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tato\AppData\Local\Temp\Rar$DIa6708.25753\"/>
    </mc:Choice>
  </mc:AlternateContent>
  <xr:revisionPtr revIDLastSave="0" documentId="13_ncr:1_{CB6F8981-57B2-4B53-9620-30AEB0322DED}" xr6:coauthVersionLast="45" xr6:coauthVersionMax="45" xr10:uidLastSave="{00000000-0000-0000-0000-000000000000}"/>
  <bookViews>
    <workbookView xWindow="-120" yWindow="-120" windowWidth="29040" windowHeight="15840" firstSheet="6" activeTab="10" xr2:uid="{0F141083-AEA7-44F7-AC20-7253085AB5DE}"/>
  </bookViews>
  <sheets>
    <sheet name="1. melléklet_önkormányzat" sheetId="6" r:id="rId1"/>
    <sheet name="2. melléklet_óvoda" sheetId="7" r:id="rId2"/>
    <sheet name="3. melléklet_faluház" sheetId="8" r:id="rId3"/>
    <sheet name="4. melléklet_idősek" sheetId="9" r:id="rId4"/>
    <sheet name="5. melléklet_polgármesteri hiv." sheetId="10" r:id="rId5"/>
    <sheet name="6. melléklet_összesített" sheetId="11" r:id="rId6"/>
    <sheet name="7. melléklet_maradvány" sheetId="12" r:id="rId7"/>
    <sheet name="8. melléklet_szabad maradvány" sheetId="19" r:id="rId8"/>
    <sheet name="9. melléklet_normatíva" sheetId="16" r:id="rId9"/>
    <sheet name="10. melléklet_kieg.támogatás" sheetId="17" r:id="rId10"/>
    <sheet name="11. melléklet_előző évek kieg.t" sheetId="18" r:id="rId11"/>
  </sheets>
  <definedNames>
    <definedName name="_xlnm._FilterDatabase" localSheetId="9" hidden="1">'10. melléklet_kieg.támogatás'!$A$3:$G$110</definedName>
    <definedName name="_xlnm._FilterDatabase" localSheetId="10" hidden="1">'11. melléklet_előző évek kieg.t'!$A$3:$F$129</definedName>
    <definedName name="_xlnm._FilterDatabase" localSheetId="8" hidden="1">'9. melléklet_normatíva'!$A$3:$R$16</definedName>
    <definedName name="_xlnm.Print_Titles" localSheetId="9">'10. melléklet_kieg.támogatás'!$3:$4</definedName>
    <definedName name="_xlnm.Print_Titles" localSheetId="10">'11. melléklet_előző évek kieg.t'!$3:$4</definedName>
    <definedName name="_xlnm.Print_Area" localSheetId="9">'10. melléklet_kieg.támogatás'!$A$1:$F$110</definedName>
    <definedName name="_xlnm.Print_Area" localSheetId="10">'11. melléklet_előző évek kieg.t'!$A$1:$E$129</definedName>
    <definedName name="_xlnm.Print_Area" localSheetId="8">'9. melléklet_normatíva'!$A$1:$Q$16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0" l="1"/>
  <c r="C15" i="12" l="1"/>
  <c r="C18" i="12"/>
  <c r="C35" i="19" l="1"/>
  <c r="C39" i="19" s="1"/>
  <c r="C34" i="19"/>
  <c r="C38" i="19" s="1"/>
  <c r="C33" i="19"/>
  <c r="C37" i="19" s="1"/>
  <c r="C32" i="19"/>
  <c r="C36" i="19" s="1"/>
  <c r="C31" i="19"/>
  <c r="C29" i="19"/>
  <c r="C27" i="19"/>
  <c r="C26" i="19"/>
  <c r="C25" i="19"/>
  <c r="C30" i="19" s="1"/>
  <c r="C24" i="19"/>
  <c r="C23" i="19"/>
  <c r="C28" i="19" s="1"/>
  <c r="R5" i="16" l="1"/>
  <c r="R6" i="16"/>
  <c r="R7" i="16"/>
  <c r="R8" i="16"/>
  <c r="R9" i="16"/>
  <c r="R10" i="16"/>
  <c r="R11" i="16"/>
  <c r="R12" i="16"/>
  <c r="R13" i="16"/>
  <c r="R14" i="16"/>
  <c r="R15" i="16"/>
  <c r="R4" i="16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4" i="18"/>
  <c r="G4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5" i="17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R16" i="16" s="1"/>
  <c r="C67" i="12" l="1"/>
  <c r="C64" i="12"/>
  <c r="C54" i="12"/>
  <c r="C51" i="12"/>
  <c r="C41" i="12"/>
  <c r="C38" i="12"/>
  <c r="C28" i="12"/>
  <c r="C25" i="12"/>
  <c r="C10" i="12"/>
  <c r="C7" i="12"/>
  <c r="C68" i="12" l="1"/>
  <c r="C70" i="12" s="1"/>
  <c r="C42" i="19" s="1"/>
  <c r="C43" i="19" s="1"/>
  <c r="C44" i="19" s="1"/>
  <c r="C55" i="12"/>
  <c r="C57" i="12" s="1"/>
  <c r="C22" i="19" s="1"/>
  <c r="C42" i="12"/>
  <c r="C44" i="12" s="1"/>
  <c r="C17" i="19" s="1"/>
  <c r="C18" i="19" s="1"/>
  <c r="C19" i="19" s="1"/>
  <c r="C29" i="12"/>
  <c r="C31" i="12" s="1"/>
  <c r="C8" i="19" s="1"/>
  <c r="C11" i="12"/>
  <c r="C13" i="12" s="1"/>
  <c r="C4" i="19" s="1"/>
  <c r="C5" i="19" s="1"/>
  <c r="E39" i="11"/>
  <c r="D39" i="11"/>
  <c r="C39" i="11"/>
  <c r="C45" i="11" s="1"/>
  <c r="E39" i="10"/>
  <c r="D39" i="10"/>
  <c r="C39" i="10"/>
  <c r="E39" i="9"/>
  <c r="D39" i="9"/>
  <c r="C39" i="9"/>
  <c r="E39" i="8"/>
  <c r="D39" i="8"/>
  <c r="C39" i="8"/>
  <c r="C43" i="8"/>
  <c r="E39" i="7"/>
  <c r="D39" i="7"/>
  <c r="C39" i="7"/>
  <c r="C32" i="6"/>
  <c r="E39" i="6"/>
  <c r="D39" i="6"/>
  <c r="C39" i="6"/>
  <c r="C43" i="6"/>
  <c r="C46" i="11"/>
  <c r="E42" i="11"/>
  <c r="D42" i="11"/>
  <c r="C42" i="11"/>
  <c r="E41" i="11"/>
  <c r="D41" i="11"/>
  <c r="C41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1" i="11"/>
  <c r="D31" i="11"/>
  <c r="C31" i="11"/>
  <c r="E30" i="11"/>
  <c r="D30" i="11"/>
  <c r="C30" i="11"/>
  <c r="E29" i="11"/>
  <c r="E32" i="11" s="1"/>
  <c r="D29" i="11"/>
  <c r="C29" i="11"/>
  <c r="C32" i="11" s="1"/>
  <c r="E25" i="11"/>
  <c r="D25" i="11"/>
  <c r="C25" i="11"/>
  <c r="E24" i="11"/>
  <c r="D24" i="11"/>
  <c r="C24" i="11"/>
  <c r="C26" i="11" s="1"/>
  <c r="E23" i="11"/>
  <c r="D23" i="11"/>
  <c r="D26" i="11" s="1"/>
  <c r="C23" i="11"/>
  <c r="E19" i="11"/>
  <c r="D19" i="11"/>
  <c r="C19" i="11"/>
  <c r="E17" i="11"/>
  <c r="D17" i="11"/>
  <c r="C17" i="11"/>
  <c r="E16" i="11"/>
  <c r="D16" i="11"/>
  <c r="C16" i="11"/>
  <c r="E15" i="11"/>
  <c r="D15" i="11"/>
  <c r="C15" i="11"/>
  <c r="E14" i="11"/>
  <c r="E20" i="11" s="1"/>
  <c r="D14" i="11"/>
  <c r="C14" i="11"/>
  <c r="C20" i="11" s="1"/>
  <c r="C9" i="11"/>
  <c r="D9" i="11"/>
  <c r="E9" i="11"/>
  <c r="E8" i="11"/>
  <c r="D8" i="11"/>
  <c r="C8" i="11"/>
  <c r="C7" i="11"/>
  <c r="D7" i="11"/>
  <c r="E7" i="11"/>
  <c r="E10" i="11" s="1"/>
  <c r="E6" i="11"/>
  <c r="D6" i="11"/>
  <c r="C6" i="11"/>
  <c r="C10" i="11" s="1"/>
  <c r="C45" i="6"/>
  <c r="D10" i="11"/>
  <c r="E43" i="11"/>
  <c r="D43" i="11"/>
  <c r="C43" i="11"/>
  <c r="D32" i="11"/>
  <c r="E26" i="11"/>
  <c r="D20" i="11"/>
  <c r="C9" i="19" l="1"/>
  <c r="C12" i="19" s="1"/>
  <c r="C10" i="19"/>
  <c r="C13" i="19" s="1"/>
  <c r="C11" i="19"/>
  <c r="C14" i="19" s="1"/>
  <c r="E46" i="11"/>
  <c r="D46" i="11"/>
  <c r="E45" i="11"/>
  <c r="D45" i="11"/>
  <c r="E43" i="10"/>
  <c r="D43" i="10"/>
  <c r="C43" i="10"/>
  <c r="E32" i="10"/>
  <c r="C32" i="10"/>
  <c r="D32" i="10"/>
  <c r="C26" i="10"/>
  <c r="D26" i="10"/>
  <c r="E20" i="10"/>
  <c r="E46" i="10" s="1"/>
  <c r="D20" i="10"/>
  <c r="C20" i="10"/>
  <c r="C46" i="10" s="1"/>
  <c r="E10" i="10"/>
  <c r="E45" i="10" s="1"/>
  <c r="D10" i="10"/>
  <c r="C10" i="10"/>
  <c r="C45" i="10" l="1"/>
  <c r="D45" i="10"/>
  <c r="D46" i="10"/>
  <c r="E43" i="9" l="1"/>
  <c r="D43" i="9"/>
  <c r="C43" i="9"/>
  <c r="E32" i="9"/>
  <c r="C32" i="9"/>
  <c r="D32" i="9"/>
  <c r="E26" i="9"/>
  <c r="C26" i="9"/>
  <c r="D26" i="9"/>
  <c r="E20" i="9"/>
  <c r="C20" i="9"/>
  <c r="D20" i="9"/>
  <c r="E10" i="9"/>
  <c r="E45" i="9" s="1"/>
  <c r="D10" i="9"/>
  <c r="C10" i="9"/>
  <c r="D46" i="9" l="1"/>
  <c r="C45" i="9"/>
  <c r="D45" i="9"/>
  <c r="C46" i="9"/>
  <c r="E46" i="9"/>
  <c r="E43" i="8" l="1"/>
  <c r="D43" i="8"/>
  <c r="E32" i="8"/>
  <c r="C32" i="8"/>
  <c r="D32" i="8"/>
  <c r="E26" i="8"/>
  <c r="C26" i="8"/>
  <c r="D26" i="8"/>
  <c r="E20" i="8"/>
  <c r="E46" i="8" s="1"/>
  <c r="C20" i="8"/>
  <c r="C46" i="8" s="1"/>
  <c r="D20" i="8"/>
  <c r="E10" i="8"/>
  <c r="E45" i="8" s="1"/>
  <c r="D10" i="8"/>
  <c r="C10" i="8"/>
  <c r="D45" i="8" l="1"/>
  <c r="D46" i="8"/>
  <c r="C45" i="8"/>
  <c r="E43" i="7" l="1"/>
  <c r="D43" i="7"/>
  <c r="C43" i="7"/>
  <c r="D32" i="7"/>
  <c r="E32" i="7"/>
  <c r="C32" i="7"/>
  <c r="D26" i="7"/>
  <c r="E26" i="7"/>
  <c r="C26" i="7"/>
  <c r="D20" i="7"/>
  <c r="E20" i="7"/>
  <c r="E46" i="7" s="1"/>
  <c r="C20" i="7"/>
  <c r="C46" i="7" s="1"/>
  <c r="E10" i="7"/>
  <c r="D10" i="7"/>
  <c r="C10" i="7"/>
  <c r="C45" i="7" s="1"/>
  <c r="D46" i="7" l="1"/>
  <c r="D45" i="7"/>
  <c r="E45" i="7"/>
  <c r="E26" i="6" l="1"/>
  <c r="C26" i="6"/>
  <c r="D20" i="6"/>
  <c r="E43" i="6"/>
  <c r="E32" i="6"/>
  <c r="D32" i="6"/>
  <c r="E20" i="6"/>
  <c r="C20" i="6"/>
  <c r="C10" i="6"/>
  <c r="E46" i="6" l="1"/>
  <c r="D26" i="6"/>
  <c r="C46" i="6"/>
  <c r="D43" i="6"/>
  <c r="D46" i="6" s="1"/>
  <c r="D10" i="6"/>
  <c r="D45" i="6" s="1"/>
  <c r="E10" i="6"/>
  <c r="E45" i="6"/>
</calcChain>
</file>

<file path=xl/sharedStrings.xml><?xml version="1.0" encoding="utf-8"?>
<sst xmlns="http://schemas.openxmlformats.org/spreadsheetml/2006/main" count="946" uniqueCount="479">
  <si>
    <t>Az Önkormányzat bevételei és kiadásai kiemelt előirányzatok és kötelező, önként vállalt és államigazgatási feladatok szerinti bontásban 2019. évre</t>
  </si>
  <si>
    <t xml:space="preserve">A </t>
  </si>
  <si>
    <t>B</t>
  </si>
  <si>
    <t>C</t>
  </si>
  <si>
    <t>D</t>
  </si>
  <si>
    <t>Kiemelt előirányzatok</t>
  </si>
  <si>
    <t>Eredeti</t>
  </si>
  <si>
    <t>Módosított</t>
  </si>
  <si>
    <t>Teljesítés</t>
  </si>
  <si>
    <t>Kötelező feladatok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</si>
  <si>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</si>
  <si>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</si>
  <si>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</si>
  <si>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</si>
  <si>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MŰKÖDÉSI BEVÉTELEK ÖSSZESEN</t>
  </si>
  <si>
    <t>Személyi juttatások</t>
  </si>
  <si>
    <t>Munkaadót terhelő járulékok és szoc.hozz.adó</t>
  </si>
  <si>
    <t>Dologi kiadások</t>
  </si>
  <si>
    <t>Egyéb működési célú kiadások</t>
  </si>
  <si>
    <t>Államigazgatási feladatok</t>
  </si>
  <si>
    <t>Ellátottak pénzbeli juttatásai</t>
  </si>
  <si>
    <t>MŰKÖDÉSI KIADÁSOK ÖSSZESEN</t>
  </si>
  <si>
    <t>Felhalmozási célú támogatások áht-n belülről</t>
  </si>
  <si>
    <t xml:space="preserve">Felhalmozási bevételek  </t>
  </si>
  <si>
    <t>Felhalmozási célú átvett pénzeszközök</t>
  </si>
  <si>
    <t>FELHALMOZÁSI BEVÉTELEK ÖSSZESEN</t>
  </si>
  <si>
    <t>Beruházások</t>
  </si>
  <si>
    <t>Felújítások</t>
  </si>
  <si>
    <t>Egyéb felhalmozási célú kiadások</t>
  </si>
  <si>
    <t>FELHALMOZÁSI KIADÁSOK ÖSSZESEN</t>
  </si>
  <si>
    <t>MŰKÖDÉSI HIÁNY FINANSZÍROZÁSA</t>
  </si>
  <si>
    <t>Előző év költségvetési maradványának igénybevétele</t>
  </si>
  <si>
    <t>Betétek megszüntetése</t>
  </si>
  <si>
    <t>Áht-n belüli megelőlegezés</t>
  </si>
  <si>
    <t>FINANSZÍROZÁSI BEVÉTELEK ÖSSZESEN</t>
  </si>
  <si>
    <t>Központi, irányító szervi támogatás</t>
  </si>
  <si>
    <t>Áht-n belüli megelőlegezések visszafizetése</t>
  </si>
  <si>
    <t>FINANSZÍROZÁSI KIADÁSOK ÖSSZESEN</t>
  </si>
  <si>
    <t>BEVÉTELEK MINDÖSSZESEN</t>
  </si>
  <si>
    <t>KIADÁSOK MINDÖSSZESEN</t>
  </si>
  <si>
    <t>Éves átlagos statisztikai létszám: 21 fő</t>
  </si>
  <si>
    <t>Az Akasztó Napközi Otthonos Óvoda költségvetési szerv bevételei és kiadásai kiemelt előirányzatok és kötelező, önként vállalt és államigazgatási feladatok szerinti bontásban 2019. évre</t>
  </si>
  <si>
    <t>Éves átlagos statisztikai létszám: 22 fő</t>
  </si>
  <si>
    <t>A Faluház Akasztó költségvetési szerv bevételei és kiadásai kiemelt előirányzatok és kötelező, önként vállalt és államigazgatási feladatok szerinti bontásban 2019. évre</t>
  </si>
  <si>
    <t xml:space="preserve">A  </t>
  </si>
  <si>
    <t>Éves átlagos statisztikai létszám: 3 fő</t>
  </si>
  <si>
    <t>Az Idősek Napközi Otthona költségvetési szerv bevételei és kiadásai kiemelt előirányzatok és kötelező, önként vállalt és államigazgatási feladatok szerinti bontásban 2019. évre</t>
  </si>
  <si>
    <t>Éves átlagos létszám: 9 fő</t>
  </si>
  <si>
    <t>Az Akasztói Polgármesteri Hivatal költségvetési szerv bevételei és kiadásai kiemelt előirányzatok és kötelező, önként vállalt és államigazgatási feladatok szerinti bontásban 2019. évre</t>
  </si>
  <si>
    <t>A</t>
  </si>
  <si>
    <t>Éves átlagos statisztikai létszám: 15 fő</t>
  </si>
  <si>
    <t>Az Önkormányzat és az irányítása alá tarozó költségvetési szervek összesített bevételei és kiadásai kiemelt előirányzatok és kötelező, önként vállalt és államigazgatási feladatok szerinti bontásban 2019. évre</t>
  </si>
  <si>
    <t>Éves átlagos statisztikai létszám: 70 fő</t>
  </si>
  <si>
    <t>AKASZTÓ KÖZSÉG ÖNKORMÁNYZATA</t>
  </si>
  <si>
    <t>Megnevezés</t>
  </si>
  <si>
    <t>01.</t>
  </si>
  <si>
    <t>Alaptevékenység bevételei</t>
  </si>
  <si>
    <t>02.</t>
  </si>
  <si>
    <t>Alaptevékenység kiadásai</t>
  </si>
  <si>
    <t>I.</t>
  </si>
  <si>
    <t>Alaptevékenység egyenlege</t>
  </si>
  <si>
    <t>03.</t>
  </si>
  <si>
    <t>Alaptevékenység finanszírozási bevételei</t>
  </si>
  <si>
    <t>04.</t>
  </si>
  <si>
    <t>Alaptevékenység finanszírozási kiadásai</t>
  </si>
  <si>
    <t>II.</t>
  </si>
  <si>
    <t>Alaptevékenység finanszírozási egyenlege</t>
  </si>
  <si>
    <t>A)</t>
  </si>
  <si>
    <t>Alaptevékenység maradványa</t>
  </si>
  <si>
    <t>B)</t>
  </si>
  <si>
    <t>Alaptevékenység kötelezettséggel terhelt maradványa</t>
  </si>
  <si>
    <t>C)</t>
  </si>
  <si>
    <t>Alaptevékenység szabad maradványa</t>
  </si>
  <si>
    <t>Kötelezettséggel terhelt maradvány:</t>
  </si>
  <si>
    <t>AKASZTÓ NAPKÖZI OTTHONOS ÓVODA</t>
  </si>
  <si>
    <t>Alaptevékenység kötelezettséggel terhelt maradványa*</t>
  </si>
  <si>
    <t>FALUHÁZ AKASZTÓ</t>
  </si>
  <si>
    <t>IDŐSEK NAPKÖZI OTTHONA</t>
  </si>
  <si>
    <t>AKASZTÓI POLGÁRMESTERI HIVATAL</t>
  </si>
  <si>
    <t>Az Önkormányzat és az irányítás alá tartozó költségvetési szervek 2019. évi költségvetési maradványa</t>
  </si>
  <si>
    <t>2020. évi költségvetési rendeletbe beépített összeg</t>
  </si>
  <si>
    <t>#</t>
  </si>
  <si>
    <t>Költségvetési törvény szerint igényelt támogatás</t>
  </si>
  <si>
    <t>Támogatás évközi változása - Május 15.</t>
  </si>
  <si>
    <t>Támogatás évközi változása - Október 7.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</si>
  <si>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</si>
  <si>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</si>
  <si>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</si>
  <si>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(6. és 8. oszlop közül a kisebb érték)</t>
  </si>
  <si>
    <t>Többlettámogatás (ha a 7-6+9 &gt;0, akkor 7-6+9; egyébként 0)</t>
  </si>
  <si>
    <t>Visszafizetési kötelezettség (ha a 7-6+9 &lt;0, akkor 7-6+9 abszolútértéke; egyébként 0)</t>
  </si>
  <si>
    <t>11/A 92. sor szerinti 37. A minimálbér és a garantált bérminimum emelés hatásának kompenzációja címen nyújtott támogatás</t>
  </si>
  <si>
    <t>12. oszlop szerinti támogatásból az adott célra december 31-ig ténylegesen felhasznált összeg</t>
  </si>
  <si>
    <t>11/A 84. sor szerinti 29. A nappali melegedők hosszított nyitvatartásának támogatása címen nyújtott támogatás</t>
  </si>
  <si>
    <t>14. oszlop szerinti támogatásból az adott célra december 31-ig ténylegesen felhasznált összeg</t>
  </si>
  <si>
    <t>11/A 90. sor szerinti 35. A falu- és tanyagondnoki szolgálatok kiegészítő támogatása címen nyújtott támogatás</t>
  </si>
  <si>
    <t>16. oszlop szerinti támogatásból az adott célra december 31-ig ténylegesen felhasznált összeg</t>
  </si>
  <si>
    <t>01</t>
  </si>
  <si>
    <t>I.1. A települési  önkormányzatok működésének támogatása 09 01 01 01 00</t>
  </si>
  <si>
    <t>02</t>
  </si>
  <si>
    <t>I.2. Nem közművel összegyűjtött háztartási szennyvíz ártalmatlanítása 09 01 01 02 00</t>
  </si>
  <si>
    <t>03</t>
  </si>
  <si>
    <t>I.3. Határátkelőhelyek fenntartásának támogatása 09 01 01 03 00</t>
  </si>
  <si>
    <t>04</t>
  </si>
  <si>
    <t>I.4. Megyei önkormányzatok feladatainak támogatása 09 01 01 04 00</t>
  </si>
  <si>
    <t>05</t>
  </si>
  <si>
    <t>II. A települési önkormányzatok egyes köznevelési feladatainak támogatása 09 01 02 00 00</t>
  </si>
  <si>
    <t>06</t>
  </si>
  <si>
    <t>III.3. Egyes szociális és gyermekjóléti feladatok támogatása - család és gyermekjóléti szolgálat/központ 09 01 03 03 01</t>
  </si>
  <si>
    <t>07</t>
  </si>
  <si>
    <t>III.3. Egyes szociális és gyermekjóléti feladatok támogatása - család és gyermekjóléti szolgálat/központ kivételével 09 01 03 03 02</t>
  </si>
  <si>
    <t>08</t>
  </si>
  <si>
    <t>III.4. A települési önkormányzatok által biztosított egyes szociális szakosított ellátások, valamint a gyermekek átmeneti gondozásával kapcsolatos feladatok támogatása 09 01 03 04 00</t>
  </si>
  <si>
    <t>09</t>
  </si>
  <si>
    <t>III.5.a Intézményi gyermekétkeztetés támogatása 09 01 03 05 01</t>
  </si>
  <si>
    <t>10</t>
  </si>
  <si>
    <t>III.5.b Rászoruló gyermekek szünidei étkeztetése 09 01 03 05 02</t>
  </si>
  <si>
    <t>11</t>
  </si>
  <si>
    <t>III.6. Bölcsőde, mini bölcsőde támogatása 09 01 03 06 00</t>
  </si>
  <si>
    <t>12</t>
  </si>
  <si>
    <t>Összesen  (=1+…+11)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</si>
  <si>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</si>
  <si>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</si>
  <si>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</si>
  <si>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</si>
  <si>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2. melléklet I.5. A költségvetési szerveknél foglalkoztatottak 2018. évi áthúzódó és 2019. évi kompenzációja</t>
  </si>
  <si>
    <t>2. melléklet I.6. Polgármesteri illetmény támogatása</t>
  </si>
  <si>
    <t>2. melléklet III.1. Szociális ágazati  összevont pótlék és egészségügyi kiegészítő pótlék</t>
  </si>
  <si>
    <t>2. melléklet III.2. A települési önkormányzatok szociális feladatainak egyéb támogatása</t>
  </si>
  <si>
    <t>2. melléklet IV.1.a) Megyei hatókörű városi múzeumok feladatainak támogatása</t>
  </si>
  <si>
    <t>2. melléklet IV.1.b) Megyei hatókörű városi könyvtárak feladatainak támogatása</t>
  </si>
  <si>
    <t>2. melléklet IV.1.c) Megyeszékhely megyei jogú városok és Szentendre Város Önkormányzata közművelődési feladatainak támogatása</t>
  </si>
  <si>
    <t>2. melléklet IV.1.d) Települési önkormányzatok nyilvános könyvtári és közművelődési feladatainak támogatása</t>
  </si>
  <si>
    <t>2. melléklet IV.1.e) Települési önkormányzatok muzeális intézményi feladatainak támogatása</t>
  </si>
  <si>
    <t>2. melléklet IV.1.f) Budapest Főváros Önkormányzata múzeumi, könyvtári és közművelődési feladatainak támogatása</t>
  </si>
  <si>
    <t>2. melléklet IV.1.g) Fővárosi kerületi önkormányzatok közművelődési feladatainak támogatása</t>
  </si>
  <si>
    <t>2. melléklet IV.1.h) Megyei hatókörű városi könyvtár kistelepülési könyvtári célú kiegészítő támogatása</t>
  </si>
  <si>
    <t>13</t>
  </si>
  <si>
    <t>2. melléklet IV.1.i) A települési önkormányzatok könyvtári célú érdekeltségnövelő támogatása</t>
  </si>
  <si>
    <t>14</t>
  </si>
  <si>
    <t>2. melléklet IV.1. Könyvtári, közművelődési és múzeumi feladatok támogatása (5+…+13)</t>
  </si>
  <si>
    <t>15</t>
  </si>
  <si>
    <t>2. melléklet IV.2.a) Színházművészeti szervezetek támogatása</t>
  </si>
  <si>
    <t>16</t>
  </si>
  <si>
    <t>2. melléklet IV.2.b)  Táncművészeti szervezetek támogatása</t>
  </si>
  <si>
    <t>17</t>
  </si>
  <si>
    <t>2. melléklet IV.2.c)  Zeneművészeti szervezetek támogatása</t>
  </si>
  <si>
    <t>18</t>
  </si>
  <si>
    <t>Helyi önkormányzatok által fenntartott, illetve támogatott előadó-művészeti szervezetek támogatása  (=15+...+17)</t>
  </si>
  <si>
    <t>19</t>
  </si>
  <si>
    <t>2. melléklet IV.3. Kulturális illetménypótlék</t>
  </si>
  <si>
    <t>20</t>
  </si>
  <si>
    <t>3. melléklet I.1. Lakossági víz- és csatornaszolgáltatás támogatása</t>
  </si>
  <si>
    <t>21</t>
  </si>
  <si>
    <t>3. melléklet I.2. A kéményseprő-ipari közszolgáltatás helyi önkormányzat általi ellátásának támogatása</t>
  </si>
  <si>
    <t>22</t>
  </si>
  <si>
    <t>3. melléklet I.3. Pécs Megyei Jogú Város Önkormányzat kulturális feladatainak támogatása</t>
  </si>
  <si>
    <t>23</t>
  </si>
  <si>
    <t>3. melléklet I.4. A kötelezően ellátandó helyi közösségi közlekedési feladat támogatása</t>
  </si>
  <si>
    <t>24</t>
  </si>
  <si>
    <t>3. melléklet I.5. A települési önkormányzatok helyi közösségi közlekedésének támogatása</t>
  </si>
  <si>
    <t>25</t>
  </si>
  <si>
    <t>3. melléklet I.6. Jó adatszolgáltató önkormányzatok támogatása</t>
  </si>
  <si>
    <t>26</t>
  </si>
  <si>
    <t>3. melléklet I.7. Megyei önkormányzatok rendkívüli támogatása</t>
  </si>
  <si>
    <t>27</t>
  </si>
  <si>
    <t>3. melléklet I.8. A nem közművel összegyűjtött háztartási szennyvíz ideiglenes begyűjtésére kijelölt közérdekű közszolgáltató meg nem térülő költségeinek támogatása</t>
  </si>
  <si>
    <t>28</t>
  </si>
  <si>
    <t>3. melléklet I.9. A települési önkormányzatok szociális célú tüzelőanyag vásárlásához kapcsolódó támogatása</t>
  </si>
  <si>
    <t>29</t>
  </si>
  <si>
    <t>3. melléklet I.10.a) Önkormányzatok rendkívüli támogatása</t>
  </si>
  <si>
    <t>30</t>
  </si>
  <si>
    <t>3. melléklet I.10.b) A tartósan fizetésképtelen helyzetbe került helyi önkormányzatok adósságrendezésére irányuló hitelfelvétel visszterhes kamattámogatása, a pénzügyi gondnok díja</t>
  </si>
  <si>
    <t>31</t>
  </si>
  <si>
    <t>3. melléklet I.11. d) 2018. évi költségvetési törvény  II.7. Pannon Park beruházási projekt támogatása és II.10. Normafa Park kiemelt beruházás támogatása 2019. évi kifizetése</t>
  </si>
  <si>
    <t>32</t>
  </si>
  <si>
    <t>3. melléklet I.11.e) Lakossági közműfejlesztés támogatása</t>
  </si>
  <si>
    <t>33</t>
  </si>
  <si>
    <t>3. melléklet I.11.f) Pénzbeli szociális ellátások kiegészítése</t>
  </si>
  <si>
    <t>34</t>
  </si>
  <si>
    <t>3. melléklet I.12. Kiegyenlítő bérrendezési alap</t>
  </si>
  <si>
    <t>35</t>
  </si>
  <si>
    <t>3. melléklet I. Helyi önkormányzatok működési célú költségvetési támogatásai összesen (20+….+ 34)</t>
  </si>
  <si>
    <t>36</t>
  </si>
  <si>
    <t>3. melléklet II.1 Kompok, révek fenntartásának, felújításának támogatása</t>
  </si>
  <si>
    <t>37</t>
  </si>
  <si>
    <t>3. melléklet II.2.a) Kötelező önkormányzati feladatot ellátó intézmények fejlesztése, felújítása</t>
  </si>
  <si>
    <t>38</t>
  </si>
  <si>
    <t>3. melléklet II.2.b) Óvodai, iskolai és utánpótlás sport infrastruktúra-fejlesztés, felújítás</t>
  </si>
  <si>
    <t>39</t>
  </si>
  <si>
    <t>3. melléklet II.2.c) Belterületi utak, járdák, hidak felújítása</t>
  </si>
  <si>
    <t>40</t>
  </si>
  <si>
    <t>3. melléklet II.3 Önkormányzati étkeztetési fejlesztések támogatása</t>
  </si>
  <si>
    <t>41</t>
  </si>
  <si>
    <t>3. melléklet II.4.a) Közművelődési érdekeltségnövelő támogatás</t>
  </si>
  <si>
    <t>42</t>
  </si>
  <si>
    <t>3. melléklet II.4.b) Járásszékhely múzeumok szakmai támogatása</t>
  </si>
  <si>
    <t>43</t>
  </si>
  <si>
    <t>3. melléklet II.4.c) Muzeális intézmények szakmai támogatása (Kubinyi Ágoston Program)</t>
  </si>
  <si>
    <t>44</t>
  </si>
  <si>
    <t>3. melléklet II.5 Ózdi martinsalak felhasználása miatt kárt szenvedett lakóépületek tulajdonosainak kártalanítása</t>
  </si>
  <si>
    <t>45</t>
  </si>
  <si>
    <t>3. melléklet II.7 Pannon Park beruházási projekt támogatása</t>
  </si>
  <si>
    <t>46</t>
  </si>
  <si>
    <t>3. melléklet II.10 Normafa Park program támogatása</t>
  </si>
  <si>
    <t>47</t>
  </si>
  <si>
    <t>3. melléklet II.11 Normafa Park projekt egyes beruházási elemeinek támogatása</t>
  </si>
  <si>
    <t>48</t>
  </si>
  <si>
    <t>3. melléklet II.13 Budapest I. kerület Budavári Önkormányzat felújítási feladatainak támogatása</t>
  </si>
  <si>
    <t>49</t>
  </si>
  <si>
    <t>3. melléklet II.14 Hatvani sport- és rendezvénycsarnok beruházás megvalósításának támogatása</t>
  </si>
  <si>
    <t>50</t>
  </si>
  <si>
    <t>3. melléklet II.15 Fürdőberuházás megvalósításának támogatása Bogácson</t>
  </si>
  <si>
    <t>51</t>
  </si>
  <si>
    <t>3. melléklet II.16 Fürdőberuházás megvalósításának támogatása Mezőcsáton</t>
  </si>
  <si>
    <t>52</t>
  </si>
  <si>
    <t>3. melléklet II.17 Épület közösségi célú felújításának támogatása Vattán</t>
  </si>
  <si>
    <t>53</t>
  </si>
  <si>
    <t>3. melléklet II.18 Csincsei művelődési ház bővítésének támogatása</t>
  </si>
  <si>
    <t>54</t>
  </si>
  <si>
    <t>3. melléklet II.19 Zalaapáti Község Önkormányzatának támogatása</t>
  </si>
  <si>
    <t>55</t>
  </si>
  <si>
    <t>3. melléklet II.20 Klauzál tér felújítása projekt előkészítésének támogatása</t>
  </si>
  <si>
    <t>56</t>
  </si>
  <si>
    <t>3. melléklet II.21 Kállósemjéni bölcsőde beruházás támogatása</t>
  </si>
  <si>
    <t>57</t>
  </si>
  <si>
    <t>3. melléklet II.22 A Budapest, IX. kerületi MÁV-Aszódi telep vízhálózata fejlesztésének támogatása</t>
  </si>
  <si>
    <t>58</t>
  </si>
  <si>
    <t>3. melléklet II.23 A Budapest, IX. kerületi MÁV-Aszódi telepen a közvilágítás kiépítésének támogatása</t>
  </si>
  <si>
    <t>59</t>
  </si>
  <si>
    <t>3. melléklet II.24 Golgota téri Stáció helyreállításának támogatása</t>
  </si>
  <si>
    <t>60</t>
  </si>
  <si>
    <t>3. melléklet II. Helyi önkormányzatok felhalmozási célú költségvetési támogatásai összesen (36+…+59)</t>
  </si>
  <si>
    <t>61</t>
  </si>
  <si>
    <t>4. cím Önkormányzatok feladatainak 2016. évi döntés szerinti támogatása I.</t>
  </si>
  <si>
    <t>62</t>
  </si>
  <si>
    <t>5. cím Önkormányzatok feladatainak 2016. évi döntés szerinti támogatása II.</t>
  </si>
  <si>
    <t>63</t>
  </si>
  <si>
    <t>6. cím Önkormányzatok feladatainak 2016. évi döntés szerinti támogatása III.</t>
  </si>
  <si>
    <t>64</t>
  </si>
  <si>
    <t>7. cím Önkormányzatok feladatainak 2016. évi döntés szerinti támogatása IV.</t>
  </si>
  <si>
    <t>65</t>
  </si>
  <si>
    <t>10. cím Helyi érdekű települési fejlesztések I.</t>
  </si>
  <si>
    <t>66</t>
  </si>
  <si>
    <t>11. cím Helyi érdekű települési fejlesztések II.</t>
  </si>
  <si>
    <t>67</t>
  </si>
  <si>
    <t>12. cím Nyíregyháza Megyei Jogú Város Önkormányzata infrastrukturális fejlesztéseinek támogatása</t>
  </si>
  <si>
    <t>68</t>
  </si>
  <si>
    <t>13. cím Helyi érdekű települési fejlesztések III.</t>
  </si>
  <si>
    <t>69</t>
  </si>
  <si>
    <t>14. cím Kunszállás Község Önkormányzata fejlesztéseinek támogatása</t>
  </si>
  <si>
    <t>70</t>
  </si>
  <si>
    <t>15. cím Budapest VIII. kerület városkép rahabilitáció támogatása</t>
  </si>
  <si>
    <t>71</t>
  </si>
  <si>
    <t>16. cím Bölcsődei fejlesztési program</t>
  </si>
  <si>
    <t>72</t>
  </si>
  <si>
    <t>17. cím Vajszló Nagyközség infrastruktúra fejlesztése</t>
  </si>
  <si>
    <t>73</t>
  </si>
  <si>
    <t>18. cím Egyes települési önkormányzatok működési és fejlesztési támogatása</t>
  </si>
  <si>
    <t>74</t>
  </si>
  <si>
    <t>19. cím Zagyvarékas Község Önkormányzata egyes fejlesztéseinek támogatása</t>
  </si>
  <si>
    <t>75</t>
  </si>
  <si>
    <t>20. cím Egyes önkormányzatok feladatainak 2018. évi támogatása</t>
  </si>
  <si>
    <t>76</t>
  </si>
  <si>
    <t>21. cím Göd városban a helyi erdőtelepítési feladatok támogatása</t>
  </si>
  <si>
    <t>77</t>
  </si>
  <si>
    <t>22. cím Önkormányzatok feladatainak 2018. évi döntések szerinti támogatása</t>
  </si>
  <si>
    <t>78</t>
  </si>
  <si>
    <t>23. cím Önkormányzatok 2019. évi feladatainak támogatása</t>
  </si>
  <si>
    <t>79</t>
  </si>
  <si>
    <t>24. cím Tápiószecső Nagyközségi Önkormányzat feladatainak támogatása</t>
  </si>
  <si>
    <t>80</t>
  </si>
  <si>
    <t>25. cím Blaha Lujza tér rendezésének támogatása</t>
  </si>
  <si>
    <t>81</t>
  </si>
  <si>
    <t>26. cím Pálmajor Község feladatainak támogatása</t>
  </si>
  <si>
    <t>82</t>
  </si>
  <si>
    <t>27. cím Üllés Nagyközség fejlesztési feladatainak támogatása</t>
  </si>
  <si>
    <t>83</t>
  </si>
  <si>
    <t>28. cím Balatonszepezd Község Önkormányzata feladatainak támogatása</t>
  </si>
  <si>
    <t>84</t>
  </si>
  <si>
    <t>29. cím A nappali melegedők hosszított nyitvatartásának támogatása</t>
  </si>
  <si>
    <t>85</t>
  </si>
  <si>
    <t>30. cím Egyes önkormányzatok feladatainak támogatása</t>
  </si>
  <si>
    <t>86</t>
  </si>
  <si>
    <t>31. cím Monor okos város projekt megvalósításához szükséges feladatok I. ütemének támogatása</t>
  </si>
  <si>
    <t>87</t>
  </si>
  <si>
    <t>32. cím Szár Község Önkormányzata feladatainak támogatása</t>
  </si>
  <si>
    <t>88</t>
  </si>
  <si>
    <t>33. cím Szank Község Önkormányzata feladatainak támogatása</t>
  </si>
  <si>
    <t>89</t>
  </si>
  <si>
    <t>34. cím Az Abasári Vízműtelep területén belül és kívül szükséges rekonstrukciós munkák tervezése, engedélyezése és kisajátítása</t>
  </si>
  <si>
    <t>90</t>
  </si>
  <si>
    <t>35. cím A falu- és tanyagondnoki szolgálatok kiegészítő támogatása</t>
  </si>
  <si>
    <t>91</t>
  </si>
  <si>
    <t>36. cím Abasári Vízműtelep pozitív kútjaiból származó víz teljes körű hasznosítása tervezési és engedélyeztetési feladatainak támogatása</t>
  </si>
  <si>
    <t>92</t>
  </si>
  <si>
    <t>37. cím A minimálbér és a garantált bérminimum emelés hatásának kompenzációja</t>
  </si>
  <si>
    <t>93</t>
  </si>
  <si>
    <t>38. cím Egyes önkormányzatok csapadékvíz-gazdálkodását segítő beruházások feladatainak támogatása</t>
  </si>
  <si>
    <t>94</t>
  </si>
  <si>
    <t>39. cím Normafa Park projekt egyes beruházási elemeinek kiegészítő támogatása</t>
  </si>
  <si>
    <t>95</t>
  </si>
  <si>
    <t>40. cím Önkormányzatok fejlesztési feladatainak támogatása</t>
  </si>
  <si>
    <t>96</t>
  </si>
  <si>
    <t>41. cím Az egyes Szabolcs-Szatmár-Bereg megyei településeket 2019 júniusában ért, viharos időjárás okozta lakossági károk enyhítése</t>
  </si>
  <si>
    <t>97</t>
  </si>
  <si>
    <t>42. cím Gazdaságfejlesztési és felzárkózási programban érintett települések közbiztonsági kamerarendszereinek kiépítése</t>
  </si>
  <si>
    <t>98</t>
  </si>
  <si>
    <t>43. cím Egyes települések közbiztonsági kamerarendszerének kiépítése</t>
  </si>
  <si>
    <t>99</t>
  </si>
  <si>
    <t>44. cím Egyes kisvárosi települések fejlesztési feladatainak támogatása</t>
  </si>
  <si>
    <t>100</t>
  </si>
  <si>
    <t>45. cím Egyes települési önkormányzatok 2019. évi fejlesztési és működési támogatásai</t>
  </si>
  <si>
    <t>101</t>
  </si>
  <si>
    <t>47. cím Nem közművel összegyűjtött háztartási szennyvíz ideiglenes begyűjtésének kiegészítő támogatása</t>
  </si>
  <si>
    <t>102</t>
  </si>
  <si>
    <t>48. cím Budakeszi város útfelújításának támogatása</t>
  </si>
  <si>
    <t>103</t>
  </si>
  <si>
    <t>49. cím Tiszabercel községben a Folyóvíz Program megvalósítása</t>
  </si>
  <si>
    <t>104</t>
  </si>
  <si>
    <t>50. cím Badacsonytomaj útrekonstrukciójának támogatása</t>
  </si>
  <si>
    <t>105</t>
  </si>
  <si>
    <t>51. cím Települések 2019. évi fejlesztési és működési támogatása</t>
  </si>
  <si>
    <t>106</t>
  </si>
  <si>
    <t>Mindösszesen (=1+2+3+4+14+18+19+35+60+…+105)</t>
  </si>
  <si>
    <t>Az önkormányzat által a 2018. évben fel nem használt, de 2019. évben jogszerűen felhasználható összeg</t>
  </si>
  <si>
    <t>Ebből 2019. évben az előirt határidőig ténylegesen felhasznált</t>
  </si>
  <si>
    <t>Eltérés (fel nem használt) (=3-4)</t>
  </si>
  <si>
    <t>2. melléklet I.5. A 2017. évről áthúzódó bérkompenzáció támogatása</t>
  </si>
  <si>
    <t>2. melléklet III.1. Szociális ágazati  összevont pótlék</t>
  </si>
  <si>
    <t>2. melléklet IV.1.h) Megyei könyvtár kistelepülési könyvtári célú kiegészítő támogatása</t>
  </si>
  <si>
    <t>3. melléklet I.11. cf) A prémiumévek programról és a különleges foglalkoztatási állományról szóló 2004. évi CXXII. törvény szerinti tárgyévi munkáltatói kifizetések</t>
  </si>
  <si>
    <t>3. melléklet I.11. d) 2017. évi költségvetési törvény II.10. Normafa Park kiemelt beruházás támogatása 2018. évi kifizetése</t>
  </si>
  <si>
    <t>3. melléklet I.11.g) EU Önerő Alap</t>
  </si>
  <si>
    <t>3. melléklet I. Helyi önkormányzatok működési célú költségvetési támogatásai összesen (20+….+ 35)</t>
  </si>
  <si>
    <t>3. melléklet II.1. Kompok, révek fenntartásának, felújításának támogatása</t>
  </si>
  <si>
    <t>3. melléklet II.2.b) Óvodai, iskolai és utánpótlás sport infrastruktúra-fejlesztés felújítás</t>
  </si>
  <si>
    <t>3. melléklet II.3. Önkormányzati étkeztetési fejlesztések támogatása</t>
  </si>
  <si>
    <t>3. melléklet II.5. Ózdi martinsalak felhasználása miatt kárt szenvedett lakóépületek tulajdonosainak kártalanítása</t>
  </si>
  <si>
    <t>3. melléklet II.7. Pannon Park beruházási projekt támogatása</t>
  </si>
  <si>
    <t>3. melléklet II.8. Békásmegyeri vásárcsarnok építése</t>
  </si>
  <si>
    <t>3. melléklet II.9. Veszprém Aréna építési beruházásával összefüggő tőke- és kamattörlesztő-részletek átvállalásának támogatása</t>
  </si>
  <si>
    <t>3. melléklet II.10. Normafa Park kiemelt beruházás támogatása</t>
  </si>
  <si>
    <t>3. melléklet II.12. A 2015. évi Milánói Világkiállítás magyar pavilonjának újjáépítése Karcagon</t>
  </si>
  <si>
    <t>3. melléklet II.13. Kistarcsai Emlékhely és Könyvtár létrehozása a kommunista diktatúra idején internáló- és kényszermunkatáborként, illetve hadifogolytáborként működtetett létesítmények egykori helyszínén.</t>
  </si>
  <si>
    <t>3. melléklet II. Helyi önkormányzatok felhalmozási célú költségvetési támogatásai összesen (37+…+51)</t>
  </si>
  <si>
    <t>4. cím A vörösberényi kolostoregyüttessel kapcsolatos feladatok támogatása</t>
  </si>
  <si>
    <t>5. cím Önkormányzatok feladatainak 2016. évi döntés szerinti támogatása I.</t>
  </si>
  <si>
    <t>6. cím Önkormányzatok feladatainak 2016. évi döntés szerinti támogatása II.</t>
  </si>
  <si>
    <t>7. cím Önkormányzatok feladatainak 2016. évi döntés szerinti támogatása III.</t>
  </si>
  <si>
    <t>8. cím Önkormányzatok feladatainak 2016. évi döntés szerinti támogatása IV.</t>
  </si>
  <si>
    <t>10. cím Abasár település vízrendezési feladatainak megvalósítása</t>
  </si>
  <si>
    <t>11. cím Tata Város támogatása a karsztvízszint emelkedés okozta azonnali intézkedést igénylő feladatok végrehajtásához</t>
  </si>
  <si>
    <t>12. cím Hermina Garázs előkészítésével kapcsolatos feladatok támogatása</t>
  </si>
  <si>
    <t>13. cím Helyi érdekű települési fejlesztések I.</t>
  </si>
  <si>
    <t>14. cím Helyi érdekű települési fejlesztések II.</t>
  </si>
  <si>
    <t>16. cím Kenderes Város Önkormányzata tulajdonában állló egyes ingatlanok felújításának támogatása</t>
  </si>
  <si>
    <t>17. cím Helyi érdekű települési fejlesztések III.</t>
  </si>
  <si>
    <t>18. cím Székesfehérvár Megyei Jogú Város Önkormányzata kulturális fejlesztési feladatainak támogatása</t>
  </si>
  <si>
    <t>19. cím Bicske Város Önkormányzata hivatali épület beruházásának támogatása</t>
  </si>
  <si>
    <t>20. cím Csólyospálos Község Önkormányzata fejlesztéseinek támogatása</t>
  </si>
  <si>
    <t>21. cím Fülöpszállás Község Önkormányzata fejlesztéseinek támogatása</t>
  </si>
  <si>
    <t>22. cím Gátér Község Önkormányzata fejlesztéseinek támogatása</t>
  </si>
  <si>
    <t>23. cím Jakabszállás Község Önkormányzata fejlesztéseinek támogatása</t>
  </si>
  <si>
    <t>24. cím Kömpöc Község Önkormányzata fejlesztéseinek támogatása</t>
  </si>
  <si>
    <t>26. cím Nyárlőrinc Község Önkormányzata fejlesztéseinek támogatása</t>
  </si>
  <si>
    <t>27. cím Pálmonostora Község Önkormányzata fejlesztéseinek támogatása</t>
  </si>
  <si>
    <t>28. cím Tiszaug Község Önkormányzata fejlesztéseinek támogatása</t>
  </si>
  <si>
    <t>29. cím Az önkormányzati ASP rendszer működtetésének támogatása</t>
  </si>
  <si>
    <t>30. cím Csokvaomány Község Önkormányzata konyha korszerűsítésének és útfelújítási feladatainak támogatása</t>
  </si>
  <si>
    <t>31. cím Normafa Park beruházás 2017. évi üteméhez kapcsolódó egyes kisajátítási költségek támogatása</t>
  </si>
  <si>
    <t>32. cím Budapest X. kerület, Hős utca 15/A-B szám alatti ingatlan helyzetének rendezése</t>
  </si>
  <si>
    <t>34. cím Tomajmonostora Község fejlesztési feladatainak támogatása</t>
  </si>
  <si>
    <t>35. cím Tiszaszőlős Község fejlesztési feladatainak támogatása</t>
  </si>
  <si>
    <t>36. cím Tiszaörs Község fejlesztési feladatainak támogatása</t>
  </si>
  <si>
    <t>37. cím Tiszaszentimre Község fejlesztési feladatainak támogatása</t>
  </si>
  <si>
    <t>38. cím Tiszaigar Község fejlesztési feladatainak támogatása</t>
  </si>
  <si>
    <t>39. cím Tiszaderzs Község fejlesztési feladatainak támogatása</t>
  </si>
  <si>
    <t>40. cím Budapest III. Kerület parkfejlesztések támogatása</t>
  </si>
  <si>
    <t>41. cím Mezőcsát Város fejlesztési feladatainak támogatása</t>
  </si>
  <si>
    <t>42. cím Ónod Község fejlesztési feladatainak támogatása</t>
  </si>
  <si>
    <t>43. cím Tiszabábolna Község fejlesztési feladatainak támogatása</t>
  </si>
  <si>
    <t>44. cím Az Önkormányzati feladatellátást szolgáló fejlesztések előirányzatból forráshiány miatt támogatásban nem részesült pályázatok támogatása</t>
  </si>
  <si>
    <t>45. cím Nagykőrös Város feladatellátásának támogatása</t>
  </si>
  <si>
    <t>46. cím Borsodgeszt Község feladatellátásának támogatása</t>
  </si>
  <si>
    <t>47. cím A költségvetési szerveknél foglalkoztatottak 2018. évi bérkompenzációja</t>
  </si>
  <si>
    <t>50. cím Szociális ágazatban kifizetésre kerülő egészségügyi kiegészítő pótlékhoz nyújtott támogatás</t>
  </si>
  <si>
    <t>51. cím Bölcsődei kiegészítő támogatás</t>
  </si>
  <si>
    <t>52. cím Csanádpalota Város működési feladatainak támogatása</t>
  </si>
  <si>
    <t>54. cím Nemzetiségi pótlék</t>
  </si>
  <si>
    <t>55. cím A Budapest XXIII. ker. Grassalkovich út 3. szám alatti társasházi ingatlanban bekövetkezett károk következményeinek enyhítése</t>
  </si>
  <si>
    <t>56. cím Egyes Települési Önkormányzatok feladatainak támogatása</t>
  </si>
  <si>
    <t>57. cím Göd Város infrastrukturális fejlesztéséhez kapcsolódó beruházási feladatok 2018</t>
  </si>
  <si>
    <t>58. cím Monor Város Önkormányzat feladatainak támogatása</t>
  </si>
  <si>
    <t>59. cím Pécs Megyei Jogú Város Közbiztonságának javítása</t>
  </si>
  <si>
    <t>60. cím Nagyvenyim Nagyközség fejlesztési feladatainak támogatása</t>
  </si>
  <si>
    <t>61. cím Települési önkormányzatok feladatellátásának támogatása</t>
  </si>
  <si>
    <t>62. cím Kunszentmiklós Város feladatainak támogatása</t>
  </si>
  <si>
    <t>63. cím Szentes Város kulturális fejlesztési célú támogatása</t>
  </si>
  <si>
    <t>64. cím A települési önkormányzatok 2017. évi szociális célú tüzelőanyag vásárlásához kapcsolódó kiegészítő támogatása</t>
  </si>
  <si>
    <t>107</t>
  </si>
  <si>
    <t>65. cím A téli rezsicsökkentés kiterjesztése a kiépített gázhálózattal nem rendelkező településeknél</t>
  </si>
  <si>
    <t>108</t>
  </si>
  <si>
    <t>66. cím Vajszló Nagyközség infrastruktúra fejlesztése</t>
  </si>
  <si>
    <t>109</t>
  </si>
  <si>
    <t>67. cím A hatvani sport- és rendezvénycsarnok beruházás támogatása</t>
  </si>
  <si>
    <t>110</t>
  </si>
  <si>
    <t>68. cím Csabdi Község Önkormányzata iskolabővítési beruházásának támogatása</t>
  </si>
  <si>
    <t>111</t>
  </si>
  <si>
    <t>69. cím Felcsút Község Önkormányzata bölcsődei férőhely kialakításának támogatása</t>
  </si>
  <si>
    <t>112</t>
  </si>
  <si>
    <t>70. cím Martonvásár Város Önkormányzat Brunszvik-terv keretében megvalósuló fejlesztésének támogatása</t>
  </si>
  <si>
    <t>113</t>
  </si>
  <si>
    <t>71. cím Göd Város Önkormányzata egyes fejlesztéseinek támogatása</t>
  </si>
  <si>
    <t>114</t>
  </si>
  <si>
    <t>72. cím Makó Város Termál- és Gyógyfürdő (Hagymatikum) fejlesztése</t>
  </si>
  <si>
    <t>115</t>
  </si>
  <si>
    <t>73. cím A Normafa Park kiemelt beruházás 2018. évi támogatása</t>
  </si>
  <si>
    <t>116</t>
  </si>
  <si>
    <t>74. cím Mosonmagyaróvár északi tehermentesítő út építésének előkészítése</t>
  </si>
  <si>
    <t>117</t>
  </si>
  <si>
    <t>75. cím Debrecen Nagycsere és Haláp településrészei ivóvízhálózatának fejlesztése</t>
  </si>
  <si>
    <t>118</t>
  </si>
  <si>
    <t>76. cím Vászoly Község Önkormányzata kulturális célú beruházásának támogatása</t>
  </si>
  <si>
    <t>119</t>
  </si>
  <si>
    <t>77. cím Kunszentmiklós Város Önkormányzata kötelező feladata ellátásának támogatása</t>
  </si>
  <si>
    <t>120</t>
  </si>
  <si>
    <t>78. cím Lenti Város fejlesztésének támogatása</t>
  </si>
  <si>
    <t>121</t>
  </si>
  <si>
    <t>79. cím Helyi önkormányzatok egyes beruházásainak támogatása</t>
  </si>
  <si>
    <t>122</t>
  </si>
  <si>
    <t>80. cím Egyes települési önkormányzatok működési és fejlesztési támogatása</t>
  </si>
  <si>
    <t>123</t>
  </si>
  <si>
    <t>81. cím A téli rezsicsökkentésben korábban nem részesült, a vezetékes gáz- vagy távfűtéstől eltérő fűtőanyagot használó háztartások egyszeri támogatása</t>
  </si>
  <si>
    <t>124</t>
  </si>
  <si>
    <t>82. cím Debrecen Megyei Jogú Város Önkormányzata közműfejlesztési feladatainak támogatása</t>
  </si>
  <si>
    <t>125</t>
  </si>
  <si>
    <t>Mindösszesen (=1+2+3+4+14+18+19+36+52+…+124)</t>
  </si>
  <si>
    <t>B) A helyi önkormányzatok kiegészítő támogatásainak és egyéb kötött felhasználású támogatásainak elszámolása (2019. év)</t>
  </si>
  <si>
    <t>Szűrés</t>
  </si>
  <si>
    <t>Az önkormányzatok általános, köznevelési és szociális feladataihoz kapcsolódó támogatások elszámolása (2019. év)</t>
  </si>
  <si>
    <t>A helyi önkormányzatok kiegészítő támogatásainak és egyéb kötött felhasználású támogatásainak elszámolása (2019. év)</t>
  </si>
  <si>
    <t>1.</t>
  </si>
  <si>
    <t>Tartalék-K513</t>
  </si>
  <si>
    <t>2.</t>
  </si>
  <si>
    <t>Dologi kiadások-K351-096015-Óvodai étkeztetés</t>
  </si>
  <si>
    <t>3.</t>
  </si>
  <si>
    <t>Dologi kiadások-K337-082091</t>
  </si>
  <si>
    <t>4.</t>
  </si>
  <si>
    <t>Dologi kiadások-K312-102031</t>
  </si>
  <si>
    <t>5.</t>
  </si>
  <si>
    <t>Az Önkormányzat és az irányítás alá tartozó költségvetési szervek 2019. évi szabad költségvetési maradványának felhasználása</t>
  </si>
  <si>
    <t>Dologi kiadások-K312-104042</t>
  </si>
  <si>
    <t>Dologi kiadások-K312-107051</t>
  </si>
  <si>
    <t>Dologi kiadások-K312-107052</t>
  </si>
  <si>
    <t>Dologi kiadások-K351-102031</t>
  </si>
  <si>
    <t>Dologi kiadások-K351-104042</t>
  </si>
  <si>
    <t>Dologi kiadások-K351-107051</t>
  </si>
  <si>
    <t>Dologi kiadások-K351-107052</t>
  </si>
  <si>
    <t>Dologi kiadások-K332-107051</t>
  </si>
  <si>
    <t>Beruházási kiadások-K64-102031</t>
  </si>
  <si>
    <t>Beruházási kiadások-K64-104042</t>
  </si>
  <si>
    <t>Beruházási kiadások-K64-107051</t>
  </si>
  <si>
    <t>Beruházási kiadások-K64-107052</t>
  </si>
  <si>
    <t>Beruházási kiadások-K67-011130</t>
  </si>
  <si>
    <t>Beruházási kiadások-K63-011130</t>
  </si>
  <si>
    <t>Beruházási kiadások-K67-102031</t>
  </si>
  <si>
    <t>Beruházási kiadások-K67-104042</t>
  </si>
  <si>
    <t>Beruházási kiadások-K67-107051</t>
  </si>
  <si>
    <t>Beruházási kiadások-K67-107052</t>
  </si>
  <si>
    <t>Dologi kiadások-K351-082091</t>
  </si>
  <si>
    <t>Dologi kiadások-K337-096015-Óvodai étkeztetés</t>
  </si>
  <si>
    <t>Dologi kiadások-K337-091140</t>
  </si>
  <si>
    <t>Dologi kiadások-K337-091110</t>
  </si>
  <si>
    <t>Dologi kiadások-K351-091140</t>
  </si>
  <si>
    <t>Dologi kiadások-K351-091110</t>
  </si>
  <si>
    <t>COVID19 miatti gépjárműadó elvonás</t>
  </si>
  <si>
    <t>COVID19 miatti esetleges HIPA visszaesés (20% - becsült adat)</t>
  </si>
  <si>
    <t>A faluháznál, 2019.I. félévében elmaradt jubileumi jutalom kifizetés (szocho-val együtt)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</si>
</sst>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5"/>
      <name val="Arial"/>
      <family val="2"/>
      <charset val="238"/>
    </font>
    <font>
      <b/>
      <sz val="15"/>
      <name val="Arial CE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</cellStyleXfs>
  <cellXfs count="138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/>
    <xf numFmtId="0" fontId="3" fillId="0" borderId="1" xfId="1" applyFont="1" applyBorder="1" applyAlignment="1">
      <alignment horizontal="center" wrapText="1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3" fontId="2" fillId="0" borderId="1" xfId="1" applyNumberFormat="1" applyFont="1" applyBorder="1"/>
    <xf numFmtId="3" fontId="7" fillId="0" borderId="0" xfId="1" applyNumberFormat="1" applyFont="1"/>
    <xf numFmtId="0" fontId="9" fillId="0" borderId="1" xfId="1" applyFont="1" applyBorder="1"/>
    <xf numFmtId="3" fontId="9" fillId="0" borderId="1" xfId="1" applyNumberFormat="1" applyFont="1" applyBorder="1"/>
    <xf numFmtId="0" fontId="3" fillId="0" borderId="1" xfId="1" applyFont="1" applyBorder="1"/>
    <xf numFmtId="3" fontId="3" fillId="0" borderId="1" xfId="1" applyNumberFormat="1" applyFont="1" applyBorder="1"/>
    <xf numFmtId="0" fontId="0" fillId="0" borderId="0" xfId="1" applyFont="1"/>
    <xf numFmtId="0" fontId="2" fillId="0" borderId="0" xfId="2"/>
    <xf numFmtId="0" fontId="4" fillId="0" borderId="0" xfId="2" applyFont="1"/>
    <xf numFmtId="0" fontId="5" fillId="0" borderId="0" xfId="2" applyFont="1"/>
    <xf numFmtId="0" fontId="2" fillId="0" borderId="1" xfId="2" applyBorder="1"/>
    <xf numFmtId="0" fontId="3" fillId="0" borderId="1" xfId="2" applyFont="1" applyBorder="1" applyAlignment="1">
      <alignment horizont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/>
    <xf numFmtId="3" fontId="6" fillId="0" borderId="1" xfId="2" applyNumberFormat="1" applyFont="1" applyBorder="1" applyAlignment="1">
      <alignment horizontal="center"/>
    </xf>
    <xf numFmtId="0" fontId="8" fillId="0" borderId="0" xfId="2" applyFont="1" applyAlignment="1">
      <alignment horizontal="center"/>
    </xf>
    <xf numFmtId="3" fontId="2" fillId="0" borderId="1" xfId="2" applyNumberFormat="1" applyBorder="1"/>
    <xf numFmtId="3" fontId="7" fillId="0" borderId="0" xfId="2" applyNumberFormat="1" applyFont="1"/>
    <xf numFmtId="0" fontId="9" fillId="0" borderId="1" xfId="2" applyFont="1" applyBorder="1"/>
    <xf numFmtId="3" fontId="9" fillId="0" borderId="1" xfId="2" applyNumberFormat="1" applyFont="1" applyBorder="1"/>
    <xf numFmtId="0" fontId="3" fillId="0" borderId="1" xfId="2" applyFont="1" applyBorder="1"/>
    <xf numFmtId="3" fontId="3" fillId="0" borderId="1" xfId="2" applyNumberFormat="1" applyFont="1" applyBorder="1"/>
    <xf numFmtId="0" fontId="10" fillId="0" borderId="0" xfId="2" applyFont="1"/>
    <xf numFmtId="0" fontId="2" fillId="0" borderId="0" xfId="5" applyFont="1"/>
    <xf numFmtId="0" fontId="4" fillId="0" borderId="0" xfId="5" applyFont="1"/>
    <xf numFmtId="0" fontId="5" fillId="0" borderId="0" xfId="5" applyFont="1"/>
    <xf numFmtId="0" fontId="2" fillId="0" borderId="1" xfId="5" applyFont="1" applyBorder="1"/>
    <xf numFmtId="0" fontId="3" fillId="0" borderId="1" xfId="5" applyFont="1" applyBorder="1" applyAlignment="1">
      <alignment horizontal="center" wrapText="1"/>
    </xf>
    <xf numFmtId="0" fontId="6" fillId="0" borderId="1" xfId="5" applyFont="1" applyBorder="1"/>
    <xf numFmtId="0" fontId="6" fillId="0" borderId="1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7" fillId="0" borderId="0" xfId="5" applyFont="1"/>
    <xf numFmtId="0" fontId="8" fillId="0" borderId="0" xfId="5" applyFont="1" applyAlignment="1">
      <alignment horizontal="center"/>
    </xf>
    <xf numFmtId="3" fontId="2" fillId="0" borderId="1" xfId="5" applyNumberFormat="1" applyFont="1" applyBorder="1"/>
    <xf numFmtId="3" fontId="7" fillId="0" borderId="0" xfId="5" applyNumberFormat="1" applyFont="1"/>
    <xf numFmtId="0" fontId="9" fillId="0" borderId="1" xfId="5" applyFont="1" applyBorder="1"/>
    <xf numFmtId="3" fontId="9" fillId="0" borderId="1" xfId="5" applyNumberFormat="1" applyFont="1" applyBorder="1"/>
    <xf numFmtId="0" fontId="3" fillId="0" borderId="1" xfId="5" applyFont="1" applyBorder="1"/>
    <xf numFmtId="3" fontId="3" fillId="0" borderId="1" xfId="5" applyNumberFormat="1" applyFont="1" applyBorder="1"/>
    <xf numFmtId="0" fontId="2" fillId="0" borderId="1" xfId="3" applyBorder="1"/>
    <xf numFmtId="0" fontId="6" fillId="0" borderId="1" xfId="3" applyFont="1" applyBorder="1"/>
    <xf numFmtId="0" fontId="9" fillId="0" borderId="1" xfId="3" applyFont="1" applyBorder="1"/>
    <xf numFmtId="3" fontId="9" fillId="0" borderId="1" xfId="3" applyNumberFormat="1" applyFont="1" applyBorder="1"/>
    <xf numFmtId="0" fontId="1" fillId="0" borderId="0" xfId="1"/>
    <xf numFmtId="3" fontId="1" fillId="0" borderId="0" xfId="1" applyNumberFormat="1"/>
    <xf numFmtId="0" fontId="11" fillId="0" borderId="0" xfId="1" applyFont="1"/>
    <xf numFmtId="0" fontId="1" fillId="0" borderId="1" xfId="1" applyBorder="1"/>
    <xf numFmtId="0" fontId="12" fillId="0" borderId="1" xfId="1" applyFont="1" applyBorder="1"/>
    <xf numFmtId="3" fontId="1" fillId="0" borderId="1" xfId="1" applyNumberFormat="1" applyBorder="1"/>
    <xf numFmtId="3" fontId="12" fillId="0" borderId="1" xfId="1" applyNumberFormat="1" applyFont="1" applyBorder="1"/>
    <xf numFmtId="0" fontId="13" fillId="0" borderId="1" xfId="1" applyFont="1" applyBorder="1"/>
    <xf numFmtId="3" fontId="13" fillId="0" borderId="1" xfId="1" applyNumberFormat="1" applyFont="1" applyBorder="1"/>
    <xf numFmtId="0" fontId="14" fillId="0" borderId="0" xfId="1" applyFont="1"/>
    <xf numFmtId="3" fontId="14" fillId="0" borderId="0" xfId="1" applyNumberFormat="1" applyFont="1"/>
    <xf numFmtId="3" fontId="2" fillId="0" borderId="0" xfId="1" applyNumberFormat="1" applyFont="1"/>
    <xf numFmtId="0" fontId="13" fillId="0" borderId="3" xfId="1" applyFont="1" applyBorder="1"/>
    <xf numFmtId="0" fontId="2" fillId="0" borderId="3" xfId="1" applyFont="1" applyBorder="1"/>
    <xf numFmtId="3" fontId="13" fillId="0" borderId="3" xfId="1" applyNumberFormat="1" applyFont="1" applyBorder="1"/>
    <xf numFmtId="0" fontId="15" fillId="0" borderId="0" xfId="1" applyFont="1"/>
    <xf numFmtId="3" fontId="15" fillId="0" borderId="0" xfId="1" applyNumberFormat="1" applyFont="1"/>
    <xf numFmtId="0" fontId="16" fillId="0" borderId="0" xfId="1" applyFont="1"/>
    <xf numFmtId="3" fontId="11" fillId="0" borderId="0" xfId="1" applyNumberFormat="1" applyFont="1"/>
    <xf numFmtId="0" fontId="2" fillId="0" borderId="0" xfId="6" applyFont="1" applyFill="1" applyAlignment="1">
      <alignment horizontal="center" vertical="top" wrapText="1"/>
    </xf>
    <xf numFmtId="0" fontId="17" fillId="0" borderId="0" xfId="6" applyFont="1" applyFill="1"/>
    <xf numFmtId="0" fontId="2" fillId="0" borderId="0" xfId="6" applyFont="1" applyFill="1"/>
    <xf numFmtId="0" fontId="2" fillId="0" borderId="7" xfId="6" applyFont="1" applyFill="1" applyBorder="1" applyAlignment="1">
      <alignment horizontal="center" vertical="top" wrapText="1"/>
    </xf>
    <xf numFmtId="0" fontId="2" fillId="0" borderId="8" xfId="6" applyFont="1" applyFill="1" applyBorder="1" applyAlignment="1">
      <alignment horizontal="center" vertical="center" wrapText="1"/>
    </xf>
    <xf numFmtId="0" fontId="2" fillId="0" borderId="9" xfId="6" applyFont="1" applyFill="1" applyBorder="1" applyAlignment="1">
      <alignment horizontal="center" vertical="center" wrapText="1"/>
    </xf>
    <xf numFmtId="0" fontId="2" fillId="0" borderId="10" xfId="6" applyFont="1" applyFill="1" applyBorder="1" applyAlignment="1">
      <alignment horizontal="center" vertical="top" wrapText="1"/>
    </xf>
    <xf numFmtId="0" fontId="2" fillId="0" borderId="11" xfId="6" applyFont="1" applyFill="1" applyBorder="1" applyAlignment="1">
      <alignment horizontal="center" vertical="top" wrapText="1"/>
    </xf>
    <xf numFmtId="0" fontId="2" fillId="0" borderId="12" xfId="6" applyFont="1" applyFill="1" applyBorder="1" applyAlignment="1">
      <alignment horizontal="center" vertical="top" wrapText="1"/>
    </xf>
    <xf numFmtId="0" fontId="2" fillId="0" borderId="13" xfId="6" applyFont="1" applyFill="1" applyBorder="1" applyAlignment="1">
      <alignment horizontal="center" vertical="center" wrapText="1"/>
    </xf>
    <xf numFmtId="0" fontId="2" fillId="0" borderId="14" xfId="6" applyFont="1" applyFill="1" applyBorder="1" applyAlignment="1">
      <alignment horizontal="center" vertical="top" wrapText="1"/>
    </xf>
    <xf numFmtId="0" fontId="2" fillId="0" borderId="9" xfId="6" applyFont="1" applyFill="1" applyBorder="1" applyAlignment="1">
      <alignment horizontal="left" vertical="top" wrapText="1"/>
    </xf>
    <xf numFmtId="0" fontId="2" fillId="0" borderId="15" xfId="6" applyFont="1" applyFill="1" applyBorder="1" applyAlignment="1">
      <alignment horizontal="center" vertical="top" wrapText="1"/>
    </xf>
    <xf numFmtId="0" fontId="2" fillId="0" borderId="16" xfId="6" applyFont="1" applyFill="1" applyBorder="1" applyAlignment="1">
      <alignment horizontal="left" vertical="top" wrapText="1"/>
    </xf>
    <xf numFmtId="0" fontId="2" fillId="0" borderId="12" xfId="6" applyFont="1" applyFill="1" applyBorder="1" applyAlignment="1">
      <alignment horizontal="left" vertical="top" wrapText="1"/>
    </xf>
    <xf numFmtId="0" fontId="3" fillId="0" borderId="17" xfId="6" applyFont="1" applyFill="1" applyBorder="1" applyAlignment="1">
      <alignment horizontal="center" vertical="top" wrapText="1"/>
    </xf>
    <xf numFmtId="0" fontId="3" fillId="0" borderId="18" xfId="6" applyFont="1" applyFill="1" applyBorder="1" applyAlignment="1">
      <alignment horizontal="left" vertical="top" wrapText="1"/>
    </xf>
    <xf numFmtId="3" fontId="2" fillId="0" borderId="7" xfId="6" applyNumberFormat="1" applyFont="1" applyFill="1" applyBorder="1" applyAlignment="1">
      <alignment horizontal="right" vertical="top" wrapText="1"/>
    </xf>
    <xf numFmtId="3" fontId="2" fillId="0" borderId="8" xfId="6" applyNumberFormat="1" applyFont="1" applyFill="1" applyBorder="1" applyAlignment="1">
      <alignment horizontal="right" vertical="top" wrapText="1"/>
    </xf>
    <xf numFmtId="3" fontId="2" fillId="0" borderId="9" xfId="6" applyNumberFormat="1" applyFont="1" applyFill="1" applyBorder="1" applyAlignment="1">
      <alignment horizontal="right" vertical="top" wrapText="1"/>
    </xf>
    <xf numFmtId="3" fontId="2" fillId="0" borderId="15" xfId="6" applyNumberFormat="1" applyFont="1" applyFill="1" applyBorder="1" applyAlignment="1">
      <alignment horizontal="right" vertical="top" wrapText="1"/>
    </xf>
    <xf numFmtId="3" fontId="2" fillId="0" borderId="19" xfId="6" applyNumberFormat="1" applyFont="1" applyFill="1" applyBorder="1" applyAlignment="1">
      <alignment horizontal="right" vertical="top" wrapText="1"/>
    </xf>
    <xf numFmtId="3" fontId="2" fillId="0" borderId="16" xfId="6" applyNumberFormat="1" applyFont="1" applyFill="1" applyBorder="1" applyAlignment="1">
      <alignment horizontal="right" vertical="top" wrapText="1"/>
    </xf>
    <xf numFmtId="3" fontId="2" fillId="0" borderId="10" xfId="6" applyNumberFormat="1" applyFont="1" applyFill="1" applyBorder="1" applyAlignment="1">
      <alignment horizontal="right" vertical="top" wrapText="1"/>
    </xf>
    <xf numFmtId="3" fontId="2" fillId="0" borderId="11" xfId="6" applyNumberFormat="1" applyFont="1" applyFill="1" applyBorder="1" applyAlignment="1">
      <alignment horizontal="right" vertical="top" wrapText="1"/>
    </xf>
    <xf numFmtId="3" fontId="2" fillId="0" borderId="12" xfId="6" applyNumberFormat="1" applyFont="1" applyFill="1" applyBorder="1" applyAlignment="1">
      <alignment horizontal="right" vertical="top" wrapText="1"/>
    </xf>
    <xf numFmtId="3" fontId="3" fillId="0" borderId="17" xfId="6" applyNumberFormat="1" applyFont="1" applyFill="1" applyBorder="1" applyAlignment="1">
      <alignment horizontal="right" vertical="top" wrapText="1"/>
    </xf>
    <xf numFmtId="3" fontId="3" fillId="0" borderId="20" xfId="6" applyNumberFormat="1" applyFont="1" applyFill="1" applyBorder="1" applyAlignment="1">
      <alignment horizontal="right" vertical="top" wrapText="1"/>
    </xf>
    <xf numFmtId="3" fontId="3" fillId="0" borderId="18" xfId="6" applyNumberFormat="1" applyFont="1" applyFill="1" applyBorder="1" applyAlignment="1">
      <alignment horizontal="right" vertical="top" wrapText="1"/>
    </xf>
    <xf numFmtId="0" fontId="2" fillId="0" borderId="7" xfId="6" applyFont="1" applyFill="1" applyBorder="1" applyAlignment="1">
      <alignment horizontal="center" vertical="center" wrapText="1"/>
    </xf>
    <xf numFmtId="0" fontId="3" fillId="0" borderId="15" xfId="6" applyFont="1" applyFill="1" applyBorder="1" applyAlignment="1">
      <alignment horizontal="center" vertical="top" wrapText="1"/>
    </xf>
    <xf numFmtId="0" fontId="3" fillId="0" borderId="16" xfId="6" applyFont="1" applyFill="1" applyBorder="1" applyAlignment="1">
      <alignment horizontal="left" vertical="top" wrapText="1"/>
    </xf>
    <xf numFmtId="3" fontId="3" fillId="0" borderId="15" xfId="6" applyNumberFormat="1" applyFont="1" applyFill="1" applyBorder="1" applyAlignment="1">
      <alignment horizontal="right" vertical="top" wrapText="1"/>
    </xf>
    <xf numFmtId="3" fontId="3" fillId="0" borderId="19" xfId="6" applyNumberFormat="1" applyFont="1" applyFill="1" applyBorder="1" applyAlignment="1">
      <alignment horizontal="right" vertical="top" wrapText="1"/>
    </xf>
    <xf numFmtId="3" fontId="3" fillId="0" borderId="16" xfId="6" applyNumberFormat="1" applyFont="1" applyFill="1" applyBorder="1" applyAlignment="1">
      <alignment horizontal="right" vertical="top" wrapText="1"/>
    </xf>
    <xf numFmtId="0" fontId="18" fillId="0" borderId="0" xfId="6" applyFont="1" applyFill="1" applyAlignment="1">
      <alignment horizontal="center" vertical="center"/>
    </xf>
    <xf numFmtId="0" fontId="1" fillId="0" borderId="0" xfId="1" applyAlignment="1">
      <alignment horizontal="center" wrapText="1"/>
    </xf>
    <xf numFmtId="0" fontId="9" fillId="0" borderId="0" xfId="1" applyFont="1"/>
    <xf numFmtId="3" fontId="6" fillId="0" borderId="1" xfId="1" applyNumberFormat="1" applyFont="1" applyBorder="1"/>
    <xf numFmtId="0" fontId="21" fillId="0" borderId="1" xfId="1" applyFont="1" applyBorder="1"/>
    <xf numFmtId="3" fontId="21" fillId="0" borderId="1" xfId="1" applyNumberFormat="1" applyFont="1" applyBorder="1"/>
    <xf numFmtId="0" fontId="6" fillId="0" borderId="0" xfId="1" applyFont="1"/>
    <xf numFmtId="3" fontId="6" fillId="0" borderId="0" xfId="1" applyNumberFormat="1" applyFont="1"/>
    <xf numFmtId="0" fontId="1" fillId="0" borderId="0" xfId="1" applyBorder="1"/>
    <xf numFmtId="0" fontId="6" fillId="0" borderId="5" xfId="1" applyFont="1" applyBorder="1"/>
    <xf numFmtId="3" fontId="1" fillId="0" borderId="0" xfId="1" applyNumberFormat="1" applyBorder="1"/>
    <xf numFmtId="0" fontId="11" fillId="0" borderId="0" xfId="1" applyFont="1" applyBorder="1"/>
    <xf numFmtId="0" fontId="3" fillId="0" borderId="0" xfId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19" fillId="0" borderId="4" xfId="6" applyFont="1" applyFill="1" applyBorder="1" applyAlignment="1">
      <alignment horizontal="center" vertical="top" wrapText="1"/>
    </xf>
    <xf numFmtId="0" fontId="19" fillId="0" borderId="5" xfId="6" applyFont="1" applyFill="1" applyBorder="1"/>
    <xf numFmtId="0" fontId="19" fillId="0" borderId="6" xfId="6" applyFont="1" applyFill="1" applyBorder="1"/>
    <xf numFmtId="0" fontId="19" fillId="0" borderId="4" xfId="6" applyFont="1" applyFill="1" applyBorder="1" applyAlignment="1">
      <alignment horizontal="center" vertical="center" wrapText="1"/>
    </xf>
    <xf numFmtId="0" fontId="20" fillId="0" borderId="5" xfId="6" applyFont="1" applyFill="1" applyBorder="1" applyAlignment="1">
      <alignment horizontal="center" vertical="center" wrapText="1"/>
    </xf>
    <xf numFmtId="0" fontId="20" fillId="0" borderId="6" xfId="6" applyFont="1" applyFill="1" applyBorder="1" applyAlignment="1">
      <alignment horizontal="center" vertical="center" wrapText="1"/>
    </xf>
    <xf numFmtId="0" fontId="20" fillId="0" borderId="5" xfId="6" applyFont="1" applyFill="1" applyBorder="1"/>
    <xf numFmtId="0" fontId="20" fillId="0" borderId="6" xfId="6" applyFont="1" applyFill="1" applyBorder="1"/>
  </cellXfs>
  <cellStyles count="7">
    <cellStyle name="Normál" xfId="0" builtinId="0"/>
    <cellStyle name="Normál 2" xfId="2" xr:uid="{FFA572EC-C01A-4151-B67B-081FEE08250B}"/>
    <cellStyle name="Normál 2 2" xfId="1" xr:uid="{D2E571A3-217E-492F-BE78-95B18DEFB7E3}"/>
    <cellStyle name="Normál 2 2 2" xfId="3" xr:uid="{5BC2A6D6-81D9-408A-A983-556D7E078D27}"/>
    <cellStyle name="Normál 3" xfId="4" xr:uid="{1CF0B051-AB2D-4185-9284-465CF66C8556}"/>
    <cellStyle name="Normál 3 2" xfId="5" xr:uid="{0BE3EC02-6127-4579-8C7C-AABE98F37D47}"/>
    <cellStyle name="Normál 4" xfId="6" xr:uid="{920EC4F3-6346-48D1-9AB8-ABB99D8DB1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B236-ADAC-4E94-ADD4-0DCFF5BBA3D3}">
  <dimension ref="A1:J57"/>
  <sheetViews>
    <sheetView zoomScaleNormal="100" workbookViewId="0">
      <selection activeCell="B1" sqref="B1:E2"/>
    </sheetView>
  </sheetViews>
  <sheetFormatPr defaultRowHeight="18" x14ac:dyDescent="0.25"/>
  <cols>
    <col min="1" max="1" width="4.42578125" style="1" bestFit="1" customWidth="1"/>
    <col min="2" max="2" width="47.28515625" style="3" bestFit="1" customWidth="1"/>
    <col min="3" max="8" width="11.140625" style="3" customWidth="1"/>
    <col min="9" max="254" width="9.140625" style="3"/>
    <col min="255" max="255" width="4.42578125" style="3" bestFit="1" customWidth="1"/>
    <col min="256" max="256" width="47.28515625" style="3" bestFit="1" customWidth="1"/>
    <col min="257" max="259" width="11.140625" style="3" customWidth="1"/>
    <col min="260" max="260" width="7" style="3" customWidth="1"/>
    <col min="261" max="261" width="62.7109375" style="3" bestFit="1" customWidth="1"/>
    <col min="262" max="264" width="11.140625" style="3" customWidth="1"/>
    <col min="265" max="510" width="9.140625" style="3"/>
    <col min="511" max="511" width="4.42578125" style="3" bestFit="1" customWidth="1"/>
    <col min="512" max="512" width="47.28515625" style="3" bestFit="1" customWidth="1"/>
    <col min="513" max="515" width="11.140625" style="3" customWidth="1"/>
    <col min="516" max="516" width="7" style="3" customWidth="1"/>
    <col min="517" max="517" width="62.7109375" style="3" bestFit="1" customWidth="1"/>
    <col min="518" max="520" width="11.140625" style="3" customWidth="1"/>
    <col min="521" max="766" width="9.140625" style="3"/>
    <col min="767" max="767" width="4.42578125" style="3" bestFit="1" customWidth="1"/>
    <col min="768" max="768" width="47.28515625" style="3" bestFit="1" customWidth="1"/>
    <col min="769" max="771" width="11.140625" style="3" customWidth="1"/>
    <col min="772" max="772" width="7" style="3" customWidth="1"/>
    <col min="773" max="773" width="62.7109375" style="3" bestFit="1" customWidth="1"/>
    <col min="774" max="776" width="11.140625" style="3" customWidth="1"/>
    <col min="777" max="1022" width="9.140625" style="3"/>
    <col min="1023" max="1023" width="4.42578125" style="3" bestFit="1" customWidth="1"/>
    <col min="1024" max="1024" width="47.28515625" style="3" bestFit="1" customWidth="1"/>
    <col min="1025" max="1027" width="11.140625" style="3" customWidth="1"/>
    <col min="1028" max="1028" width="7" style="3" customWidth="1"/>
    <col min="1029" max="1029" width="62.7109375" style="3" bestFit="1" customWidth="1"/>
    <col min="1030" max="1032" width="11.140625" style="3" customWidth="1"/>
    <col min="1033" max="1278" width="9.140625" style="3"/>
    <col min="1279" max="1279" width="4.42578125" style="3" bestFit="1" customWidth="1"/>
    <col min="1280" max="1280" width="47.28515625" style="3" bestFit="1" customWidth="1"/>
    <col min="1281" max="1283" width="11.140625" style="3" customWidth="1"/>
    <col min="1284" max="1284" width="7" style="3" customWidth="1"/>
    <col min="1285" max="1285" width="62.7109375" style="3" bestFit="1" customWidth="1"/>
    <col min="1286" max="1288" width="11.140625" style="3" customWidth="1"/>
    <col min="1289" max="1534" width="9.140625" style="3"/>
    <col min="1535" max="1535" width="4.42578125" style="3" bestFit="1" customWidth="1"/>
    <col min="1536" max="1536" width="47.28515625" style="3" bestFit="1" customWidth="1"/>
    <col min="1537" max="1539" width="11.140625" style="3" customWidth="1"/>
    <col min="1540" max="1540" width="7" style="3" customWidth="1"/>
    <col min="1541" max="1541" width="62.7109375" style="3" bestFit="1" customWidth="1"/>
    <col min="1542" max="1544" width="11.140625" style="3" customWidth="1"/>
    <col min="1545" max="1790" width="9.140625" style="3"/>
    <col min="1791" max="1791" width="4.42578125" style="3" bestFit="1" customWidth="1"/>
    <col min="1792" max="1792" width="47.28515625" style="3" bestFit="1" customWidth="1"/>
    <col min="1793" max="1795" width="11.140625" style="3" customWidth="1"/>
    <col min="1796" max="1796" width="7" style="3" customWidth="1"/>
    <col min="1797" max="1797" width="62.7109375" style="3" bestFit="1" customWidth="1"/>
    <col min="1798" max="1800" width="11.140625" style="3" customWidth="1"/>
    <col min="1801" max="2046" width="9.140625" style="3"/>
    <col min="2047" max="2047" width="4.42578125" style="3" bestFit="1" customWidth="1"/>
    <col min="2048" max="2048" width="47.28515625" style="3" bestFit="1" customWidth="1"/>
    <col min="2049" max="2051" width="11.140625" style="3" customWidth="1"/>
    <col min="2052" max="2052" width="7" style="3" customWidth="1"/>
    <col min="2053" max="2053" width="62.7109375" style="3" bestFit="1" customWidth="1"/>
    <col min="2054" max="2056" width="11.140625" style="3" customWidth="1"/>
    <col min="2057" max="2302" width="9.140625" style="3"/>
    <col min="2303" max="2303" width="4.42578125" style="3" bestFit="1" customWidth="1"/>
    <col min="2304" max="2304" width="47.28515625" style="3" bestFit="1" customWidth="1"/>
    <col min="2305" max="2307" width="11.140625" style="3" customWidth="1"/>
    <col min="2308" max="2308" width="7" style="3" customWidth="1"/>
    <col min="2309" max="2309" width="62.7109375" style="3" bestFit="1" customWidth="1"/>
    <col min="2310" max="2312" width="11.140625" style="3" customWidth="1"/>
    <col min="2313" max="2558" width="9.140625" style="3"/>
    <col min="2559" max="2559" width="4.42578125" style="3" bestFit="1" customWidth="1"/>
    <col min="2560" max="2560" width="47.28515625" style="3" bestFit="1" customWidth="1"/>
    <col min="2561" max="2563" width="11.140625" style="3" customWidth="1"/>
    <col min="2564" max="2564" width="7" style="3" customWidth="1"/>
    <col min="2565" max="2565" width="62.7109375" style="3" bestFit="1" customWidth="1"/>
    <col min="2566" max="2568" width="11.140625" style="3" customWidth="1"/>
    <col min="2569" max="2814" width="9.140625" style="3"/>
    <col min="2815" max="2815" width="4.42578125" style="3" bestFit="1" customWidth="1"/>
    <col min="2816" max="2816" width="47.28515625" style="3" bestFit="1" customWidth="1"/>
    <col min="2817" max="2819" width="11.140625" style="3" customWidth="1"/>
    <col min="2820" max="2820" width="7" style="3" customWidth="1"/>
    <col min="2821" max="2821" width="62.7109375" style="3" bestFit="1" customWidth="1"/>
    <col min="2822" max="2824" width="11.140625" style="3" customWidth="1"/>
    <col min="2825" max="3070" width="9.140625" style="3"/>
    <col min="3071" max="3071" width="4.42578125" style="3" bestFit="1" customWidth="1"/>
    <col min="3072" max="3072" width="47.28515625" style="3" bestFit="1" customWidth="1"/>
    <col min="3073" max="3075" width="11.140625" style="3" customWidth="1"/>
    <col min="3076" max="3076" width="7" style="3" customWidth="1"/>
    <col min="3077" max="3077" width="62.7109375" style="3" bestFit="1" customWidth="1"/>
    <col min="3078" max="3080" width="11.140625" style="3" customWidth="1"/>
    <col min="3081" max="3326" width="9.140625" style="3"/>
    <col min="3327" max="3327" width="4.42578125" style="3" bestFit="1" customWidth="1"/>
    <col min="3328" max="3328" width="47.28515625" style="3" bestFit="1" customWidth="1"/>
    <col min="3329" max="3331" width="11.140625" style="3" customWidth="1"/>
    <col min="3332" max="3332" width="7" style="3" customWidth="1"/>
    <col min="3333" max="3333" width="62.7109375" style="3" bestFit="1" customWidth="1"/>
    <col min="3334" max="3336" width="11.140625" style="3" customWidth="1"/>
    <col min="3337" max="3582" width="9.140625" style="3"/>
    <col min="3583" max="3583" width="4.42578125" style="3" bestFit="1" customWidth="1"/>
    <col min="3584" max="3584" width="47.28515625" style="3" bestFit="1" customWidth="1"/>
    <col min="3585" max="3587" width="11.140625" style="3" customWidth="1"/>
    <col min="3588" max="3588" width="7" style="3" customWidth="1"/>
    <col min="3589" max="3589" width="62.7109375" style="3" bestFit="1" customWidth="1"/>
    <col min="3590" max="3592" width="11.140625" style="3" customWidth="1"/>
    <col min="3593" max="3838" width="9.140625" style="3"/>
    <col min="3839" max="3839" width="4.42578125" style="3" bestFit="1" customWidth="1"/>
    <col min="3840" max="3840" width="47.28515625" style="3" bestFit="1" customWidth="1"/>
    <col min="3841" max="3843" width="11.140625" style="3" customWidth="1"/>
    <col min="3844" max="3844" width="7" style="3" customWidth="1"/>
    <col min="3845" max="3845" width="62.7109375" style="3" bestFit="1" customWidth="1"/>
    <col min="3846" max="3848" width="11.140625" style="3" customWidth="1"/>
    <col min="3849" max="4094" width="9.140625" style="3"/>
    <col min="4095" max="4095" width="4.42578125" style="3" bestFit="1" customWidth="1"/>
    <col min="4096" max="4096" width="47.28515625" style="3" bestFit="1" customWidth="1"/>
    <col min="4097" max="4099" width="11.140625" style="3" customWidth="1"/>
    <col min="4100" max="4100" width="7" style="3" customWidth="1"/>
    <col min="4101" max="4101" width="62.7109375" style="3" bestFit="1" customWidth="1"/>
    <col min="4102" max="4104" width="11.140625" style="3" customWidth="1"/>
    <col min="4105" max="4350" width="9.140625" style="3"/>
    <col min="4351" max="4351" width="4.42578125" style="3" bestFit="1" customWidth="1"/>
    <col min="4352" max="4352" width="47.28515625" style="3" bestFit="1" customWidth="1"/>
    <col min="4353" max="4355" width="11.140625" style="3" customWidth="1"/>
    <col min="4356" max="4356" width="7" style="3" customWidth="1"/>
    <col min="4357" max="4357" width="62.7109375" style="3" bestFit="1" customWidth="1"/>
    <col min="4358" max="4360" width="11.140625" style="3" customWidth="1"/>
    <col min="4361" max="4606" width="9.140625" style="3"/>
    <col min="4607" max="4607" width="4.42578125" style="3" bestFit="1" customWidth="1"/>
    <col min="4608" max="4608" width="47.28515625" style="3" bestFit="1" customWidth="1"/>
    <col min="4609" max="4611" width="11.140625" style="3" customWidth="1"/>
    <col min="4612" max="4612" width="7" style="3" customWidth="1"/>
    <col min="4613" max="4613" width="62.7109375" style="3" bestFit="1" customWidth="1"/>
    <col min="4614" max="4616" width="11.140625" style="3" customWidth="1"/>
    <col min="4617" max="4862" width="9.140625" style="3"/>
    <col min="4863" max="4863" width="4.42578125" style="3" bestFit="1" customWidth="1"/>
    <col min="4864" max="4864" width="47.28515625" style="3" bestFit="1" customWidth="1"/>
    <col min="4865" max="4867" width="11.140625" style="3" customWidth="1"/>
    <col min="4868" max="4868" width="7" style="3" customWidth="1"/>
    <col min="4869" max="4869" width="62.7109375" style="3" bestFit="1" customWidth="1"/>
    <col min="4870" max="4872" width="11.140625" style="3" customWidth="1"/>
    <col min="4873" max="5118" width="9.140625" style="3"/>
    <col min="5119" max="5119" width="4.42578125" style="3" bestFit="1" customWidth="1"/>
    <col min="5120" max="5120" width="47.28515625" style="3" bestFit="1" customWidth="1"/>
    <col min="5121" max="5123" width="11.140625" style="3" customWidth="1"/>
    <col min="5124" max="5124" width="7" style="3" customWidth="1"/>
    <col min="5125" max="5125" width="62.7109375" style="3" bestFit="1" customWidth="1"/>
    <col min="5126" max="5128" width="11.140625" style="3" customWidth="1"/>
    <col min="5129" max="5374" width="9.140625" style="3"/>
    <col min="5375" max="5375" width="4.42578125" style="3" bestFit="1" customWidth="1"/>
    <col min="5376" max="5376" width="47.28515625" style="3" bestFit="1" customWidth="1"/>
    <col min="5377" max="5379" width="11.140625" style="3" customWidth="1"/>
    <col min="5380" max="5380" width="7" style="3" customWidth="1"/>
    <col min="5381" max="5381" width="62.7109375" style="3" bestFit="1" customWidth="1"/>
    <col min="5382" max="5384" width="11.140625" style="3" customWidth="1"/>
    <col min="5385" max="5630" width="9.140625" style="3"/>
    <col min="5631" max="5631" width="4.42578125" style="3" bestFit="1" customWidth="1"/>
    <col min="5632" max="5632" width="47.28515625" style="3" bestFit="1" customWidth="1"/>
    <col min="5633" max="5635" width="11.140625" style="3" customWidth="1"/>
    <col min="5636" max="5636" width="7" style="3" customWidth="1"/>
    <col min="5637" max="5637" width="62.7109375" style="3" bestFit="1" customWidth="1"/>
    <col min="5638" max="5640" width="11.140625" style="3" customWidth="1"/>
    <col min="5641" max="5886" width="9.140625" style="3"/>
    <col min="5887" max="5887" width="4.42578125" style="3" bestFit="1" customWidth="1"/>
    <col min="5888" max="5888" width="47.28515625" style="3" bestFit="1" customWidth="1"/>
    <col min="5889" max="5891" width="11.140625" style="3" customWidth="1"/>
    <col min="5892" max="5892" width="7" style="3" customWidth="1"/>
    <col min="5893" max="5893" width="62.7109375" style="3" bestFit="1" customWidth="1"/>
    <col min="5894" max="5896" width="11.140625" style="3" customWidth="1"/>
    <col min="5897" max="6142" width="9.140625" style="3"/>
    <col min="6143" max="6143" width="4.42578125" style="3" bestFit="1" customWidth="1"/>
    <col min="6144" max="6144" width="47.28515625" style="3" bestFit="1" customWidth="1"/>
    <col min="6145" max="6147" width="11.140625" style="3" customWidth="1"/>
    <col min="6148" max="6148" width="7" style="3" customWidth="1"/>
    <col min="6149" max="6149" width="62.7109375" style="3" bestFit="1" customWidth="1"/>
    <col min="6150" max="6152" width="11.140625" style="3" customWidth="1"/>
    <col min="6153" max="6398" width="9.140625" style="3"/>
    <col min="6399" max="6399" width="4.42578125" style="3" bestFit="1" customWidth="1"/>
    <col min="6400" max="6400" width="47.28515625" style="3" bestFit="1" customWidth="1"/>
    <col min="6401" max="6403" width="11.140625" style="3" customWidth="1"/>
    <col min="6404" max="6404" width="7" style="3" customWidth="1"/>
    <col min="6405" max="6405" width="62.7109375" style="3" bestFit="1" customWidth="1"/>
    <col min="6406" max="6408" width="11.140625" style="3" customWidth="1"/>
    <col min="6409" max="6654" width="9.140625" style="3"/>
    <col min="6655" max="6655" width="4.42578125" style="3" bestFit="1" customWidth="1"/>
    <col min="6656" max="6656" width="47.28515625" style="3" bestFit="1" customWidth="1"/>
    <col min="6657" max="6659" width="11.140625" style="3" customWidth="1"/>
    <col min="6660" max="6660" width="7" style="3" customWidth="1"/>
    <col min="6661" max="6661" width="62.7109375" style="3" bestFit="1" customWidth="1"/>
    <col min="6662" max="6664" width="11.140625" style="3" customWidth="1"/>
    <col min="6665" max="6910" width="9.140625" style="3"/>
    <col min="6911" max="6911" width="4.42578125" style="3" bestFit="1" customWidth="1"/>
    <col min="6912" max="6912" width="47.28515625" style="3" bestFit="1" customWidth="1"/>
    <col min="6913" max="6915" width="11.140625" style="3" customWidth="1"/>
    <col min="6916" max="6916" width="7" style="3" customWidth="1"/>
    <col min="6917" max="6917" width="62.7109375" style="3" bestFit="1" customWidth="1"/>
    <col min="6918" max="6920" width="11.140625" style="3" customWidth="1"/>
    <col min="6921" max="7166" width="9.140625" style="3"/>
    <col min="7167" max="7167" width="4.42578125" style="3" bestFit="1" customWidth="1"/>
    <col min="7168" max="7168" width="47.28515625" style="3" bestFit="1" customWidth="1"/>
    <col min="7169" max="7171" width="11.140625" style="3" customWidth="1"/>
    <col min="7172" max="7172" width="7" style="3" customWidth="1"/>
    <col min="7173" max="7173" width="62.7109375" style="3" bestFit="1" customWidth="1"/>
    <col min="7174" max="7176" width="11.140625" style="3" customWidth="1"/>
    <col min="7177" max="7422" width="9.140625" style="3"/>
    <col min="7423" max="7423" width="4.42578125" style="3" bestFit="1" customWidth="1"/>
    <col min="7424" max="7424" width="47.28515625" style="3" bestFit="1" customWidth="1"/>
    <col min="7425" max="7427" width="11.140625" style="3" customWidth="1"/>
    <col min="7428" max="7428" width="7" style="3" customWidth="1"/>
    <col min="7429" max="7429" width="62.7109375" style="3" bestFit="1" customWidth="1"/>
    <col min="7430" max="7432" width="11.140625" style="3" customWidth="1"/>
    <col min="7433" max="7678" width="9.140625" style="3"/>
    <col min="7679" max="7679" width="4.42578125" style="3" bestFit="1" customWidth="1"/>
    <col min="7680" max="7680" width="47.28515625" style="3" bestFit="1" customWidth="1"/>
    <col min="7681" max="7683" width="11.140625" style="3" customWidth="1"/>
    <col min="7684" max="7684" width="7" style="3" customWidth="1"/>
    <col min="7685" max="7685" width="62.7109375" style="3" bestFit="1" customWidth="1"/>
    <col min="7686" max="7688" width="11.140625" style="3" customWidth="1"/>
    <col min="7689" max="7934" width="9.140625" style="3"/>
    <col min="7935" max="7935" width="4.42578125" style="3" bestFit="1" customWidth="1"/>
    <col min="7936" max="7936" width="47.28515625" style="3" bestFit="1" customWidth="1"/>
    <col min="7937" max="7939" width="11.140625" style="3" customWidth="1"/>
    <col min="7940" max="7940" width="7" style="3" customWidth="1"/>
    <col min="7941" max="7941" width="62.7109375" style="3" bestFit="1" customWidth="1"/>
    <col min="7942" max="7944" width="11.140625" style="3" customWidth="1"/>
    <col min="7945" max="8190" width="9.140625" style="3"/>
    <col min="8191" max="8191" width="4.42578125" style="3" bestFit="1" customWidth="1"/>
    <col min="8192" max="8192" width="47.28515625" style="3" bestFit="1" customWidth="1"/>
    <col min="8193" max="8195" width="11.140625" style="3" customWidth="1"/>
    <col min="8196" max="8196" width="7" style="3" customWidth="1"/>
    <col min="8197" max="8197" width="62.7109375" style="3" bestFit="1" customWidth="1"/>
    <col min="8198" max="8200" width="11.140625" style="3" customWidth="1"/>
    <col min="8201" max="8446" width="9.140625" style="3"/>
    <col min="8447" max="8447" width="4.42578125" style="3" bestFit="1" customWidth="1"/>
    <col min="8448" max="8448" width="47.28515625" style="3" bestFit="1" customWidth="1"/>
    <col min="8449" max="8451" width="11.140625" style="3" customWidth="1"/>
    <col min="8452" max="8452" width="7" style="3" customWidth="1"/>
    <col min="8453" max="8453" width="62.7109375" style="3" bestFit="1" customWidth="1"/>
    <col min="8454" max="8456" width="11.140625" style="3" customWidth="1"/>
    <col min="8457" max="8702" width="9.140625" style="3"/>
    <col min="8703" max="8703" width="4.42578125" style="3" bestFit="1" customWidth="1"/>
    <col min="8704" max="8704" width="47.28515625" style="3" bestFit="1" customWidth="1"/>
    <col min="8705" max="8707" width="11.140625" style="3" customWidth="1"/>
    <col min="8708" max="8708" width="7" style="3" customWidth="1"/>
    <col min="8709" max="8709" width="62.7109375" style="3" bestFit="1" customWidth="1"/>
    <col min="8710" max="8712" width="11.140625" style="3" customWidth="1"/>
    <col min="8713" max="8958" width="9.140625" style="3"/>
    <col min="8959" max="8959" width="4.42578125" style="3" bestFit="1" customWidth="1"/>
    <col min="8960" max="8960" width="47.28515625" style="3" bestFit="1" customWidth="1"/>
    <col min="8961" max="8963" width="11.140625" style="3" customWidth="1"/>
    <col min="8964" max="8964" width="7" style="3" customWidth="1"/>
    <col min="8965" max="8965" width="62.7109375" style="3" bestFit="1" customWidth="1"/>
    <col min="8966" max="8968" width="11.140625" style="3" customWidth="1"/>
    <col min="8969" max="9214" width="9.140625" style="3"/>
    <col min="9215" max="9215" width="4.42578125" style="3" bestFit="1" customWidth="1"/>
    <col min="9216" max="9216" width="47.28515625" style="3" bestFit="1" customWidth="1"/>
    <col min="9217" max="9219" width="11.140625" style="3" customWidth="1"/>
    <col min="9220" max="9220" width="7" style="3" customWidth="1"/>
    <col min="9221" max="9221" width="62.7109375" style="3" bestFit="1" customWidth="1"/>
    <col min="9222" max="9224" width="11.140625" style="3" customWidth="1"/>
    <col min="9225" max="9470" width="9.140625" style="3"/>
    <col min="9471" max="9471" width="4.42578125" style="3" bestFit="1" customWidth="1"/>
    <col min="9472" max="9472" width="47.28515625" style="3" bestFit="1" customWidth="1"/>
    <col min="9473" max="9475" width="11.140625" style="3" customWidth="1"/>
    <col min="9476" max="9476" width="7" style="3" customWidth="1"/>
    <col min="9477" max="9477" width="62.7109375" style="3" bestFit="1" customWidth="1"/>
    <col min="9478" max="9480" width="11.140625" style="3" customWidth="1"/>
    <col min="9481" max="9726" width="9.140625" style="3"/>
    <col min="9727" max="9727" width="4.42578125" style="3" bestFit="1" customWidth="1"/>
    <col min="9728" max="9728" width="47.28515625" style="3" bestFit="1" customWidth="1"/>
    <col min="9729" max="9731" width="11.140625" style="3" customWidth="1"/>
    <col min="9732" max="9732" width="7" style="3" customWidth="1"/>
    <col min="9733" max="9733" width="62.7109375" style="3" bestFit="1" customWidth="1"/>
    <col min="9734" max="9736" width="11.140625" style="3" customWidth="1"/>
    <col min="9737" max="9982" width="9.140625" style="3"/>
    <col min="9983" max="9983" width="4.42578125" style="3" bestFit="1" customWidth="1"/>
    <col min="9984" max="9984" width="47.28515625" style="3" bestFit="1" customWidth="1"/>
    <col min="9985" max="9987" width="11.140625" style="3" customWidth="1"/>
    <col min="9988" max="9988" width="7" style="3" customWidth="1"/>
    <col min="9989" max="9989" width="62.7109375" style="3" bestFit="1" customWidth="1"/>
    <col min="9990" max="9992" width="11.140625" style="3" customWidth="1"/>
    <col min="9993" max="10238" width="9.140625" style="3"/>
    <col min="10239" max="10239" width="4.42578125" style="3" bestFit="1" customWidth="1"/>
    <col min="10240" max="10240" width="47.28515625" style="3" bestFit="1" customWidth="1"/>
    <col min="10241" max="10243" width="11.140625" style="3" customWidth="1"/>
    <col min="10244" max="10244" width="7" style="3" customWidth="1"/>
    <col min="10245" max="10245" width="62.7109375" style="3" bestFit="1" customWidth="1"/>
    <col min="10246" max="10248" width="11.140625" style="3" customWidth="1"/>
    <col min="10249" max="10494" width="9.140625" style="3"/>
    <col min="10495" max="10495" width="4.42578125" style="3" bestFit="1" customWidth="1"/>
    <col min="10496" max="10496" width="47.28515625" style="3" bestFit="1" customWidth="1"/>
    <col min="10497" max="10499" width="11.140625" style="3" customWidth="1"/>
    <col min="10500" max="10500" width="7" style="3" customWidth="1"/>
    <col min="10501" max="10501" width="62.7109375" style="3" bestFit="1" customWidth="1"/>
    <col min="10502" max="10504" width="11.140625" style="3" customWidth="1"/>
    <col min="10505" max="10750" width="9.140625" style="3"/>
    <col min="10751" max="10751" width="4.42578125" style="3" bestFit="1" customWidth="1"/>
    <col min="10752" max="10752" width="47.28515625" style="3" bestFit="1" customWidth="1"/>
    <col min="10753" max="10755" width="11.140625" style="3" customWidth="1"/>
    <col min="10756" max="10756" width="7" style="3" customWidth="1"/>
    <col min="10757" max="10757" width="62.7109375" style="3" bestFit="1" customWidth="1"/>
    <col min="10758" max="10760" width="11.140625" style="3" customWidth="1"/>
    <col min="10761" max="11006" width="9.140625" style="3"/>
    <col min="11007" max="11007" width="4.42578125" style="3" bestFit="1" customWidth="1"/>
    <col min="11008" max="11008" width="47.28515625" style="3" bestFit="1" customWidth="1"/>
    <col min="11009" max="11011" width="11.140625" style="3" customWidth="1"/>
    <col min="11012" max="11012" width="7" style="3" customWidth="1"/>
    <col min="11013" max="11013" width="62.7109375" style="3" bestFit="1" customWidth="1"/>
    <col min="11014" max="11016" width="11.140625" style="3" customWidth="1"/>
    <col min="11017" max="11262" width="9.140625" style="3"/>
    <col min="11263" max="11263" width="4.42578125" style="3" bestFit="1" customWidth="1"/>
    <col min="11264" max="11264" width="47.28515625" style="3" bestFit="1" customWidth="1"/>
    <col min="11265" max="11267" width="11.140625" style="3" customWidth="1"/>
    <col min="11268" max="11268" width="7" style="3" customWidth="1"/>
    <col min="11269" max="11269" width="62.7109375" style="3" bestFit="1" customWidth="1"/>
    <col min="11270" max="11272" width="11.140625" style="3" customWidth="1"/>
    <col min="11273" max="11518" width="9.140625" style="3"/>
    <col min="11519" max="11519" width="4.42578125" style="3" bestFit="1" customWidth="1"/>
    <col min="11520" max="11520" width="47.28515625" style="3" bestFit="1" customWidth="1"/>
    <col min="11521" max="11523" width="11.140625" style="3" customWidth="1"/>
    <col min="11524" max="11524" width="7" style="3" customWidth="1"/>
    <col min="11525" max="11525" width="62.7109375" style="3" bestFit="1" customWidth="1"/>
    <col min="11526" max="11528" width="11.140625" style="3" customWidth="1"/>
    <col min="11529" max="11774" width="9.140625" style="3"/>
    <col min="11775" max="11775" width="4.42578125" style="3" bestFit="1" customWidth="1"/>
    <col min="11776" max="11776" width="47.28515625" style="3" bestFit="1" customWidth="1"/>
    <col min="11777" max="11779" width="11.140625" style="3" customWidth="1"/>
    <col min="11780" max="11780" width="7" style="3" customWidth="1"/>
    <col min="11781" max="11781" width="62.7109375" style="3" bestFit="1" customWidth="1"/>
    <col min="11782" max="11784" width="11.140625" style="3" customWidth="1"/>
    <col min="11785" max="12030" width="9.140625" style="3"/>
    <col min="12031" max="12031" width="4.42578125" style="3" bestFit="1" customWidth="1"/>
    <col min="12032" max="12032" width="47.28515625" style="3" bestFit="1" customWidth="1"/>
    <col min="12033" max="12035" width="11.140625" style="3" customWidth="1"/>
    <col min="12036" max="12036" width="7" style="3" customWidth="1"/>
    <col min="12037" max="12037" width="62.7109375" style="3" bestFit="1" customWidth="1"/>
    <col min="12038" max="12040" width="11.140625" style="3" customWidth="1"/>
    <col min="12041" max="12286" width="9.140625" style="3"/>
    <col min="12287" max="12287" width="4.42578125" style="3" bestFit="1" customWidth="1"/>
    <col min="12288" max="12288" width="47.28515625" style="3" bestFit="1" customWidth="1"/>
    <col min="12289" max="12291" width="11.140625" style="3" customWidth="1"/>
    <col min="12292" max="12292" width="7" style="3" customWidth="1"/>
    <col min="12293" max="12293" width="62.7109375" style="3" bestFit="1" customWidth="1"/>
    <col min="12294" max="12296" width="11.140625" style="3" customWidth="1"/>
    <col min="12297" max="12542" width="9.140625" style="3"/>
    <col min="12543" max="12543" width="4.42578125" style="3" bestFit="1" customWidth="1"/>
    <col min="12544" max="12544" width="47.28515625" style="3" bestFit="1" customWidth="1"/>
    <col min="12545" max="12547" width="11.140625" style="3" customWidth="1"/>
    <col min="12548" max="12548" width="7" style="3" customWidth="1"/>
    <col min="12549" max="12549" width="62.7109375" style="3" bestFit="1" customWidth="1"/>
    <col min="12550" max="12552" width="11.140625" style="3" customWidth="1"/>
    <col min="12553" max="12798" width="9.140625" style="3"/>
    <col min="12799" max="12799" width="4.42578125" style="3" bestFit="1" customWidth="1"/>
    <col min="12800" max="12800" width="47.28515625" style="3" bestFit="1" customWidth="1"/>
    <col min="12801" max="12803" width="11.140625" style="3" customWidth="1"/>
    <col min="12804" max="12804" width="7" style="3" customWidth="1"/>
    <col min="12805" max="12805" width="62.7109375" style="3" bestFit="1" customWidth="1"/>
    <col min="12806" max="12808" width="11.140625" style="3" customWidth="1"/>
    <col min="12809" max="13054" width="9.140625" style="3"/>
    <col min="13055" max="13055" width="4.42578125" style="3" bestFit="1" customWidth="1"/>
    <col min="13056" max="13056" width="47.28515625" style="3" bestFit="1" customWidth="1"/>
    <col min="13057" max="13059" width="11.140625" style="3" customWidth="1"/>
    <col min="13060" max="13060" width="7" style="3" customWidth="1"/>
    <col min="13061" max="13061" width="62.7109375" style="3" bestFit="1" customWidth="1"/>
    <col min="13062" max="13064" width="11.140625" style="3" customWidth="1"/>
    <col min="13065" max="13310" width="9.140625" style="3"/>
    <col min="13311" max="13311" width="4.42578125" style="3" bestFit="1" customWidth="1"/>
    <col min="13312" max="13312" width="47.28515625" style="3" bestFit="1" customWidth="1"/>
    <col min="13313" max="13315" width="11.140625" style="3" customWidth="1"/>
    <col min="13316" max="13316" width="7" style="3" customWidth="1"/>
    <col min="13317" max="13317" width="62.7109375" style="3" bestFit="1" customWidth="1"/>
    <col min="13318" max="13320" width="11.140625" style="3" customWidth="1"/>
    <col min="13321" max="13566" width="9.140625" style="3"/>
    <col min="13567" max="13567" width="4.42578125" style="3" bestFit="1" customWidth="1"/>
    <col min="13568" max="13568" width="47.28515625" style="3" bestFit="1" customWidth="1"/>
    <col min="13569" max="13571" width="11.140625" style="3" customWidth="1"/>
    <col min="13572" max="13572" width="7" style="3" customWidth="1"/>
    <col min="13573" max="13573" width="62.7109375" style="3" bestFit="1" customWidth="1"/>
    <col min="13574" max="13576" width="11.140625" style="3" customWidth="1"/>
    <col min="13577" max="13822" width="9.140625" style="3"/>
    <col min="13823" max="13823" width="4.42578125" style="3" bestFit="1" customWidth="1"/>
    <col min="13824" max="13824" width="47.28515625" style="3" bestFit="1" customWidth="1"/>
    <col min="13825" max="13827" width="11.140625" style="3" customWidth="1"/>
    <col min="13828" max="13828" width="7" style="3" customWidth="1"/>
    <col min="13829" max="13829" width="62.7109375" style="3" bestFit="1" customWidth="1"/>
    <col min="13830" max="13832" width="11.140625" style="3" customWidth="1"/>
    <col min="13833" max="14078" width="9.140625" style="3"/>
    <col min="14079" max="14079" width="4.42578125" style="3" bestFit="1" customWidth="1"/>
    <col min="14080" max="14080" width="47.28515625" style="3" bestFit="1" customWidth="1"/>
    <col min="14081" max="14083" width="11.140625" style="3" customWidth="1"/>
    <col min="14084" max="14084" width="7" style="3" customWidth="1"/>
    <col min="14085" max="14085" width="62.7109375" style="3" bestFit="1" customWidth="1"/>
    <col min="14086" max="14088" width="11.140625" style="3" customWidth="1"/>
    <col min="14089" max="14334" width="9.140625" style="3"/>
    <col min="14335" max="14335" width="4.42578125" style="3" bestFit="1" customWidth="1"/>
    <col min="14336" max="14336" width="47.28515625" style="3" bestFit="1" customWidth="1"/>
    <col min="14337" max="14339" width="11.140625" style="3" customWidth="1"/>
    <col min="14340" max="14340" width="7" style="3" customWidth="1"/>
    <col min="14341" max="14341" width="62.7109375" style="3" bestFit="1" customWidth="1"/>
    <col min="14342" max="14344" width="11.140625" style="3" customWidth="1"/>
    <col min="14345" max="14590" width="9.140625" style="3"/>
    <col min="14591" max="14591" width="4.42578125" style="3" bestFit="1" customWidth="1"/>
    <col min="14592" max="14592" width="47.28515625" style="3" bestFit="1" customWidth="1"/>
    <col min="14593" max="14595" width="11.140625" style="3" customWidth="1"/>
    <col min="14596" max="14596" width="7" style="3" customWidth="1"/>
    <col min="14597" max="14597" width="62.7109375" style="3" bestFit="1" customWidth="1"/>
    <col min="14598" max="14600" width="11.140625" style="3" customWidth="1"/>
    <col min="14601" max="14846" width="9.140625" style="3"/>
    <col min="14847" max="14847" width="4.42578125" style="3" bestFit="1" customWidth="1"/>
    <col min="14848" max="14848" width="47.28515625" style="3" bestFit="1" customWidth="1"/>
    <col min="14849" max="14851" width="11.140625" style="3" customWidth="1"/>
    <col min="14852" max="14852" width="7" style="3" customWidth="1"/>
    <col min="14853" max="14853" width="62.7109375" style="3" bestFit="1" customWidth="1"/>
    <col min="14854" max="14856" width="11.140625" style="3" customWidth="1"/>
    <col min="14857" max="15102" width="9.140625" style="3"/>
    <col min="15103" max="15103" width="4.42578125" style="3" bestFit="1" customWidth="1"/>
    <col min="15104" max="15104" width="47.28515625" style="3" bestFit="1" customWidth="1"/>
    <col min="15105" max="15107" width="11.140625" style="3" customWidth="1"/>
    <col min="15108" max="15108" width="7" style="3" customWidth="1"/>
    <col min="15109" max="15109" width="62.7109375" style="3" bestFit="1" customWidth="1"/>
    <col min="15110" max="15112" width="11.140625" style="3" customWidth="1"/>
    <col min="15113" max="15358" width="9.140625" style="3"/>
    <col min="15359" max="15359" width="4.42578125" style="3" bestFit="1" customWidth="1"/>
    <col min="15360" max="15360" width="47.28515625" style="3" bestFit="1" customWidth="1"/>
    <col min="15361" max="15363" width="11.140625" style="3" customWidth="1"/>
    <col min="15364" max="15364" width="7" style="3" customWidth="1"/>
    <col min="15365" max="15365" width="62.7109375" style="3" bestFit="1" customWidth="1"/>
    <col min="15366" max="15368" width="11.140625" style="3" customWidth="1"/>
    <col min="15369" max="15614" width="9.140625" style="3"/>
    <col min="15615" max="15615" width="4.42578125" style="3" bestFit="1" customWidth="1"/>
    <col min="15616" max="15616" width="47.28515625" style="3" bestFit="1" customWidth="1"/>
    <col min="15617" max="15619" width="11.140625" style="3" customWidth="1"/>
    <col min="15620" max="15620" width="7" style="3" customWidth="1"/>
    <col min="15621" max="15621" width="62.7109375" style="3" bestFit="1" customWidth="1"/>
    <col min="15622" max="15624" width="11.140625" style="3" customWidth="1"/>
    <col min="15625" max="15870" width="9.140625" style="3"/>
    <col min="15871" max="15871" width="4.42578125" style="3" bestFit="1" customWidth="1"/>
    <col min="15872" max="15872" width="47.28515625" style="3" bestFit="1" customWidth="1"/>
    <col min="15873" max="15875" width="11.140625" style="3" customWidth="1"/>
    <col min="15876" max="15876" width="7" style="3" customWidth="1"/>
    <col min="15877" max="15877" width="62.7109375" style="3" bestFit="1" customWidth="1"/>
    <col min="15878" max="15880" width="11.140625" style="3" customWidth="1"/>
    <col min="15881" max="16126" width="9.140625" style="3"/>
    <col min="16127" max="16127" width="4.42578125" style="3" bestFit="1" customWidth="1"/>
    <col min="16128" max="16128" width="47.28515625" style="3" bestFit="1" customWidth="1"/>
    <col min="16129" max="16131" width="11.140625" style="3" customWidth="1"/>
    <col min="16132" max="16132" width="7" style="3" customWidth="1"/>
    <col min="16133" max="16133" width="62.7109375" style="3" bestFit="1" customWidth="1"/>
    <col min="16134" max="16136" width="11.140625" style="3" customWidth="1"/>
    <col min="16137" max="16384" width="9.140625" style="3"/>
  </cols>
  <sheetData>
    <row r="1" spans="1:10" x14ac:dyDescent="0.25">
      <c r="B1" s="122" t="s">
        <v>0</v>
      </c>
      <c r="C1" s="122"/>
      <c r="D1" s="122"/>
      <c r="E1" s="122"/>
      <c r="F1" s="2"/>
      <c r="G1" s="2"/>
      <c r="H1" s="2"/>
    </row>
    <row r="2" spans="1:10" x14ac:dyDescent="0.25">
      <c r="B2" s="122"/>
      <c r="C2" s="122"/>
      <c r="D2" s="122"/>
      <c r="E2" s="122"/>
      <c r="F2" s="2"/>
      <c r="G2" s="2"/>
      <c r="H2" s="2"/>
    </row>
    <row r="3" spans="1:10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  <c r="F3" s="2"/>
      <c r="G3" s="2"/>
      <c r="H3" s="2"/>
    </row>
    <row r="4" spans="1:10" ht="15.95" customHeight="1" x14ac:dyDescent="0.25">
      <c r="A4" s="4"/>
      <c r="B4" s="6" t="s">
        <v>5</v>
      </c>
      <c r="C4" s="7" t="s">
        <v>6</v>
      </c>
      <c r="D4" s="7" t="s">
        <v>7</v>
      </c>
      <c r="E4" s="7" t="s">
        <v>8</v>
      </c>
      <c r="F4" s="8"/>
      <c r="G4" s="8"/>
      <c r="H4" s="8"/>
      <c r="I4" s="1"/>
      <c r="J4" s="9"/>
    </row>
    <row r="5" spans="1:10" ht="15.95" customHeight="1" x14ac:dyDescent="0.25">
      <c r="A5" s="4"/>
      <c r="B5" s="6" t="s">
        <v>9</v>
      </c>
      <c r="C5" s="7"/>
      <c r="D5" s="7"/>
      <c r="E5" s="7"/>
      <c r="F5" s="10"/>
      <c r="G5" s="10"/>
      <c r="H5" s="10"/>
      <c r="I5" s="9"/>
      <c r="J5" s="9"/>
    </row>
    <row r="6" spans="1:10" ht="15.95" customHeight="1" x14ac:dyDescent="0.25">
      <c r="A6" s="4">
        <v>1</v>
      </c>
      <c r="B6" s="4" t="s">
        <v>10</v>
      </c>
      <c r="C6" s="11">
        <v>197014271</v>
      </c>
      <c r="D6" s="11">
        <v>261510104</v>
      </c>
      <c r="E6" s="11">
        <v>263282824</v>
      </c>
      <c r="F6" s="12"/>
      <c r="G6" s="12"/>
      <c r="H6" s="9"/>
      <c r="I6" s="9"/>
      <c r="J6" s="9"/>
    </row>
    <row r="7" spans="1:10" ht="15.95" customHeight="1" x14ac:dyDescent="0.25">
      <c r="A7" s="4">
        <v>2</v>
      </c>
      <c r="B7" s="4" t="s">
        <v>11</v>
      </c>
      <c r="C7" s="11">
        <v>113100000</v>
      </c>
      <c r="D7" s="11">
        <v>145301968</v>
      </c>
      <c r="E7" s="11">
        <v>170276141</v>
      </c>
      <c r="F7" s="12"/>
      <c r="G7" s="12"/>
      <c r="H7" s="9"/>
      <c r="I7" s="9"/>
      <c r="J7" s="9"/>
    </row>
    <row r="8" spans="1:10" ht="15.95" customHeight="1" x14ac:dyDescent="0.25">
      <c r="A8" s="4">
        <v>3</v>
      </c>
      <c r="B8" s="4" t="s">
        <v>12</v>
      </c>
      <c r="C8" s="11">
        <v>10771546</v>
      </c>
      <c r="D8" s="11">
        <v>10771546</v>
      </c>
      <c r="E8" s="11">
        <v>3459698</v>
      </c>
      <c r="F8" s="12"/>
      <c r="G8" s="12"/>
      <c r="H8" s="9"/>
      <c r="I8" s="9"/>
      <c r="J8" s="9"/>
    </row>
    <row r="9" spans="1:10" ht="15.95" customHeight="1" x14ac:dyDescent="0.25">
      <c r="A9" s="4">
        <v>4</v>
      </c>
      <c r="B9" s="4" t="s">
        <v>13</v>
      </c>
      <c r="C9" s="11">
        <v>0</v>
      </c>
      <c r="D9" s="11">
        <v>0</v>
      </c>
      <c r="E9" s="11">
        <v>192000</v>
      </c>
      <c r="F9" s="12"/>
      <c r="G9" s="12"/>
      <c r="H9" s="9"/>
      <c r="I9" s="9"/>
      <c r="J9" s="9"/>
    </row>
    <row r="10" spans="1:10" ht="15.95" customHeight="1" x14ac:dyDescent="0.25">
      <c r="A10" s="4"/>
      <c r="B10" s="13" t="s">
        <v>14</v>
      </c>
      <c r="C10" s="14">
        <f>SUM(C6:C9)</f>
        <v>320885817</v>
      </c>
      <c r="D10" s="14">
        <f>SUM(D6:D9)</f>
        <v>417583618</v>
      </c>
      <c r="E10" s="14">
        <f>SUM(E6:E9)</f>
        <v>437210663</v>
      </c>
      <c r="F10" s="12"/>
      <c r="G10" s="12"/>
      <c r="H10" s="9"/>
      <c r="I10" s="9"/>
      <c r="J10" s="9"/>
    </row>
    <row r="11" spans="1:10" ht="15.95" customHeight="1" x14ac:dyDescent="0.25">
      <c r="A11" s="4"/>
      <c r="B11" s="13"/>
      <c r="C11" s="14"/>
      <c r="D11" s="14"/>
      <c r="E11" s="14"/>
      <c r="F11" s="12"/>
      <c r="G11" s="12"/>
      <c r="H11" s="9"/>
      <c r="I11" s="9"/>
      <c r="J11" s="9"/>
    </row>
    <row r="12" spans="1:10" ht="15.95" customHeight="1" x14ac:dyDescent="0.25">
      <c r="A12" s="4"/>
      <c r="B12" s="6" t="s">
        <v>5</v>
      </c>
      <c r="C12" s="11"/>
      <c r="D12" s="11"/>
      <c r="E12" s="4"/>
      <c r="F12" s="12"/>
      <c r="G12" s="12"/>
      <c r="H12" s="9"/>
      <c r="I12" s="9"/>
      <c r="J12" s="9"/>
    </row>
    <row r="13" spans="1:10" ht="15.95" customHeight="1" x14ac:dyDescent="0.25">
      <c r="A13" s="4"/>
      <c r="B13" s="6" t="s">
        <v>9</v>
      </c>
      <c r="C13" s="11"/>
      <c r="D13" s="11"/>
      <c r="E13" s="4"/>
      <c r="F13" s="12"/>
      <c r="G13" s="12"/>
      <c r="H13" s="9"/>
      <c r="I13" s="9"/>
      <c r="J13" s="9"/>
    </row>
    <row r="14" spans="1:10" ht="15.95" customHeight="1" x14ac:dyDescent="0.25">
      <c r="A14" s="4">
        <v>5</v>
      </c>
      <c r="B14" s="4" t="s">
        <v>15</v>
      </c>
      <c r="C14" s="11">
        <v>35230812</v>
      </c>
      <c r="D14" s="11">
        <v>52921771</v>
      </c>
      <c r="E14" s="11">
        <v>48748703</v>
      </c>
      <c r="F14" s="12"/>
      <c r="G14" s="12"/>
      <c r="H14" s="9"/>
      <c r="I14" s="9"/>
      <c r="J14" s="9"/>
    </row>
    <row r="15" spans="1:10" ht="15.95" customHeight="1" x14ac:dyDescent="0.25">
      <c r="A15" s="4">
        <v>6</v>
      </c>
      <c r="B15" s="4" t="s">
        <v>16</v>
      </c>
      <c r="C15" s="11">
        <v>6434799</v>
      </c>
      <c r="D15" s="11">
        <v>8563959</v>
      </c>
      <c r="E15" s="11">
        <v>7640939</v>
      </c>
      <c r="F15" s="12"/>
      <c r="G15" s="12"/>
      <c r="H15" s="9"/>
      <c r="I15" s="9"/>
      <c r="J15" s="9"/>
    </row>
    <row r="16" spans="1:10" ht="15.95" customHeight="1" x14ac:dyDescent="0.25">
      <c r="A16" s="4">
        <v>7</v>
      </c>
      <c r="B16" s="4" t="s">
        <v>17</v>
      </c>
      <c r="C16" s="11">
        <v>85057522</v>
      </c>
      <c r="D16" s="11">
        <v>109016599</v>
      </c>
      <c r="E16" s="11">
        <v>94250731</v>
      </c>
      <c r="F16" s="12"/>
      <c r="G16" s="12"/>
      <c r="H16" s="9"/>
      <c r="I16" s="9"/>
      <c r="J16" s="9"/>
    </row>
    <row r="17" spans="1:10" ht="15.95" customHeight="1" x14ac:dyDescent="0.25">
      <c r="A17" s="4">
        <v>8</v>
      </c>
      <c r="B17" s="4" t="s">
        <v>18</v>
      </c>
      <c r="C17" s="11">
        <v>8637784</v>
      </c>
      <c r="D17" s="11">
        <v>34080282</v>
      </c>
      <c r="E17" s="11">
        <v>24701827</v>
      </c>
      <c r="F17" s="12"/>
      <c r="G17" s="12"/>
      <c r="H17" s="9"/>
      <c r="I17" s="9"/>
      <c r="J17" s="9"/>
    </row>
    <row r="18" spans="1:10" ht="15.95" customHeight="1" x14ac:dyDescent="0.25">
      <c r="A18" s="4"/>
      <c r="B18" s="6" t="s">
        <v>19</v>
      </c>
      <c r="C18" s="11">
        <v>0</v>
      </c>
      <c r="D18" s="11">
        <v>0</v>
      </c>
      <c r="E18" s="11">
        <v>0</v>
      </c>
      <c r="F18" s="12"/>
      <c r="G18" s="12"/>
      <c r="H18" s="9"/>
      <c r="I18" s="9"/>
      <c r="J18" s="9"/>
    </row>
    <row r="19" spans="1:10" ht="15.95" customHeight="1" x14ac:dyDescent="0.25">
      <c r="A19" s="4">
        <v>9</v>
      </c>
      <c r="B19" s="4" t="s">
        <v>20</v>
      </c>
      <c r="C19" s="11">
        <v>1500000</v>
      </c>
      <c r="D19" s="11">
        <v>1500000</v>
      </c>
      <c r="E19" s="11">
        <v>921000</v>
      </c>
      <c r="F19" s="12"/>
      <c r="G19" s="12"/>
      <c r="H19" s="9"/>
      <c r="I19" s="9"/>
      <c r="J19" s="9"/>
    </row>
    <row r="20" spans="1:10" ht="15.95" customHeight="1" x14ac:dyDescent="0.25">
      <c r="A20" s="4"/>
      <c r="B20" s="13" t="s">
        <v>21</v>
      </c>
      <c r="C20" s="14">
        <f>SUM(C14:C19)</f>
        <v>136860917</v>
      </c>
      <c r="D20" s="14">
        <f>SUM(D14:D19)</f>
        <v>206082611</v>
      </c>
      <c r="E20" s="14">
        <f>SUM(E14:E19)</f>
        <v>176263200</v>
      </c>
      <c r="F20" s="12"/>
      <c r="G20" s="12"/>
      <c r="H20" s="9"/>
      <c r="I20" s="9"/>
      <c r="J20" s="9"/>
    </row>
    <row r="21" spans="1:10" ht="15.95" customHeight="1" x14ac:dyDescent="0.25">
      <c r="A21" s="4"/>
      <c r="B21" s="13"/>
      <c r="C21" s="11"/>
      <c r="D21" s="4"/>
      <c r="E21" s="4"/>
      <c r="F21" s="12"/>
      <c r="G21" s="12"/>
      <c r="H21" s="9"/>
      <c r="I21" s="9"/>
      <c r="J21" s="9"/>
    </row>
    <row r="22" spans="1:10" ht="15.95" customHeight="1" x14ac:dyDescent="0.25">
      <c r="A22" s="4"/>
      <c r="B22" s="6" t="s">
        <v>9</v>
      </c>
      <c r="C22" s="11"/>
      <c r="D22" s="4"/>
      <c r="E22" s="4"/>
      <c r="F22" s="12"/>
      <c r="G22" s="9"/>
      <c r="H22" s="9"/>
      <c r="I22" s="9"/>
      <c r="J22" s="9"/>
    </row>
    <row r="23" spans="1:10" ht="15.95" customHeight="1" x14ac:dyDescent="0.25">
      <c r="A23" s="4">
        <v>10</v>
      </c>
      <c r="B23" s="4" t="s">
        <v>22</v>
      </c>
      <c r="C23" s="11">
        <v>0</v>
      </c>
      <c r="D23" s="11">
        <v>44282624</v>
      </c>
      <c r="E23" s="11">
        <v>44274970</v>
      </c>
      <c r="F23" s="12"/>
      <c r="G23" s="9"/>
      <c r="H23" s="9"/>
      <c r="I23" s="9"/>
      <c r="J23" s="9"/>
    </row>
    <row r="24" spans="1:10" ht="15.95" customHeight="1" x14ac:dyDescent="0.25">
      <c r="A24" s="4">
        <v>11</v>
      </c>
      <c r="B24" s="4" t="s">
        <v>23</v>
      </c>
      <c r="C24" s="11">
        <v>700000</v>
      </c>
      <c r="D24" s="11">
        <v>700000</v>
      </c>
      <c r="E24" s="11">
        <v>2417900</v>
      </c>
      <c r="F24" s="12"/>
      <c r="G24" s="9"/>
      <c r="H24" s="9"/>
      <c r="I24" s="9"/>
      <c r="J24" s="9"/>
    </row>
    <row r="25" spans="1:10" ht="15.95" customHeight="1" x14ac:dyDescent="0.25">
      <c r="A25" s="4">
        <v>12</v>
      </c>
      <c r="B25" s="4" t="s">
        <v>24</v>
      </c>
      <c r="C25" s="11">
        <v>315954</v>
      </c>
      <c r="D25" s="11">
        <v>315954</v>
      </c>
      <c r="E25" s="11">
        <v>315954</v>
      </c>
      <c r="F25" s="12"/>
      <c r="G25" s="9"/>
      <c r="H25" s="9"/>
      <c r="I25" s="9"/>
      <c r="J25" s="9"/>
    </row>
    <row r="26" spans="1:10" ht="15.95" customHeight="1" x14ac:dyDescent="0.25">
      <c r="A26" s="4"/>
      <c r="B26" s="13" t="s">
        <v>25</v>
      </c>
      <c r="C26" s="14">
        <f>SUM(C23:C25)</f>
        <v>1015954</v>
      </c>
      <c r="D26" s="14">
        <f>SUM(D23:D25)</f>
        <v>45298578</v>
      </c>
      <c r="E26" s="14">
        <f>SUM(E23:E25)</f>
        <v>47008824</v>
      </c>
      <c r="F26" s="12"/>
      <c r="G26" s="9"/>
      <c r="H26" s="9"/>
      <c r="I26" s="9"/>
      <c r="J26" s="9"/>
    </row>
    <row r="27" spans="1:10" ht="15.95" customHeight="1" x14ac:dyDescent="0.25">
      <c r="A27" s="4"/>
      <c r="B27" s="13"/>
      <c r="C27" s="14"/>
      <c r="D27" s="14"/>
      <c r="E27" s="14"/>
      <c r="F27" s="12"/>
      <c r="G27" s="9"/>
      <c r="H27" s="9"/>
      <c r="I27" s="9"/>
      <c r="J27" s="9"/>
    </row>
    <row r="28" spans="1:10" ht="15.95" customHeight="1" x14ac:dyDescent="0.25">
      <c r="A28" s="4"/>
      <c r="B28" s="6" t="s">
        <v>9</v>
      </c>
      <c r="C28" s="11"/>
      <c r="D28" s="11"/>
      <c r="E28" s="4"/>
      <c r="F28" s="12"/>
      <c r="G28" s="9"/>
      <c r="H28" s="9"/>
      <c r="I28" s="9"/>
      <c r="J28" s="9"/>
    </row>
    <row r="29" spans="1:10" ht="15.95" customHeight="1" x14ac:dyDescent="0.25">
      <c r="A29" s="4">
        <v>13</v>
      </c>
      <c r="B29" s="4" t="s">
        <v>26</v>
      </c>
      <c r="C29" s="11">
        <v>276793739</v>
      </c>
      <c r="D29" s="11">
        <v>321192520</v>
      </c>
      <c r="E29" s="11">
        <v>225000155</v>
      </c>
      <c r="F29" s="12"/>
      <c r="G29" s="9"/>
      <c r="H29" s="9"/>
      <c r="I29" s="9"/>
      <c r="J29" s="9"/>
    </row>
    <row r="30" spans="1:10" ht="15.95" customHeight="1" x14ac:dyDescent="0.25">
      <c r="A30" s="4">
        <v>14</v>
      </c>
      <c r="B30" s="4" t="s">
        <v>27</v>
      </c>
      <c r="C30" s="11">
        <v>0</v>
      </c>
      <c r="D30" s="11">
        <v>0</v>
      </c>
      <c r="E30" s="11">
        <v>0</v>
      </c>
      <c r="F30" s="12"/>
      <c r="G30" s="9"/>
      <c r="H30" s="9"/>
      <c r="I30" s="9"/>
      <c r="J30" s="9"/>
    </row>
    <row r="31" spans="1:10" ht="15.95" customHeight="1" x14ac:dyDescent="0.25">
      <c r="A31" s="4">
        <v>15</v>
      </c>
      <c r="B31" s="4" t="s">
        <v>28</v>
      </c>
      <c r="C31" s="11">
        <v>600000</v>
      </c>
      <c r="D31" s="11">
        <v>630000</v>
      </c>
      <c r="E31" s="11">
        <v>30000</v>
      </c>
      <c r="F31" s="12"/>
      <c r="G31" s="9"/>
      <c r="H31" s="9"/>
      <c r="I31" s="9"/>
      <c r="J31" s="9"/>
    </row>
    <row r="32" spans="1:10" ht="15.95" customHeight="1" x14ac:dyDescent="0.25">
      <c r="A32" s="4"/>
      <c r="B32" s="13" t="s">
        <v>29</v>
      </c>
      <c r="C32" s="14">
        <f>SUM(C29:C31)</f>
        <v>277393739</v>
      </c>
      <c r="D32" s="14">
        <f>SUM(D29:D31)</f>
        <v>321822520</v>
      </c>
      <c r="E32" s="14">
        <f>SUM(E29:E31)</f>
        <v>225030155</v>
      </c>
      <c r="F32" s="12"/>
      <c r="G32" s="9"/>
      <c r="H32" s="9"/>
      <c r="I32" s="9"/>
      <c r="J32" s="9"/>
    </row>
    <row r="33" spans="1:10" ht="15.95" customHeight="1" x14ac:dyDescent="0.25">
      <c r="A33" s="4"/>
      <c r="B33" s="13"/>
      <c r="C33" s="11"/>
      <c r="D33" s="4"/>
      <c r="E33" s="4"/>
      <c r="F33" s="12"/>
      <c r="G33" s="9"/>
      <c r="H33" s="9"/>
      <c r="I33" s="9"/>
      <c r="J33" s="9"/>
    </row>
    <row r="34" spans="1:10" ht="15.95" customHeight="1" x14ac:dyDescent="0.25">
      <c r="A34" s="4"/>
      <c r="B34" s="13" t="s">
        <v>30</v>
      </c>
      <c r="C34" s="11"/>
      <c r="D34" s="4"/>
      <c r="E34" s="4"/>
      <c r="F34" s="12"/>
      <c r="G34" s="9"/>
      <c r="H34" s="9"/>
      <c r="I34" s="9"/>
      <c r="J34" s="9"/>
    </row>
    <row r="35" spans="1:10" ht="15.95" customHeight="1" x14ac:dyDescent="0.25">
      <c r="A35" s="4">
        <v>16</v>
      </c>
      <c r="B35" s="4" t="s">
        <v>31</v>
      </c>
      <c r="C35" s="11">
        <v>357465481</v>
      </c>
      <c r="D35" s="11">
        <v>357465481</v>
      </c>
      <c r="E35" s="11">
        <v>398336951</v>
      </c>
      <c r="F35" s="12"/>
      <c r="G35" s="9"/>
      <c r="H35" s="9"/>
      <c r="I35" s="9"/>
      <c r="J35" s="9"/>
    </row>
    <row r="36" spans="1:10" ht="15.95" customHeight="1" x14ac:dyDescent="0.25">
      <c r="A36" s="4">
        <v>17</v>
      </c>
      <c r="B36" s="4" t="s">
        <v>32</v>
      </c>
      <c r="C36" s="11">
        <v>0</v>
      </c>
      <c r="D36" s="11">
        <v>0</v>
      </c>
      <c r="E36" s="11">
        <v>0</v>
      </c>
      <c r="F36" s="12"/>
      <c r="G36" s="9"/>
      <c r="H36" s="9"/>
      <c r="I36" s="9"/>
      <c r="J36" s="9"/>
    </row>
    <row r="37" spans="1:10" ht="15.95" customHeight="1" x14ac:dyDescent="0.25">
      <c r="A37" s="4">
        <v>18</v>
      </c>
      <c r="B37" s="4" t="s">
        <v>33</v>
      </c>
      <c r="C37" s="11">
        <v>0</v>
      </c>
      <c r="D37" s="11">
        <v>4078661</v>
      </c>
      <c r="E37" s="11">
        <v>10464724</v>
      </c>
      <c r="F37" s="12"/>
      <c r="G37" s="9"/>
      <c r="H37" s="9"/>
      <c r="I37" s="9"/>
      <c r="J37" s="9"/>
    </row>
    <row r="38" spans="1:10" ht="15.95" customHeight="1" x14ac:dyDescent="0.25">
      <c r="A38" s="4">
        <v>19</v>
      </c>
      <c r="B38" s="21" t="s">
        <v>35</v>
      </c>
      <c r="C38" s="11">
        <v>0</v>
      </c>
      <c r="D38" s="11">
        <v>0</v>
      </c>
      <c r="E38" s="11">
        <v>0</v>
      </c>
      <c r="F38" s="12"/>
      <c r="G38" s="9"/>
      <c r="H38" s="9"/>
      <c r="I38" s="9"/>
      <c r="J38" s="9"/>
    </row>
    <row r="39" spans="1:10" ht="15.95" customHeight="1" x14ac:dyDescent="0.25">
      <c r="A39" s="4"/>
      <c r="B39" s="13" t="s">
        <v>34</v>
      </c>
      <c r="C39" s="14">
        <f>SUM(C35:C38)</f>
        <v>357465481</v>
      </c>
      <c r="D39" s="14">
        <f>SUM(D35:D38)</f>
        <v>361544142</v>
      </c>
      <c r="E39" s="14">
        <f>SUM(E35:E38)</f>
        <v>408801675</v>
      </c>
      <c r="F39" s="12"/>
      <c r="G39" s="9"/>
      <c r="H39" s="9"/>
      <c r="I39" s="9"/>
      <c r="J39" s="9"/>
    </row>
    <row r="40" spans="1:10" ht="15.95" customHeight="1" x14ac:dyDescent="0.25">
      <c r="A40" s="4"/>
      <c r="B40" s="13"/>
      <c r="C40" s="14"/>
      <c r="D40" s="4"/>
      <c r="E40" s="4"/>
      <c r="F40" s="12"/>
      <c r="G40" s="9"/>
      <c r="H40" s="9"/>
      <c r="I40" s="9"/>
      <c r="J40" s="9"/>
    </row>
    <row r="41" spans="1:10" ht="15.95" customHeight="1" x14ac:dyDescent="0.25">
      <c r="A41" s="4">
        <v>20</v>
      </c>
      <c r="B41" s="4" t="s">
        <v>35</v>
      </c>
      <c r="C41" s="11">
        <v>259050846</v>
      </c>
      <c r="D41" s="11">
        <v>265902446</v>
      </c>
      <c r="E41" s="11">
        <v>240749105</v>
      </c>
      <c r="F41" s="12"/>
      <c r="G41" s="9"/>
      <c r="H41" s="9"/>
      <c r="I41" s="9"/>
      <c r="J41" s="9"/>
    </row>
    <row r="42" spans="1:10" ht="15.95" customHeight="1" x14ac:dyDescent="0.25">
      <c r="A42" s="4">
        <v>21</v>
      </c>
      <c r="B42" s="4" t="s">
        <v>36</v>
      </c>
      <c r="C42" s="11">
        <v>6061750</v>
      </c>
      <c r="D42" s="11">
        <v>30618761</v>
      </c>
      <c r="E42" s="11">
        <v>10140411</v>
      </c>
      <c r="F42" s="12"/>
      <c r="G42" s="9"/>
      <c r="H42" s="9"/>
      <c r="I42" s="9"/>
      <c r="J42" s="9"/>
    </row>
    <row r="43" spans="1:10" ht="15.95" customHeight="1" x14ac:dyDescent="0.25">
      <c r="A43" s="4"/>
      <c r="B43" s="13" t="s">
        <v>37</v>
      </c>
      <c r="C43" s="14">
        <f>SUM(C41:C42)</f>
        <v>265112596</v>
      </c>
      <c r="D43" s="14">
        <f>SUM(D41:D42)</f>
        <v>296521207</v>
      </c>
      <c r="E43" s="14">
        <f>SUM(E41:E42)</f>
        <v>250889516</v>
      </c>
      <c r="F43" s="12"/>
      <c r="G43" s="9"/>
      <c r="H43" s="9"/>
      <c r="I43" s="9"/>
      <c r="J43" s="9"/>
    </row>
    <row r="44" spans="1:10" ht="15.95" customHeight="1" x14ac:dyDescent="0.25">
      <c r="A44" s="4"/>
      <c r="B44" s="13"/>
      <c r="C44" s="14"/>
      <c r="D44" s="14"/>
      <c r="E44" s="14"/>
      <c r="F44" s="12"/>
      <c r="G44" s="9"/>
      <c r="H44" s="9"/>
      <c r="I44" s="9"/>
      <c r="J44" s="9"/>
    </row>
    <row r="45" spans="1:10" ht="15.95" customHeight="1" x14ac:dyDescent="0.25">
      <c r="A45" s="4"/>
      <c r="B45" s="15" t="s">
        <v>38</v>
      </c>
      <c r="C45" s="16">
        <f>+C10+C26+C39</f>
        <v>679367252</v>
      </c>
      <c r="D45" s="16">
        <f>+D10+D26+D39</f>
        <v>824426338</v>
      </c>
      <c r="E45" s="16">
        <f>+E10+E26+E39</f>
        <v>893021162</v>
      </c>
      <c r="F45" s="12"/>
      <c r="G45" s="9"/>
      <c r="H45" s="9"/>
      <c r="I45" s="9"/>
      <c r="J45" s="9"/>
    </row>
    <row r="46" spans="1:10" ht="15.95" customHeight="1" x14ac:dyDescent="0.25">
      <c r="A46" s="4"/>
      <c r="B46" s="15" t="s">
        <v>39</v>
      </c>
      <c r="C46" s="16">
        <f>+C20+C32+C43</f>
        <v>679367252</v>
      </c>
      <c r="D46" s="16">
        <f>+D20+D32+D43</f>
        <v>824426338</v>
      </c>
      <c r="E46" s="16">
        <f>+E20+E32+E43</f>
        <v>652182871</v>
      </c>
      <c r="F46" s="12"/>
      <c r="G46" s="9"/>
      <c r="H46" s="9"/>
      <c r="I46" s="9"/>
      <c r="J46" s="9"/>
    </row>
    <row r="47" spans="1:10" x14ac:dyDescent="0.25">
      <c r="B47" s="17" t="s">
        <v>40</v>
      </c>
      <c r="C47" s="1"/>
      <c r="D47" s="1"/>
      <c r="E47" s="1"/>
    </row>
    <row r="48" spans="1:10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</sheetData>
  <mergeCells count="1">
    <mergeCell ref="B1:E2"/>
  </mergeCells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>
    <oddHeader xml:space="preserve">&amp;C1. melléklet a 8/2020.(VII.14.) önkormányzati rendelethez
&amp;R
</oddHeader>
    <oddFooter>&amp;Radatok Forintban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6F3A-64AE-4F70-A549-58DF08B24A69}">
  <sheetPr filterMode="1"/>
  <dimension ref="A1:G110"/>
  <sheetViews>
    <sheetView zoomScaleNormal="100" workbookViewId="0">
      <selection activeCell="A2" sqref="A2"/>
    </sheetView>
  </sheetViews>
  <sheetFormatPr defaultRowHeight="12.75" x14ac:dyDescent="0.2"/>
  <cols>
    <col min="1" max="1" width="8.140625" style="76" customWidth="1"/>
    <col min="2" max="2" width="37.28515625" style="76" customWidth="1"/>
    <col min="3" max="3" width="15.42578125" style="76" bestFit="1" customWidth="1"/>
    <col min="4" max="4" width="12.7109375" style="76" bestFit="1" customWidth="1"/>
    <col min="5" max="5" width="15.7109375" style="76" bestFit="1" customWidth="1"/>
    <col min="6" max="6" width="7.5703125" style="76" bestFit="1" customWidth="1"/>
    <col min="7" max="7" width="11.85546875" style="76" bestFit="1" customWidth="1"/>
    <col min="8" max="256" width="9.140625" style="76"/>
    <col min="257" max="257" width="8.140625" style="76" customWidth="1"/>
    <col min="258" max="258" width="41" style="76" customWidth="1"/>
    <col min="259" max="262" width="32.85546875" style="76" customWidth="1"/>
    <col min="263" max="512" width="9.140625" style="76"/>
    <col min="513" max="513" width="8.140625" style="76" customWidth="1"/>
    <col min="514" max="514" width="41" style="76" customWidth="1"/>
    <col min="515" max="518" width="32.85546875" style="76" customWidth="1"/>
    <col min="519" max="768" width="9.140625" style="76"/>
    <col min="769" max="769" width="8.140625" style="76" customWidth="1"/>
    <col min="770" max="770" width="41" style="76" customWidth="1"/>
    <col min="771" max="774" width="32.85546875" style="76" customWidth="1"/>
    <col min="775" max="1024" width="9.140625" style="76"/>
    <col min="1025" max="1025" width="8.140625" style="76" customWidth="1"/>
    <col min="1026" max="1026" width="41" style="76" customWidth="1"/>
    <col min="1027" max="1030" width="32.85546875" style="76" customWidth="1"/>
    <col min="1031" max="1280" width="9.140625" style="76"/>
    <col min="1281" max="1281" width="8.140625" style="76" customWidth="1"/>
    <col min="1282" max="1282" width="41" style="76" customWidth="1"/>
    <col min="1283" max="1286" width="32.85546875" style="76" customWidth="1"/>
    <col min="1287" max="1536" width="9.140625" style="76"/>
    <col min="1537" max="1537" width="8.140625" style="76" customWidth="1"/>
    <col min="1538" max="1538" width="41" style="76" customWidth="1"/>
    <col min="1539" max="1542" width="32.85546875" style="76" customWidth="1"/>
    <col min="1543" max="1792" width="9.140625" style="76"/>
    <col min="1793" max="1793" width="8.140625" style="76" customWidth="1"/>
    <col min="1794" max="1794" width="41" style="76" customWidth="1"/>
    <col min="1795" max="1798" width="32.85546875" style="76" customWidth="1"/>
    <col min="1799" max="2048" width="9.140625" style="76"/>
    <col min="2049" max="2049" width="8.140625" style="76" customWidth="1"/>
    <col min="2050" max="2050" width="41" style="76" customWidth="1"/>
    <col min="2051" max="2054" width="32.85546875" style="76" customWidth="1"/>
    <col min="2055" max="2304" width="9.140625" style="76"/>
    <col min="2305" max="2305" width="8.140625" style="76" customWidth="1"/>
    <col min="2306" max="2306" width="41" style="76" customWidth="1"/>
    <col min="2307" max="2310" width="32.85546875" style="76" customWidth="1"/>
    <col min="2311" max="2560" width="9.140625" style="76"/>
    <col min="2561" max="2561" width="8.140625" style="76" customWidth="1"/>
    <col min="2562" max="2562" width="41" style="76" customWidth="1"/>
    <col min="2563" max="2566" width="32.85546875" style="76" customWidth="1"/>
    <col min="2567" max="2816" width="9.140625" style="76"/>
    <col min="2817" max="2817" width="8.140625" style="76" customWidth="1"/>
    <col min="2818" max="2818" width="41" style="76" customWidth="1"/>
    <col min="2819" max="2822" width="32.85546875" style="76" customWidth="1"/>
    <col min="2823" max="3072" width="9.140625" style="76"/>
    <col min="3073" max="3073" width="8.140625" style="76" customWidth="1"/>
    <col min="3074" max="3074" width="41" style="76" customWidth="1"/>
    <col min="3075" max="3078" width="32.85546875" style="76" customWidth="1"/>
    <col min="3079" max="3328" width="9.140625" style="76"/>
    <col min="3329" max="3329" width="8.140625" style="76" customWidth="1"/>
    <col min="3330" max="3330" width="41" style="76" customWidth="1"/>
    <col min="3331" max="3334" width="32.85546875" style="76" customWidth="1"/>
    <col min="3335" max="3584" width="9.140625" style="76"/>
    <col min="3585" max="3585" width="8.140625" style="76" customWidth="1"/>
    <col min="3586" max="3586" width="41" style="76" customWidth="1"/>
    <col min="3587" max="3590" width="32.85546875" style="76" customWidth="1"/>
    <col min="3591" max="3840" width="9.140625" style="76"/>
    <col min="3841" max="3841" width="8.140625" style="76" customWidth="1"/>
    <col min="3842" max="3842" width="41" style="76" customWidth="1"/>
    <col min="3843" max="3846" width="32.85546875" style="76" customWidth="1"/>
    <col min="3847" max="4096" width="9.140625" style="76"/>
    <col min="4097" max="4097" width="8.140625" style="76" customWidth="1"/>
    <col min="4098" max="4098" width="41" style="76" customWidth="1"/>
    <col min="4099" max="4102" width="32.85546875" style="76" customWidth="1"/>
    <col min="4103" max="4352" width="9.140625" style="76"/>
    <col min="4353" max="4353" width="8.140625" style="76" customWidth="1"/>
    <col min="4354" max="4354" width="41" style="76" customWidth="1"/>
    <col min="4355" max="4358" width="32.85546875" style="76" customWidth="1"/>
    <col min="4359" max="4608" width="9.140625" style="76"/>
    <col min="4609" max="4609" width="8.140625" style="76" customWidth="1"/>
    <col min="4610" max="4610" width="41" style="76" customWidth="1"/>
    <col min="4611" max="4614" width="32.85546875" style="76" customWidth="1"/>
    <col min="4615" max="4864" width="9.140625" style="76"/>
    <col min="4865" max="4865" width="8.140625" style="76" customWidth="1"/>
    <col min="4866" max="4866" width="41" style="76" customWidth="1"/>
    <col min="4867" max="4870" width="32.85546875" style="76" customWidth="1"/>
    <col min="4871" max="5120" width="9.140625" style="76"/>
    <col min="5121" max="5121" width="8.140625" style="76" customWidth="1"/>
    <col min="5122" max="5122" width="41" style="76" customWidth="1"/>
    <col min="5123" max="5126" width="32.85546875" style="76" customWidth="1"/>
    <col min="5127" max="5376" width="9.140625" style="76"/>
    <col min="5377" max="5377" width="8.140625" style="76" customWidth="1"/>
    <col min="5378" max="5378" width="41" style="76" customWidth="1"/>
    <col min="5379" max="5382" width="32.85546875" style="76" customWidth="1"/>
    <col min="5383" max="5632" width="9.140625" style="76"/>
    <col min="5633" max="5633" width="8.140625" style="76" customWidth="1"/>
    <col min="5634" max="5634" width="41" style="76" customWidth="1"/>
    <col min="5635" max="5638" width="32.85546875" style="76" customWidth="1"/>
    <col min="5639" max="5888" width="9.140625" style="76"/>
    <col min="5889" max="5889" width="8.140625" style="76" customWidth="1"/>
    <col min="5890" max="5890" width="41" style="76" customWidth="1"/>
    <col min="5891" max="5894" width="32.85546875" style="76" customWidth="1"/>
    <col min="5895" max="6144" width="9.140625" style="76"/>
    <col min="6145" max="6145" width="8.140625" style="76" customWidth="1"/>
    <col min="6146" max="6146" width="41" style="76" customWidth="1"/>
    <col min="6147" max="6150" width="32.85546875" style="76" customWidth="1"/>
    <col min="6151" max="6400" width="9.140625" style="76"/>
    <col min="6401" max="6401" width="8.140625" style="76" customWidth="1"/>
    <col min="6402" max="6402" width="41" style="76" customWidth="1"/>
    <col min="6403" max="6406" width="32.85546875" style="76" customWidth="1"/>
    <col min="6407" max="6656" width="9.140625" style="76"/>
    <col min="6657" max="6657" width="8.140625" style="76" customWidth="1"/>
    <col min="6658" max="6658" width="41" style="76" customWidth="1"/>
    <col min="6659" max="6662" width="32.85546875" style="76" customWidth="1"/>
    <col min="6663" max="6912" width="9.140625" style="76"/>
    <col min="6913" max="6913" width="8.140625" style="76" customWidth="1"/>
    <col min="6914" max="6914" width="41" style="76" customWidth="1"/>
    <col min="6915" max="6918" width="32.85546875" style="76" customWidth="1"/>
    <col min="6919" max="7168" width="9.140625" style="76"/>
    <col min="7169" max="7169" width="8.140625" style="76" customWidth="1"/>
    <col min="7170" max="7170" width="41" style="76" customWidth="1"/>
    <col min="7171" max="7174" width="32.85546875" style="76" customWidth="1"/>
    <col min="7175" max="7424" width="9.140625" style="76"/>
    <col min="7425" max="7425" width="8.140625" style="76" customWidth="1"/>
    <col min="7426" max="7426" width="41" style="76" customWidth="1"/>
    <col min="7427" max="7430" width="32.85546875" style="76" customWidth="1"/>
    <col min="7431" max="7680" width="9.140625" style="76"/>
    <col min="7681" max="7681" width="8.140625" style="76" customWidth="1"/>
    <col min="7682" max="7682" width="41" style="76" customWidth="1"/>
    <col min="7683" max="7686" width="32.85546875" style="76" customWidth="1"/>
    <col min="7687" max="7936" width="9.140625" style="76"/>
    <col min="7937" max="7937" width="8.140625" style="76" customWidth="1"/>
    <col min="7938" max="7938" width="41" style="76" customWidth="1"/>
    <col min="7939" max="7942" width="32.85546875" style="76" customWidth="1"/>
    <col min="7943" max="8192" width="9.140625" style="76"/>
    <col min="8193" max="8193" width="8.140625" style="76" customWidth="1"/>
    <col min="8194" max="8194" width="41" style="76" customWidth="1"/>
    <col min="8195" max="8198" width="32.85546875" style="76" customWidth="1"/>
    <col min="8199" max="8448" width="9.140625" style="76"/>
    <col min="8449" max="8449" width="8.140625" style="76" customWidth="1"/>
    <col min="8450" max="8450" width="41" style="76" customWidth="1"/>
    <col min="8451" max="8454" width="32.85546875" style="76" customWidth="1"/>
    <col min="8455" max="8704" width="9.140625" style="76"/>
    <col min="8705" max="8705" width="8.140625" style="76" customWidth="1"/>
    <col min="8706" max="8706" width="41" style="76" customWidth="1"/>
    <col min="8707" max="8710" width="32.85546875" style="76" customWidth="1"/>
    <col min="8711" max="8960" width="9.140625" style="76"/>
    <col min="8961" max="8961" width="8.140625" style="76" customWidth="1"/>
    <col min="8962" max="8962" width="41" style="76" customWidth="1"/>
    <col min="8963" max="8966" width="32.85546875" style="76" customWidth="1"/>
    <col min="8967" max="9216" width="9.140625" style="76"/>
    <col min="9217" max="9217" width="8.140625" style="76" customWidth="1"/>
    <col min="9218" max="9218" width="41" style="76" customWidth="1"/>
    <col min="9219" max="9222" width="32.85546875" style="76" customWidth="1"/>
    <col min="9223" max="9472" width="9.140625" style="76"/>
    <col min="9473" max="9473" width="8.140625" style="76" customWidth="1"/>
    <col min="9474" max="9474" width="41" style="76" customWidth="1"/>
    <col min="9475" max="9478" width="32.85546875" style="76" customWidth="1"/>
    <col min="9479" max="9728" width="9.140625" style="76"/>
    <col min="9729" max="9729" width="8.140625" style="76" customWidth="1"/>
    <col min="9730" max="9730" width="41" style="76" customWidth="1"/>
    <col min="9731" max="9734" width="32.85546875" style="76" customWidth="1"/>
    <col min="9735" max="9984" width="9.140625" style="76"/>
    <col min="9985" max="9985" width="8.140625" style="76" customWidth="1"/>
    <col min="9986" max="9986" width="41" style="76" customWidth="1"/>
    <col min="9987" max="9990" width="32.85546875" style="76" customWidth="1"/>
    <col min="9991" max="10240" width="9.140625" style="76"/>
    <col min="10241" max="10241" width="8.140625" style="76" customWidth="1"/>
    <col min="10242" max="10242" width="41" style="76" customWidth="1"/>
    <col min="10243" max="10246" width="32.85546875" style="76" customWidth="1"/>
    <col min="10247" max="10496" width="9.140625" style="76"/>
    <col min="10497" max="10497" width="8.140625" style="76" customWidth="1"/>
    <col min="10498" max="10498" width="41" style="76" customWidth="1"/>
    <col min="10499" max="10502" width="32.85546875" style="76" customWidth="1"/>
    <col min="10503" max="10752" width="9.140625" style="76"/>
    <col min="10753" max="10753" width="8.140625" style="76" customWidth="1"/>
    <col min="10754" max="10754" width="41" style="76" customWidth="1"/>
    <col min="10755" max="10758" width="32.85546875" style="76" customWidth="1"/>
    <col min="10759" max="11008" width="9.140625" style="76"/>
    <col min="11009" max="11009" width="8.140625" style="76" customWidth="1"/>
    <col min="11010" max="11010" width="41" style="76" customWidth="1"/>
    <col min="11011" max="11014" width="32.85546875" style="76" customWidth="1"/>
    <col min="11015" max="11264" width="9.140625" style="76"/>
    <col min="11265" max="11265" width="8.140625" style="76" customWidth="1"/>
    <col min="11266" max="11266" width="41" style="76" customWidth="1"/>
    <col min="11267" max="11270" width="32.85546875" style="76" customWidth="1"/>
    <col min="11271" max="11520" width="9.140625" style="76"/>
    <col min="11521" max="11521" width="8.140625" style="76" customWidth="1"/>
    <col min="11522" max="11522" width="41" style="76" customWidth="1"/>
    <col min="11523" max="11526" width="32.85546875" style="76" customWidth="1"/>
    <col min="11527" max="11776" width="9.140625" style="76"/>
    <col min="11777" max="11777" width="8.140625" style="76" customWidth="1"/>
    <col min="11778" max="11778" width="41" style="76" customWidth="1"/>
    <col min="11779" max="11782" width="32.85546875" style="76" customWidth="1"/>
    <col min="11783" max="12032" width="9.140625" style="76"/>
    <col min="12033" max="12033" width="8.140625" style="76" customWidth="1"/>
    <col min="12034" max="12034" width="41" style="76" customWidth="1"/>
    <col min="12035" max="12038" width="32.85546875" style="76" customWidth="1"/>
    <col min="12039" max="12288" width="9.140625" style="76"/>
    <col min="12289" max="12289" width="8.140625" style="76" customWidth="1"/>
    <col min="12290" max="12290" width="41" style="76" customWidth="1"/>
    <col min="12291" max="12294" width="32.85546875" style="76" customWidth="1"/>
    <col min="12295" max="12544" width="9.140625" style="76"/>
    <col min="12545" max="12545" width="8.140625" style="76" customWidth="1"/>
    <col min="12546" max="12546" width="41" style="76" customWidth="1"/>
    <col min="12547" max="12550" width="32.85546875" style="76" customWidth="1"/>
    <col min="12551" max="12800" width="9.140625" style="76"/>
    <col min="12801" max="12801" width="8.140625" style="76" customWidth="1"/>
    <col min="12802" max="12802" width="41" style="76" customWidth="1"/>
    <col min="12803" max="12806" width="32.85546875" style="76" customWidth="1"/>
    <col min="12807" max="13056" width="9.140625" style="76"/>
    <col min="13057" max="13057" width="8.140625" style="76" customWidth="1"/>
    <col min="13058" max="13058" width="41" style="76" customWidth="1"/>
    <col min="13059" max="13062" width="32.85546875" style="76" customWidth="1"/>
    <col min="13063" max="13312" width="9.140625" style="76"/>
    <col min="13313" max="13313" width="8.140625" style="76" customWidth="1"/>
    <col min="13314" max="13314" width="41" style="76" customWidth="1"/>
    <col min="13315" max="13318" width="32.85546875" style="76" customWidth="1"/>
    <col min="13319" max="13568" width="9.140625" style="76"/>
    <col min="13569" max="13569" width="8.140625" style="76" customWidth="1"/>
    <col min="13570" max="13570" width="41" style="76" customWidth="1"/>
    <col min="13571" max="13574" width="32.85546875" style="76" customWidth="1"/>
    <col min="13575" max="13824" width="9.140625" style="76"/>
    <col min="13825" max="13825" width="8.140625" style="76" customWidth="1"/>
    <col min="13826" max="13826" width="41" style="76" customWidth="1"/>
    <col min="13827" max="13830" width="32.85546875" style="76" customWidth="1"/>
    <col min="13831" max="14080" width="9.140625" style="76"/>
    <col min="14081" max="14081" width="8.140625" style="76" customWidth="1"/>
    <col min="14082" max="14082" width="41" style="76" customWidth="1"/>
    <col min="14083" max="14086" width="32.85546875" style="76" customWidth="1"/>
    <col min="14087" max="14336" width="9.140625" style="76"/>
    <col min="14337" max="14337" width="8.140625" style="76" customWidth="1"/>
    <col min="14338" max="14338" width="41" style="76" customWidth="1"/>
    <col min="14339" max="14342" width="32.85546875" style="76" customWidth="1"/>
    <col min="14343" max="14592" width="9.140625" style="76"/>
    <col min="14593" max="14593" width="8.140625" style="76" customWidth="1"/>
    <col min="14594" max="14594" width="41" style="76" customWidth="1"/>
    <col min="14595" max="14598" width="32.85546875" style="76" customWidth="1"/>
    <col min="14599" max="14848" width="9.140625" style="76"/>
    <col min="14849" max="14849" width="8.140625" style="76" customWidth="1"/>
    <col min="14850" max="14850" width="41" style="76" customWidth="1"/>
    <col min="14851" max="14854" width="32.85546875" style="76" customWidth="1"/>
    <col min="14855" max="15104" width="9.140625" style="76"/>
    <col min="15105" max="15105" width="8.140625" style="76" customWidth="1"/>
    <col min="15106" max="15106" width="41" style="76" customWidth="1"/>
    <col min="15107" max="15110" width="32.85546875" style="76" customWidth="1"/>
    <col min="15111" max="15360" width="9.140625" style="76"/>
    <col min="15361" max="15361" width="8.140625" style="76" customWidth="1"/>
    <col min="15362" max="15362" width="41" style="76" customWidth="1"/>
    <col min="15363" max="15366" width="32.85546875" style="76" customWidth="1"/>
    <col min="15367" max="15616" width="9.140625" style="76"/>
    <col min="15617" max="15617" width="8.140625" style="76" customWidth="1"/>
    <col min="15618" max="15618" width="41" style="76" customWidth="1"/>
    <col min="15619" max="15622" width="32.85546875" style="76" customWidth="1"/>
    <col min="15623" max="15872" width="9.140625" style="76"/>
    <col min="15873" max="15873" width="8.140625" style="76" customWidth="1"/>
    <col min="15874" max="15874" width="41" style="76" customWidth="1"/>
    <col min="15875" max="15878" width="32.85546875" style="76" customWidth="1"/>
    <col min="15879" max="16128" width="9.140625" style="76"/>
    <col min="16129" max="16129" width="8.140625" style="76" customWidth="1"/>
    <col min="16130" max="16130" width="41" style="76" customWidth="1"/>
    <col min="16131" max="16134" width="32.85546875" style="76" customWidth="1"/>
    <col min="16135" max="16384" width="9.140625" style="76"/>
  </cols>
  <sheetData>
    <row r="1" spans="1:7" ht="44.25" customHeight="1" x14ac:dyDescent="0.2">
      <c r="A1" s="133" t="s">
        <v>441</v>
      </c>
      <c r="B1" s="134"/>
      <c r="C1" s="134"/>
      <c r="D1" s="134"/>
      <c r="E1" s="134"/>
      <c r="F1" s="135"/>
    </row>
    <row r="2" spans="1:7" x14ac:dyDescent="0.2">
      <c r="A2" s="75"/>
    </row>
    <row r="3" spans="1:7" ht="89.25" x14ac:dyDescent="0.2">
      <c r="A3" s="104" t="s">
        <v>81</v>
      </c>
      <c r="B3" s="80" t="s">
        <v>54</v>
      </c>
      <c r="C3" s="104" t="s">
        <v>121</v>
      </c>
      <c r="D3" s="79" t="s">
        <v>122</v>
      </c>
      <c r="E3" s="79" t="s">
        <v>123</v>
      </c>
      <c r="F3" s="80" t="s">
        <v>124</v>
      </c>
      <c r="G3" s="110" t="s">
        <v>439</v>
      </c>
    </row>
    <row r="4" spans="1:7" x14ac:dyDescent="0.2">
      <c r="A4" s="81">
        <v>1</v>
      </c>
      <c r="B4" s="83">
        <v>2</v>
      </c>
      <c r="C4" s="81">
        <v>3</v>
      </c>
      <c r="D4" s="82">
        <v>4</v>
      </c>
      <c r="E4" s="82">
        <v>5</v>
      </c>
      <c r="F4" s="83">
        <v>6</v>
      </c>
      <c r="G4" s="76" t="str">
        <f>IF(AND(C4=0,D4=0,E4=0,F4=0),"üres sor","nem üres sor")</f>
        <v>nem üres sor</v>
      </c>
    </row>
    <row r="5" spans="1:7" ht="38.25" x14ac:dyDescent="0.2">
      <c r="A5" s="78" t="s">
        <v>97</v>
      </c>
      <c r="B5" s="86" t="s">
        <v>125</v>
      </c>
      <c r="C5" s="92">
        <v>849144</v>
      </c>
      <c r="D5" s="93">
        <v>849144</v>
      </c>
      <c r="E5" s="93">
        <v>0</v>
      </c>
      <c r="F5" s="94">
        <v>0</v>
      </c>
      <c r="G5" s="76" t="str">
        <f>IF(AND(C5=0,D5=0,E5=0,F5=0),"üres sor","nem üres sor")</f>
        <v>nem üres sor</v>
      </c>
    </row>
    <row r="6" spans="1:7" ht="25.5" x14ac:dyDescent="0.2">
      <c r="A6" s="87" t="s">
        <v>99</v>
      </c>
      <c r="B6" s="88" t="s">
        <v>126</v>
      </c>
      <c r="C6" s="95">
        <v>243100</v>
      </c>
      <c r="D6" s="96">
        <v>243100</v>
      </c>
      <c r="E6" s="96">
        <v>0</v>
      </c>
      <c r="F6" s="97">
        <v>0</v>
      </c>
      <c r="G6" s="76" t="str">
        <f t="shared" ref="G6:G69" si="0">IF(AND(C6=0,D6=0,E6=0,F6=0),"üres sor","nem üres sor")</f>
        <v>nem üres sor</v>
      </c>
    </row>
    <row r="7" spans="1:7" ht="38.25" x14ac:dyDescent="0.2">
      <c r="A7" s="87" t="s">
        <v>101</v>
      </c>
      <c r="B7" s="88" t="s">
        <v>127</v>
      </c>
      <c r="C7" s="95">
        <v>3541297</v>
      </c>
      <c r="D7" s="96">
        <v>3541297</v>
      </c>
      <c r="E7" s="96">
        <v>0</v>
      </c>
      <c r="F7" s="97">
        <v>0</v>
      </c>
      <c r="G7" s="76" t="str">
        <f t="shared" si="0"/>
        <v>nem üres sor</v>
      </c>
    </row>
    <row r="8" spans="1:7" ht="38.25" x14ac:dyDescent="0.2">
      <c r="A8" s="87" t="s">
        <v>103</v>
      </c>
      <c r="B8" s="88" t="s">
        <v>128</v>
      </c>
      <c r="C8" s="95">
        <v>7228000</v>
      </c>
      <c r="D8" s="96">
        <v>7228000</v>
      </c>
      <c r="E8" s="96">
        <v>0</v>
      </c>
      <c r="F8" s="97">
        <v>0</v>
      </c>
      <c r="G8" s="76" t="str">
        <f t="shared" si="0"/>
        <v>nem üres sor</v>
      </c>
    </row>
    <row r="9" spans="1:7" ht="25.5" hidden="1" x14ac:dyDescent="0.2">
      <c r="A9" s="87" t="s">
        <v>105</v>
      </c>
      <c r="B9" s="88" t="s">
        <v>129</v>
      </c>
      <c r="C9" s="95">
        <v>0</v>
      </c>
      <c r="D9" s="96">
        <v>0</v>
      </c>
      <c r="E9" s="96">
        <v>0</v>
      </c>
      <c r="F9" s="97">
        <v>0</v>
      </c>
      <c r="G9" s="76" t="str">
        <f t="shared" si="0"/>
        <v>üres sor</v>
      </c>
    </row>
    <row r="10" spans="1:7" ht="25.5" hidden="1" x14ac:dyDescent="0.2">
      <c r="A10" s="87" t="s">
        <v>107</v>
      </c>
      <c r="B10" s="88" t="s">
        <v>130</v>
      </c>
      <c r="C10" s="95">
        <v>0</v>
      </c>
      <c r="D10" s="96">
        <v>0</v>
      </c>
      <c r="E10" s="96">
        <v>0</v>
      </c>
      <c r="F10" s="97">
        <v>0</v>
      </c>
      <c r="G10" s="76" t="str">
        <f t="shared" si="0"/>
        <v>üres sor</v>
      </c>
    </row>
    <row r="11" spans="1:7" ht="51" hidden="1" x14ac:dyDescent="0.2">
      <c r="A11" s="87" t="s">
        <v>109</v>
      </c>
      <c r="B11" s="88" t="s">
        <v>131</v>
      </c>
      <c r="C11" s="95">
        <v>0</v>
      </c>
      <c r="D11" s="96">
        <v>0</v>
      </c>
      <c r="E11" s="96">
        <v>0</v>
      </c>
      <c r="F11" s="97">
        <v>0</v>
      </c>
      <c r="G11" s="76" t="str">
        <f t="shared" si="0"/>
        <v>üres sor</v>
      </c>
    </row>
    <row r="12" spans="1:7" ht="38.25" x14ac:dyDescent="0.2">
      <c r="A12" s="87" t="s">
        <v>111</v>
      </c>
      <c r="B12" s="88" t="s">
        <v>132</v>
      </c>
      <c r="C12" s="95">
        <v>4046240</v>
      </c>
      <c r="D12" s="96">
        <v>4046240</v>
      </c>
      <c r="E12" s="96">
        <v>0</v>
      </c>
      <c r="F12" s="97">
        <v>0</v>
      </c>
      <c r="G12" s="76" t="str">
        <f t="shared" si="0"/>
        <v>nem üres sor</v>
      </c>
    </row>
    <row r="13" spans="1:7" ht="38.25" hidden="1" x14ac:dyDescent="0.2">
      <c r="A13" s="87" t="s">
        <v>113</v>
      </c>
      <c r="B13" s="88" t="s">
        <v>133</v>
      </c>
      <c r="C13" s="95">
        <v>0</v>
      </c>
      <c r="D13" s="96">
        <v>0</v>
      </c>
      <c r="E13" s="96">
        <v>0</v>
      </c>
      <c r="F13" s="97">
        <v>0</v>
      </c>
      <c r="G13" s="76" t="str">
        <f t="shared" si="0"/>
        <v>üres sor</v>
      </c>
    </row>
    <row r="14" spans="1:7" ht="38.25" hidden="1" x14ac:dyDescent="0.2">
      <c r="A14" s="87" t="s">
        <v>115</v>
      </c>
      <c r="B14" s="88" t="s">
        <v>134</v>
      </c>
      <c r="C14" s="95">
        <v>0</v>
      </c>
      <c r="D14" s="96">
        <v>0</v>
      </c>
      <c r="E14" s="96">
        <v>0</v>
      </c>
      <c r="F14" s="97">
        <v>0</v>
      </c>
      <c r="G14" s="76" t="str">
        <f t="shared" si="0"/>
        <v>üres sor</v>
      </c>
    </row>
    <row r="15" spans="1:7" ht="38.25" hidden="1" x14ac:dyDescent="0.2">
      <c r="A15" s="87" t="s">
        <v>117</v>
      </c>
      <c r="B15" s="88" t="s">
        <v>135</v>
      </c>
      <c r="C15" s="95">
        <v>0</v>
      </c>
      <c r="D15" s="96">
        <v>0</v>
      </c>
      <c r="E15" s="96">
        <v>0</v>
      </c>
      <c r="F15" s="97">
        <v>0</v>
      </c>
      <c r="G15" s="76" t="str">
        <f t="shared" si="0"/>
        <v>üres sor</v>
      </c>
    </row>
    <row r="16" spans="1:7" ht="38.25" hidden="1" x14ac:dyDescent="0.2">
      <c r="A16" s="87" t="s">
        <v>119</v>
      </c>
      <c r="B16" s="88" t="s">
        <v>136</v>
      </c>
      <c r="C16" s="95">
        <v>0</v>
      </c>
      <c r="D16" s="96">
        <v>0</v>
      </c>
      <c r="E16" s="96">
        <v>0</v>
      </c>
      <c r="F16" s="97">
        <v>0</v>
      </c>
      <c r="G16" s="76" t="str">
        <f t="shared" si="0"/>
        <v>üres sor</v>
      </c>
    </row>
    <row r="17" spans="1:7" ht="38.25" hidden="1" x14ac:dyDescent="0.2">
      <c r="A17" s="87" t="s">
        <v>137</v>
      </c>
      <c r="B17" s="88" t="s">
        <v>138</v>
      </c>
      <c r="C17" s="95">
        <v>0</v>
      </c>
      <c r="D17" s="96">
        <v>0</v>
      </c>
      <c r="E17" s="96">
        <v>0</v>
      </c>
      <c r="F17" s="97">
        <v>0</v>
      </c>
      <c r="G17" s="76" t="str">
        <f t="shared" si="0"/>
        <v>üres sor</v>
      </c>
    </row>
    <row r="18" spans="1:7" ht="38.25" x14ac:dyDescent="0.2">
      <c r="A18" s="105" t="s">
        <v>139</v>
      </c>
      <c r="B18" s="106" t="s">
        <v>140</v>
      </c>
      <c r="C18" s="107">
        <v>4046240</v>
      </c>
      <c r="D18" s="108">
        <v>4046240</v>
      </c>
      <c r="E18" s="108">
        <v>0</v>
      </c>
      <c r="F18" s="109">
        <v>0</v>
      </c>
      <c r="G18" s="76" t="str">
        <f t="shared" si="0"/>
        <v>nem üres sor</v>
      </c>
    </row>
    <row r="19" spans="1:7" ht="25.5" hidden="1" x14ac:dyDescent="0.2">
      <c r="A19" s="87" t="s">
        <v>141</v>
      </c>
      <c r="B19" s="88" t="s">
        <v>142</v>
      </c>
      <c r="C19" s="95">
        <v>0</v>
      </c>
      <c r="D19" s="96">
        <v>0</v>
      </c>
      <c r="E19" s="96">
        <v>0</v>
      </c>
      <c r="F19" s="97">
        <v>0</v>
      </c>
      <c r="G19" s="76" t="str">
        <f t="shared" si="0"/>
        <v>üres sor</v>
      </c>
    </row>
    <row r="20" spans="1:7" ht="25.5" hidden="1" x14ac:dyDescent="0.2">
      <c r="A20" s="87" t="s">
        <v>143</v>
      </c>
      <c r="B20" s="88" t="s">
        <v>144</v>
      </c>
      <c r="C20" s="95">
        <v>0</v>
      </c>
      <c r="D20" s="96">
        <v>0</v>
      </c>
      <c r="E20" s="96">
        <v>0</v>
      </c>
      <c r="F20" s="97">
        <v>0</v>
      </c>
      <c r="G20" s="76" t="str">
        <f t="shared" si="0"/>
        <v>üres sor</v>
      </c>
    </row>
    <row r="21" spans="1:7" ht="25.5" hidden="1" x14ac:dyDescent="0.2">
      <c r="A21" s="87" t="s">
        <v>145</v>
      </c>
      <c r="B21" s="88" t="s">
        <v>146</v>
      </c>
      <c r="C21" s="95">
        <v>0</v>
      </c>
      <c r="D21" s="96">
        <v>0</v>
      </c>
      <c r="E21" s="96">
        <v>0</v>
      </c>
      <c r="F21" s="97">
        <v>0</v>
      </c>
      <c r="G21" s="76" t="str">
        <f t="shared" si="0"/>
        <v>üres sor</v>
      </c>
    </row>
    <row r="22" spans="1:7" ht="38.25" hidden="1" x14ac:dyDescent="0.2">
      <c r="A22" s="105" t="s">
        <v>147</v>
      </c>
      <c r="B22" s="106" t="s">
        <v>148</v>
      </c>
      <c r="C22" s="107">
        <v>0</v>
      </c>
      <c r="D22" s="108">
        <v>0</v>
      </c>
      <c r="E22" s="108">
        <v>0</v>
      </c>
      <c r="F22" s="109">
        <v>0</v>
      </c>
      <c r="G22" s="76" t="str">
        <f t="shared" si="0"/>
        <v>üres sor</v>
      </c>
    </row>
    <row r="23" spans="1:7" x14ac:dyDescent="0.2">
      <c r="A23" s="87" t="s">
        <v>149</v>
      </c>
      <c r="B23" s="88" t="s">
        <v>150</v>
      </c>
      <c r="C23" s="95">
        <v>1039517</v>
      </c>
      <c r="D23" s="96">
        <v>1039517</v>
      </c>
      <c r="E23" s="96">
        <v>0</v>
      </c>
      <c r="F23" s="97">
        <v>0</v>
      </c>
      <c r="G23" s="76" t="str">
        <f t="shared" si="0"/>
        <v>nem üres sor</v>
      </c>
    </row>
    <row r="24" spans="1:7" ht="25.5" hidden="1" x14ac:dyDescent="0.2">
      <c r="A24" s="87" t="s">
        <v>151</v>
      </c>
      <c r="B24" s="88" t="s">
        <v>152</v>
      </c>
      <c r="C24" s="95">
        <v>0</v>
      </c>
      <c r="D24" s="96">
        <v>0</v>
      </c>
      <c r="E24" s="96">
        <v>0</v>
      </c>
      <c r="F24" s="97">
        <v>0</v>
      </c>
      <c r="G24" s="76" t="str">
        <f t="shared" si="0"/>
        <v>üres sor</v>
      </c>
    </row>
    <row r="25" spans="1:7" ht="38.25" hidden="1" x14ac:dyDescent="0.2">
      <c r="A25" s="87" t="s">
        <v>153</v>
      </c>
      <c r="B25" s="88" t="s">
        <v>154</v>
      </c>
      <c r="C25" s="95">
        <v>0</v>
      </c>
      <c r="D25" s="96">
        <v>0</v>
      </c>
      <c r="E25" s="96">
        <v>0</v>
      </c>
      <c r="F25" s="97">
        <v>0</v>
      </c>
      <c r="G25" s="76" t="str">
        <f t="shared" si="0"/>
        <v>üres sor</v>
      </c>
    </row>
    <row r="26" spans="1:7" ht="38.25" hidden="1" x14ac:dyDescent="0.2">
      <c r="A26" s="87" t="s">
        <v>155</v>
      </c>
      <c r="B26" s="88" t="s">
        <v>156</v>
      </c>
      <c r="C26" s="95">
        <v>0</v>
      </c>
      <c r="D26" s="96">
        <v>0</v>
      </c>
      <c r="E26" s="96">
        <v>0</v>
      </c>
      <c r="F26" s="97">
        <v>0</v>
      </c>
      <c r="G26" s="76" t="str">
        <f t="shared" si="0"/>
        <v>üres sor</v>
      </c>
    </row>
    <row r="27" spans="1:7" ht="38.25" hidden="1" x14ac:dyDescent="0.2">
      <c r="A27" s="87" t="s">
        <v>157</v>
      </c>
      <c r="B27" s="88" t="s">
        <v>158</v>
      </c>
      <c r="C27" s="95">
        <v>0</v>
      </c>
      <c r="D27" s="96">
        <v>0</v>
      </c>
      <c r="E27" s="96">
        <v>0</v>
      </c>
      <c r="F27" s="97">
        <v>0</v>
      </c>
      <c r="G27" s="76" t="str">
        <f t="shared" si="0"/>
        <v>üres sor</v>
      </c>
    </row>
    <row r="28" spans="1:7" ht="38.25" hidden="1" x14ac:dyDescent="0.2">
      <c r="A28" s="87" t="s">
        <v>159</v>
      </c>
      <c r="B28" s="88" t="s">
        <v>160</v>
      </c>
      <c r="C28" s="95">
        <v>0</v>
      </c>
      <c r="D28" s="96">
        <v>0</v>
      </c>
      <c r="E28" s="96">
        <v>0</v>
      </c>
      <c r="F28" s="97">
        <v>0</v>
      </c>
      <c r="G28" s="76" t="str">
        <f t="shared" si="0"/>
        <v>üres sor</v>
      </c>
    </row>
    <row r="29" spans="1:7" ht="25.5" x14ac:dyDescent="0.2">
      <c r="A29" s="87" t="s">
        <v>161</v>
      </c>
      <c r="B29" s="88" t="s">
        <v>162</v>
      </c>
      <c r="C29" s="95">
        <v>350000</v>
      </c>
      <c r="D29" s="96">
        <v>350000</v>
      </c>
      <c r="E29" s="96">
        <v>0</v>
      </c>
      <c r="F29" s="97">
        <v>0</v>
      </c>
      <c r="G29" s="76" t="str">
        <f t="shared" si="0"/>
        <v>nem üres sor</v>
      </c>
    </row>
    <row r="30" spans="1:7" ht="25.5" hidden="1" x14ac:dyDescent="0.2">
      <c r="A30" s="87" t="s">
        <v>163</v>
      </c>
      <c r="B30" s="88" t="s">
        <v>164</v>
      </c>
      <c r="C30" s="95">
        <v>0</v>
      </c>
      <c r="D30" s="96">
        <v>0</v>
      </c>
      <c r="E30" s="96">
        <v>0</v>
      </c>
      <c r="F30" s="97">
        <v>0</v>
      </c>
      <c r="G30" s="76" t="str">
        <f t="shared" si="0"/>
        <v>üres sor</v>
      </c>
    </row>
    <row r="31" spans="1:7" ht="63.75" hidden="1" x14ac:dyDescent="0.2">
      <c r="A31" s="87" t="s">
        <v>165</v>
      </c>
      <c r="B31" s="88" t="s">
        <v>166</v>
      </c>
      <c r="C31" s="95">
        <v>0</v>
      </c>
      <c r="D31" s="96">
        <v>0</v>
      </c>
      <c r="E31" s="96">
        <v>0</v>
      </c>
      <c r="F31" s="97">
        <v>0</v>
      </c>
      <c r="G31" s="76" t="str">
        <f t="shared" si="0"/>
        <v>üres sor</v>
      </c>
    </row>
    <row r="32" spans="1:7" ht="51" x14ac:dyDescent="0.2">
      <c r="A32" s="87" t="s">
        <v>167</v>
      </c>
      <c r="B32" s="88" t="s">
        <v>168</v>
      </c>
      <c r="C32" s="95">
        <v>2698750</v>
      </c>
      <c r="D32" s="96">
        <v>2698750</v>
      </c>
      <c r="E32" s="96">
        <v>0</v>
      </c>
      <c r="F32" s="97">
        <v>0</v>
      </c>
      <c r="G32" s="76" t="str">
        <f t="shared" si="0"/>
        <v>nem üres sor</v>
      </c>
    </row>
    <row r="33" spans="1:7" ht="25.5" hidden="1" x14ac:dyDescent="0.2">
      <c r="A33" s="87" t="s">
        <v>169</v>
      </c>
      <c r="B33" s="88" t="s">
        <v>170</v>
      </c>
      <c r="C33" s="95">
        <v>0</v>
      </c>
      <c r="D33" s="96">
        <v>0</v>
      </c>
      <c r="E33" s="96">
        <v>0</v>
      </c>
      <c r="F33" s="97">
        <v>0</v>
      </c>
      <c r="G33" s="76" t="str">
        <f t="shared" si="0"/>
        <v>üres sor</v>
      </c>
    </row>
    <row r="34" spans="1:7" ht="76.5" hidden="1" x14ac:dyDescent="0.2">
      <c r="A34" s="87" t="s">
        <v>171</v>
      </c>
      <c r="B34" s="88" t="s">
        <v>172</v>
      </c>
      <c r="C34" s="95">
        <v>0</v>
      </c>
      <c r="D34" s="96">
        <v>0</v>
      </c>
      <c r="E34" s="96">
        <v>0</v>
      </c>
      <c r="F34" s="97">
        <v>0</v>
      </c>
      <c r="G34" s="76" t="str">
        <f t="shared" si="0"/>
        <v>üres sor</v>
      </c>
    </row>
    <row r="35" spans="1:7" ht="63.75" hidden="1" x14ac:dyDescent="0.2">
      <c r="A35" s="87" t="s">
        <v>173</v>
      </c>
      <c r="B35" s="88" t="s">
        <v>174</v>
      </c>
      <c r="C35" s="95">
        <v>0</v>
      </c>
      <c r="D35" s="96">
        <v>0</v>
      </c>
      <c r="E35" s="96">
        <v>0</v>
      </c>
      <c r="F35" s="97">
        <v>0</v>
      </c>
      <c r="G35" s="76" t="str">
        <f t="shared" si="0"/>
        <v>üres sor</v>
      </c>
    </row>
    <row r="36" spans="1:7" ht="25.5" hidden="1" x14ac:dyDescent="0.2">
      <c r="A36" s="87" t="s">
        <v>175</v>
      </c>
      <c r="B36" s="88" t="s">
        <v>176</v>
      </c>
      <c r="C36" s="95">
        <v>0</v>
      </c>
      <c r="D36" s="96">
        <v>0</v>
      </c>
      <c r="E36" s="96">
        <v>0</v>
      </c>
      <c r="F36" s="97">
        <v>0</v>
      </c>
      <c r="G36" s="76" t="str">
        <f t="shared" si="0"/>
        <v>üres sor</v>
      </c>
    </row>
    <row r="37" spans="1:7" ht="25.5" hidden="1" x14ac:dyDescent="0.2">
      <c r="A37" s="87" t="s">
        <v>177</v>
      </c>
      <c r="B37" s="88" t="s">
        <v>178</v>
      </c>
      <c r="C37" s="95">
        <v>0</v>
      </c>
      <c r="D37" s="96">
        <v>0</v>
      </c>
      <c r="E37" s="96">
        <v>0</v>
      </c>
      <c r="F37" s="97">
        <v>0</v>
      </c>
      <c r="G37" s="76" t="str">
        <f t="shared" si="0"/>
        <v>üres sor</v>
      </c>
    </row>
    <row r="38" spans="1:7" ht="25.5" x14ac:dyDescent="0.2">
      <c r="A38" s="87" t="s">
        <v>179</v>
      </c>
      <c r="B38" s="88" t="s">
        <v>180</v>
      </c>
      <c r="C38" s="95">
        <v>6501600</v>
      </c>
      <c r="D38" s="96">
        <v>6501600</v>
      </c>
      <c r="E38" s="96">
        <v>0</v>
      </c>
      <c r="F38" s="97">
        <v>0</v>
      </c>
      <c r="G38" s="76" t="str">
        <f t="shared" si="0"/>
        <v>nem üres sor</v>
      </c>
    </row>
    <row r="39" spans="1:7" ht="38.25" x14ac:dyDescent="0.2">
      <c r="A39" s="105" t="s">
        <v>181</v>
      </c>
      <c r="B39" s="106" t="s">
        <v>182</v>
      </c>
      <c r="C39" s="107">
        <v>9550350</v>
      </c>
      <c r="D39" s="108">
        <v>9550350</v>
      </c>
      <c r="E39" s="108">
        <v>0</v>
      </c>
      <c r="F39" s="109">
        <v>0</v>
      </c>
      <c r="G39" s="76" t="str">
        <f t="shared" si="0"/>
        <v>nem üres sor</v>
      </c>
    </row>
    <row r="40" spans="1:7" ht="25.5" hidden="1" x14ac:dyDescent="0.2">
      <c r="A40" s="87" t="s">
        <v>183</v>
      </c>
      <c r="B40" s="88" t="s">
        <v>184</v>
      </c>
      <c r="C40" s="95">
        <v>0</v>
      </c>
      <c r="D40" s="96">
        <v>0</v>
      </c>
      <c r="E40" s="96">
        <v>0</v>
      </c>
      <c r="F40" s="97">
        <v>0</v>
      </c>
      <c r="G40" s="76" t="str">
        <f t="shared" si="0"/>
        <v>üres sor</v>
      </c>
    </row>
    <row r="41" spans="1:7" ht="38.25" hidden="1" x14ac:dyDescent="0.2">
      <c r="A41" s="87" t="s">
        <v>185</v>
      </c>
      <c r="B41" s="88" t="s">
        <v>186</v>
      </c>
      <c r="C41" s="95">
        <v>0</v>
      </c>
      <c r="D41" s="96">
        <v>0</v>
      </c>
      <c r="E41" s="96">
        <v>0</v>
      </c>
      <c r="F41" s="97">
        <v>0</v>
      </c>
      <c r="G41" s="76" t="str">
        <f t="shared" si="0"/>
        <v>üres sor</v>
      </c>
    </row>
    <row r="42" spans="1:7" ht="38.25" hidden="1" x14ac:dyDescent="0.2">
      <c r="A42" s="87" t="s">
        <v>187</v>
      </c>
      <c r="B42" s="88" t="s">
        <v>188</v>
      </c>
      <c r="C42" s="95">
        <v>0</v>
      </c>
      <c r="D42" s="96">
        <v>0</v>
      </c>
      <c r="E42" s="96">
        <v>0</v>
      </c>
      <c r="F42" s="97">
        <v>0</v>
      </c>
      <c r="G42" s="76" t="str">
        <f t="shared" si="0"/>
        <v>üres sor</v>
      </c>
    </row>
    <row r="43" spans="1:7" ht="25.5" hidden="1" x14ac:dyDescent="0.2">
      <c r="A43" s="87" t="s">
        <v>189</v>
      </c>
      <c r="B43" s="88" t="s">
        <v>190</v>
      </c>
      <c r="C43" s="95">
        <v>0</v>
      </c>
      <c r="D43" s="96">
        <v>0</v>
      </c>
      <c r="E43" s="96">
        <v>0</v>
      </c>
      <c r="F43" s="97">
        <v>0</v>
      </c>
      <c r="G43" s="76" t="str">
        <f t="shared" si="0"/>
        <v>üres sor</v>
      </c>
    </row>
    <row r="44" spans="1:7" ht="25.5" hidden="1" x14ac:dyDescent="0.2">
      <c r="A44" s="87" t="s">
        <v>191</v>
      </c>
      <c r="B44" s="88" t="s">
        <v>192</v>
      </c>
      <c r="C44" s="95">
        <v>0</v>
      </c>
      <c r="D44" s="96">
        <v>0</v>
      </c>
      <c r="E44" s="96">
        <v>0</v>
      </c>
      <c r="F44" s="97">
        <v>0</v>
      </c>
      <c r="G44" s="76" t="str">
        <f t="shared" si="0"/>
        <v>üres sor</v>
      </c>
    </row>
    <row r="45" spans="1:7" ht="25.5" hidden="1" x14ac:dyDescent="0.2">
      <c r="A45" s="87" t="s">
        <v>193</v>
      </c>
      <c r="B45" s="88" t="s">
        <v>194</v>
      </c>
      <c r="C45" s="95">
        <v>0</v>
      </c>
      <c r="D45" s="96">
        <v>0</v>
      </c>
      <c r="E45" s="96">
        <v>0</v>
      </c>
      <c r="F45" s="97">
        <v>0</v>
      </c>
      <c r="G45" s="76" t="str">
        <f t="shared" si="0"/>
        <v>üres sor</v>
      </c>
    </row>
    <row r="46" spans="1:7" ht="25.5" hidden="1" x14ac:dyDescent="0.2">
      <c r="A46" s="87" t="s">
        <v>195</v>
      </c>
      <c r="B46" s="88" t="s">
        <v>196</v>
      </c>
      <c r="C46" s="95">
        <v>0</v>
      </c>
      <c r="D46" s="96">
        <v>0</v>
      </c>
      <c r="E46" s="96">
        <v>0</v>
      </c>
      <c r="F46" s="97">
        <v>0</v>
      </c>
      <c r="G46" s="76" t="str">
        <f t="shared" si="0"/>
        <v>üres sor</v>
      </c>
    </row>
    <row r="47" spans="1:7" ht="38.25" hidden="1" x14ac:dyDescent="0.2">
      <c r="A47" s="87" t="s">
        <v>197</v>
      </c>
      <c r="B47" s="88" t="s">
        <v>198</v>
      </c>
      <c r="C47" s="95">
        <v>0</v>
      </c>
      <c r="D47" s="96">
        <v>0</v>
      </c>
      <c r="E47" s="96">
        <v>0</v>
      </c>
      <c r="F47" s="97">
        <v>0</v>
      </c>
      <c r="G47" s="76" t="str">
        <f t="shared" si="0"/>
        <v>üres sor</v>
      </c>
    </row>
    <row r="48" spans="1:7" ht="38.25" hidden="1" x14ac:dyDescent="0.2">
      <c r="A48" s="87" t="s">
        <v>199</v>
      </c>
      <c r="B48" s="88" t="s">
        <v>200</v>
      </c>
      <c r="C48" s="95">
        <v>0</v>
      </c>
      <c r="D48" s="96">
        <v>0</v>
      </c>
      <c r="E48" s="96">
        <v>0</v>
      </c>
      <c r="F48" s="97">
        <v>0</v>
      </c>
      <c r="G48" s="76" t="str">
        <f t="shared" si="0"/>
        <v>üres sor</v>
      </c>
    </row>
    <row r="49" spans="1:7" ht="25.5" hidden="1" x14ac:dyDescent="0.2">
      <c r="A49" s="87" t="s">
        <v>201</v>
      </c>
      <c r="B49" s="88" t="s">
        <v>202</v>
      </c>
      <c r="C49" s="95">
        <v>0</v>
      </c>
      <c r="D49" s="96">
        <v>0</v>
      </c>
      <c r="E49" s="96">
        <v>0</v>
      </c>
      <c r="F49" s="97">
        <v>0</v>
      </c>
      <c r="G49" s="76" t="str">
        <f t="shared" si="0"/>
        <v>üres sor</v>
      </c>
    </row>
    <row r="50" spans="1:7" ht="25.5" hidden="1" x14ac:dyDescent="0.2">
      <c r="A50" s="87" t="s">
        <v>203</v>
      </c>
      <c r="B50" s="88" t="s">
        <v>204</v>
      </c>
      <c r="C50" s="95">
        <v>0</v>
      </c>
      <c r="D50" s="96">
        <v>0</v>
      </c>
      <c r="E50" s="96">
        <v>0</v>
      </c>
      <c r="F50" s="97">
        <v>0</v>
      </c>
      <c r="G50" s="76" t="str">
        <f t="shared" si="0"/>
        <v>üres sor</v>
      </c>
    </row>
    <row r="51" spans="1:7" ht="25.5" hidden="1" x14ac:dyDescent="0.2">
      <c r="A51" s="87" t="s">
        <v>205</v>
      </c>
      <c r="B51" s="88" t="s">
        <v>206</v>
      </c>
      <c r="C51" s="95">
        <v>0</v>
      </c>
      <c r="D51" s="96">
        <v>0</v>
      </c>
      <c r="E51" s="96">
        <v>0</v>
      </c>
      <c r="F51" s="97">
        <v>0</v>
      </c>
      <c r="G51" s="76" t="str">
        <f t="shared" si="0"/>
        <v>üres sor</v>
      </c>
    </row>
    <row r="52" spans="1:7" ht="38.25" hidden="1" x14ac:dyDescent="0.2">
      <c r="A52" s="87" t="s">
        <v>207</v>
      </c>
      <c r="B52" s="88" t="s">
        <v>208</v>
      </c>
      <c r="C52" s="95">
        <v>0</v>
      </c>
      <c r="D52" s="96">
        <v>0</v>
      </c>
      <c r="E52" s="96">
        <v>0</v>
      </c>
      <c r="F52" s="97">
        <v>0</v>
      </c>
      <c r="G52" s="76" t="str">
        <f t="shared" si="0"/>
        <v>üres sor</v>
      </c>
    </row>
    <row r="53" spans="1:7" ht="38.25" hidden="1" x14ac:dyDescent="0.2">
      <c r="A53" s="87" t="s">
        <v>209</v>
      </c>
      <c r="B53" s="88" t="s">
        <v>210</v>
      </c>
      <c r="C53" s="95">
        <v>0</v>
      </c>
      <c r="D53" s="96">
        <v>0</v>
      </c>
      <c r="E53" s="96">
        <v>0</v>
      </c>
      <c r="F53" s="97">
        <v>0</v>
      </c>
      <c r="G53" s="76" t="str">
        <f t="shared" si="0"/>
        <v>üres sor</v>
      </c>
    </row>
    <row r="54" spans="1:7" ht="25.5" hidden="1" x14ac:dyDescent="0.2">
      <c r="A54" s="87" t="s">
        <v>211</v>
      </c>
      <c r="B54" s="88" t="s">
        <v>212</v>
      </c>
      <c r="C54" s="95">
        <v>0</v>
      </c>
      <c r="D54" s="96">
        <v>0</v>
      </c>
      <c r="E54" s="96">
        <v>0</v>
      </c>
      <c r="F54" s="97">
        <v>0</v>
      </c>
      <c r="G54" s="76" t="str">
        <f t="shared" si="0"/>
        <v>üres sor</v>
      </c>
    </row>
    <row r="55" spans="1:7" ht="38.25" hidden="1" x14ac:dyDescent="0.2">
      <c r="A55" s="87" t="s">
        <v>213</v>
      </c>
      <c r="B55" s="88" t="s">
        <v>214</v>
      </c>
      <c r="C55" s="95">
        <v>0</v>
      </c>
      <c r="D55" s="96">
        <v>0</v>
      </c>
      <c r="E55" s="96">
        <v>0</v>
      </c>
      <c r="F55" s="97">
        <v>0</v>
      </c>
      <c r="G55" s="76" t="str">
        <f t="shared" si="0"/>
        <v>üres sor</v>
      </c>
    </row>
    <row r="56" spans="1:7" ht="25.5" hidden="1" x14ac:dyDescent="0.2">
      <c r="A56" s="87" t="s">
        <v>215</v>
      </c>
      <c r="B56" s="88" t="s">
        <v>216</v>
      </c>
      <c r="C56" s="95">
        <v>0</v>
      </c>
      <c r="D56" s="96">
        <v>0</v>
      </c>
      <c r="E56" s="96">
        <v>0</v>
      </c>
      <c r="F56" s="97">
        <v>0</v>
      </c>
      <c r="G56" s="76" t="str">
        <f t="shared" si="0"/>
        <v>üres sor</v>
      </c>
    </row>
    <row r="57" spans="1:7" ht="25.5" hidden="1" x14ac:dyDescent="0.2">
      <c r="A57" s="87" t="s">
        <v>217</v>
      </c>
      <c r="B57" s="88" t="s">
        <v>218</v>
      </c>
      <c r="C57" s="95">
        <v>0</v>
      </c>
      <c r="D57" s="96">
        <v>0</v>
      </c>
      <c r="E57" s="96">
        <v>0</v>
      </c>
      <c r="F57" s="97">
        <v>0</v>
      </c>
      <c r="G57" s="76" t="str">
        <f t="shared" si="0"/>
        <v>üres sor</v>
      </c>
    </row>
    <row r="58" spans="1:7" ht="25.5" hidden="1" x14ac:dyDescent="0.2">
      <c r="A58" s="87" t="s">
        <v>219</v>
      </c>
      <c r="B58" s="88" t="s">
        <v>220</v>
      </c>
      <c r="C58" s="95">
        <v>0</v>
      </c>
      <c r="D58" s="96">
        <v>0</v>
      </c>
      <c r="E58" s="96">
        <v>0</v>
      </c>
      <c r="F58" s="97">
        <v>0</v>
      </c>
      <c r="G58" s="76" t="str">
        <f t="shared" si="0"/>
        <v>üres sor</v>
      </c>
    </row>
    <row r="59" spans="1:7" ht="25.5" hidden="1" x14ac:dyDescent="0.2">
      <c r="A59" s="87" t="s">
        <v>221</v>
      </c>
      <c r="B59" s="88" t="s">
        <v>222</v>
      </c>
      <c r="C59" s="95">
        <v>0</v>
      </c>
      <c r="D59" s="96">
        <v>0</v>
      </c>
      <c r="E59" s="96">
        <v>0</v>
      </c>
      <c r="F59" s="97">
        <v>0</v>
      </c>
      <c r="G59" s="76" t="str">
        <f t="shared" si="0"/>
        <v>üres sor</v>
      </c>
    </row>
    <row r="60" spans="1:7" ht="25.5" hidden="1" x14ac:dyDescent="0.2">
      <c r="A60" s="87" t="s">
        <v>223</v>
      </c>
      <c r="B60" s="88" t="s">
        <v>224</v>
      </c>
      <c r="C60" s="95">
        <v>0</v>
      </c>
      <c r="D60" s="96">
        <v>0</v>
      </c>
      <c r="E60" s="96">
        <v>0</v>
      </c>
      <c r="F60" s="97">
        <v>0</v>
      </c>
      <c r="G60" s="76" t="str">
        <f t="shared" si="0"/>
        <v>üres sor</v>
      </c>
    </row>
    <row r="61" spans="1:7" ht="38.25" hidden="1" x14ac:dyDescent="0.2">
      <c r="A61" s="87" t="s">
        <v>225</v>
      </c>
      <c r="B61" s="88" t="s">
        <v>226</v>
      </c>
      <c r="C61" s="95">
        <v>0</v>
      </c>
      <c r="D61" s="96">
        <v>0</v>
      </c>
      <c r="E61" s="96">
        <v>0</v>
      </c>
      <c r="F61" s="97">
        <v>0</v>
      </c>
      <c r="G61" s="76" t="str">
        <f t="shared" si="0"/>
        <v>üres sor</v>
      </c>
    </row>
    <row r="62" spans="1:7" ht="38.25" hidden="1" x14ac:dyDescent="0.2">
      <c r="A62" s="87" t="s">
        <v>227</v>
      </c>
      <c r="B62" s="88" t="s">
        <v>228</v>
      </c>
      <c r="C62" s="95">
        <v>0</v>
      </c>
      <c r="D62" s="96">
        <v>0</v>
      </c>
      <c r="E62" s="96">
        <v>0</v>
      </c>
      <c r="F62" s="97">
        <v>0</v>
      </c>
      <c r="G62" s="76" t="str">
        <f t="shared" si="0"/>
        <v>üres sor</v>
      </c>
    </row>
    <row r="63" spans="1:7" ht="25.5" hidden="1" x14ac:dyDescent="0.2">
      <c r="A63" s="87" t="s">
        <v>229</v>
      </c>
      <c r="B63" s="88" t="s">
        <v>230</v>
      </c>
      <c r="C63" s="95">
        <v>0</v>
      </c>
      <c r="D63" s="96">
        <v>0</v>
      </c>
      <c r="E63" s="96">
        <v>0</v>
      </c>
      <c r="F63" s="97">
        <v>0</v>
      </c>
      <c r="G63" s="76" t="str">
        <f t="shared" si="0"/>
        <v>üres sor</v>
      </c>
    </row>
    <row r="64" spans="1:7" ht="38.25" hidden="1" x14ac:dyDescent="0.2">
      <c r="A64" s="105" t="s">
        <v>231</v>
      </c>
      <c r="B64" s="106" t="s">
        <v>232</v>
      </c>
      <c r="C64" s="107">
        <v>0</v>
      </c>
      <c r="D64" s="108">
        <v>0</v>
      </c>
      <c r="E64" s="108">
        <v>0</v>
      </c>
      <c r="F64" s="109">
        <v>0</v>
      </c>
      <c r="G64" s="76" t="str">
        <f t="shared" si="0"/>
        <v>üres sor</v>
      </c>
    </row>
    <row r="65" spans="1:7" ht="25.5" hidden="1" x14ac:dyDescent="0.2">
      <c r="A65" s="87" t="s">
        <v>233</v>
      </c>
      <c r="B65" s="88" t="s">
        <v>234</v>
      </c>
      <c r="C65" s="95">
        <v>0</v>
      </c>
      <c r="D65" s="96">
        <v>0</v>
      </c>
      <c r="E65" s="96">
        <v>0</v>
      </c>
      <c r="F65" s="97">
        <v>0</v>
      </c>
      <c r="G65" s="76" t="str">
        <f t="shared" si="0"/>
        <v>üres sor</v>
      </c>
    </row>
    <row r="66" spans="1:7" ht="25.5" hidden="1" x14ac:dyDescent="0.2">
      <c r="A66" s="87" t="s">
        <v>235</v>
      </c>
      <c r="B66" s="88" t="s">
        <v>236</v>
      </c>
      <c r="C66" s="95">
        <v>0</v>
      </c>
      <c r="D66" s="96">
        <v>0</v>
      </c>
      <c r="E66" s="96">
        <v>0</v>
      </c>
      <c r="F66" s="97">
        <v>0</v>
      </c>
      <c r="G66" s="76" t="str">
        <f t="shared" si="0"/>
        <v>üres sor</v>
      </c>
    </row>
    <row r="67" spans="1:7" ht="25.5" hidden="1" x14ac:dyDescent="0.2">
      <c r="A67" s="87" t="s">
        <v>237</v>
      </c>
      <c r="B67" s="88" t="s">
        <v>238</v>
      </c>
      <c r="C67" s="95">
        <v>0</v>
      </c>
      <c r="D67" s="96">
        <v>0</v>
      </c>
      <c r="E67" s="96">
        <v>0</v>
      </c>
      <c r="F67" s="97">
        <v>0</v>
      </c>
      <c r="G67" s="76" t="str">
        <f t="shared" si="0"/>
        <v>üres sor</v>
      </c>
    </row>
    <row r="68" spans="1:7" ht="25.5" hidden="1" x14ac:dyDescent="0.2">
      <c r="A68" s="87" t="s">
        <v>239</v>
      </c>
      <c r="B68" s="88" t="s">
        <v>240</v>
      </c>
      <c r="C68" s="95">
        <v>0</v>
      </c>
      <c r="D68" s="96">
        <v>0</v>
      </c>
      <c r="E68" s="96">
        <v>0</v>
      </c>
      <c r="F68" s="97">
        <v>0</v>
      </c>
      <c r="G68" s="76" t="str">
        <f t="shared" si="0"/>
        <v>üres sor</v>
      </c>
    </row>
    <row r="69" spans="1:7" ht="25.5" hidden="1" x14ac:dyDescent="0.2">
      <c r="A69" s="87" t="s">
        <v>241</v>
      </c>
      <c r="B69" s="88" t="s">
        <v>242</v>
      </c>
      <c r="C69" s="95">
        <v>0</v>
      </c>
      <c r="D69" s="96">
        <v>0</v>
      </c>
      <c r="E69" s="96">
        <v>0</v>
      </c>
      <c r="F69" s="97">
        <v>0</v>
      </c>
      <c r="G69" s="76" t="str">
        <f t="shared" si="0"/>
        <v>üres sor</v>
      </c>
    </row>
    <row r="70" spans="1:7" ht="25.5" hidden="1" x14ac:dyDescent="0.2">
      <c r="A70" s="87" t="s">
        <v>243</v>
      </c>
      <c r="B70" s="88" t="s">
        <v>244</v>
      </c>
      <c r="C70" s="95">
        <v>0</v>
      </c>
      <c r="D70" s="96">
        <v>0</v>
      </c>
      <c r="E70" s="96">
        <v>0</v>
      </c>
      <c r="F70" s="97">
        <v>0</v>
      </c>
      <c r="G70" s="76" t="str">
        <f t="shared" ref="G70:G110" si="1">IF(AND(C70=0,D70=0,E70=0,F70=0),"üres sor","nem üres sor")</f>
        <v>üres sor</v>
      </c>
    </row>
    <row r="71" spans="1:7" ht="38.25" hidden="1" x14ac:dyDescent="0.2">
      <c r="A71" s="87" t="s">
        <v>245</v>
      </c>
      <c r="B71" s="88" t="s">
        <v>246</v>
      </c>
      <c r="C71" s="95">
        <v>0</v>
      </c>
      <c r="D71" s="96">
        <v>0</v>
      </c>
      <c r="E71" s="96">
        <v>0</v>
      </c>
      <c r="F71" s="97">
        <v>0</v>
      </c>
      <c r="G71" s="76" t="str">
        <f t="shared" si="1"/>
        <v>üres sor</v>
      </c>
    </row>
    <row r="72" spans="1:7" ht="25.5" hidden="1" x14ac:dyDescent="0.2">
      <c r="A72" s="87" t="s">
        <v>247</v>
      </c>
      <c r="B72" s="88" t="s">
        <v>248</v>
      </c>
      <c r="C72" s="95">
        <v>0</v>
      </c>
      <c r="D72" s="96">
        <v>0</v>
      </c>
      <c r="E72" s="96">
        <v>0</v>
      </c>
      <c r="F72" s="97">
        <v>0</v>
      </c>
      <c r="G72" s="76" t="str">
        <f t="shared" si="1"/>
        <v>üres sor</v>
      </c>
    </row>
    <row r="73" spans="1:7" ht="38.25" hidden="1" x14ac:dyDescent="0.2">
      <c r="A73" s="87" t="s">
        <v>249</v>
      </c>
      <c r="B73" s="88" t="s">
        <v>250</v>
      </c>
      <c r="C73" s="95">
        <v>0</v>
      </c>
      <c r="D73" s="96">
        <v>0</v>
      </c>
      <c r="E73" s="96">
        <v>0</v>
      </c>
      <c r="F73" s="97">
        <v>0</v>
      </c>
      <c r="G73" s="76" t="str">
        <f t="shared" si="1"/>
        <v>üres sor</v>
      </c>
    </row>
    <row r="74" spans="1:7" ht="25.5" hidden="1" x14ac:dyDescent="0.2">
      <c r="A74" s="87" t="s">
        <v>251</v>
      </c>
      <c r="B74" s="88" t="s">
        <v>252</v>
      </c>
      <c r="C74" s="95">
        <v>0</v>
      </c>
      <c r="D74" s="96">
        <v>0</v>
      </c>
      <c r="E74" s="96">
        <v>0</v>
      </c>
      <c r="F74" s="97">
        <v>0</v>
      </c>
      <c r="G74" s="76" t="str">
        <f t="shared" si="1"/>
        <v>üres sor</v>
      </c>
    </row>
    <row r="75" spans="1:7" hidden="1" x14ac:dyDescent="0.2">
      <c r="A75" s="87" t="s">
        <v>253</v>
      </c>
      <c r="B75" s="88" t="s">
        <v>254</v>
      </c>
      <c r="C75" s="95">
        <v>0</v>
      </c>
      <c r="D75" s="96">
        <v>0</v>
      </c>
      <c r="E75" s="96">
        <v>0</v>
      </c>
      <c r="F75" s="97">
        <v>0</v>
      </c>
      <c r="G75" s="76" t="str">
        <f t="shared" si="1"/>
        <v>üres sor</v>
      </c>
    </row>
    <row r="76" spans="1:7" ht="25.5" hidden="1" x14ac:dyDescent="0.2">
      <c r="A76" s="87" t="s">
        <v>255</v>
      </c>
      <c r="B76" s="88" t="s">
        <v>256</v>
      </c>
      <c r="C76" s="95">
        <v>0</v>
      </c>
      <c r="D76" s="96">
        <v>0</v>
      </c>
      <c r="E76" s="96">
        <v>0</v>
      </c>
      <c r="F76" s="97">
        <v>0</v>
      </c>
      <c r="G76" s="76" t="str">
        <f t="shared" si="1"/>
        <v>üres sor</v>
      </c>
    </row>
    <row r="77" spans="1:7" ht="25.5" hidden="1" x14ac:dyDescent="0.2">
      <c r="A77" s="87" t="s">
        <v>257</v>
      </c>
      <c r="B77" s="88" t="s">
        <v>258</v>
      </c>
      <c r="C77" s="95">
        <v>0</v>
      </c>
      <c r="D77" s="96">
        <v>0</v>
      </c>
      <c r="E77" s="96">
        <v>0</v>
      </c>
      <c r="F77" s="97">
        <v>0</v>
      </c>
      <c r="G77" s="76" t="str">
        <f t="shared" si="1"/>
        <v>üres sor</v>
      </c>
    </row>
    <row r="78" spans="1:7" ht="38.25" hidden="1" x14ac:dyDescent="0.2">
      <c r="A78" s="87" t="s">
        <v>259</v>
      </c>
      <c r="B78" s="88" t="s">
        <v>260</v>
      </c>
      <c r="C78" s="95">
        <v>0</v>
      </c>
      <c r="D78" s="96">
        <v>0</v>
      </c>
      <c r="E78" s="96">
        <v>0</v>
      </c>
      <c r="F78" s="97">
        <v>0</v>
      </c>
      <c r="G78" s="76" t="str">
        <f t="shared" si="1"/>
        <v>üres sor</v>
      </c>
    </row>
    <row r="79" spans="1:7" ht="25.5" hidden="1" x14ac:dyDescent="0.2">
      <c r="A79" s="87" t="s">
        <v>261</v>
      </c>
      <c r="B79" s="88" t="s">
        <v>262</v>
      </c>
      <c r="C79" s="95">
        <v>0</v>
      </c>
      <c r="D79" s="96">
        <v>0</v>
      </c>
      <c r="E79" s="96">
        <v>0</v>
      </c>
      <c r="F79" s="97">
        <v>0</v>
      </c>
      <c r="G79" s="76" t="str">
        <f t="shared" si="1"/>
        <v>üres sor</v>
      </c>
    </row>
    <row r="80" spans="1:7" ht="25.5" hidden="1" x14ac:dyDescent="0.2">
      <c r="A80" s="87" t="s">
        <v>263</v>
      </c>
      <c r="B80" s="88" t="s">
        <v>264</v>
      </c>
      <c r="C80" s="95">
        <v>0</v>
      </c>
      <c r="D80" s="96">
        <v>0</v>
      </c>
      <c r="E80" s="96">
        <v>0</v>
      </c>
      <c r="F80" s="97">
        <v>0</v>
      </c>
      <c r="G80" s="76" t="str">
        <f t="shared" si="1"/>
        <v>üres sor</v>
      </c>
    </row>
    <row r="81" spans="1:7" ht="25.5" hidden="1" x14ac:dyDescent="0.2">
      <c r="A81" s="87" t="s">
        <v>265</v>
      </c>
      <c r="B81" s="88" t="s">
        <v>266</v>
      </c>
      <c r="C81" s="95">
        <v>0</v>
      </c>
      <c r="D81" s="96">
        <v>0</v>
      </c>
      <c r="E81" s="96">
        <v>0</v>
      </c>
      <c r="F81" s="97">
        <v>0</v>
      </c>
      <c r="G81" s="76" t="str">
        <f t="shared" si="1"/>
        <v>üres sor</v>
      </c>
    </row>
    <row r="82" spans="1:7" ht="25.5" hidden="1" x14ac:dyDescent="0.2">
      <c r="A82" s="87" t="s">
        <v>267</v>
      </c>
      <c r="B82" s="88" t="s">
        <v>268</v>
      </c>
      <c r="C82" s="95">
        <v>0</v>
      </c>
      <c r="D82" s="96">
        <v>0</v>
      </c>
      <c r="E82" s="96">
        <v>0</v>
      </c>
      <c r="F82" s="97">
        <v>0</v>
      </c>
      <c r="G82" s="76" t="str">
        <f t="shared" si="1"/>
        <v>üres sor</v>
      </c>
    </row>
    <row r="83" spans="1:7" ht="25.5" hidden="1" x14ac:dyDescent="0.2">
      <c r="A83" s="87" t="s">
        <v>269</v>
      </c>
      <c r="B83" s="88" t="s">
        <v>270</v>
      </c>
      <c r="C83" s="95">
        <v>0</v>
      </c>
      <c r="D83" s="96">
        <v>0</v>
      </c>
      <c r="E83" s="96">
        <v>0</v>
      </c>
      <c r="F83" s="97">
        <v>0</v>
      </c>
      <c r="G83" s="76" t="str">
        <f t="shared" si="1"/>
        <v>üres sor</v>
      </c>
    </row>
    <row r="84" spans="1:7" ht="25.5" hidden="1" x14ac:dyDescent="0.2">
      <c r="A84" s="87" t="s">
        <v>271</v>
      </c>
      <c r="B84" s="88" t="s">
        <v>272</v>
      </c>
      <c r="C84" s="95">
        <v>0</v>
      </c>
      <c r="D84" s="96">
        <v>0</v>
      </c>
      <c r="E84" s="96">
        <v>0</v>
      </c>
      <c r="F84" s="97">
        <v>0</v>
      </c>
      <c r="G84" s="76" t="str">
        <f t="shared" si="1"/>
        <v>üres sor</v>
      </c>
    </row>
    <row r="85" spans="1:7" ht="25.5" hidden="1" x14ac:dyDescent="0.2">
      <c r="A85" s="87" t="s">
        <v>273</v>
      </c>
      <c r="B85" s="88" t="s">
        <v>274</v>
      </c>
      <c r="C85" s="95">
        <v>0</v>
      </c>
      <c r="D85" s="96">
        <v>0</v>
      </c>
      <c r="E85" s="96">
        <v>0</v>
      </c>
      <c r="F85" s="97">
        <v>0</v>
      </c>
      <c r="G85" s="76" t="str">
        <f t="shared" si="1"/>
        <v>üres sor</v>
      </c>
    </row>
    <row r="86" spans="1:7" ht="25.5" hidden="1" x14ac:dyDescent="0.2">
      <c r="A86" s="87" t="s">
        <v>275</v>
      </c>
      <c r="B86" s="88" t="s">
        <v>276</v>
      </c>
      <c r="C86" s="95">
        <v>0</v>
      </c>
      <c r="D86" s="96">
        <v>0</v>
      </c>
      <c r="E86" s="96">
        <v>0</v>
      </c>
      <c r="F86" s="97">
        <v>0</v>
      </c>
      <c r="G86" s="76" t="str">
        <f t="shared" si="1"/>
        <v>üres sor</v>
      </c>
    </row>
    <row r="87" spans="1:7" ht="25.5" hidden="1" x14ac:dyDescent="0.2">
      <c r="A87" s="87" t="s">
        <v>277</v>
      </c>
      <c r="B87" s="88" t="s">
        <v>278</v>
      </c>
      <c r="C87" s="95">
        <v>0</v>
      </c>
      <c r="D87" s="96">
        <v>0</v>
      </c>
      <c r="E87" s="96">
        <v>0</v>
      </c>
      <c r="F87" s="97">
        <v>0</v>
      </c>
      <c r="G87" s="76" t="str">
        <f t="shared" si="1"/>
        <v>üres sor</v>
      </c>
    </row>
    <row r="88" spans="1:7" ht="25.5" hidden="1" x14ac:dyDescent="0.2">
      <c r="A88" s="87" t="s">
        <v>279</v>
      </c>
      <c r="B88" s="88" t="s">
        <v>280</v>
      </c>
      <c r="C88" s="95">
        <v>0</v>
      </c>
      <c r="D88" s="96">
        <v>0</v>
      </c>
      <c r="E88" s="96">
        <v>0</v>
      </c>
      <c r="F88" s="97">
        <v>0</v>
      </c>
      <c r="G88" s="76" t="str">
        <f t="shared" si="1"/>
        <v>üres sor</v>
      </c>
    </row>
    <row r="89" spans="1:7" ht="25.5" hidden="1" x14ac:dyDescent="0.2">
      <c r="A89" s="87" t="s">
        <v>281</v>
      </c>
      <c r="B89" s="88" t="s">
        <v>282</v>
      </c>
      <c r="C89" s="95">
        <v>0</v>
      </c>
      <c r="D89" s="96">
        <v>0</v>
      </c>
      <c r="E89" s="96">
        <v>0</v>
      </c>
      <c r="F89" s="97">
        <v>0</v>
      </c>
      <c r="G89" s="76" t="str">
        <f t="shared" si="1"/>
        <v>üres sor</v>
      </c>
    </row>
    <row r="90" spans="1:7" ht="38.25" hidden="1" x14ac:dyDescent="0.2">
      <c r="A90" s="87" t="s">
        <v>283</v>
      </c>
      <c r="B90" s="88" t="s">
        <v>284</v>
      </c>
      <c r="C90" s="95">
        <v>0</v>
      </c>
      <c r="D90" s="96">
        <v>0</v>
      </c>
      <c r="E90" s="96">
        <v>0</v>
      </c>
      <c r="F90" s="97">
        <v>0</v>
      </c>
      <c r="G90" s="76" t="str">
        <f t="shared" si="1"/>
        <v>üres sor</v>
      </c>
    </row>
    <row r="91" spans="1:7" ht="25.5" hidden="1" x14ac:dyDescent="0.2">
      <c r="A91" s="87" t="s">
        <v>285</v>
      </c>
      <c r="B91" s="88" t="s">
        <v>286</v>
      </c>
      <c r="C91" s="95">
        <v>0</v>
      </c>
      <c r="D91" s="96">
        <v>0</v>
      </c>
      <c r="E91" s="96">
        <v>0</v>
      </c>
      <c r="F91" s="97">
        <v>0</v>
      </c>
      <c r="G91" s="76" t="str">
        <f t="shared" si="1"/>
        <v>üres sor</v>
      </c>
    </row>
    <row r="92" spans="1:7" ht="25.5" hidden="1" x14ac:dyDescent="0.2">
      <c r="A92" s="87" t="s">
        <v>287</v>
      </c>
      <c r="B92" s="88" t="s">
        <v>288</v>
      </c>
      <c r="C92" s="95">
        <v>0</v>
      </c>
      <c r="D92" s="96">
        <v>0</v>
      </c>
      <c r="E92" s="96">
        <v>0</v>
      </c>
      <c r="F92" s="97">
        <v>0</v>
      </c>
      <c r="G92" s="76" t="str">
        <f t="shared" si="1"/>
        <v>üres sor</v>
      </c>
    </row>
    <row r="93" spans="1:7" ht="51" hidden="1" x14ac:dyDescent="0.2">
      <c r="A93" s="87" t="s">
        <v>289</v>
      </c>
      <c r="B93" s="88" t="s">
        <v>290</v>
      </c>
      <c r="C93" s="95">
        <v>0</v>
      </c>
      <c r="D93" s="96">
        <v>0</v>
      </c>
      <c r="E93" s="96">
        <v>0</v>
      </c>
      <c r="F93" s="97">
        <v>0</v>
      </c>
      <c r="G93" s="76" t="str">
        <f t="shared" si="1"/>
        <v>üres sor</v>
      </c>
    </row>
    <row r="94" spans="1:7" ht="25.5" hidden="1" x14ac:dyDescent="0.2">
      <c r="A94" s="87" t="s">
        <v>291</v>
      </c>
      <c r="B94" s="88" t="s">
        <v>292</v>
      </c>
      <c r="C94" s="95">
        <v>0</v>
      </c>
      <c r="D94" s="96">
        <v>0</v>
      </c>
      <c r="E94" s="96">
        <v>0</v>
      </c>
      <c r="F94" s="97">
        <v>0</v>
      </c>
      <c r="G94" s="76" t="str">
        <f t="shared" si="1"/>
        <v>üres sor</v>
      </c>
    </row>
    <row r="95" spans="1:7" ht="51" hidden="1" x14ac:dyDescent="0.2">
      <c r="A95" s="87" t="s">
        <v>293</v>
      </c>
      <c r="B95" s="88" t="s">
        <v>294</v>
      </c>
      <c r="C95" s="95">
        <v>0</v>
      </c>
      <c r="D95" s="96">
        <v>0</v>
      </c>
      <c r="E95" s="96">
        <v>0</v>
      </c>
      <c r="F95" s="97">
        <v>0</v>
      </c>
      <c r="G95" s="76" t="str">
        <f t="shared" si="1"/>
        <v>üres sor</v>
      </c>
    </row>
    <row r="96" spans="1:7" ht="38.25" x14ac:dyDescent="0.2">
      <c r="A96" s="87" t="s">
        <v>295</v>
      </c>
      <c r="B96" s="88" t="s">
        <v>296</v>
      </c>
      <c r="C96" s="95">
        <v>7042000</v>
      </c>
      <c r="D96" s="96">
        <v>6905000</v>
      </c>
      <c r="E96" s="96">
        <v>0</v>
      </c>
      <c r="F96" s="97">
        <v>137000</v>
      </c>
      <c r="G96" s="76" t="str">
        <f t="shared" si="1"/>
        <v>nem üres sor</v>
      </c>
    </row>
    <row r="97" spans="1:7" ht="38.25" hidden="1" x14ac:dyDescent="0.2">
      <c r="A97" s="87" t="s">
        <v>297</v>
      </c>
      <c r="B97" s="88" t="s">
        <v>298</v>
      </c>
      <c r="C97" s="95">
        <v>0</v>
      </c>
      <c r="D97" s="96">
        <v>0</v>
      </c>
      <c r="E97" s="96">
        <v>0</v>
      </c>
      <c r="F97" s="97">
        <v>0</v>
      </c>
      <c r="G97" s="76" t="str">
        <f t="shared" si="1"/>
        <v>üres sor</v>
      </c>
    </row>
    <row r="98" spans="1:7" ht="38.25" hidden="1" x14ac:dyDescent="0.2">
      <c r="A98" s="87" t="s">
        <v>299</v>
      </c>
      <c r="B98" s="88" t="s">
        <v>300</v>
      </c>
      <c r="C98" s="95">
        <v>0</v>
      </c>
      <c r="D98" s="96">
        <v>0</v>
      </c>
      <c r="E98" s="96">
        <v>0</v>
      </c>
      <c r="F98" s="97">
        <v>0</v>
      </c>
      <c r="G98" s="76" t="str">
        <f t="shared" si="1"/>
        <v>üres sor</v>
      </c>
    </row>
    <row r="99" spans="1:7" ht="25.5" hidden="1" x14ac:dyDescent="0.2">
      <c r="A99" s="87" t="s">
        <v>301</v>
      </c>
      <c r="B99" s="88" t="s">
        <v>302</v>
      </c>
      <c r="C99" s="95">
        <v>0</v>
      </c>
      <c r="D99" s="96">
        <v>0</v>
      </c>
      <c r="E99" s="96">
        <v>0</v>
      </c>
      <c r="F99" s="97">
        <v>0</v>
      </c>
      <c r="G99" s="76" t="str">
        <f t="shared" si="1"/>
        <v>üres sor</v>
      </c>
    </row>
    <row r="100" spans="1:7" ht="51" hidden="1" x14ac:dyDescent="0.2">
      <c r="A100" s="87" t="s">
        <v>303</v>
      </c>
      <c r="B100" s="88" t="s">
        <v>304</v>
      </c>
      <c r="C100" s="95">
        <v>0</v>
      </c>
      <c r="D100" s="96">
        <v>0</v>
      </c>
      <c r="E100" s="96">
        <v>0</v>
      </c>
      <c r="F100" s="97">
        <v>0</v>
      </c>
      <c r="G100" s="76" t="str">
        <f t="shared" si="1"/>
        <v>üres sor</v>
      </c>
    </row>
    <row r="101" spans="1:7" ht="51" hidden="1" x14ac:dyDescent="0.2">
      <c r="A101" s="87" t="s">
        <v>305</v>
      </c>
      <c r="B101" s="88" t="s">
        <v>306</v>
      </c>
      <c r="C101" s="95">
        <v>0</v>
      </c>
      <c r="D101" s="96">
        <v>0</v>
      </c>
      <c r="E101" s="96">
        <v>0</v>
      </c>
      <c r="F101" s="97">
        <v>0</v>
      </c>
      <c r="G101" s="76" t="str">
        <f t="shared" si="1"/>
        <v>üres sor</v>
      </c>
    </row>
    <row r="102" spans="1:7" ht="25.5" hidden="1" x14ac:dyDescent="0.2">
      <c r="A102" s="87" t="s">
        <v>307</v>
      </c>
      <c r="B102" s="88" t="s">
        <v>308</v>
      </c>
      <c r="C102" s="95">
        <v>0</v>
      </c>
      <c r="D102" s="96">
        <v>0</v>
      </c>
      <c r="E102" s="96">
        <v>0</v>
      </c>
      <c r="F102" s="97">
        <v>0</v>
      </c>
      <c r="G102" s="76" t="str">
        <f t="shared" si="1"/>
        <v>üres sor</v>
      </c>
    </row>
    <row r="103" spans="1:7" ht="25.5" hidden="1" x14ac:dyDescent="0.2">
      <c r="A103" s="87" t="s">
        <v>309</v>
      </c>
      <c r="B103" s="88" t="s">
        <v>310</v>
      </c>
      <c r="C103" s="95">
        <v>0</v>
      </c>
      <c r="D103" s="96">
        <v>0</v>
      </c>
      <c r="E103" s="96">
        <v>0</v>
      </c>
      <c r="F103" s="97">
        <v>0</v>
      </c>
      <c r="G103" s="76" t="str">
        <f t="shared" si="1"/>
        <v>üres sor</v>
      </c>
    </row>
    <row r="104" spans="1:7" ht="38.25" hidden="1" x14ac:dyDescent="0.2">
      <c r="A104" s="87" t="s">
        <v>311</v>
      </c>
      <c r="B104" s="88" t="s">
        <v>312</v>
      </c>
      <c r="C104" s="95">
        <v>0</v>
      </c>
      <c r="D104" s="96">
        <v>0</v>
      </c>
      <c r="E104" s="96">
        <v>0</v>
      </c>
      <c r="F104" s="97">
        <v>0</v>
      </c>
      <c r="G104" s="76" t="str">
        <f t="shared" si="1"/>
        <v>üres sor</v>
      </c>
    </row>
    <row r="105" spans="1:7" ht="38.25" hidden="1" x14ac:dyDescent="0.2">
      <c r="A105" s="87" t="s">
        <v>313</v>
      </c>
      <c r="B105" s="88" t="s">
        <v>314</v>
      </c>
      <c r="C105" s="95">
        <v>0</v>
      </c>
      <c r="D105" s="96">
        <v>0</v>
      </c>
      <c r="E105" s="96">
        <v>0</v>
      </c>
      <c r="F105" s="97">
        <v>0</v>
      </c>
      <c r="G105" s="76" t="str">
        <f t="shared" si="1"/>
        <v>üres sor</v>
      </c>
    </row>
    <row r="106" spans="1:7" ht="25.5" hidden="1" x14ac:dyDescent="0.2">
      <c r="A106" s="87" t="s">
        <v>315</v>
      </c>
      <c r="B106" s="88" t="s">
        <v>316</v>
      </c>
      <c r="C106" s="95">
        <v>0</v>
      </c>
      <c r="D106" s="96">
        <v>0</v>
      </c>
      <c r="E106" s="96">
        <v>0</v>
      </c>
      <c r="F106" s="97">
        <v>0</v>
      </c>
      <c r="G106" s="76" t="str">
        <f t="shared" si="1"/>
        <v>üres sor</v>
      </c>
    </row>
    <row r="107" spans="1:7" ht="25.5" hidden="1" x14ac:dyDescent="0.2">
      <c r="A107" s="87" t="s">
        <v>317</v>
      </c>
      <c r="B107" s="88" t="s">
        <v>318</v>
      </c>
      <c r="C107" s="95">
        <v>0</v>
      </c>
      <c r="D107" s="96">
        <v>0</v>
      </c>
      <c r="E107" s="96">
        <v>0</v>
      </c>
      <c r="F107" s="97">
        <v>0</v>
      </c>
      <c r="G107" s="76" t="str">
        <f t="shared" si="1"/>
        <v>üres sor</v>
      </c>
    </row>
    <row r="108" spans="1:7" ht="25.5" hidden="1" x14ac:dyDescent="0.2">
      <c r="A108" s="87" t="s">
        <v>319</v>
      </c>
      <c r="B108" s="88" t="s">
        <v>320</v>
      </c>
      <c r="C108" s="95">
        <v>0</v>
      </c>
      <c r="D108" s="96">
        <v>0</v>
      </c>
      <c r="E108" s="96">
        <v>0</v>
      </c>
      <c r="F108" s="97">
        <v>0</v>
      </c>
      <c r="G108" s="76" t="str">
        <f t="shared" si="1"/>
        <v>üres sor</v>
      </c>
    </row>
    <row r="109" spans="1:7" ht="25.5" hidden="1" x14ac:dyDescent="0.2">
      <c r="A109" s="81" t="s">
        <v>321</v>
      </c>
      <c r="B109" s="89" t="s">
        <v>322</v>
      </c>
      <c r="C109" s="98">
        <v>0</v>
      </c>
      <c r="D109" s="99">
        <v>0</v>
      </c>
      <c r="E109" s="99">
        <v>0</v>
      </c>
      <c r="F109" s="100">
        <v>0</v>
      </c>
      <c r="G109" s="76" t="str">
        <f t="shared" si="1"/>
        <v>üres sor</v>
      </c>
    </row>
    <row r="110" spans="1:7" ht="25.5" x14ac:dyDescent="0.2">
      <c r="A110" s="90" t="s">
        <v>323</v>
      </c>
      <c r="B110" s="91" t="s">
        <v>324</v>
      </c>
      <c r="C110" s="101">
        <v>33539648</v>
      </c>
      <c r="D110" s="102">
        <v>33402648</v>
      </c>
      <c r="E110" s="102">
        <v>0</v>
      </c>
      <c r="F110" s="103">
        <v>137000</v>
      </c>
      <c r="G110" s="76" t="str">
        <f t="shared" si="1"/>
        <v>nem üres sor</v>
      </c>
    </row>
  </sheetData>
  <autoFilter ref="A3:G110" xr:uid="{3D357F53-FB25-4FCD-9E9F-90C9AAAC8852}">
    <filterColumn colId="6">
      <filters>
        <filter val="nem üres sor"/>
      </filters>
    </filterColumn>
  </autoFilter>
  <mergeCells count="1">
    <mergeCell ref="A1:F1"/>
  </mergeCells>
  <pageMargins left="0.74803149606299213" right="0.74803149606299213" top="0.98425196850393704" bottom="0.98425196850393704" header="0.51181102362204722" footer="0.51181102362204722"/>
  <pageSetup scale="94" orientation="portrait" horizontalDpi="300" verticalDpi="300" r:id="rId1"/>
  <headerFooter alignWithMargins="0">
    <oddHeader>&amp;C10. melléklet a 8/2020.(VII.14.)
önkormányzati rendelethez</oddHeader>
    <oddFooter>&amp;Radatok Forintban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29BC9-F346-4757-9E86-E3AB7F45780E}">
  <sheetPr filterMode="1"/>
  <dimension ref="A1:F129"/>
  <sheetViews>
    <sheetView tabSelected="1" zoomScaleNormal="100" workbookViewId="0">
      <selection activeCell="F3" sqref="F3:F4"/>
    </sheetView>
  </sheetViews>
  <sheetFormatPr defaultRowHeight="12.75" x14ac:dyDescent="0.2"/>
  <cols>
    <col min="1" max="1" width="8.140625" style="76" customWidth="1"/>
    <col min="2" max="2" width="40" style="76" customWidth="1"/>
    <col min="3" max="3" width="16.5703125" style="76" bestFit="1" customWidth="1"/>
    <col min="4" max="4" width="11" style="76" bestFit="1" customWidth="1"/>
    <col min="5" max="5" width="9.85546875" style="76" bestFit="1" customWidth="1"/>
    <col min="6" max="6" width="11.85546875" style="76" bestFit="1" customWidth="1"/>
    <col min="7" max="256" width="9.140625" style="76"/>
    <col min="257" max="257" width="8.140625" style="76" customWidth="1"/>
    <col min="258" max="258" width="41" style="76" customWidth="1"/>
    <col min="259" max="261" width="32.85546875" style="76" customWidth="1"/>
    <col min="262" max="512" width="9.140625" style="76"/>
    <col min="513" max="513" width="8.140625" style="76" customWidth="1"/>
    <col min="514" max="514" width="41" style="76" customWidth="1"/>
    <col min="515" max="517" width="32.85546875" style="76" customWidth="1"/>
    <col min="518" max="768" width="9.140625" style="76"/>
    <col min="769" max="769" width="8.140625" style="76" customWidth="1"/>
    <col min="770" max="770" width="41" style="76" customWidth="1"/>
    <col min="771" max="773" width="32.85546875" style="76" customWidth="1"/>
    <col min="774" max="1024" width="9.140625" style="76"/>
    <col min="1025" max="1025" width="8.140625" style="76" customWidth="1"/>
    <col min="1026" max="1026" width="41" style="76" customWidth="1"/>
    <col min="1027" max="1029" width="32.85546875" style="76" customWidth="1"/>
    <col min="1030" max="1280" width="9.140625" style="76"/>
    <col min="1281" max="1281" width="8.140625" style="76" customWidth="1"/>
    <col min="1282" max="1282" width="41" style="76" customWidth="1"/>
    <col min="1283" max="1285" width="32.85546875" style="76" customWidth="1"/>
    <col min="1286" max="1536" width="9.140625" style="76"/>
    <col min="1537" max="1537" width="8.140625" style="76" customWidth="1"/>
    <col min="1538" max="1538" width="41" style="76" customWidth="1"/>
    <col min="1539" max="1541" width="32.85546875" style="76" customWidth="1"/>
    <col min="1542" max="1792" width="9.140625" style="76"/>
    <col min="1793" max="1793" width="8.140625" style="76" customWidth="1"/>
    <col min="1794" max="1794" width="41" style="76" customWidth="1"/>
    <col min="1795" max="1797" width="32.85546875" style="76" customWidth="1"/>
    <col min="1798" max="2048" width="9.140625" style="76"/>
    <col min="2049" max="2049" width="8.140625" style="76" customWidth="1"/>
    <col min="2050" max="2050" width="41" style="76" customWidth="1"/>
    <col min="2051" max="2053" width="32.85546875" style="76" customWidth="1"/>
    <col min="2054" max="2304" width="9.140625" style="76"/>
    <col min="2305" max="2305" width="8.140625" style="76" customWidth="1"/>
    <col min="2306" max="2306" width="41" style="76" customWidth="1"/>
    <col min="2307" max="2309" width="32.85546875" style="76" customWidth="1"/>
    <col min="2310" max="2560" width="9.140625" style="76"/>
    <col min="2561" max="2561" width="8.140625" style="76" customWidth="1"/>
    <col min="2562" max="2562" width="41" style="76" customWidth="1"/>
    <col min="2563" max="2565" width="32.85546875" style="76" customWidth="1"/>
    <col min="2566" max="2816" width="9.140625" style="76"/>
    <col min="2817" max="2817" width="8.140625" style="76" customWidth="1"/>
    <col min="2818" max="2818" width="41" style="76" customWidth="1"/>
    <col min="2819" max="2821" width="32.85546875" style="76" customWidth="1"/>
    <col min="2822" max="3072" width="9.140625" style="76"/>
    <col min="3073" max="3073" width="8.140625" style="76" customWidth="1"/>
    <col min="3074" max="3074" width="41" style="76" customWidth="1"/>
    <col min="3075" max="3077" width="32.85546875" style="76" customWidth="1"/>
    <col min="3078" max="3328" width="9.140625" style="76"/>
    <col min="3329" max="3329" width="8.140625" style="76" customWidth="1"/>
    <col min="3330" max="3330" width="41" style="76" customWidth="1"/>
    <col min="3331" max="3333" width="32.85546875" style="76" customWidth="1"/>
    <col min="3334" max="3584" width="9.140625" style="76"/>
    <col min="3585" max="3585" width="8.140625" style="76" customWidth="1"/>
    <col min="3586" max="3586" width="41" style="76" customWidth="1"/>
    <col min="3587" max="3589" width="32.85546875" style="76" customWidth="1"/>
    <col min="3590" max="3840" width="9.140625" style="76"/>
    <col min="3841" max="3841" width="8.140625" style="76" customWidth="1"/>
    <col min="3842" max="3842" width="41" style="76" customWidth="1"/>
    <col min="3843" max="3845" width="32.85546875" style="76" customWidth="1"/>
    <col min="3846" max="4096" width="9.140625" style="76"/>
    <col min="4097" max="4097" width="8.140625" style="76" customWidth="1"/>
    <col min="4098" max="4098" width="41" style="76" customWidth="1"/>
    <col min="4099" max="4101" width="32.85546875" style="76" customWidth="1"/>
    <col min="4102" max="4352" width="9.140625" style="76"/>
    <col min="4353" max="4353" width="8.140625" style="76" customWidth="1"/>
    <col min="4354" max="4354" width="41" style="76" customWidth="1"/>
    <col min="4355" max="4357" width="32.85546875" style="76" customWidth="1"/>
    <col min="4358" max="4608" width="9.140625" style="76"/>
    <col min="4609" max="4609" width="8.140625" style="76" customWidth="1"/>
    <col min="4610" max="4610" width="41" style="76" customWidth="1"/>
    <col min="4611" max="4613" width="32.85546875" style="76" customWidth="1"/>
    <col min="4614" max="4864" width="9.140625" style="76"/>
    <col min="4865" max="4865" width="8.140625" style="76" customWidth="1"/>
    <col min="4866" max="4866" width="41" style="76" customWidth="1"/>
    <col min="4867" max="4869" width="32.85546875" style="76" customWidth="1"/>
    <col min="4870" max="5120" width="9.140625" style="76"/>
    <col min="5121" max="5121" width="8.140625" style="76" customWidth="1"/>
    <col min="5122" max="5122" width="41" style="76" customWidth="1"/>
    <col min="5123" max="5125" width="32.85546875" style="76" customWidth="1"/>
    <col min="5126" max="5376" width="9.140625" style="76"/>
    <col min="5377" max="5377" width="8.140625" style="76" customWidth="1"/>
    <col min="5378" max="5378" width="41" style="76" customWidth="1"/>
    <col min="5379" max="5381" width="32.85546875" style="76" customWidth="1"/>
    <col min="5382" max="5632" width="9.140625" style="76"/>
    <col min="5633" max="5633" width="8.140625" style="76" customWidth="1"/>
    <col min="5634" max="5634" width="41" style="76" customWidth="1"/>
    <col min="5635" max="5637" width="32.85546875" style="76" customWidth="1"/>
    <col min="5638" max="5888" width="9.140625" style="76"/>
    <col min="5889" max="5889" width="8.140625" style="76" customWidth="1"/>
    <col min="5890" max="5890" width="41" style="76" customWidth="1"/>
    <col min="5891" max="5893" width="32.85546875" style="76" customWidth="1"/>
    <col min="5894" max="6144" width="9.140625" style="76"/>
    <col min="6145" max="6145" width="8.140625" style="76" customWidth="1"/>
    <col min="6146" max="6146" width="41" style="76" customWidth="1"/>
    <col min="6147" max="6149" width="32.85546875" style="76" customWidth="1"/>
    <col min="6150" max="6400" width="9.140625" style="76"/>
    <col min="6401" max="6401" width="8.140625" style="76" customWidth="1"/>
    <col min="6402" max="6402" width="41" style="76" customWidth="1"/>
    <col min="6403" max="6405" width="32.85546875" style="76" customWidth="1"/>
    <col min="6406" max="6656" width="9.140625" style="76"/>
    <col min="6657" max="6657" width="8.140625" style="76" customWidth="1"/>
    <col min="6658" max="6658" width="41" style="76" customWidth="1"/>
    <col min="6659" max="6661" width="32.85546875" style="76" customWidth="1"/>
    <col min="6662" max="6912" width="9.140625" style="76"/>
    <col min="6913" max="6913" width="8.140625" style="76" customWidth="1"/>
    <col min="6914" max="6914" width="41" style="76" customWidth="1"/>
    <col min="6915" max="6917" width="32.85546875" style="76" customWidth="1"/>
    <col min="6918" max="7168" width="9.140625" style="76"/>
    <col min="7169" max="7169" width="8.140625" style="76" customWidth="1"/>
    <col min="7170" max="7170" width="41" style="76" customWidth="1"/>
    <col min="7171" max="7173" width="32.85546875" style="76" customWidth="1"/>
    <col min="7174" max="7424" width="9.140625" style="76"/>
    <col min="7425" max="7425" width="8.140625" style="76" customWidth="1"/>
    <col min="7426" max="7426" width="41" style="76" customWidth="1"/>
    <col min="7427" max="7429" width="32.85546875" style="76" customWidth="1"/>
    <col min="7430" max="7680" width="9.140625" style="76"/>
    <col min="7681" max="7681" width="8.140625" style="76" customWidth="1"/>
    <col min="7682" max="7682" width="41" style="76" customWidth="1"/>
    <col min="7683" max="7685" width="32.85546875" style="76" customWidth="1"/>
    <col min="7686" max="7936" width="9.140625" style="76"/>
    <col min="7937" max="7937" width="8.140625" style="76" customWidth="1"/>
    <col min="7938" max="7938" width="41" style="76" customWidth="1"/>
    <col min="7939" max="7941" width="32.85546875" style="76" customWidth="1"/>
    <col min="7942" max="8192" width="9.140625" style="76"/>
    <col min="8193" max="8193" width="8.140625" style="76" customWidth="1"/>
    <col min="8194" max="8194" width="41" style="76" customWidth="1"/>
    <col min="8195" max="8197" width="32.85546875" style="76" customWidth="1"/>
    <col min="8198" max="8448" width="9.140625" style="76"/>
    <col min="8449" max="8449" width="8.140625" style="76" customWidth="1"/>
    <col min="8450" max="8450" width="41" style="76" customWidth="1"/>
    <col min="8451" max="8453" width="32.85546875" style="76" customWidth="1"/>
    <col min="8454" max="8704" width="9.140625" style="76"/>
    <col min="8705" max="8705" width="8.140625" style="76" customWidth="1"/>
    <col min="8706" max="8706" width="41" style="76" customWidth="1"/>
    <col min="8707" max="8709" width="32.85546875" style="76" customWidth="1"/>
    <col min="8710" max="8960" width="9.140625" style="76"/>
    <col min="8961" max="8961" width="8.140625" style="76" customWidth="1"/>
    <col min="8962" max="8962" width="41" style="76" customWidth="1"/>
    <col min="8963" max="8965" width="32.85546875" style="76" customWidth="1"/>
    <col min="8966" max="9216" width="9.140625" style="76"/>
    <col min="9217" max="9217" width="8.140625" style="76" customWidth="1"/>
    <col min="9218" max="9218" width="41" style="76" customWidth="1"/>
    <col min="9219" max="9221" width="32.85546875" style="76" customWidth="1"/>
    <col min="9222" max="9472" width="9.140625" style="76"/>
    <col min="9473" max="9473" width="8.140625" style="76" customWidth="1"/>
    <col min="9474" max="9474" width="41" style="76" customWidth="1"/>
    <col min="9475" max="9477" width="32.85546875" style="76" customWidth="1"/>
    <col min="9478" max="9728" width="9.140625" style="76"/>
    <col min="9729" max="9729" width="8.140625" style="76" customWidth="1"/>
    <col min="9730" max="9730" width="41" style="76" customWidth="1"/>
    <col min="9731" max="9733" width="32.85546875" style="76" customWidth="1"/>
    <col min="9734" max="9984" width="9.140625" style="76"/>
    <col min="9985" max="9985" width="8.140625" style="76" customWidth="1"/>
    <col min="9986" max="9986" width="41" style="76" customWidth="1"/>
    <col min="9987" max="9989" width="32.85546875" style="76" customWidth="1"/>
    <col min="9990" max="10240" width="9.140625" style="76"/>
    <col min="10241" max="10241" width="8.140625" style="76" customWidth="1"/>
    <col min="10242" max="10242" width="41" style="76" customWidth="1"/>
    <col min="10243" max="10245" width="32.85546875" style="76" customWidth="1"/>
    <col min="10246" max="10496" width="9.140625" style="76"/>
    <col min="10497" max="10497" width="8.140625" style="76" customWidth="1"/>
    <col min="10498" max="10498" width="41" style="76" customWidth="1"/>
    <col min="10499" max="10501" width="32.85546875" style="76" customWidth="1"/>
    <col min="10502" max="10752" width="9.140625" style="76"/>
    <col min="10753" max="10753" width="8.140625" style="76" customWidth="1"/>
    <col min="10754" max="10754" width="41" style="76" customWidth="1"/>
    <col min="10755" max="10757" width="32.85546875" style="76" customWidth="1"/>
    <col min="10758" max="11008" width="9.140625" style="76"/>
    <col min="11009" max="11009" width="8.140625" style="76" customWidth="1"/>
    <col min="11010" max="11010" width="41" style="76" customWidth="1"/>
    <col min="11011" max="11013" width="32.85546875" style="76" customWidth="1"/>
    <col min="11014" max="11264" width="9.140625" style="76"/>
    <col min="11265" max="11265" width="8.140625" style="76" customWidth="1"/>
    <col min="11266" max="11266" width="41" style="76" customWidth="1"/>
    <col min="11267" max="11269" width="32.85546875" style="76" customWidth="1"/>
    <col min="11270" max="11520" width="9.140625" style="76"/>
    <col min="11521" max="11521" width="8.140625" style="76" customWidth="1"/>
    <col min="11522" max="11522" width="41" style="76" customWidth="1"/>
    <col min="11523" max="11525" width="32.85546875" style="76" customWidth="1"/>
    <col min="11526" max="11776" width="9.140625" style="76"/>
    <col min="11777" max="11777" width="8.140625" style="76" customWidth="1"/>
    <col min="11778" max="11778" width="41" style="76" customWidth="1"/>
    <col min="11779" max="11781" width="32.85546875" style="76" customWidth="1"/>
    <col min="11782" max="12032" width="9.140625" style="76"/>
    <col min="12033" max="12033" width="8.140625" style="76" customWidth="1"/>
    <col min="12034" max="12034" width="41" style="76" customWidth="1"/>
    <col min="12035" max="12037" width="32.85546875" style="76" customWidth="1"/>
    <col min="12038" max="12288" width="9.140625" style="76"/>
    <col min="12289" max="12289" width="8.140625" style="76" customWidth="1"/>
    <col min="12290" max="12290" width="41" style="76" customWidth="1"/>
    <col min="12291" max="12293" width="32.85546875" style="76" customWidth="1"/>
    <col min="12294" max="12544" width="9.140625" style="76"/>
    <col min="12545" max="12545" width="8.140625" style="76" customWidth="1"/>
    <col min="12546" max="12546" width="41" style="76" customWidth="1"/>
    <col min="12547" max="12549" width="32.85546875" style="76" customWidth="1"/>
    <col min="12550" max="12800" width="9.140625" style="76"/>
    <col min="12801" max="12801" width="8.140625" style="76" customWidth="1"/>
    <col min="12802" max="12802" width="41" style="76" customWidth="1"/>
    <col min="12803" max="12805" width="32.85546875" style="76" customWidth="1"/>
    <col min="12806" max="13056" width="9.140625" style="76"/>
    <col min="13057" max="13057" width="8.140625" style="76" customWidth="1"/>
    <col min="13058" max="13058" width="41" style="76" customWidth="1"/>
    <col min="13059" max="13061" width="32.85546875" style="76" customWidth="1"/>
    <col min="13062" max="13312" width="9.140625" style="76"/>
    <col min="13313" max="13313" width="8.140625" style="76" customWidth="1"/>
    <col min="13314" max="13314" width="41" style="76" customWidth="1"/>
    <col min="13315" max="13317" width="32.85546875" style="76" customWidth="1"/>
    <col min="13318" max="13568" width="9.140625" style="76"/>
    <col min="13569" max="13569" width="8.140625" style="76" customWidth="1"/>
    <col min="13570" max="13570" width="41" style="76" customWidth="1"/>
    <col min="13571" max="13573" width="32.85546875" style="76" customWidth="1"/>
    <col min="13574" max="13824" width="9.140625" style="76"/>
    <col min="13825" max="13825" width="8.140625" style="76" customWidth="1"/>
    <col min="13826" max="13826" width="41" style="76" customWidth="1"/>
    <col min="13827" max="13829" width="32.85546875" style="76" customWidth="1"/>
    <col min="13830" max="14080" width="9.140625" style="76"/>
    <col min="14081" max="14081" width="8.140625" style="76" customWidth="1"/>
    <col min="14082" max="14082" width="41" style="76" customWidth="1"/>
    <col min="14083" max="14085" width="32.85546875" style="76" customWidth="1"/>
    <col min="14086" max="14336" width="9.140625" style="76"/>
    <col min="14337" max="14337" width="8.140625" style="76" customWidth="1"/>
    <col min="14338" max="14338" width="41" style="76" customWidth="1"/>
    <col min="14339" max="14341" width="32.85546875" style="76" customWidth="1"/>
    <col min="14342" max="14592" width="9.140625" style="76"/>
    <col min="14593" max="14593" width="8.140625" style="76" customWidth="1"/>
    <col min="14594" max="14594" width="41" style="76" customWidth="1"/>
    <col min="14595" max="14597" width="32.85546875" style="76" customWidth="1"/>
    <col min="14598" max="14848" width="9.140625" style="76"/>
    <col min="14849" max="14849" width="8.140625" style="76" customWidth="1"/>
    <col min="14850" max="14850" width="41" style="76" customWidth="1"/>
    <col min="14851" max="14853" width="32.85546875" style="76" customWidth="1"/>
    <col min="14854" max="15104" width="9.140625" style="76"/>
    <col min="15105" max="15105" width="8.140625" style="76" customWidth="1"/>
    <col min="15106" max="15106" width="41" style="76" customWidth="1"/>
    <col min="15107" max="15109" width="32.85546875" style="76" customWidth="1"/>
    <col min="15110" max="15360" width="9.140625" style="76"/>
    <col min="15361" max="15361" width="8.140625" style="76" customWidth="1"/>
    <col min="15362" max="15362" width="41" style="76" customWidth="1"/>
    <col min="15363" max="15365" width="32.85546875" style="76" customWidth="1"/>
    <col min="15366" max="15616" width="9.140625" style="76"/>
    <col min="15617" max="15617" width="8.140625" style="76" customWidth="1"/>
    <col min="15618" max="15618" width="41" style="76" customWidth="1"/>
    <col min="15619" max="15621" width="32.85546875" style="76" customWidth="1"/>
    <col min="15622" max="15872" width="9.140625" style="76"/>
    <col min="15873" max="15873" width="8.140625" style="76" customWidth="1"/>
    <col min="15874" max="15874" width="41" style="76" customWidth="1"/>
    <col min="15875" max="15877" width="32.85546875" style="76" customWidth="1"/>
    <col min="15878" max="16128" width="9.140625" style="76"/>
    <col min="16129" max="16129" width="8.140625" style="76" customWidth="1"/>
    <col min="16130" max="16130" width="41" style="76" customWidth="1"/>
    <col min="16131" max="16133" width="32.85546875" style="76" customWidth="1"/>
    <col min="16134" max="16384" width="9.140625" style="76"/>
  </cols>
  <sheetData>
    <row r="1" spans="1:6" ht="60" customHeight="1" x14ac:dyDescent="0.3">
      <c r="A1" s="130" t="s">
        <v>438</v>
      </c>
      <c r="B1" s="136"/>
      <c r="C1" s="136"/>
      <c r="D1" s="136"/>
      <c r="E1" s="137"/>
    </row>
    <row r="2" spans="1:6" x14ac:dyDescent="0.2">
      <c r="A2" s="75"/>
    </row>
    <row r="3" spans="1:6" ht="89.25" x14ac:dyDescent="0.2">
      <c r="A3" s="104" t="s">
        <v>81</v>
      </c>
      <c r="B3" s="80" t="s">
        <v>54</v>
      </c>
      <c r="C3" s="104" t="s">
        <v>325</v>
      </c>
      <c r="D3" s="79" t="s">
        <v>326</v>
      </c>
      <c r="E3" s="80" t="s">
        <v>327</v>
      </c>
      <c r="F3" s="110" t="s">
        <v>439</v>
      </c>
    </row>
    <row r="4" spans="1:6" x14ac:dyDescent="0.2">
      <c r="A4" s="81">
        <v>1</v>
      </c>
      <c r="B4" s="83">
        <v>2</v>
      </c>
      <c r="C4" s="81">
        <v>3</v>
      </c>
      <c r="D4" s="82">
        <v>4</v>
      </c>
      <c r="E4" s="83">
        <v>5</v>
      </c>
      <c r="F4" s="76" t="str">
        <f>IF(AND(C4=0,D4=0,E4=0),"üres sor","nem üres sor")</f>
        <v>nem üres sor</v>
      </c>
    </row>
    <row r="5" spans="1:6" ht="25.5" hidden="1" x14ac:dyDescent="0.2">
      <c r="A5" s="78" t="s">
        <v>97</v>
      </c>
      <c r="B5" s="86" t="s">
        <v>328</v>
      </c>
      <c r="C5" s="92">
        <v>0</v>
      </c>
      <c r="D5" s="93">
        <v>0</v>
      </c>
      <c r="E5" s="94">
        <v>0</v>
      </c>
      <c r="F5" s="76" t="str">
        <f t="shared" ref="F5:F68" si="0">IF(AND(C5=0,D5=0,E5=0),"üres sor","nem üres sor")</f>
        <v>üres sor</v>
      </c>
    </row>
    <row r="6" spans="1:6" ht="25.5" hidden="1" x14ac:dyDescent="0.2">
      <c r="A6" s="87" t="s">
        <v>99</v>
      </c>
      <c r="B6" s="88" t="s">
        <v>126</v>
      </c>
      <c r="C6" s="95">
        <v>0</v>
      </c>
      <c r="D6" s="96">
        <v>0</v>
      </c>
      <c r="E6" s="97">
        <v>0</v>
      </c>
      <c r="F6" s="76" t="str">
        <f t="shared" si="0"/>
        <v>üres sor</v>
      </c>
    </row>
    <row r="7" spans="1:6" ht="25.5" hidden="1" x14ac:dyDescent="0.2">
      <c r="A7" s="87" t="s">
        <v>101</v>
      </c>
      <c r="B7" s="88" t="s">
        <v>329</v>
      </c>
      <c r="C7" s="95">
        <v>0</v>
      </c>
      <c r="D7" s="96">
        <v>0</v>
      </c>
      <c r="E7" s="97">
        <v>0</v>
      </c>
      <c r="F7" s="76" t="str">
        <f t="shared" si="0"/>
        <v>üres sor</v>
      </c>
    </row>
    <row r="8" spans="1:6" ht="38.25" hidden="1" x14ac:dyDescent="0.2">
      <c r="A8" s="87" t="s">
        <v>103</v>
      </c>
      <c r="B8" s="88" t="s">
        <v>128</v>
      </c>
      <c r="C8" s="95">
        <v>0</v>
      </c>
      <c r="D8" s="96">
        <v>0</v>
      </c>
      <c r="E8" s="97">
        <v>0</v>
      </c>
      <c r="F8" s="76" t="str">
        <f t="shared" si="0"/>
        <v>üres sor</v>
      </c>
    </row>
    <row r="9" spans="1:6" ht="25.5" hidden="1" x14ac:dyDescent="0.2">
      <c r="A9" s="87" t="s">
        <v>105</v>
      </c>
      <c r="B9" s="88" t="s">
        <v>129</v>
      </c>
      <c r="C9" s="95">
        <v>0</v>
      </c>
      <c r="D9" s="96">
        <v>0</v>
      </c>
      <c r="E9" s="97">
        <v>0</v>
      </c>
      <c r="F9" s="76" t="str">
        <f t="shared" si="0"/>
        <v>üres sor</v>
      </c>
    </row>
    <row r="10" spans="1:6" ht="25.5" hidden="1" x14ac:dyDescent="0.2">
      <c r="A10" s="87" t="s">
        <v>107</v>
      </c>
      <c r="B10" s="88" t="s">
        <v>130</v>
      </c>
      <c r="C10" s="95">
        <v>0</v>
      </c>
      <c r="D10" s="96">
        <v>0</v>
      </c>
      <c r="E10" s="97">
        <v>0</v>
      </c>
      <c r="F10" s="76" t="str">
        <f t="shared" si="0"/>
        <v>üres sor</v>
      </c>
    </row>
    <row r="11" spans="1:6" ht="51" hidden="1" x14ac:dyDescent="0.2">
      <c r="A11" s="87" t="s">
        <v>109</v>
      </c>
      <c r="B11" s="88" t="s">
        <v>131</v>
      </c>
      <c r="C11" s="95">
        <v>0</v>
      </c>
      <c r="D11" s="96">
        <v>0</v>
      </c>
      <c r="E11" s="97">
        <v>0</v>
      </c>
      <c r="F11" s="76" t="str">
        <f t="shared" si="0"/>
        <v>üres sor</v>
      </c>
    </row>
    <row r="12" spans="1:6" ht="38.25" hidden="1" x14ac:dyDescent="0.2">
      <c r="A12" s="87" t="s">
        <v>111</v>
      </c>
      <c r="B12" s="88" t="s">
        <v>132</v>
      </c>
      <c r="C12" s="95">
        <v>0</v>
      </c>
      <c r="D12" s="96">
        <v>0</v>
      </c>
      <c r="E12" s="97">
        <v>0</v>
      </c>
      <c r="F12" s="76" t="str">
        <f t="shared" si="0"/>
        <v>üres sor</v>
      </c>
    </row>
    <row r="13" spans="1:6" ht="38.25" hidden="1" x14ac:dyDescent="0.2">
      <c r="A13" s="87" t="s">
        <v>113</v>
      </c>
      <c r="B13" s="88" t="s">
        <v>133</v>
      </c>
      <c r="C13" s="95">
        <v>0</v>
      </c>
      <c r="D13" s="96">
        <v>0</v>
      </c>
      <c r="E13" s="97">
        <v>0</v>
      </c>
      <c r="F13" s="76" t="str">
        <f t="shared" si="0"/>
        <v>üres sor</v>
      </c>
    </row>
    <row r="14" spans="1:6" ht="38.25" hidden="1" x14ac:dyDescent="0.2">
      <c r="A14" s="87" t="s">
        <v>115</v>
      </c>
      <c r="B14" s="88" t="s">
        <v>134</v>
      </c>
      <c r="C14" s="95">
        <v>0</v>
      </c>
      <c r="D14" s="96">
        <v>0</v>
      </c>
      <c r="E14" s="97">
        <v>0</v>
      </c>
      <c r="F14" s="76" t="str">
        <f t="shared" si="0"/>
        <v>üres sor</v>
      </c>
    </row>
    <row r="15" spans="1:6" ht="38.25" hidden="1" x14ac:dyDescent="0.2">
      <c r="A15" s="87" t="s">
        <v>117</v>
      </c>
      <c r="B15" s="88" t="s">
        <v>135</v>
      </c>
      <c r="C15" s="95">
        <v>0</v>
      </c>
      <c r="D15" s="96">
        <v>0</v>
      </c>
      <c r="E15" s="97">
        <v>0</v>
      </c>
      <c r="F15" s="76" t="str">
        <f t="shared" si="0"/>
        <v>üres sor</v>
      </c>
    </row>
    <row r="16" spans="1:6" ht="38.25" hidden="1" x14ac:dyDescent="0.2">
      <c r="A16" s="87" t="s">
        <v>119</v>
      </c>
      <c r="B16" s="88" t="s">
        <v>330</v>
      </c>
      <c r="C16" s="95">
        <v>0</v>
      </c>
      <c r="D16" s="96">
        <v>0</v>
      </c>
      <c r="E16" s="97">
        <v>0</v>
      </c>
      <c r="F16" s="76" t="str">
        <f t="shared" si="0"/>
        <v>üres sor</v>
      </c>
    </row>
    <row r="17" spans="1:6" ht="38.25" hidden="1" x14ac:dyDescent="0.2">
      <c r="A17" s="87" t="s">
        <v>137</v>
      </c>
      <c r="B17" s="88" t="s">
        <v>138</v>
      </c>
      <c r="C17" s="95">
        <v>0</v>
      </c>
      <c r="D17" s="96">
        <v>0</v>
      </c>
      <c r="E17" s="97">
        <v>0</v>
      </c>
      <c r="F17" s="76" t="str">
        <f t="shared" si="0"/>
        <v>üres sor</v>
      </c>
    </row>
    <row r="18" spans="1:6" ht="38.25" hidden="1" x14ac:dyDescent="0.2">
      <c r="A18" s="105" t="s">
        <v>139</v>
      </c>
      <c r="B18" s="106" t="s">
        <v>140</v>
      </c>
      <c r="C18" s="107">
        <v>0</v>
      </c>
      <c r="D18" s="108">
        <v>0</v>
      </c>
      <c r="E18" s="109">
        <v>0</v>
      </c>
      <c r="F18" s="76" t="str">
        <f t="shared" si="0"/>
        <v>üres sor</v>
      </c>
    </row>
    <row r="19" spans="1:6" ht="25.5" hidden="1" x14ac:dyDescent="0.2">
      <c r="A19" s="87" t="s">
        <v>141</v>
      </c>
      <c r="B19" s="88" t="s">
        <v>142</v>
      </c>
      <c r="C19" s="95">
        <v>0</v>
      </c>
      <c r="D19" s="96">
        <v>0</v>
      </c>
      <c r="E19" s="97">
        <v>0</v>
      </c>
      <c r="F19" s="76" t="str">
        <f t="shared" si="0"/>
        <v>üres sor</v>
      </c>
    </row>
    <row r="20" spans="1:6" ht="25.5" hidden="1" x14ac:dyDescent="0.2">
      <c r="A20" s="87" t="s">
        <v>143</v>
      </c>
      <c r="B20" s="88" t="s">
        <v>144</v>
      </c>
      <c r="C20" s="95">
        <v>0</v>
      </c>
      <c r="D20" s="96">
        <v>0</v>
      </c>
      <c r="E20" s="97">
        <v>0</v>
      </c>
      <c r="F20" s="76" t="str">
        <f t="shared" si="0"/>
        <v>üres sor</v>
      </c>
    </row>
    <row r="21" spans="1:6" ht="25.5" hidden="1" x14ac:dyDescent="0.2">
      <c r="A21" s="87" t="s">
        <v>145</v>
      </c>
      <c r="B21" s="88" t="s">
        <v>146</v>
      </c>
      <c r="C21" s="95">
        <v>0</v>
      </c>
      <c r="D21" s="96">
        <v>0</v>
      </c>
      <c r="E21" s="97">
        <v>0</v>
      </c>
      <c r="F21" s="76" t="str">
        <f t="shared" si="0"/>
        <v>üres sor</v>
      </c>
    </row>
    <row r="22" spans="1:6" ht="38.25" hidden="1" x14ac:dyDescent="0.2">
      <c r="A22" s="105" t="s">
        <v>147</v>
      </c>
      <c r="B22" s="106" t="s">
        <v>148</v>
      </c>
      <c r="C22" s="107">
        <v>0</v>
      </c>
      <c r="D22" s="108">
        <v>0</v>
      </c>
      <c r="E22" s="109">
        <v>0</v>
      </c>
      <c r="F22" s="76" t="str">
        <f t="shared" si="0"/>
        <v>üres sor</v>
      </c>
    </row>
    <row r="23" spans="1:6" hidden="1" x14ac:dyDescent="0.2">
      <c r="A23" s="87" t="s">
        <v>149</v>
      </c>
      <c r="B23" s="88" t="s">
        <v>150</v>
      </c>
      <c r="C23" s="95">
        <v>0</v>
      </c>
      <c r="D23" s="96">
        <v>0</v>
      </c>
      <c r="E23" s="97">
        <v>0</v>
      </c>
      <c r="F23" s="76" t="str">
        <f t="shared" si="0"/>
        <v>üres sor</v>
      </c>
    </row>
    <row r="24" spans="1:6" ht="25.5" hidden="1" x14ac:dyDescent="0.2">
      <c r="A24" s="87" t="s">
        <v>151</v>
      </c>
      <c r="B24" s="88" t="s">
        <v>152</v>
      </c>
      <c r="C24" s="95">
        <v>0</v>
      </c>
      <c r="D24" s="96">
        <v>0</v>
      </c>
      <c r="E24" s="97">
        <v>0</v>
      </c>
      <c r="F24" s="76" t="str">
        <f t="shared" si="0"/>
        <v>üres sor</v>
      </c>
    </row>
    <row r="25" spans="1:6" ht="38.25" hidden="1" x14ac:dyDescent="0.2">
      <c r="A25" s="87" t="s">
        <v>153</v>
      </c>
      <c r="B25" s="88" t="s">
        <v>154</v>
      </c>
      <c r="C25" s="95">
        <v>0</v>
      </c>
      <c r="D25" s="96">
        <v>0</v>
      </c>
      <c r="E25" s="97">
        <v>0</v>
      </c>
      <c r="F25" s="76" t="str">
        <f t="shared" si="0"/>
        <v>üres sor</v>
      </c>
    </row>
    <row r="26" spans="1:6" ht="38.25" hidden="1" x14ac:dyDescent="0.2">
      <c r="A26" s="87" t="s">
        <v>155</v>
      </c>
      <c r="B26" s="88" t="s">
        <v>156</v>
      </c>
      <c r="C26" s="95">
        <v>0</v>
      </c>
      <c r="D26" s="96">
        <v>0</v>
      </c>
      <c r="E26" s="97">
        <v>0</v>
      </c>
      <c r="F26" s="76" t="str">
        <f t="shared" si="0"/>
        <v>üres sor</v>
      </c>
    </row>
    <row r="27" spans="1:6" ht="25.5" hidden="1" x14ac:dyDescent="0.2">
      <c r="A27" s="87" t="s">
        <v>157</v>
      </c>
      <c r="B27" s="88" t="s">
        <v>158</v>
      </c>
      <c r="C27" s="95">
        <v>0</v>
      </c>
      <c r="D27" s="96">
        <v>0</v>
      </c>
      <c r="E27" s="97">
        <v>0</v>
      </c>
      <c r="F27" s="76" t="str">
        <f t="shared" si="0"/>
        <v>üres sor</v>
      </c>
    </row>
    <row r="28" spans="1:6" ht="25.5" hidden="1" x14ac:dyDescent="0.2">
      <c r="A28" s="87" t="s">
        <v>159</v>
      </c>
      <c r="B28" s="88" t="s">
        <v>160</v>
      </c>
      <c r="C28" s="95">
        <v>0</v>
      </c>
      <c r="D28" s="96">
        <v>0</v>
      </c>
      <c r="E28" s="97">
        <v>0</v>
      </c>
      <c r="F28" s="76" t="str">
        <f t="shared" si="0"/>
        <v>üres sor</v>
      </c>
    </row>
    <row r="29" spans="1:6" ht="25.5" hidden="1" x14ac:dyDescent="0.2">
      <c r="A29" s="87" t="s">
        <v>161</v>
      </c>
      <c r="B29" s="88" t="s">
        <v>162</v>
      </c>
      <c r="C29" s="95">
        <v>0</v>
      </c>
      <c r="D29" s="96">
        <v>0</v>
      </c>
      <c r="E29" s="97">
        <v>0</v>
      </c>
      <c r="F29" s="76" t="str">
        <f t="shared" si="0"/>
        <v>üres sor</v>
      </c>
    </row>
    <row r="30" spans="1:6" ht="25.5" hidden="1" x14ac:dyDescent="0.2">
      <c r="A30" s="87" t="s">
        <v>163</v>
      </c>
      <c r="B30" s="88" t="s">
        <v>164</v>
      </c>
      <c r="C30" s="95">
        <v>0</v>
      </c>
      <c r="D30" s="96">
        <v>0</v>
      </c>
      <c r="E30" s="97">
        <v>0</v>
      </c>
      <c r="F30" s="76" t="str">
        <f t="shared" si="0"/>
        <v>üres sor</v>
      </c>
    </row>
    <row r="31" spans="1:6" ht="63.75" hidden="1" x14ac:dyDescent="0.2">
      <c r="A31" s="87" t="s">
        <v>165</v>
      </c>
      <c r="B31" s="88" t="s">
        <v>166</v>
      </c>
      <c r="C31" s="95">
        <v>0</v>
      </c>
      <c r="D31" s="96">
        <v>0</v>
      </c>
      <c r="E31" s="97">
        <v>0</v>
      </c>
      <c r="F31" s="76" t="str">
        <f t="shared" si="0"/>
        <v>üres sor</v>
      </c>
    </row>
    <row r="32" spans="1:6" ht="38.25" hidden="1" x14ac:dyDescent="0.2">
      <c r="A32" s="87" t="s">
        <v>167</v>
      </c>
      <c r="B32" s="88" t="s">
        <v>168</v>
      </c>
      <c r="C32" s="95">
        <v>0</v>
      </c>
      <c r="D32" s="96">
        <v>0</v>
      </c>
      <c r="E32" s="97">
        <v>0</v>
      </c>
      <c r="F32" s="76" t="str">
        <f t="shared" si="0"/>
        <v>üres sor</v>
      </c>
    </row>
    <row r="33" spans="1:6" ht="25.5" hidden="1" x14ac:dyDescent="0.2">
      <c r="A33" s="87" t="s">
        <v>169</v>
      </c>
      <c r="B33" s="88" t="s">
        <v>170</v>
      </c>
      <c r="C33" s="95">
        <v>0</v>
      </c>
      <c r="D33" s="96">
        <v>0</v>
      </c>
      <c r="E33" s="97">
        <v>0</v>
      </c>
      <c r="F33" s="76" t="str">
        <f t="shared" si="0"/>
        <v>üres sor</v>
      </c>
    </row>
    <row r="34" spans="1:6" ht="63.75" hidden="1" x14ac:dyDescent="0.2">
      <c r="A34" s="87" t="s">
        <v>171</v>
      </c>
      <c r="B34" s="88" t="s">
        <v>172</v>
      </c>
      <c r="C34" s="95">
        <v>0</v>
      </c>
      <c r="D34" s="96">
        <v>0</v>
      </c>
      <c r="E34" s="97">
        <v>0</v>
      </c>
      <c r="F34" s="76" t="str">
        <f t="shared" si="0"/>
        <v>üres sor</v>
      </c>
    </row>
    <row r="35" spans="1:6" ht="51" hidden="1" x14ac:dyDescent="0.2">
      <c r="A35" s="87" t="s">
        <v>173</v>
      </c>
      <c r="B35" s="88" t="s">
        <v>331</v>
      </c>
      <c r="C35" s="95">
        <v>0</v>
      </c>
      <c r="D35" s="96">
        <v>0</v>
      </c>
      <c r="E35" s="97">
        <v>0</v>
      </c>
      <c r="F35" s="76" t="str">
        <f t="shared" si="0"/>
        <v>üres sor</v>
      </c>
    </row>
    <row r="36" spans="1:6" ht="38.25" hidden="1" x14ac:dyDescent="0.2">
      <c r="A36" s="87" t="s">
        <v>175</v>
      </c>
      <c r="B36" s="88" t="s">
        <v>332</v>
      </c>
      <c r="C36" s="95">
        <v>0</v>
      </c>
      <c r="D36" s="96">
        <v>0</v>
      </c>
      <c r="E36" s="97">
        <v>0</v>
      </c>
      <c r="F36" s="76" t="str">
        <f t="shared" si="0"/>
        <v>üres sor</v>
      </c>
    </row>
    <row r="37" spans="1:6" ht="25.5" hidden="1" x14ac:dyDescent="0.2">
      <c r="A37" s="87" t="s">
        <v>177</v>
      </c>
      <c r="B37" s="88" t="s">
        <v>176</v>
      </c>
      <c r="C37" s="95">
        <v>0</v>
      </c>
      <c r="D37" s="96">
        <v>0</v>
      </c>
      <c r="E37" s="97">
        <v>0</v>
      </c>
      <c r="F37" s="76" t="str">
        <f t="shared" si="0"/>
        <v>üres sor</v>
      </c>
    </row>
    <row r="38" spans="1:6" ht="25.5" hidden="1" x14ac:dyDescent="0.2">
      <c r="A38" s="87" t="s">
        <v>179</v>
      </c>
      <c r="B38" s="88" t="s">
        <v>178</v>
      </c>
      <c r="C38" s="95">
        <v>0</v>
      </c>
      <c r="D38" s="96">
        <v>0</v>
      </c>
      <c r="E38" s="97">
        <v>0</v>
      </c>
      <c r="F38" s="76" t="str">
        <f t="shared" si="0"/>
        <v>üres sor</v>
      </c>
    </row>
    <row r="39" spans="1:6" hidden="1" x14ac:dyDescent="0.2">
      <c r="A39" s="87" t="s">
        <v>181</v>
      </c>
      <c r="B39" s="88" t="s">
        <v>333</v>
      </c>
      <c r="C39" s="95">
        <v>0</v>
      </c>
      <c r="D39" s="96">
        <v>0</v>
      </c>
      <c r="E39" s="97">
        <v>0</v>
      </c>
      <c r="F39" s="76" t="str">
        <f t="shared" si="0"/>
        <v>üres sor</v>
      </c>
    </row>
    <row r="40" spans="1:6" ht="38.25" hidden="1" x14ac:dyDescent="0.2">
      <c r="A40" s="105" t="s">
        <v>183</v>
      </c>
      <c r="B40" s="106" t="s">
        <v>334</v>
      </c>
      <c r="C40" s="107">
        <v>0</v>
      </c>
      <c r="D40" s="108">
        <v>0</v>
      </c>
      <c r="E40" s="109">
        <v>0</v>
      </c>
      <c r="F40" s="76" t="str">
        <f t="shared" si="0"/>
        <v>üres sor</v>
      </c>
    </row>
    <row r="41" spans="1:6" ht="25.5" hidden="1" x14ac:dyDescent="0.2">
      <c r="A41" s="87" t="s">
        <v>185</v>
      </c>
      <c r="B41" s="88" t="s">
        <v>335</v>
      </c>
      <c r="C41" s="95">
        <v>0</v>
      </c>
      <c r="D41" s="96">
        <v>0</v>
      </c>
      <c r="E41" s="97">
        <v>0</v>
      </c>
      <c r="F41" s="76" t="str">
        <f t="shared" si="0"/>
        <v>üres sor</v>
      </c>
    </row>
    <row r="42" spans="1:6" ht="38.25" hidden="1" x14ac:dyDescent="0.2">
      <c r="A42" s="87" t="s">
        <v>187</v>
      </c>
      <c r="B42" s="88" t="s">
        <v>186</v>
      </c>
      <c r="C42" s="95">
        <v>0</v>
      </c>
      <c r="D42" s="96">
        <v>0</v>
      </c>
      <c r="E42" s="97">
        <v>0</v>
      </c>
      <c r="F42" s="76" t="str">
        <f t="shared" si="0"/>
        <v>üres sor</v>
      </c>
    </row>
    <row r="43" spans="1:6" ht="38.25" hidden="1" x14ac:dyDescent="0.2">
      <c r="A43" s="87" t="s">
        <v>189</v>
      </c>
      <c r="B43" s="88" t="s">
        <v>336</v>
      </c>
      <c r="C43" s="95">
        <v>0</v>
      </c>
      <c r="D43" s="96">
        <v>0</v>
      </c>
      <c r="E43" s="97">
        <v>0</v>
      </c>
      <c r="F43" s="76" t="str">
        <f t="shared" si="0"/>
        <v>üres sor</v>
      </c>
    </row>
    <row r="44" spans="1:6" ht="25.5" hidden="1" x14ac:dyDescent="0.2">
      <c r="A44" s="87" t="s">
        <v>191</v>
      </c>
      <c r="B44" s="88" t="s">
        <v>190</v>
      </c>
      <c r="C44" s="95">
        <v>0</v>
      </c>
      <c r="D44" s="96">
        <v>0</v>
      </c>
      <c r="E44" s="97">
        <v>0</v>
      </c>
      <c r="F44" s="76" t="str">
        <f t="shared" si="0"/>
        <v>üres sor</v>
      </c>
    </row>
    <row r="45" spans="1:6" ht="25.5" hidden="1" x14ac:dyDescent="0.2">
      <c r="A45" s="87" t="s">
        <v>193</v>
      </c>
      <c r="B45" s="88" t="s">
        <v>337</v>
      </c>
      <c r="C45" s="95">
        <v>0</v>
      </c>
      <c r="D45" s="96">
        <v>0</v>
      </c>
      <c r="E45" s="97">
        <v>0</v>
      </c>
      <c r="F45" s="76" t="str">
        <f t="shared" si="0"/>
        <v>üres sor</v>
      </c>
    </row>
    <row r="46" spans="1:6" ht="25.5" hidden="1" x14ac:dyDescent="0.2">
      <c r="A46" s="87" t="s">
        <v>195</v>
      </c>
      <c r="B46" s="88" t="s">
        <v>194</v>
      </c>
      <c r="C46" s="95">
        <v>0</v>
      </c>
      <c r="D46" s="96">
        <v>0</v>
      </c>
      <c r="E46" s="97">
        <v>0</v>
      </c>
      <c r="F46" s="76" t="str">
        <f t="shared" si="0"/>
        <v>üres sor</v>
      </c>
    </row>
    <row r="47" spans="1:6" ht="25.5" hidden="1" x14ac:dyDescent="0.2">
      <c r="A47" s="87" t="s">
        <v>197</v>
      </c>
      <c r="B47" s="88" t="s">
        <v>196</v>
      </c>
      <c r="C47" s="95">
        <v>0</v>
      </c>
      <c r="D47" s="96">
        <v>0</v>
      </c>
      <c r="E47" s="97">
        <v>0</v>
      </c>
      <c r="F47" s="76" t="str">
        <f t="shared" si="0"/>
        <v>üres sor</v>
      </c>
    </row>
    <row r="48" spans="1:6" ht="38.25" hidden="1" x14ac:dyDescent="0.2">
      <c r="A48" s="87" t="s">
        <v>199</v>
      </c>
      <c r="B48" s="88" t="s">
        <v>198</v>
      </c>
      <c r="C48" s="95">
        <v>0</v>
      </c>
      <c r="D48" s="96">
        <v>0</v>
      </c>
      <c r="E48" s="97">
        <v>0</v>
      </c>
      <c r="F48" s="76" t="str">
        <f t="shared" si="0"/>
        <v>üres sor</v>
      </c>
    </row>
    <row r="49" spans="1:6" ht="38.25" hidden="1" x14ac:dyDescent="0.2">
      <c r="A49" s="87" t="s">
        <v>201</v>
      </c>
      <c r="B49" s="88" t="s">
        <v>338</v>
      </c>
      <c r="C49" s="95">
        <v>0</v>
      </c>
      <c r="D49" s="96">
        <v>0</v>
      </c>
      <c r="E49" s="97">
        <v>0</v>
      </c>
      <c r="F49" s="76" t="str">
        <f t="shared" si="0"/>
        <v>üres sor</v>
      </c>
    </row>
    <row r="50" spans="1:6" ht="25.5" hidden="1" x14ac:dyDescent="0.2">
      <c r="A50" s="87" t="s">
        <v>203</v>
      </c>
      <c r="B50" s="88" t="s">
        <v>339</v>
      </c>
      <c r="C50" s="95">
        <v>0</v>
      </c>
      <c r="D50" s="96">
        <v>0</v>
      </c>
      <c r="E50" s="97">
        <v>0</v>
      </c>
      <c r="F50" s="76" t="str">
        <f t="shared" si="0"/>
        <v>üres sor</v>
      </c>
    </row>
    <row r="51" spans="1:6" ht="25.5" hidden="1" x14ac:dyDescent="0.2">
      <c r="A51" s="87" t="s">
        <v>205</v>
      </c>
      <c r="B51" s="88" t="s">
        <v>340</v>
      </c>
      <c r="C51" s="95">
        <v>0</v>
      </c>
      <c r="D51" s="96">
        <v>0</v>
      </c>
      <c r="E51" s="97">
        <v>0</v>
      </c>
      <c r="F51" s="76" t="str">
        <f t="shared" si="0"/>
        <v>üres sor</v>
      </c>
    </row>
    <row r="52" spans="1:6" ht="51" hidden="1" x14ac:dyDescent="0.2">
      <c r="A52" s="87" t="s">
        <v>207</v>
      </c>
      <c r="B52" s="88" t="s">
        <v>341</v>
      </c>
      <c r="C52" s="95">
        <v>0</v>
      </c>
      <c r="D52" s="96">
        <v>0</v>
      </c>
      <c r="E52" s="97">
        <v>0</v>
      </c>
      <c r="F52" s="76" t="str">
        <f t="shared" si="0"/>
        <v>üres sor</v>
      </c>
    </row>
    <row r="53" spans="1:6" ht="25.5" hidden="1" x14ac:dyDescent="0.2">
      <c r="A53" s="87" t="s">
        <v>209</v>
      </c>
      <c r="B53" s="88" t="s">
        <v>342</v>
      </c>
      <c r="C53" s="95">
        <v>0</v>
      </c>
      <c r="D53" s="96">
        <v>0</v>
      </c>
      <c r="E53" s="97">
        <v>0</v>
      </c>
      <c r="F53" s="76" t="str">
        <f t="shared" si="0"/>
        <v>üres sor</v>
      </c>
    </row>
    <row r="54" spans="1:6" ht="38.25" hidden="1" x14ac:dyDescent="0.2">
      <c r="A54" s="87" t="s">
        <v>211</v>
      </c>
      <c r="B54" s="88" t="s">
        <v>343</v>
      </c>
      <c r="C54" s="95">
        <v>0</v>
      </c>
      <c r="D54" s="96">
        <v>0</v>
      </c>
      <c r="E54" s="97">
        <v>0</v>
      </c>
      <c r="F54" s="76" t="str">
        <f t="shared" si="0"/>
        <v>üres sor</v>
      </c>
    </row>
    <row r="55" spans="1:6" ht="63.75" hidden="1" x14ac:dyDescent="0.2">
      <c r="A55" s="87" t="s">
        <v>213</v>
      </c>
      <c r="B55" s="88" t="s">
        <v>344</v>
      </c>
      <c r="C55" s="95">
        <v>0</v>
      </c>
      <c r="D55" s="96">
        <v>0</v>
      </c>
      <c r="E55" s="97">
        <v>0</v>
      </c>
      <c r="F55" s="76" t="str">
        <f t="shared" si="0"/>
        <v>üres sor</v>
      </c>
    </row>
    <row r="56" spans="1:6" ht="38.25" hidden="1" x14ac:dyDescent="0.2">
      <c r="A56" s="105" t="s">
        <v>215</v>
      </c>
      <c r="B56" s="106" t="s">
        <v>345</v>
      </c>
      <c r="C56" s="107">
        <v>0</v>
      </c>
      <c r="D56" s="108">
        <v>0</v>
      </c>
      <c r="E56" s="109">
        <v>0</v>
      </c>
      <c r="F56" s="76" t="str">
        <f t="shared" si="0"/>
        <v>üres sor</v>
      </c>
    </row>
    <row r="57" spans="1:6" ht="25.5" hidden="1" x14ac:dyDescent="0.2">
      <c r="A57" s="87" t="s">
        <v>217</v>
      </c>
      <c r="B57" s="88" t="s">
        <v>346</v>
      </c>
      <c r="C57" s="95">
        <v>0</v>
      </c>
      <c r="D57" s="96">
        <v>0</v>
      </c>
      <c r="E57" s="97">
        <v>0</v>
      </c>
      <c r="F57" s="76" t="str">
        <f t="shared" si="0"/>
        <v>üres sor</v>
      </c>
    </row>
    <row r="58" spans="1:6" ht="25.5" hidden="1" x14ac:dyDescent="0.2">
      <c r="A58" s="87" t="s">
        <v>219</v>
      </c>
      <c r="B58" s="88" t="s">
        <v>347</v>
      </c>
      <c r="C58" s="95">
        <v>0</v>
      </c>
      <c r="D58" s="96">
        <v>0</v>
      </c>
      <c r="E58" s="97">
        <v>0</v>
      </c>
      <c r="F58" s="76" t="str">
        <f t="shared" si="0"/>
        <v>üres sor</v>
      </c>
    </row>
    <row r="59" spans="1:6" ht="25.5" hidden="1" x14ac:dyDescent="0.2">
      <c r="A59" s="87" t="s">
        <v>221</v>
      </c>
      <c r="B59" s="88" t="s">
        <v>348</v>
      </c>
      <c r="C59" s="95">
        <v>0</v>
      </c>
      <c r="D59" s="96">
        <v>0</v>
      </c>
      <c r="E59" s="97">
        <v>0</v>
      </c>
      <c r="F59" s="76" t="str">
        <f t="shared" si="0"/>
        <v>üres sor</v>
      </c>
    </row>
    <row r="60" spans="1:6" ht="25.5" hidden="1" x14ac:dyDescent="0.2">
      <c r="A60" s="87" t="s">
        <v>223</v>
      </c>
      <c r="B60" s="88" t="s">
        <v>349</v>
      </c>
      <c r="C60" s="95">
        <v>0</v>
      </c>
      <c r="D60" s="96">
        <v>0</v>
      </c>
      <c r="E60" s="97">
        <v>0</v>
      </c>
      <c r="F60" s="76" t="str">
        <f t="shared" si="0"/>
        <v>üres sor</v>
      </c>
    </row>
    <row r="61" spans="1:6" ht="25.5" hidden="1" x14ac:dyDescent="0.2">
      <c r="A61" s="87" t="s">
        <v>225</v>
      </c>
      <c r="B61" s="88" t="s">
        <v>350</v>
      </c>
      <c r="C61" s="95">
        <v>0</v>
      </c>
      <c r="D61" s="96">
        <v>0</v>
      </c>
      <c r="E61" s="97">
        <v>0</v>
      </c>
      <c r="F61" s="76" t="str">
        <f t="shared" si="0"/>
        <v>üres sor</v>
      </c>
    </row>
    <row r="62" spans="1:6" ht="25.5" hidden="1" x14ac:dyDescent="0.2">
      <c r="A62" s="87" t="s">
        <v>227</v>
      </c>
      <c r="B62" s="88" t="s">
        <v>351</v>
      </c>
      <c r="C62" s="95">
        <v>0</v>
      </c>
      <c r="D62" s="96">
        <v>0</v>
      </c>
      <c r="E62" s="97">
        <v>0</v>
      </c>
      <c r="F62" s="76" t="str">
        <f t="shared" si="0"/>
        <v>üres sor</v>
      </c>
    </row>
    <row r="63" spans="1:6" ht="38.25" hidden="1" x14ac:dyDescent="0.2">
      <c r="A63" s="87" t="s">
        <v>229</v>
      </c>
      <c r="B63" s="88" t="s">
        <v>352</v>
      </c>
      <c r="C63" s="95">
        <v>0</v>
      </c>
      <c r="D63" s="96">
        <v>0</v>
      </c>
      <c r="E63" s="97">
        <v>0</v>
      </c>
      <c r="F63" s="76" t="str">
        <f t="shared" si="0"/>
        <v>üres sor</v>
      </c>
    </row>
    <row r="64" spans="1:6" ht="25.5" hidden="1" x14ac:dyDescent="0.2">
      <c r="A64" s="87" t="s">
        <v>231</v>
      </c>
      <c r="B64" s="88" t="s">
        <v>353</v>
      </c>
      <c r="C64" s="95">
        <v>0</v>
      </c>
      <c r="D64" s="96">
        <v>0</v>
      </c>
      <c r="E64" s="97">
        <v>0</v>
      </c>
      <c r="F64" s="76" t="str">
        <f t="shared" si="0"/>
        <v>üres sor</v>
      </c>
    </row>
    <row r="65" spans="1:6" hidden="1" x14ac:dyDescent="0.2">
      <c r="A65" s="87" t="s">
        <v>233</v>
      </c>
      <c r="B65" s="88" t="s">
        <v>354</v>
      </c>
      <c r="C65" s="95">
        <v>0</v>
      </c>
      <c r="D65" s="96">
        <v>0</v>
      </c>
      <c r="E65" s="97">
        <v>0</v>
      </c>
      <c r="F65" s="76" t="str">
        <f t="shared" si="0"/>
        <v>üres sor</v>
      </c>
    </row>
    <row r="66" spans="1:6" hidden="1" x14ac:dyDescent="0.2">
      <c r="A66" s="87" t="s">
        <v>235</v>
      </c>
      <c r="B66" s="88" t="s">
        <v>355</v>
      </c>
      <c r="C66" s="95">
        <v>0</v>
      </c>
      <c r="D66" s="96">
        <v>0</v>
      </c>
      <c r="E66" s="97">
        <v>0</v>
      </c>
      <c r="F66" s="76" t="str">
        <f t="shared" si="0"/>
        <v>üres sor</v>
      </c>
    </row>
    <row r="67" spans="1:6" ht="38.25" hidden="1" x14ac:dyDescent="0.2">
      <c r="A67" s="87" t="s">
        <v>237</v>
      </c>
      <c r="B67" s="88" t="s">
        <v>356</v>
      </c>
      <c r="C67" s="95">
        <v>0</v>
      </c>
      <c r="D67" s="96">
        <v>0</v>
      </c>
      <c r="E67" s="97">
        <v>0</v>
      </c>
      <c r="F67" s="76" t="str">
        <f t="shared" si="0"/>
        <v>üres sor</v>
      </c>
    </row>
    <row r="68" spans="1:6" ht="25.5" hidden="1" x14ac:dyDescent="0.2">
      <c r="A68" s="87" t="s">
        <v>239</v>
      </c>
      <c r="B68" s="88" t="s">
        <v>357</v>
      </c>
      <c r="C68" s="95">
        <v>0</v>
      </c>
      <c r="D68" s="96">
        <v>0</v>
      </c>
      <c r="E68" s="97">
        <v>0</v>
      </c>
      <c r="F68" s="76" t="str">
        <f t="shared" si="0"/>
        <v>üres sor</v>
      </c>
    </row>
    <row r="69" spans="1:6" ht="38.25" hidden="1" x14ac:dyDescent="0.2">
      <c r="A69" s="87" t="s">
        <v>241</v>
      </c>
      <c r="B69" s="88" t="s">
        <v>358</v>
      </c>
      <c r="C69" s="95">
        <v>0</v>
      </c>
      <c r="D69" s="96">
        <v>0</v>
      </c>
      <c r="E69" s="97">
        <v>0</v>
      </c>
      <c r="F69" s="76" t="str">
        <f t="shared" ref="F69:F129" si="1">IF(AND(C69=0,D69=0,E69=0),"üres sor","nem üres sor")</f>
        <v>üres sor</v>
      </c>
    </row>
    <row r="70" spans="1:6" ht="25.5" hidden="1" x14ac:dyDescent="0.2">
      <c r="A70" s="87" t="s">
        <v>243</v>
      </c>
      <c r="B70" s="88" t="s">
        <v>359</v>
      </c>
      <c r="C70" s="95">
        <v>0</v>
      </c>
      <c r="D70" s="96">
        <v>0</v>
      </c>
      <c r="E70" s="97">
        <v>0</v>
      </c>
      <c r="F70" s="76" t="str">
        <f t="shared" si="1"/>
        <v>üres sor</v>
      </c>
    </row>
    <row r="71" spans="1:6" ht="25.5" hidden="1" x14ac:dyDescent="0.2">
      <c r="A71" s="87" t="s">
        <v>245</v>
      </c>
      <c r="B71" s="88" t="s">
        <v>360</v>
      </c>
      <c r="C71" s="95">
        <v>0</v>
      </c>
      <c r="D71" s="96">
        <v>0</v>
      </c>
      <c r="E71" s="97">
        <v>0</v>
      </c>
      <c r="F71" s="76" t="str">
        <f t="shared" si="1"/>
        <v>üres sor</v>
      </c>
    </row>
    <row r="72" spans="1:6" ht="25.5" hidden="1" x14ac:dyDescent="0.2">
      <c r="A72" s="87" t="s">
        <v>247</v>
      </c>
      <c r="B72" s="88" t="s">
        <v>361</v>
      </c>
      <c r="C72" s="95">
        <v>0</v>
      </c>
      <c r="D72" s="96">
        <v>0</v>
      </c>
      <c r="E72" s="97">
        <v>0</v>
      </c>
      <c r="F72" s="76" t="str">
        <f t="shared" si="1"/>
        <v>üres sor</v>
      </c>
    </row>
    <row r="73" spans="1:6" ht="25.5" hidden="1" x14ac:dyDescent="0.2">
      <c r="A73" s="87" t="s">
        <v>249</v>
      </c>
      <c r="B73" s="88" t="s">
        <v>362</v>
      </c>
      <c r="C73" s="95">
        <v>0</v>
      </c>
      <c r="D73" s="96">
        <v>0</v>
      </c>
      <c r="E73" s="97">
        <v>0</v>
      </c>
      <c r="F73" s="76" t="str">
        <f t="shared" si="1"/>
        <v>üres sor</v>
      </c>
    </row>
    <row r="74" spans="1:6" ht="25.5" hidden="1" x14ac:dyDescent="0.2">
      <c r="A74" s="87" t="s">
        <v>251</v>
      </c>
      <c r="B74" s="88" t="s">
        <v>363</v>
      </c>
      <c r="C74" s="95">
        <v>0</v>
      </c>
      <c r="D74" s="96">
        <v>0</v>
      </c>
      <c r="E74" s="97">
        <v>0</v>
      </c>
      <c r="F74" s="76" t="str">
        <f t="shared" si="1"/>
        <v>üres sor</v>
      </c>
    </row>
    <row r="75" spans="1:6" ht="25.5" hidden="1" x14ac:dyDescent="0.2">
      <c r="A75" s="87" t="s">
        <v>253</v>
      </c>
      <c r="B75" s="88" t="s">
        <v>364</v>
      </c>
      <c r="C75" s="95">
        <v>0</v>
      </c>
      <c r="D75" s="96">
        <v>0</v>
      </c>
      <c r="E75" s="97">
        <v>0</v>
      </c>
      <c r="F75" s="76" t="str">
        <f t="shared" si="1"/>
        <v>üres sor</v>
      </c>
    </row>
    <row r="76" spans="1:6" ht="25.5" hidden="1" x14ac:dyDescent="0.2">
      <c r="A76" s="87" t="s">
        <v>255</v>
      </c>
      <c r="B76" s="88" t="s">
        <v>365</v>
      </c>
      <c r="C76" s="95">
        <v>0</v>
      </c>
      <c r="D76" s="96">
        <v>0</v>
      </c>
      <c r="E76" s="97">
        <v>0</v>
      </c>
      <c r="F76" s="76" t="str">
        <f t="shared" si="1"/>
        <v>üres sor</v>
      </c>
    </row>
    <row r="77" spans="1:6" ht="25.5" hidden="1" x14ac:dyDescent="0.2">
      <c r="A77" s="87" t="s">
        <v>257</v>
      </c>
      <c r="B77" s="88" t="s">
        <v>366</v>
      </c>
      <c r="C77" s="95">
        <v>0</v>
      </c>
      <c r="D77" s="96">
        <v>0</v>
      </c>
      <c r="E77" s="97">
        <v>0</v>
      </c>
      <c r="F77" s="76" t="str">
        <f t="shared" si="1"/>
        <v>üres sor</v>
      </c>
    </row>
    <row r="78" spans="1:6" ht="25.5" hidden="1" x14ac:dyDescent="0.2">
      <c r="A78" s="87" t="s">
        <v>259</v>
      </c>
      <c r="B78" s="88" t="s">
        <v>367</v>
      </c>
      <c r="C78" s="95">
        <v>0</v>
      </c>
      <c r="D78" s="96">
        <v>0</v>
      </c>
      <c r="E78" s="97">
        <v>0</v>
      </c>
      <c r="F78" s="76" t="str">
        <f t="shared" si="1"/>
        <v>üres sor</v>
      </c>
    </row>
    <row r="79" spans="1:6" ht="25.5" hidden="1" x14ac:dyDescent="0.2">
      <c r="A79" s="87" t="s">
        <v>261</v>
      </c>
      <c r="B79" s="88" t="s">
        <v>368</v>
      </c>
      <c r="C79" s="95">
        <v>0</v>
      </c>
      <c r="D79" s="96">
        <v>0</v>
      </c>
      <c r="E79" s="97">
        <v>0</v>
      </c>
      <c r="F79" s="76" t="str">
        <f t="shared" si="1"/>
        <v>üres sor</v>
      </c>
    </row>
    <row r="80" spans="1:6" ht="38.25" hidden="1" x14ac:dyDescent="0.2">
      <c r="A80" s="87" t="s">
        <v>263</v>
      </c>
      <c r="B80" s="88" t="s">
        <v>369</v>
      </c>
      <c r="C80" s="95">
        <v>0</v>
      </c>
      <c r="D80" s="96">
        <v>0</v>
      </c>
      <c r="E80" s="97">
        <v>0</v>
      </c>
      <c r="F80" s="76" t="str">
        <f t="shared" si="1"/>
        <v>üres sor</v>
      </c>
    </row>
    <row r="81" spans="1:6" ht="38.25" hidden="1" x14ac:dyDescent="0.2">
      <c r="A81" s="87" t="s">
        <v>265</v>
      </c>
      <c r="B81" s="88" t="s">
        <v>370</v>
      </c>
      <c r="C81" s="95">
        <v>0</v>
      </c>
      <c r="D81" s="96">
        <v>0</v>
      </c>
      <c r="E81" s="97">
        <v>0</v>
      </c>
      <c r="F81" s="76" t="str">
        <f t="shared" si="1"/>
        <v>üres sor</v>
      </c>
    </row>
    <row r="82" spans="1:6" ht="25.5" hidden="1" x14ac:dyDescent="0.2">
      <c r="A82" s="87" t="s">
        <v>267</v>
      </c>
      <c r="B82" s="88" t="s">
        <v>371</v>
      </c>
      <c r="C82" s="95">
        <v>0</v>
      </c>
      <c r="D82" s="96">
        <v>0</v>
      </c>
      <c r="E82" s="97">
        <v>0</v>
      </c>
      <c r="F82" s="76" t="str">
        <f t="shared" si="1"/>
        <v>üres sor</v>
      </c>
    </row>
    <row r="83" spans="1:6" ht="25.5" hidden="1" x14ac:dyDescent="0.2">
      <c r="A83" s="87" t="s">
        <v>269</v>
      </c>
      <c r="B83" s="88" t="s">
        <v>372</v>
      </c>
      <c r="C83" s="95">
        <v>0</v>
      </c>
      <c r="D83" s="96">
        <v>0</v>
      </c>
      <c r="E83" s="97">
        <v>0</v>
      </c>
      <c r="F83" s="76" t="str">
        <f t="shared" si="1"/>
        <v>üres sor</v>
      </c>
    </row>
    <row r="84" spans="1:6" ht="25.5" hidden="1" x14ac:dyDescent="0.2">
      <c r="A84" s="87" t="s">
        <v>271</v>
      </c>
      <c r="B84" s="88" t="s">
        <v>373</v>
      </c>
      <c r="C84" s="95">
        <v>0</v>
      </c>
      <c r="D84" s="96">
        <v>0</v>
      </c>
      <c r="E84" s="97">
        <v>0</v>
      </c>
      <c r="F84" s="76" t="str">
        <f t="shared" si="1"/>
        <v>üres sor</v>
      </c>
    </row>
    <row r="85" spans="1:6" ht="25.5" hidden="1" x14ac:dyDescent="0.2">
      <c r="A85" s="87" t="s">
        <v>273</v>
      </c>
      <c r="B85" s="88" t="s">
        <v>374</v>
      </c>
      <c r="C85" s="95">
        <v>0</v>
      </c>
      <c r="D85" s="96">
        <v>0</v>
      </c>
      <c r="E85" s="97">
        <v>0</v>
      </c>
      <c r="F85" s="76" t="str">
        <f t="shared" si="1"/>
        <v>üres sor</v>
      </c>
    </row>
    <row r="86" spans="1:6" ht="25.5" hidden="1" x14ac:dyDescent="0.2">
      <c r="A86" s="87" t="s">
        <v>275</v>
      </c>
      <c r="B86" s="88" t="s">
        <v>375</v>
      </c>
      <c r="C86" s="95">
        <v>0</v>
      </c>
      <c r="D86" s="96">
        <v>0</v>
      </c>
      <c r="E86" s="97">
        <v>0</v>
      </c>
      <c r="F86" s="76" t="str">
        <f t="shared" si="1"/>
        <v>üres sor</v>
      </c>
    </row>
    <row r="87" spans="1:6" ht="25.5" hidden="1" x14ac:dyDescent="0.2">
      <c r="A87" s="87" t="s">
        <v>277</v>
      </c>
      <c r="B87" s="88" t="s">
        <v>376</v>
      </c>
      <c r="C87" s="95">
        <v>0</v>
      </c>
      <c r="D87" s="96">
        <v>0</v>
      </c>
      <c r="E87" s="97">
        <v>0</v>
      </c>
      <c r="F87" s="76" t="str">
        <f t="shared" si="1"/>
        <v>üres sor</v>
      </c>
    </row>
    <row r="88" spans="1:6" ht="25.5" hidden="1" x14ac:dyDescent="0.2">
      <c r="A88" s="87" t="s">
        <v>279</v>
      </c>
      <c r="B88" s="88" t="s">
        <v>377</v>
      </c>
      <c r="C88" s="95">
        <v>0</v>
      </c>
      <c r="D88" s="96">
        <v>0</v>
      </c>
      <c r="E88" s="97">
        <v>0</v>
      </c>
      <c r="F88" s="76" t="str">
        <f t="shared" si="1"/>
        <v>üres sor</v>
      </c>
    </row>
    <row r="89" spans="1:6" ht="25.5" hidden="1" x14ac:dyDescent="0.2">
      <c r="A89" s="87" t="s">
        <v>281</v>
      </c>
      <c r="B89" s="88" t="s">
        <v>378</v>
      </c>
      <c r="C89" s="95">
        <v>0</v>
      </c>
      <c r="D89" s="96">
        <v>0</v>
      </c>
      <c r="E89" s="97">
        <v>0</v>
      </c>
      <c r="F89" s="76" t="str">
        <f t="shared" si="1"/>
        <v>üres sor</v>
      </c>
    </row>
    <row r="90" spans="1:6" ht="25.5" hidden="1" x14ac:dyDescent="0.2">
      <c r="A90" s="87" t="s">
        <v>283</v>
      </c>
      <c r="B90" s="88" t="s">
        <v>379</v>
      </c>
      <c r="C90" s="95">
        <v>0</v>
      </c>
      <c r="D90" s="96">
        <v>0</v>
      </c>
      <c r="E90" s="97">
        <v>0</v>
      </c>
      <c r="F90" s="76" t="str">
        <f t="shared" si="1"/>
        <v>üres sor</v>
      </c>
    </row>
    <row r="91" spans="1:6" ht="25.5" hidden="1" x14ac:dyDescent="0.2">
      <c r="A91" s="87" t="s">
        <v>285</v>
      </c>
      <c r="B91" s="88" t="s">
        <v>380</v>
      </c>
      <c r="C91" s="95">
        <v>0</v>
      </c>
      <c r="D91" s="96">
        <v>0</v>
      </c>
      <c r="E91" s="97">
        <v>0</v>
      </c>
      <c r="F91" s="76" t="str">
        <f t="shared" si="1"/>
        <v>üres sor</v>
      </c>
    </row>
    <row r="92" spans="1:6" ht="25.5" hidden="1" x14ac:dyDescent="0.2">
      <c r="A92" s="87" t="s">
        <v>287</v>
      </c>
      <c r="B92" s="88" t="s">
        <v>381</v>
      </c>
      <c r="C92" s="95">
        <v>0</v>
      </c>
      <c r="D92" s="96">
        <v>0</v>
      </c>
      <c r="E92" s="97">
        <v>0</v>
      </c>
      <c r="F92" s="76" t="str">
        <f t="shared" si="1"/>
        <v>üres sor</v>
      </c>
    </row>
    <row r="93" spans="1:6" ht="51" hidden="1" x14ac:dyDescent="0.2">
      <c r="A93" s="87" t="s">
        <v>289</v>
      </c>
      <c r="B93" s="88" t="s">
        <v>382</v>
      </c>
      <c r="C93" s="95">
        <v>0</v>
      </c>
      <c r="D93" s="96">
        <v>0</v>
      </c>
      <c r="E93" s="97">
        <v>0</v>
      </c>
      <c r="F93" s="76" t="str">
        <f t="shared" si="1"/>
        <v>üres sor</v>
      </c>
    </row>
    <row r="94" spans="1:6" ht="25.5" hidden="1" x14ac:dyDescent="0.2">
      <c r="A94" s="87" t="s">
        <v>291</v>
      </c>
      <c r="B94" s="88" t="s">
        <v>383</v>
      </c>
      <c r="C94" s="95">
        <v>0</v>
      </c>
      <c r="D94" s="96">
        <v>0</v>
      </c>
      <c r="E94" s="97">
        <v>0</v>
      </c>
      <c r="F94" s="76" t="str">
        <f t="shared" si="1"/>
        <v>üres sor</v>
      </c>
    </row>
    <row r="95" spans="1:6" ht="25.5" hidden="1" x14ac:dyDescent="0.2">
      <c r="A95" s="87" t="s">
        <v>293</v>
      </c>
      <c r="B95" s="88" t="s">
        <v>384</v>
      </c>
      <c r="C95" s="95">
        <v>0</v>
      </c>
      <c r="D95" s="96">
        <v>0</v>
      </c>
      <c r="E95" s="97">
        <v>0</v>
      </c>
      <c r="F95" s="76" t="str">
        <f t="shared" si="1"/>
        <v>üres sor</v>
      </c>
    </row>
    <row r="96" spans="1:6" ht="25.5" hidden="1" x14ac:dyDescent="0.2">
      <c r="A96" s="87" t="s">
        <v>295</v>
      </c>
      <c r="B96" s="88" t="s">
        <v>385</v>
      </c>
      <c r="C96" s="95">
        <v>0</v>
      </c>
      <c r="D96" s="96">
        <v>0</v>
      </c>
      <c r="E96" s="97">
        <v>0</v>
      </c>
      <c r="F96" s="76" t="str">
        <f t="shared" si="1"/>
        <v>üres sor</v>
      </c>
    </row>
    <row r="97" spans="1:6" ht="38.25" hidden="1" x14ac:dyDescent="0.2">
      <c r="A97" s="87" t="s">
        <v>297</v>
      </c>
      <c r="B97" s="88" t="s">
        <v>386</v>
      </c>
      <c r="C97" s="95">
        <v>0</v>
      </c>
      <c r="D97" s="96">
        <v>0</v>
      </c>
      <c r="E97" s="97">
        <v>0</v>
      </c>
      <c r="F97" s="76" t="str">
        <f t="shared" si="1"/>
        <v>üres sor</v>
      </c>
    </row>
    <row r="98" spans="1:6" hidden="1" x14ac:dyDescent="0.2">
      <c r="A98" s="87" t="s">
        <v>299</v>
      </c>
      <c r="B98" s="88" t="s">
        <v>387</v>
      </c>
      <c r="C98" s="95">
        <v>0</v>
      </c>
      <c r="D98" s="96">
        <v>0</v>
      </c>
      <c r="E98" s="97">
        <v>0</v>
      </c>
      <c r="F98" s="76" t="str">
        <f t="shared" si="1"/>
        <v>üres sor</v>
      </c>
    </row>
    <row r="99" spans="1:6" ht="25.5" hidden="1" x14ac:dyDescent="0.2">
      <c r="A99" s="87" t="s">
        <v>301</v>
      </c>
      <c r="B99" s="88" t="s">
        <v>388</v>
      </c>
      <c r="C99" s="95">
        <v>0</v>
      </c>
      <c r="D99" s="96">
        <v>0</v>
      </c>
      <c r="E99" s="97">
        <v>0</v>
      </c>
      <c r="F99" s="76" t="str">
        <f t="shared" si="1"/>
        <v>üres sor</v>
      </c>
    </row>
    <row r="100" spans="1:6" hidden="1" x14ac:dyDescent="0.2">
      <c r="A100" s="87" t="s">
        <v>303</v>
      </c>
      <c r="B100" s="88" t="s">
        <v>389</v>
      </c>
      <c r="C100" s="95">
        <v>0</v>
      </c>
      <c r="D100" s="96">
        <v>0</v>
      </c>
      <c r="E100" s="97">
        <v>0</v>
      </c>
      <c r="F100" s="76" t="str">
        <f t="shared" si="1"/>
        <v>üres sor</v>
      </c>
    </row>
    <row r="101" spans="1:6" ht="51" hidden="1" x14ac:dyDescent="0.2">
      <c r="A101" s="87" t="s">
        <v>305</v>
      </c>
      <c r="B101" s="88" t="s">
        <v>390</v>
      </c>
      <c r="C101" s="95">
        <v>0</v>
      </c>
      <c r="D101" s="96">
        <v>0</v>
      </c>
      <c r="E101" s="97">
        <v>0</v>
      </c>
      <c r="F101" s="76" t="str">
        <f t="shared" si="1"/>
        <v>üres sor</v>
      </c>
    </row>
    <row r="102" spans="1:6" ht="25.5" hidden="1" x14ac:dyDescent="0.2">
      <c r="A102" s="87" t="s">
        <v>307</v>
      </c>
      <c r="B102" s="88" t="s">
        <v>391</v>
      </c>
      <c r="C102" s="95">
        <v>0</v>
      </c>
      <c r="D102" s="96">
        <v>0</v>
      </c>
      <c r="E102" s="97">
        <v>0</v>
      </c>
      <c r="F102" s="76" t="str">
        <f t="shared" si="1"/>
        <v>üres sor</v>
      </c>
    </row>
    <row r="103" spans="1:6" ht="38.25" hidden="1" x14ac:dyDescent="0.2">
      <c r="A103" s="87" t="s">
        <v>309</v>
      </c>
      <c r="B103" s="88" t="s">
        <v>392</v>
      </c>
      <c r="C103" s="95">
        <v>0</v>
      </c>
      <c r="D103" s="96">
        <v>0</v>
      </c>
      <c r="E103" s="97">
        <v>0</v>
      </c>
      <c r="F103" s="76" t="str">
        <f t="shared" si="1"/>
        <v>üres sor</v>
      </c>
    </row>
    <row r="104" spans="1:6" ht="25.5" hidden="1" x14ac:dyDescent="0.2">
      <c r="A104" s="87" t="s">
        <v>311</v>
      </c>
      <c r="B104" s="88" t="s">
        <v>393</v>
      </c>
      <c r="C104" s="95">
        <v>0</v>
      </c>
      <c r="D104" s="96">
        <v>0</v>
      </c>
      <c r="E104" s="97">
        <v>0</v>
      </c>
      <c r="F104" s="76" t="str">
        <f t="shared" si="1"/>
        <v>üres sor</v>
      </c>
    </row>
    <row r="105" spans="1:6" ht="25.5" hidden="1" x14ac:dyDescent="0.2">
      <c r="A105" s="87" t="s">
        <v>313</v>
      </c>
      <c r="B105" s="88" t="s">
        <v>394</v>
      </c>
      <c r="C105" s="95">
        <v>0</v>
      </c>
      <c r="D105" s="96">
        <v>0</v>
      </c>
      <c r="E105" s="97">
        <v>0</v>
      </c>
      <c r="F105" s="76" t="str">
        <f t="shared" si="1"/>
        <v>üres sor</v>
      </c>
    </row>
    <row r="106" spans="1:6" ht="25.5" hidden="1" x14ac:dyDescent="0.2">
      <c r="A106" s="87" t="s">
        <v>315</v>
      </c>
      <c r="B106" s="88" t="s">
        <v>395</v>
      </c>
      <c r="C106" s="95">
        <v>0</v>
      </c>
      <c r="D106" s="96">
        <v>0</v>
      </c>
      <c r="E106" s="97">
        <v>0</v>
      </c>
      <c r="F106" s="76" t="str">
        <f t="shared" si="1"/>
        <v>üres sor</v>
      </c>
    </row>
    <row r="107" spans="1:6" ht="25.5" hidden="1" x14ac:dyDescent="0.2">
      <c r="A107" s="87" t="s">
        <v>317</v>
      </c>
      <c r="B107" s="88" t="s">
        <v>396</v>
      </c>
      <c r="C107" s="95">
        <v>0</v>
      </c>
      <c r="D107" s="96">
        <v>0</v>
      </c>
      <c r="E107" s="97">
        <v>0</v>
      </c>
      <c r="F107" s="76" t="str">
        <f t="shared" si="1"/>
        <v>üres sor</v>
      </c>
    </row>
    <row r="108" spans="1:6" ht="25.5" hidden="1" x14ac:dyDescent="0.2">
      <c r="A108" s="87" t="s">
        <v>319</v>
      </c>
      <c r="B108" s="88" t="s">
        <v>397</v>
      </c>
      <c r="C108" s="95">
        <v>0</v>
      </c>
      <c r="D108" s="96">
        <v>0</v>
      </c>
      <c r="E108" s="97">
        <v>0</v>
      </c>
      <c r="F108" s="76" t="str">
        <f t="shared" si="1"/>
        <v>üres sor</v>
      </c>
    </row>
    <row r="109" spans="1:6" ht="25.5" hidden="1" x14ac:dyDescent="0.2">
      <c r="A109" s="87" t="s">
        <v>321</v>
      </c>
      <c r="B109" s="88" t="s">
        <v>398</v>
      </c>
      <c r="C109" s="95">
        <v>0</v>
      </c>
      <c r="D109" s="96">
        <v>0</v>
      </c>
      <c r="E109" s="97">
        <v>0</v>
      </c>
      <c r="F109" s="76" t="str">
        <f t="shared" si="1"/>
        <v>üres sor</v>
      </c>
    </row>
    <row r="110" spans="1:6" ht="38.25" x14ac:dyDescent="0.2">
      <c r="A110" s="87" t="s">
        <v>323</v>
      </c>
      <c r="B110" s="88" t="s">
        <v>399</v>
      </c>
      <c r="C110" s="95">
        <v>746760</v>
      </c>
      <c r="D110" s="96">
        <v>746760</v>
      </c>
      <c r="E110" s="97">
        <v>0</v>
      </c>
      <c r="F110" s="76" t="str">
        <f t="shared" si="1"/>
        <v>nem üres sor</v>
      </c>
    </row>
    <row r="111" spans="1:6" ht="38.25" hidden="1" x14ac:dyDescent="0.2">
      <c r="A111" s="87" t="s">
        <v>400</v>
      </c>
      <c r="B111" s="88" t="s">
        <v>401</v>
      </c>
      <c r="C111" s="95">
        <v>0</v>
      </c>
      <c r="D111" s="96">
        <v>0</v>
      </c>
      <c r="E111" s="97">
        <v>0</v>
      </c>
      <c r="F111" s="76" t="str">
        <f t="shared" si="1"/>
        <v>üres sor</v>
      </c>
    </row>
    <row r="112" spans="1:6" ht="25.5" hidden="1" x14ac:dyDescent="0.2">
      <c r="A112" s="87" t="s">
        <v>402</v>
      </c>
      <c r="B112" s="88" t="s">
        <v>403</v>
      </c>
      <c r="C112" s="95">
        <v>0</v>
      </c>
      <c r="D112" s="96">
        <v>0</v>
      </c>
      <c r="E112" s="97">
        <v>0</v>
      </c>
      <c r="F112" s="76" t="str">
        <f t="shared" si="1"/>
        <v>üres sor</v>
      </c>
    </row>
    <row r="113" spans="1:6" ht="25.5" hidden="1" x14ac:dyDescent="0.2">
      <c r="A113" s="87" t="s">
        <v>404</v>
      </c>
      <c r="B113" s="88" t="s">
        <v>405</v>
      </c>
      <c r="C113" s="95">
        <v>0</v>
      </c>
      <c r="D113" s="96">
        <v>0</v>
      </c>
      <c r="E113" s="97">
        <v>0</v>
      </c>
      <c r="F113" s="76" t="str">
        <f t="shared" si="1"/>
        <v>üres sor</v>
      </c>
    </row>
    <row r="114" spans="1:6" ht="25.5" hidden="1" x14ac:dyDescent="0.2">
      <c r="A114" s="87" t="s">
        <v>406</v>
      </c>
      <c r="B114" s="88" t="s">
        <v>407</v>
      </c>
      <c r="C114" s="95">
        <v>0</v>
      </c>
      <c r="D114" s="96">
        <v>0</v>
      </c>
      <c r="E114" s="97">
        <v>0</v>
      </c>
      <c r="F114" s="76" t="str">
        <f t="shared" si="1"/>
        <v>üres sor</v>
      </c>
    </row>
    <row r="115" spans="1:6" ht="25.5" hidden="1" x14ac:dyDescent="0.2">
      <c r="A115" s="87" t="s">
        <v>408</v>
      </c>
      <c r="B115" s="88" t="s">
        <v>409</v>
      </c>
      <c r="C115" s="95">
        <v>0</v>
      </c>
      <c r="D115" s="96">
        <v>0</v>
      </c>
      <c r="E115" s="97">
        <v>0</v>
      </c>
      <c r="F115" s="76" t="str">
        <f t="shared" si="1"/>
        <v>üres sor</v>
      </c>
    </row>
    <row r="116" spans="1:6" ht="38.25" hidden="1" x14ac:dyDescent="0.2">
      <c r="A116" s="87" t="s">
        <v>410</v>
      </c>
      <c r="B116" s="88" t="s">
        <v>411</v>
      </c>
      <c r="C116" s="95">
        <v>0</v>
      </c>
      <c r="D116" s="96">
        <v>0</v>
      </c>
      <c r="E116" s="97">
        <v>0</v>
      </c>
      <c r="F116" s="76" t="str">
        <f t="shared" si="1"/>
        <v>üres sor</v>
      </c>
    </row>
    <row r="117" spans="1:6" ht="25.5" hidden="1" x14ac:dyDescent="0.2">
      <c r="A117" s="87" t="s">
        <v>412</v>
      </c>
      <c r="B117" s="88" t="s">
        <v>413</v>
      </c>
      <c r="C117" s="95">
        <v>0</v>
      </c>
      <c r="D117" s="96">
        <v>0</v>
      </c>
      <c r="E117" s="97">
        <v>0</v>
      </c>
      <c r="F117" s="76" t="str">
        <f t="shared" si="1"/>
        <v>üres sor</v>
      </c>
    </row>
    <row r="118" spans="1:6" ht="25.5" hidden="1" x14ac:dyDescent="0.2">
      <c r="A118" s="87" t="s">
        <v>414</v>
      </c>
      <c r="B118" s="88" t="s">
        <v>415</v>
      </c>
      <c r="C118" s="95">
        <v>0</v>
      </c>
      <c r="D118" s="96">
        <v>0</v>
      </c>
      <c r="E118" s="97">
        <v>0</v>
      </c>
      <c r="F118" s="76" t="str">
        <f t="shared" si="1"/>
        <v>üres sor</v>
      </c>
    </row>
    <row r="119" spans="1:6" ht="25.5" hidden="1" x14ac:dyDescent="0.2">
      <c r="A119" s="87" t="s">
        <v>416</v>
      </c>
      <c r="B119" s="88" t="s">
        <v>417</v>
      </c>
      <c r="C119" s="95">
        <v>0</v>
      </c>
      <c r="D119" s="96">
        <v>0</v>
      </c>
      <c r="E119" s="97">
        <v>0</v>
      </c>
      <c r="F119" s="76" t="str">
        <f t="shared" si="1"/>
        <v>üres sor</v>
      </c>
    </row>
    <row r="120" spans="1:6" ht="25.5" hidden="1" x14ac:dyDescent="0.2">
      <c r="A120" s="87" t="s">
        <v>418</v>
      </c>
      <c r="B120" s="88" t="s">
        <v>419</v>
      </c>
      <c r="C120" s="95">
        <v>0</v>
      </c>
      <c r="D120" s="96">
        <v>0</v>
      </c>
      <c r="E120" s="97">
        <v>0</v>
      </c>
      <c r="F120" s="76" t="str">
        <f t="shared" si="1"/>
        <v>üres sor</v>
      </c>
    </row>
    <row r="121" spans="1:6" ht="25.5" hidden="1" x14ac:dyDescent="0.2">
      <c r="A121" s="87" t="s">
        <v>420</v>
      </c>
      <c r="B121" s="88" t="s">
        <v>421</v>
      </c>
      <c r="C121" s="95">
        <v>0</v>
      </c>
      <c r="D121" s="96">
        <v>0</v>
      </c>
      <c r="E121" s="97">
        <v>0</v>
      </c>
      <c r="F121" s="76" t="str">
        <f t="shared" si="1"/>
        <v>üres sor</v>
      </c>
    </row>
    <row r="122" spans="1:6" ht="25.5" hidden="1" x14ac:dyDescent="0.2">
      <c r="A122" s="87" t="s">
        <v>422</v>
      </c>
      <c r="B122" s="88" t="s">
        <v>423</v>
      </c>
      <c r="C122" s="95">
        <v>0</v>
      </c>
      <c r="D122" s="96">
        <v>0</v>
      </c>
      <c r="E122" s="97">
        <v>0</v>
      </c>
      <c r="F122" s="76" t="str">
        <f t="shared" si="1"/>
        <v>üres sor</v>
      </c>
    </row>
    <row r="123" spans="1:6" ht="38.25" hidden="1" x14ac:dyDescent="0.2">
      <c r="A123" s="87" t="s">
        <v>424</v>
      </c>
      <c r="B123" s="88" t="s">
        <v>425</v>
      </c>
      <c r="C123" s="95">
        <v>0</v>
      </c>
      <c r="D123" s="96">
        <v>0</v>
      </c>
      <c r="E123" s="97">
        <v>0</v>
      </c>
      <c r="F123" s="76" t="str">
        <f t="shared" si="1"/>
        <v>üres sor</v>
      </c>
    </row>
    <row r="124" spans="1:6" ht="25.5" hidden="1" x14ac:dyDescent="0.2">
      <c r="A124" s="87" t="s">
        <v>426</v>
      </c>
      <c r="B124" s="88" t="s">
        <v>427</v>
      </c>
      <c r="C124" s="95">
        <v>0</v>
      </c>
      <c r="D124" s="96">
        <v>0</v>
      </c>
      <c r="E124" s="97">
        <v>0</v>
      </c>
      <c r="F124" s="76" t="str">
        <f t="shared" si="1"/>
        <v>üres sor</v>
      </c>
    </row>
    <row r="125" spans="1:6" ht="25.5" hidden="1" x14ac:dyDescent="0.2">
      <c r="A125" s="87" t="s">
        <v>428</v>
      </c>
      <c r="B125" s="88" t="s">
        <v>429</v>
      </c>
      <c r="C125" s="95">
        <v>0</v>
      </c>
      <c r="D125" s="96">
        <v>0</v>
      </c>
      <c r="E125" s="97">
        <v>0</v>
      </c>
      <c r="F125" s="76" t="str">
        <f t="shared" si="1"/>
        <v>üres sor</v>
      </c>
    </row>
    <row r="126" spans="1:6" ht="25.5" hidden="1" x14ac:dyDescent="0.2">
      <c r="A126" s="87" t="s">
        <v>430</v>
      </c>
      <c r="B126" s="88" t="s">
        <v>431</v>
      </c>
      <c r="C126" s="95">
        <v>0</v>
      </c>
      <c r="D126" s="96">
        <v>0</v>
      </c>
      <c r="E126" s="97">
        <v>0</v>
      </c>
      <c r="F126" s="76" t="str">
        <f t="shared" si="1"/>
        <v>üres sor</v>
      </c>
    </row>
    <row r="127" spans="1:6" ht="51" x14ac:dyDescent="0.2">
      <c r="A127" s="87" t="s">
        <v>432</v>
      </c>
      <c r="B127" s="88" t="s">
        <v>433</v>
      </c>
      <c r="C127" s="95">
        <v>1368000</v>
      </c>
      <c r="D127" s="96">
        <v>1332000</v>
      </c>
      <c r="E127" s="97">
        <v>36000</v>
      </c>
      <c r="F127" s="76" t="str">
        <f t="shared" si="1"/>
        <v>nem üres sor</v>
      </c>
    </row>
    <row r="128" spans="1:6" ht="38.25" hidden="1" x14ac:dyDescent="0.2">
      <c r="A128" s="81" t="s">
        <v>434</v>
      </c>
      <c r="B128" s="89" t="s">
        <v>435</v>
      </c>
      <c r="C128" s="98">
        <v>0</v>
      </c>
      <c r="D128" s="99">
        <v>0</v>
      </c>
      <c r="E128" s="100">
        <v>0</v>
      </c>
      <c r="F128" s="76" t="str">
        <f t="shared" si="1"/>
        <v>üres sor</v>
      </c>
    </row>
    <row r="129" spans="1:6" ht="25.5" x14ac:dyDescent="0.2">
      <c r="A129" s="90" t="s">
        <v>436</v>
      </c>
      <c r="B129" s="91" t="s">
        <v>437</v>
      </c>
      <c r="C129" s="101">
        <v>2114760</v>
      </c>
      <c r="D129" s="102">
        <v>2078760</v>
      </c>
      <c r="E129" s="103">
        <v>36000</v>
      </c>
      <c r="F129" s="76" t="str">
        <f t="shared" si="1"/>
        <v>nem üres sor</v>
      </c>
    </row>
  </sheetData>
  <autoFilter ref="A3:F129" xr:uid="{EFEB3EF2-2F3F-4638-A837-C10C399A2058}">
    <filterColumn colId="5">
      <filters>
        <filter val="nem üres sor"/>
      </filters>
    </filterColumn>
  </autoFilter>
  <mergeCells count="1">
    <mergeCell ref="A1:E1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&amp;C11. melléklet a 8/2020.(VII.14.)
önkormányzati rendelethez</oddHeader>
    <oddFooter>&amp;Radatok Forintban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850E-E88B-43FE-8A57-82AA7067C8EC}">
  <dimension ref="A1:J57"/>
  <sheetViews>
    <sheetView zoomScaleNormal="100" workbookViewId="0">
      <selection activeCell="C21" sqref="C21"/>
    </sheetView>
  </sheetViews>
  <sheetFormatPr defaultRowHeight="18" x14ac:dyDescent="0.25"/>
  <cols>
    <col min="1" max="1" width="3" style="18" bestFit="1" customWidth="1"/>
    <col min="2" max="2" width="47.28515625" style="20" bestFit="1" customWidth="1"/>
    <col min="3" max="8" width="11.140625" style="20" customWidth="1"/>
    <col min="9" max="254" width="9.140625" style="20"/>
    <col min="255" max="255" width="3" style="20" bestFit="1" customWidth="1"/>
    <col min="256" max="256" width="47.28515625" style="20" bestFit="1" customWidth="1"/>
    <col min="257" max="259" width="11.140625" style="20" customWidth="1"/>
    <col min="260" max="260" width="7" style="20" customWidth="1"/>
    <col min="261" max="261" width="62.7109375" style="20" bestFit="1" customWidth="1"/>
    <col min="262" max="264" width="11.140625" style="20" customWidth="1"/>
    <col min="265" max="510" width="9.140625" style="20"/>
    <col min="511" max="511" width="3" style="20" bestFit="1" customWidth="1"/>
    <col min="512" max="512" width="47.28515625" style="20" bestFit="1" customWidth="1"/>
    <col min="513" max="515" width="11.140625" style="20" customWidth="1"/>
    <col min="516" max="516" width="7" style="20" customWidth="1"/>
    <col min="517" max="517" width="62.7109375" style="20" bestFit="1" customWidth="1"/>
    <col min="518" max="520" width="11.140625" style="20" customWidth="1"/>
    <col min="521" max="766" width="9.140625" style="20"/>
    <col min="767" max="767" width="3" style="20" bestFit="1" customWidth="1"/>
    <col min="768" max="768" width="47.28515625" style="20" bestFit="1" customWidth="1"/>
    <col min="769" max="771" width="11.140625" style="20" customWidth="1"/>
    <col min="772" max="772" width="7" style="20" customWidth="1"/>
    <col min="773" max="773" width="62.7109375" style="20" bestFit="1" customWidth="1"/>
    <col min="774" max="776" width="11.140625" style="20" customWidth="1"/>
    <col min="777" max="1022" width="9.140625" style="20"/>
    <col min="1023" max="1023" width="3" style="20" bestFit="1" customWidth="1"/>
    <col min="1024" max="1024" width="47.28515625" style="20" bestFit="1" customWidth="1"/>
    <col min="1025" max="1027" width="11.140625" style="20" customWidth="1"/>
    <col min="1028" max="1028" width="7" style="20" customWidth="1"/>
    <col min="1029" max="1029" width="62.7109375" style="20" bestFit="1" customWidth="1"/>
    <col min="1030" max="1032" width="11.140625" style="20" customWidth="1"/>
    <col min="1033" max="1278" width="9.140625" style="20"/>
    <col min="1279" max="1279" width="3" style="20" bestFit="1" customWidth="1"/>
    <col min="1280" max="1280" width="47.28515625" style="20" bestFit="1" customWidth="1"/>
    <col min="1281" max="1283" width="11.140625" style="20" customWidth="1"/>
    <col min="1284" max="1284" width="7" style="20" customWidth="1"/>
    <col min="1285" max="1285" width="62.7109375" style="20" bestFit="1" customWidth="1"/>
    <col min="1286" max="1288" width="11.140625" style="20" customWidth="1"/>
    <col min="1289" max="1534" width="9.140625" style="20"/>
    <col min="1535" max="1535" width="3" style="20" bestFit="1" customWidth="1"/>
    <col min="1536" max="1536" width="47.28515625" style="20" bestFit="1" customWidth="1"/>
    <col min="1537" max="1539" width="11.140625" style="20" customWidth="1"/>
    <col min="1540" max="1540" width="7" style="20" customWidth="1"/>
    <col min="1541" max="1541" width="62.7109375" style="20" bestFit="1" customWidth="1"/>
    <col min="1542" max="1544" width="11.140625" style="20" customWidth="1"/>
    <col min="1545" max="1790" width="9.140625" style="20"/>
    <col min="1791" max="1791" width="3" style="20" bestFit="1" customWidth="1"/>
    <col min="1792" max="1792" width="47.28515625" style="20" bestFit="1" customWidth="1"/>
    <col min="1793" max="1795" width="11.140625" style="20" customWidth="1"/>
    <col min="1796" max="1796" width="7" style="20" customWidth="1"/>
    <col min="1797" max="1797" width="62.7109375" style="20" bestFit="1" customWidth="1"/>
    <col min="1798" max="1800" width="11.140625" style="20" customWidth="1"/>
    <col min="1801" max="2046" width="9.140625" style="20"/>
    <col min="2047" max="2047" width="3" style="20" bestFit="1" customWidth="1"/>
    <col min="2048" max="2048" width="47.28515625" style="20" bestFit="1" customWidth="1"/>
    <col min="2049" max="2051" width="11.140625" style="20" customWidth="1"/>
    <col min="2052" max="2052" width="7" style="20" customWidth="1"/>
    <col min="2053" max="2053" width="62.7109375" style="20" bestFit="1" customWidth="1"/>
    <col min="2054" max="2056" width="11.140625" style="20" customWidth="1"/>
    <col min="2057" max="2302" width="9.140625" style="20"/>
    <col min="2303" max="2303" width="3" style="20" bestFit="1" customWidth="1"/>
    <col min="2304" max="2304" width="47.28515625" style="20" bestFit="1" customWidth="1"/>
    <col min="2305" max="2307" width="11.140625" style="20" customWidth="1"/>
    <col min="2308" max="2308" width="7" style="20" customWidth="1"/>
    <col min="2309" max="2309" width="62.7109375" style="20" bestFit="1" customWidth="1"/>
    <col min="2310" max="2312" width="11.140625" style="20" customWidth="1"/>
    <col min="2313" max="2558" width="9.140625" style="20"/>
    <col min="2559" max="2559" width="3" style="20" bestFit="1" customWidth="1"/>
    <col min="2560" max="2560" width="47.28515625" style="20" bestFit="1" customWidth="1"/>
    <col min="2561" max="2563" width="11.140625" style="20" customWidth="1"/>
    <col min="2564" max="2564" width="7" style="20" customWidth="1"/>
    <col min="2565" max="2565" width="62.7109375" style="20" bestFit="1" customWidth="1"/>
    <col min="2566" max="2568" width="11.140625" style="20" customWidth="1"/>
    <col min="2569" max="2814" width="9.140625" style="20"/>
    <col min="2815" max="2815" width="3" style="20" bestFit="1" customWidth="1"/>
    <col min="2816" max="2816" width="47.28515625" style="20" bestFit="1" customWidth="1"/>
    <col min="2817" max="2819" width="11.140625" style="20" customWidth="1"/>
    <col min="2820" max="2820" width="7" style="20" customWidth="1"/>
    <col min="2821" max="2821" width="62.7109375" style="20" bestFit="1" customWidth="1"/>
    <col min="2822" max="2824" width="11.140625" style="20" customWidth="1"/>
    <col min="2825" max="3070" width="9.140625" style="20"/>
    <col min="3071" max="3071" width="3" style="20" bestFit="1" customWidth="1"/>
    <col min="3072" max="3072" width="47.28515625" style="20" bestFit="1" customWidth="1"/>
    <col min="3073" max="3075" width="11.140625" style="20" customWidth="1"/>
    <col min="3076" max="3076" width="7" style="20" customWidth="1"/>
    <col min="3077" max="3077" width="62.7109375" style="20" bestFit="1" customWidth="1"/>
    <col min="3078" max="3080" width="11.140625" style="20" customWidth="1"/>
    <col min="3081" max="3326" width="9.140625" style="20"/>
    <col min="3327" max="3327" width="3" style="20" bestFit="1" customWidth="1"/>
    <col min="3328" max="3328" width="47.28515625" style="20" bestFit="1" customWidth="1"/>
    <col min="3329" max="3331" width="11.140625" style="20" customWidth="1"/>
    <col min="3332" max="3332" width="7" style="20" customWidth="1"/>
    <col min="3333" max="3333" width="62.7109375" style="20" bestFit="1" customWidth="1"/>
    <col min="3334" max="3336" width="11.140625" style="20" customWidth="1"/>
    <col min="3337" max="3582" width="9.140625" style="20"/>
    <col min="3583" max="3583" width="3" style="20" bestFit="1" customWidth="1"/>
    <col min="3584" max="3584" width="47.28515625" style="20" bestFit="1" customWidth="1"/>
    <col min="3585" max="3587" width="11.140625" style="20" customWidth="1"/>
    <col min="3588" max="3588" width="7" style="20" customWidth="1"/>
    <col min="3589" max="3589" width="62.7109375" style="20" bestFit="1" customWidth="1"/>
    <col min="3590" max="3592" width="11.140625" style="20" customWidth="1"/>
    <col min="3593" max="3838" width="9.140625" style="20"/>
    <col min="3839" max="3839" width="3" style="20" bestFit="1" customWidth="1"/>
    <col min="3840" max="3840" width="47.28515625" style="20" bestFit="1" customWidth="1"/>
    <col min="3841" max="3843" width="11.140625" style="20" customWidth="1"/>
    <col min="3844" max="3844" width="7" style="20" customWidth="1"/>
    <col min="3845" max="3845" width="62.7109375" style="20" bestFit="1" customWidth="1"/>
    <col min="3846" max="3848" width="11.140625" style="20" customWidth="1"/>
    <col min="3849" max="4094" width="9.140625" style="20"/>
    <col min="4095" max="4095" width="3" style="20" bestFit="1" customWidth="1"/>
    <col min="4096" max="4096" width="47.28515625" style="20" bestFit="1" customWidth="1"/>
    <col min="4097" max="4099" width="11.140625" style="20" customWidth="1"/>
    <col min="4100" max="4100" width="7" style="20" customWidth="1"/>
    <col min="4101" max="4101" width="62.7109375" style="20" bestFit="1" customWidth="1"/>
    <col min="4102" max="4104" width="11.140625" style="20" customWidth="1"/>
    <col min="4105" max="4350" width="9.140625" style="20"/>
    <col min="4351" max="4351" width="3" style="20" bestFit="1" customWidth="1"/>
    <col min="4352" max="4352" width="47.28515625" style="20" bestFit="1" customWidth="1"/>
    <col min="4353" max="4355" width="11.140625" style="20" customWidth="1"/>
    <col min="4356" max="4356" width="7" style="20" customWidth="1"/>
    <col min="4357" max="4357" width="62.7109375" style="20" bestFit="1" customWidth="1"/>
    <col min="4358" max="4360" width="11.140625" style="20" customWidth="1"/>
    <col min="4361" max="4606" width="9.140625" style="20"/>
    <col min="4607" max="4607" width="3" style="20" bestFit="1" customWidth="1"/>
    <col min="4608" max="4608" width="47.28515625" style="20" bestFit="1" customWidth="1"/>
    <col min="4609" max="4611" width="11.140625" style="20" customWidth="1"/>
    <col min="4612" max="4612" width="7" style="20" customWidth="1"/>
    <col min="4613" max="4613" width="62.7109375" style="20" bestFit="1" customWidth="1"/>
    <col min="4614" max="4616" width="11.140625" style="20" customWidth="1"/>
    <col min="4617" max="4862" width="9.140625" style="20"/>
    <col min="4863" max="4863" width="3" style="20" bestFit="1" customWidth="1"/>
    <col min="4864" max="4864" width="47.28515625" style="20" bestFit="1" customWidth="1"/>
    <col min="4865" max="4867" width="11.140625" style="20" customWidth="1"/>
    <col min="4868" max="4868" width="7" style="20" customWidth="1"/>
    <col min="4869" max="4869" width="62.7109375" style="20" bestFit="1" customWidth="1"/>
    <col min="4870" max="4872" width="11.140625" style="20" customWidth="1"/>
    <col min="4873" max="5118" width="9.140625" style="20"/>
    <col min="5119" max="5119" width="3" style="20" bestFit="1" customWidth="1"/>
    <col min="5120" max="5120" width="47.28515625" style="20" bestFit="1" customWidth="1"/>
    <col min="5121" max="5123" width="11.140625" style="20" customWidth="1"/>
    <col min="5124" max="5124" width="7" style="20" customWidth="1"/>
    <col min="5125" max="5125" width="62.7109375" style="20" bestFit="1" customWidth="1"/>
    <col min="5126" max="5128" width="11.140625" style="20" customWidth="1"/>
    <col min="5129" max="5374" width="9.140625" style="20"/>
    <col min="5375" max="5375" width="3" style="20" bestFit="1" customWidth="1"/>
    <col min="5376" max="5376" width="47.28515625" style="20" bestFit="1" customWidth="1"/>
    <col min="5377" max="5379" width="11.140625" style="20" customWidth="1"/>
    <col min="5380" max="5380" width="7" style="20" customWidth="1"/>
    <col min="5381" max="5381" width="62.7109375" style="20" bestFit="1" customWidth="1"/>
    <col min="5382" max="5384" width="11.140625" style="20" customWidth="1"/>
    <col min="5385" max="5630" width="9.140625" style="20"/>
    <col min="5631" max="5631" width="3" style="20" bestFit="1" customWidth="1"/>
    <col min="5632" max="5632" width="47.28515625" style="20" bestFit="1" customWidth="1"/>
    <col min="5633" max="5635" width="11.140625" style="20" customWidth="1"/>
    <col min="5636" max="5636" width="7" style="20" customWidth="1"/>
    <col min="5637" max="5637" width="62.7109375" style="20" bestFit="1" customWidth="1"/>
    <col min="5638" max="5640" width="11.140625" style="20" customWidth="1"/>
    <col min="5641" max="5886" width="9.140625" style="20"/>
    <col min="5887" max="5887" width="3" style="20" bestFit="1" customWidth="1"/>
    <col min="5888" max="5888" width="47.28515625" style="20" bestFit="1" customWidth="1"/>
    <col min="5889" max="5891" width="11.140625" style="20" customWidth="1"/>
    <col min="5892" max="5892" width="7" style="20" customWidth="1"/>
    <col min="5893" max="5893" width="62.7109375" style="20" bestFit="1" customWidth="1"/>
    <col min="5894" max="5896" width="11.140625" style="20" customWidth="1"/>
    <col min="5897" max="6142" width="9.140625" style="20"/>
    <col min="6143" max="6143" width="3" style="20" bestFit="1" customWidth="1"/>
    <col min="6144" max="6144" width="47.28515625" style="20" bestFit="1" customWidth="1"/>
    <col min="6145" max="6147" width="11.140625" style="20" customWidth="1"/>
    <col min="6148" max="6148" width="7" style="20" customWidth="1"/>
    <col min="6149" max="6149" width="62.7109375" style="20" bestFit="1" customWidth="1"/>
    <col min="6150" max="6152" width="11.140625" style="20" customWidth="1"/>
    <col min="6153" max="6398" width="9.140625" style="20"/>
    <col min="6399" max="6399" width="3" style="20" bestFit="1" customWidth="1"/>
    <col min="6400" max="6400" width="47.28515625" style="20" bestFit="1" customWidth="1"/>
    <col min="6401" max="6403" width="11.140625" style="20" customWidth="1"/>
    <col min="6404" max="6404" width="7" style="20" customWidth="1"/>
    <col min="6405" max="6405" width="62.7109375" style="20" bestFit="1" customWidth="1"/>
    <col min="6406" max="6408" width="11.140625" style="20" customWidth="1"/>
    <col min="6409" max="6654" width="9.140625" style="20"/>
    <col min="6655" max="6655" width="3" style="20" bestFit="1" customWidth="1"/>
    <col min="6656" max="6656" width="47.28515625" style="20" bestFit="1" customWidth="1"/>
    <col min="6657" max="6659" width="11.140625" style="20" customWidth="1"/>
    <col min="6660" max="6660" width="7" style="20" customWidth="1"/>
    <col min="6661" max="6661" width="62.7109375" style="20" bestFit="1" customWidth="1"/>
    <col min="6662" max="6664" width="11.140625" style="20" customWidth="1"/>
    <col min="6665" max="6910" width="9.140625" style="20"/>
    <col min="6911" max="6911" width="3" style="20" bestFit="1" customWidth="1"/>
    <col min="6912" max="6912" width="47.28515625" style="20" bestFit="1" customWidth="1"/>
    <col min="6913" max="6915" width="11.140625" style="20" customWidth="1"/>
    <col min="6916" max="6916" width="7" style="20" customWidth="1"/>
    <col min="6917" max="6917" width="62.7109375" style="20" bestFit="1" customWidth="1"/>
    <col min="6918" max="6920" width="11.140625" style="20" customWidth="1"/>
    <col min="6921" max="7166" width="9.140625" style="20"/>
    <col min="7167" max="7167" width="3" style="20" bestFit="1" customWidth="1"/>
    <col min="7168" max="7168" width="47.28515625" style="20" bestFit="1" customWidth="1"/>
    <col min="7169" max="7171" width="11.140625" style="20" customWidth="1"/>
    <col min="7172" max="7172" width="7" style="20" customWidth="1"/>
    <col min="7173" max="7173" width="62.7109375" style="20" bestFit="1" customWidth="1"/>
    <col min="7174" max="7176" width="11.140625" style="20" customWidth="1"/>
    <col min="7177" max="7422" width="9.140625" style="20"/>
    <col min="7423" max="7423" width="3" style="20" bestFit="1" customWidth="1"/>
    <col min="7424" max="7424" width="47.28515625" style="20" bestFit="1" customWidth="1"/>
    <col min="7425" max="7427" width="11.140625" style="20" customWidth="1"/>
    <col min="7428" max="7428" width="7" style="20" customWidth="1"/>
    <col min="7429" max="7429" width="62.7109375" style="20" bestFit="1" customWidth="1"/>
    <col min="7430" max="7432" width="11.140625" style="20" customWidth="1"/>
    <col min="7433" max="7678" width="9.140625" style="20"/>
    <col min="7679" max="7679" width="3" style="20" bestFit="1" customWidth="1"/>
    <col min="7680" max="7680" width="47.28515625" style="20" bestFit="1" customWidth="1"/>
    <col min="7681" max="7683" width="11.140625" style="20" customWidth="1"/>
    <col min="7684" max="7684" width="7" style="20" customWidth="1"/>
    <col min="7685" max="7685" width="62.7109375" style="20" bestFit="1" customWidth="1"/>
    <col min="7686" max="7688" width="11.140625" style="20" customWidth="1"/>
    <col min="7689" max="7934" width="9.140625" style="20"/>
    <col min="7935" max="7935" width="3" style="20" bestFit="1" customWidth="1"/>
    <col min="7936" max="7936" width="47.28515625" style="20" bestFit="1" customWidth="1"/>
    <col min="7937" max="7939" width="11.140625" style="20" customWidth="1"/>
    <col min="7940" max="7940" width="7" style="20" customWidth="1"/>
    <col min="7941" max="7941" width="62.7109375" style="20" bestFit="1" customWidth="1"/>
    <col min="7942" max="7944" width="11.140625" style="20" customWidth="1"/>
    <col min="7945" max="8190" width="9.140625" style="20"/>
    <col min="8191" max="8191" width="3" style="20" bestFit="1" customWidth="1"/>
    <col min="8192" max="8192" width="47.28515625" style="20" bestFit="1" customWidth="1"/>
    <col min="8193" max="8195" width="11.140625" style="20" customWidth="1"/>
    <col min="8196" max="8196" width="7" style="20" customWidth="1"/>
    <col min="8197" max="8197" width="62.7109375" style="20" bestFit="1" customWidth="1"/>
    <col min="8198" max="8200" width="11.140625" style="20" customWidth="1"/>
    <col min="8201" max="8446" width="9.140625" style="20"/>
    <col min="8447" max="8447" width="3" style="20" bestFit="1" customWidth="1"/>
    <col min="8448" max="8448" width="47.28515625" style="20" bestFit="1" customWidth="1"/>
    <col min="8449" max="8451" width="11.140625" style="20" customWidth="1"/>
    <col min="8452" max="8452" width="7" style="20" customWidth="1"/>
    <col min="8453" max="8453" width="62.7109375" style="20" bestFit="1" customWidth="1"/>
    <col min="8454" max="8456" width="11.140625" style="20" customWidth="1"/>
    <col min="8457" max="8702" width="9.140625" style="20"/>
    <col min="8703" max="8703" width="3" style="20" bestFit="1" customWidth="1"/>
    <col min="8704" max="8704" width="47.28515625" style="20" bestFit="1" customWidth="1"/>
    <col min="8705" max="8707" width="11.140625" style="20" customWidth="1"/>
    <col min="8708" max="8708" width="7" style="20" customWidth="1"/>
    <col min="8709" max="8709" width="62.7109375" style="20" bestFit="1" customWidth="1"/>
    <col min="8710" max="8712" width="11.140625" style="20" customWidth="1"/>
    <col min="8713" max="8958" width="9.140625" style="20"/>
    <col min="8959" max="8959" width="3" style="20" bestFit="1" customWidth="1"/>
    <col min="8960" max="8960" width="47.28515625" style="20" bestFit="1" customWidth="1"/>
    <col min="8961" max="8963" width="11.140625" style="20" customWidth="1"/>
    <col min="8964" max="8964" width="7" style="20" customWidth="1"/>
    <col min="8965" max="8965" width="62.7109375" style="20" bestFit="1" customWidth="1"/>
    <col min="8966" max="8968" width="11.140625" style="20" customWidth="1"/>
    <col min="8969" max="9214" width="9.140625" style="20"/>
    <col min="9215" max="9215" width="3" style="20" bestFit="1" customWidth="1"/>
    <col min="9216" max="9216" width="47.28515625" style="20" bestFit="1" customWidth="1"/>
    <col min="9217" max="9219" width="11.140625" style="20" customWidth="1"/>
    <col min="9220" max="9220" width="7" style="20" customWidth="1"/>
    <col min="9221" max="9221" width="62.7109375" style="20" bestFit="1" customWidth="1"/>
    <col min="9222" max="9224" width="11.140625" style="20" customWidth="1"/>
    <col min="9225" max="9470" width="9.140625" style="20"/>
    <col min="9471" max="9471" width="3" style="20" bestFit="1" customWidth="1"/>
    <col min="9472" max="9472" width="47.28515625" style="20" bestFit="1" customWidth="1"/>
    <col min="9473" max="9475" width="11.140625" style="20" customWidth="1"/>
    <col min="9476" max="9476" width="7" style="20" customWidth="1"/>
    <col min="9477" max="9477" width="62.7109375" style="20" bestFit="1" customWidth="1"/>
    <col min="9478" max="9480" width="11.140625" style="20" customWidth="1"/>
    <col min="9481" max="9726" width="9.140625" style="20"/>
    <col min="9727" max="9727" width="3" style="20" bestFit="1" customWidth="1"/>
    <col min="9728" max="9728" width="47.28515625" style="20" bestFit="1" customWidth="1"/>
    <col min="9729" max="9731" width="11.140625" style="20" customWidth="1"/>
    <col min="9732" max="9732" width="7" style="20" customWidth="1"/>
    <col min="9733" max="9733" width="62.7109375" style="20" bestFit="1" customWidth="1"/>
    <col min="9734" max="9736" width="11.140625" style="20" customWidth="1"/>
    <col min="9737" max="9982" width="9.140625" style="20"/>
    <col min="9983" max="9983" width="3" style="20" bestFit="1" customWidth="1"/>
    <col min="9984" max="9984" width="47.28515625" style="20" bestFit="1" customWidth="1"/>
    <col min="9985" max="9987" width="11.140625" style="20" customWidth="1"/>
    <col min="9988" max="9988" width="7" style="20" customWidth="1"/>
    <col min="9989" max="9989" width="62.7109375" style="20" bestFit="1" customWidth="1"/>
    <col min="9990" max="9992" width="11.140625" style="20" customWidth="1"/>
    <col min="9993" max="10238" width="9.140625" style="20"/>
    <col min="10239" max="10239" width="3" style="20" bestFit="1" customWidth="1"/>
    <col min="10240" max="10240" width="47.28515625" style="20" bestFit="1" customWidth="1"/>
    <col min="10241" max="10243" width="11.140625" style="20" customWidth="1"/>
    <col min="10244" max="10244" width="7" style="20" customWidth="1"/>
    <col min="10245" max="10245" width="62.7109375" style="20" bestFit="1" customWidth="1"/>
    <col min="10246" max="10248" width="11.140625" style="20" customWidth="1"/>
    <col min="10249" max="10494" width="9.140625" style="20"/>
    <col min="10495" max="10495" width="3" style="20" bestFit="1" customWidth="1"/>
    <col min="10496" max="10496" width="47.28515625" style="20" bestFit="1" customWidth="1"/>
    <col min="10497" max="10499" width="11.140625" style="20" customWidth="1"/>
    <col min="10500" max="10500" width="7" style="20" customWidth="1"/>
    <col min="10501" max="10501" width="62.7109375" style="20" bestFit="1" customWidth="1"/>
    <col min="10502" max="10504" width="11.140625" style="20" customWidth="1"/>
    <col min="10505" max="10750" width="9.140625" style="20"/>
    <col min="10751" max="10751" width="3" style="20" bestFit="1" customWidth="1"/>
    <col min="10752" max="10752" width="47.28515625" style="20" bestFit="1" customWidth="1"/>
    <col min="10753" max="10755" width="11.140625" style="20" customWidth="1"/>
    <col min="10756" max="10756" width="7" style="20" customWidth="1"/>
    <col min="10757" max="10757" width="62.7109375" style="20" bestFit="1" customWidth="1"/>
    <col min="10758" max="10760" width="11.140625" style="20" customWidth="1"/>
    <col min="10761" max="11006" width="9.140625" style="20"/>
    <col min="11007" max="11007" width="3" style="20" bestFit="1" customWidth="1"/>
    <col min="11008" max="11008" width="47.28515625" style="20" bestFit="1" customWidth="1"/>
    <col min="11009" max="11011" width="11.140625" style="20" customWidth="1"/>
    <col min="11012" max="11012" width="7" style="20" customWidth="1"/>
    <col min="11013" max="11013" width="62.7109375" style="20" bestFit="1" customWidth="1"/>
    <col min="11014" max="11016" width="11.140625" style="20" customWidth="1"/>
    <col min="11017" max="11262" width="9.140625" style="20"/>
    <col min="11263" max="11263" width="3" style="20" bestFit="1" customWidth="1"/>
    <col min="11264" max="11264" width="47.28515625" style="20" bestFit="1" customWidth="1"/>
    <col min="11265" max="11267" width="11.140625" style="20" customWidth="1"/>
    <col min="11268" max="11268" width="7" style="20" customWidth="1"/>
    <col min="11269" max="11269" width="62.7109375" style="20" bestFit="1" customWidth="1"/>
    <col min="11270" max="11272" width="11.140625" style="20" customWidth="1"/>
    <col min="11273" max="11518" width="9.140625" style="20"/>
    <col min="11519" max="11519" width="3" style="20" bestFit="1" customWidth="1"/>
    <col min="11520" max="11520" width="47.28515625" style="20" bestFit="1" customWidth="1"/>
    <col min="11521" max="11523" width="11.140625" style="20" customWidth="1"/>
    <col min="11524" max="11524" width="7" style="20" customWidth="1"/>
    <col min="11525" max="11525" width="62.7109375" style="20" bestFit="1" customWidth="1"/>
    <col min="11526" max="11528" width="11.140625" style="20" customWidth="1"/>
    <col min="11529" max="11774" width="9.140625" style="20"/>
    <col min="11775" max="11775" width="3" style="20" bestFit="1" customWidth="1"/>
    <col min="11776" max="11776" width="47.28515625" style="20" bestFit="1" customWidth="1"/>
    <col min="11777" max="11779" width="11.140625" style="20" customWidth="1"/>
    <col min="11780" max="11780" width="7" style="20" customWidth="1"/>
    <col min="11781" max="11781" width="62.7109375" style="20" bestFit="1" customWidth="1"/>
    <col min="11782" max="11784" width="11.140625" style="20" customWidth="1"/>
    <col min="11785" max="12030" width="9.140625" style="20"/>
    <col min="12031" max="12031" width="3" style="20" bestFit="1" customWidth="1"/>
    <col min="12032" max="12032" width="47.28515625" style="20" bestFit="1" customWidth="1"/>
    <col min="12033" max="12035" width="11.140625" style="20" customWidth="1"/>
    <col min="12036" max="12036" width="7" style="20" customWidth="1"/>
    <col min="12037" max="12037" width="62.7109375" style="20" bestFit="1" customWidth="1"/>
    <col min="12038" max="12040" width="11.140625" style="20" customWidth="1"/>
    <col min="12041" max="12286" width="9.140625" style="20"/>
    <col min="12287" max="12287" width="3" style="20" bestFit="1" customWidth="1"/>
    <col min="12288" max="12288" width="47.28515625" style="20" bestFit="1" customWidth="1"/>
    <col min="12289" max="12291" width="11.140625" style="20" customWidth="1"/>
    <col min="12292" max="12292" width="7" style="20" customWidth="1"/>
    <col min="12293" max="12293" width="62.7109375" style="20" bestFit="1" customWidth="1"/>
    <col min="12294" max="12296" width="11.140625" style="20" customWidth="1"/>
    <col min="12297" max="12542" width="9.140625" style="20"/>
    <col min="12543" max="12543" width="3" style="20" bestFit="1" customWidth="1"/>
    <col min="12544" max="12544" width="47.28515625" style="20" bestFit="1" customWidth="1"/>
    <col min="12545" max="12547" width="11.140625" style="20" customWidth="1"/>
    <col min="12548" max="12548" width="7" style="20" customWidth="1"/>
    <col min="12549" max="12549" width="62.7109375" style="20" bestFit="1" customWidth="1"/>
    <col min="12550" max="12552" width="11.140625" style="20" customWidth="1"/>
    <col min="12553" max="12798" width="9.140625" style="20"/>
    <col min="12799" max="12799" width="3" style="20" bestFit="1" customWidth="1"/>
    <col min="12800" max="12800" width="47.28515625" style="20" bestFit="1" customWidth="1"/>
    <col min="12801" max="12803" width="11.140625" style="20" customWidth="1"/>
    <col min="12804" max="12804" width="7" style="20" customWidth="1"/>
    <col min="12805" max="12805" width="62.7109375" style="20" bestFit="1" customWidth="1"/>
    <col min="12806" max="12808" width="11.140625" style="20" customWidth="1"/>
    <col min="12809" max="13054" width="9.140625" style="20"/>
    <col min="13055" max="13055" width="3" style="20" bestFit="1" customWidth="1"/>
    <col min="13056" max="13056" width="47.28515625" style="20" bestFit="1" customWidth="1"/>
    <col min="13057" max="13059" width="11.140625" style="20" customWidth="1"/>
    <col min="13060" max="13060" width="7" style="20" customWidth="1"/>
    <col min="13061" max="13061" width="62.7109375" style="20" bestFit="1" customWidth="1"/>
    <col min="13062" max="13064" width="11.140625" style="20" customWidth="1"/>
    <col min="13065" max="13310" width="9.140625" style="20"/>
    <col min="13311" max="13311" width="3" style="20" bestFit="1" customWidth="1"/>
    <col min="13312" max="13312" width="47.28515625" style="20" bestFit="1" customWidth="1"/>
    <col min="13313" max="13315" width="11.140625" style="20" customWidth="1"/>
    <col min="13316" max="13316" width="7" style="20" customWidth="1"/>
    <col min="13317" max="13317" width="62.7109375" style="20" bestFit="1" customWidth="1"/>
    <col min="13318" max="13320" width="11.140625" style="20" customWidth="1"/>
    <col min="13321" max="13566" width="9.140625" style="20"/>
    <col min="13567" max="13567" width="3" style="20" bestFit="1" customWidth="1"/>
    <col min="13568" max="13568" width="47.28515625" style="20" bestFit="1" customWidth="1"/>
    <col min="13569" max="13571" width="11.140625" style="20" customWidth="1"/>
    <col min="13572" max="13572" width="7" style="20" customWidth="1"/>
    <col min="13573" max="13573" width="62.7109375" style="20" bestFit="1" customWidth="1"/>
    <col min="13574" max="13576" width="11.140625" style="20" customWidth="1"/>
    <col min="13577" max="13822" width="9.140625" style="20"/>
    <col min="13823" max="13823" width="3" style="20" bestFit="1" customWidth="1"/>
    <col min="13824" max="13824" width="47.28515625" style="20" bestFit="1" customWidth="1"/>
    <col min="13825" max="13827" width="11.140625" style="20" customWidth="1"/>
    <col min="13828" max="13828" width="7" style="20" customWidth="1"/>
    <col min="13829" max="13829" width="62.7109375" style="20" bestFit="1" customWidth="1"/>
    <col min="13830" max="13832" width="11.140625" style="20" customWidth="1"/>
    <col min="13833" max="14078" width="9.140625" style="20"/>
    <col min="14079" max="14079" width="3" style="20" bestFit="1" customWidth="1"/>
    <col min="14080" max="14080" width="47.28515625" style="20" bestFit="1" customWidth="1"/>
    <col min="14081" max="14083" width="11.140625" style="20" customWidth="1"/>
    <col min="14084" max="14084" width="7" style="20" customWidth="1"/>
    <col min="14085" max="14085" width="62.7109375" style="20" bestFit="1" customWidth="1"/>
    <col min="14086" max="14088" width="11.140625" style="20" customWidth="1"/>
    <col min="14089" max="14334" width="9.140625" style="20"/>
    <col min="14335" max="14335" width="3" style="20" bestFit="1" customWidth="1"/>
    <col min="14336" max="14336" width="47.28515625" style="20" bestFit="1" customWidth="1"/>
    <col min="14337" max="14339" width="11.140625" style="20" customWidth="1"/>
    <col min="14340" max="14340" width="7" style="20" customWidth="1"/>
    <col min="14341" max="14341" width="62.7109375" style="20" bestFit="1" customWidth="1"/>
    <col min="14342" max="14344" width="11.140625" style="20" customWidth="1"/>
    <col min="14345" max="14590" width="9.140625" style="20"/>
    <col min="14591" max="14591" width="3" style="20" bestFit="1" customWidth="1"/>
    <col min="14592" max="14592" width="47.28515625" style="20" bestFit="1" customWidth="1"/>
    <col min="14593" max="14595" width="11.140625" style="20" customWidth="1"/>
    <col min="14596" max="14596" width="7" style="20" customWidth="1"/>
    <col min="14597" max="14597" width="62.7109375" style="20" bestFit="1" customWidth="1"/>
    <col min="14598" max="14600" width="11.140625" style="20" customWidth="1"/>
    <col min="14601" max="14846" width="9.140625" style="20"/>
    <col min="14847" max="14847" width="3" style="20" bestFit="1" customWidth="1"/>
    <col min="14848" max="14848" width="47.28515625" style="20" bestFit="1" customWidth="1"/>
    <col min="14849" max="14851" width="11.140625" style="20" customWidth="1"/>
    <col min="14852" max="14852" width="7" style="20" customWidth="1"/>
    <col min="14853" max="14853" width="62.7109375" style="20" bestFit="1" customWidth="1"/>
    <col min="14854" max="14856" width="11.140625" style="20" customWidth="1"/>
    <col min="14857" max="15102" width="9.140625" style="20"/>
    <col min="15103" max="15103" width="3" style="20" bestFit="1" customWidth="1"/>
    <col min="15104" max="15104" width="47.28515625" style="20" bestFit="1" customWidth="1"/>
    <col min="15105" max="15107" width="11.140625" style="20" customWidth="1"/>
    <col min="15108" max="15108" width="7" style="20" customWidth="1"/>
    <col min="15109" max="15109" width="62.7109375" style="20" bestFit="1" customWidth="1"/>
    <col min="15110" max="15112" width="11.140625" style="20" customWidth="1"/>
    <col min="15113" max="15358" width="9.140625" style="20"/>
    <col min="15359" max="15359" width="3" style="20" bestFit="1" customWidth="1"/>
    <col min="15360" max="15360" width="47.28515625" style="20" bestFit="1" customWidth="1"/>
    <col min="15361" max="15363" width="11.140625" style="20" customWidth="1"/>
    <col min="15364" max="15364" width="7" style="20" customWidth="1"/>
    <col min="15365" max="15365" width="62.7109375" style="20" bestFit="1" customWidth="1"/>
    <col min="15366" max="15368" width="11.140625" style="20" customWidth="1"/>
    <col min="15369" max="15614" width="9.140625" style="20"/>
    <col min="15615" max="15615" width="3" style="20" bestFit="1" customWidth="1"/>
    <col min="15616" max="15616" width="47.28515625" style="20" bestFit="1" customWidth="1"/>
    <col min="15617" max="15619" width="11.140625" style="20" customWidth="1"/>
    <col min="15620" max="15620" width="7" style="20" customWidth="1"/>
    <col min="15621" max="15621" width="62.7109375" style="20" bestFit="1" customWidth="1"/>
    <col min="15622" max="15624" width="11.140625" style="20" customWidth="1"/>
    <col min="15625" max="15870" width="9.140625" style="20"/>
    <col min="15871" max="15871" width="3" style="20" bestFit="1" customWidth="1"/>
    <col min="15872" max="15872" width="47.28515625" style="20" bestFit="1" customWidth="1"/>
    <col min="15873" max="15875" width="11.140625" style="20" customWidth="1"/>
    <col min="15876" max="15876" width="7" style="20" customWidth="1"/>
    <col min="15877" max="15877" width="62.7109375" style="20" bestFit="1" customWidth="1"/>
    <col min="15878" max="15880" width="11.140625" style="20" customWidth="1"/>
    <col min="15881" max="16126" width="9.140625" style="20"/>
    <col min="16127" max="16127" width="3" style="20" bestFit="1" customWidth="1"/>
    <col min="16128" max="16128" width="47.28515625" style="20" bestFit="1" customWidth="1"/>
    <col min="16129" max="16131" width="11.140625" style="20" customWidth="1"/>
    <col min="16132" max="16132" width="7" style="20" customWidth="1"/>
    <col min="16133" max="16133" width="62.7109375" style="20" bestFit="1" customWidth="1"/>
    <col min="16134" max="16136" width="11.140625" style="20" customWidth="1"/>
    <col min="16137" max="16384" width="9.140625" style="20"/>
  </cols>
  <sheetData>
    <row r="1" spans="1:10" ht="20.25" customHeight="1" x14ac:dyDescent="0.25">
      <c r="B1" s="123" t="s">
        <v>41</v>
      </c>
      <c r="C1" s="123"/>
      <c r="D1" s="123"/>
      <c r="E1" s="123"/>
      <c r="F1" s="19"/>
      <c r="G1" s="19"/>
      <c r="H1" s="19"/>
    </row>
    <row r="2" spans="1:10" ht="20.25" customHeight="1" x14ac:dyDescent="0.25">
      <c r="B2" s="123"/>
      <c r="C2" s="123"/>
      <c r="D2" s="123"/>
      <c r="E2" s="123"/>
      <c r="F2" s="19"/>
      <c r="G2" s="19"/>
      <c r="H2" s="19"/>
    </row>
    <row r="3" spans="1:10" ht="20.25" customHeight="1" x14ac:dyDescent="0.25">
      <c r="A3" s="21"/>
      <c r="B3" s="22" t="s">
        <v>1</v>
      </c>
      <c r="C3" s="22" t="s">
        <v>2</v>
      </c>
      <c r="D3" s="22" t="s">
        <v>3</v>
      </c>
      <c r="E3" s="22" t="s">
        <v>4</v>
      </c>
      <c r="F3" s="19"/>
      <c r="G3" s="19"/>
      <c r="H3" s="19"/>
    </row>
    <row r="4" spans="1:10" ht="15.95" customHeight="1" x14ac:dyDescent="0.25">
      <c r="A4" s="21"/>
      <c r="B4" s="23" t="s">
        <v>5</v>
      </c>
      <c r="C4" s="24" t="s">
        <v>6</v>
      </c>
      <c r="D4" s="24" t="s">
        <v>7</v>
      </c>
      <c r="E4" s="24" t="s">
        <v>8</v>
      </c>
      <c r="F4" s="25"/>
      <c r="G4" s="25"/>
      <c r="H4" s="25"/>
      <c r="I4" s="18"/>
      <c r="J4" s="26"/>
    </row>
    <row r="5" spans="1:10" ht="15.95" customHeight="1" x14ac:dyDescent="0.25">
      <c r="A5" s="21"/>
      <c r="B5" s="23" t="s">
        <v>9</v>
      </c>
      <c r="C5" s="27"/>
      <c r="D5" s="27"/>
      <c r="E5" s="27"/>
      <c r="F5" s="28"/>
      <c r="G5" s="28"/>
      <c r="H5" s="28"/>
      <c r="I5" s="26"/>
      <c r="J5" s="26"/>
    </row>
    <row r="6" spans="1:10" ht="15.95" customHeight="1" x14ac:dyDescent="0.25">
      <c r="A6" s="21">
        <v>1</v>
      </c>
      <c r="B6" s="21" t="s">
        <v>10</v>
      </c>
      <c r="C6" s="29">
        <v>0</v>
      </c>
      <c r="D6" s="29">
        <v>0</v>
      </c>
      <c r="E6" s="29">
        <v>0</v>
      </c>
      <c r="F6" s="30"/>
      <c r="G6" s="30"/>
      <c r="H6" s="26"/>
      <c r="I6" s="26"/>
      <c r="J6" s="26"/>
    </row>
    <row r="7" spans="1:10" ht="15.95" customHeight="1" x14ac:dyDescent="0.25">
      <c r="A7" s="21">
        <v>2</v>
      </c>
      <c r="B7" s="21" t="s">
        <v>11</v>
      </c>
      <c r="C7" s="29">
        <v>0</v>
      </c>
      <c r="D7" s="29">
        <v>0</v>
      </c>
      <c r="E7" s="29">
        <v>0</v>
      </c>
      <c r="F7" s="30"/>
      <c r="G7" s="30"/>
      <c r="H7" s="26"/>
      <c r="I7" s="26"/>
      <c r="J7" s="26"/>
    </row>
    <row r="8" spans="1:10" ht="15.95" customHeight="1" x14ac:dyDescent="0.25">
      <c r="A8" s="21">
        <v>3</v>
      </c>
      <c r="B8" s="21" t="s">
        <v>12</v>
      </c>
      <c r="C8" s="29">
        <v>4064000</v>
      </c>
      <c r="D8" s="29">
        <v>4064000</v>
      </c>
      <c r="E8" s="29">
        <v>5196073</v>
      </c>
      <c r="F8" s="30"/>
      <c r="G8" s="30"/>
      <c r="H8" s="26"/>
      <c r="I8" s="26"/>
      <c r="J8" s="26"/>
    </row>
    <row r="9" spans="1:10" ht="15.95" customHeight="1" x14ac:dyDescent="0.25">
      <c r="A9" s="21">
        <v>4</v>
      </c>
      <c r="B9" s="21" t="s">
        <v>13</v>
      </c>
      <c r="C9" s="29">
        <v>0</v>
      </c>
      <c r="D9" s="29">
        <v>0</v>
      </c>
      <c r="E9" s="29">
        <v>0</v>
      </c>
      <c r="F9" s="30"/>
      <c r="G9" s="30"/>
      <c r="H9" s="26"/>
      <c r="I9" s="26"/>
      <c r="J9" s="26"/>
    </row>
    <row r="10" spans="1:10" ht="15.95" customHeight="1" x14ac:dyDescent="0.25">
      <c r="A10" s="21"/>
      <c r="B10" s="31" t="s">
        <v>14</v>
      </c>
      <c r="C10" s="32">
        <f>SUM(C6:C9)</f>
        <v>4064000</v>
      </c>
      <c r="D10" s="32">
        <f>SUM(D6:D9)</f>
        <v>4064000</v>
      </c>
      <c r="E10" s="32">
        <f>SUM(E6:E9)</f>
        <v>5196073</v>
      </c>
      <c r="F10" s="30"/>
      <c r="G10" s="30"/>
      <c r="H10" s="26"/>
      <c r="I10" s="26"/>
      <c r="J10" s="26"/>
    </row>
    <row r="11" spans="1:10" ht="15.95" customHeight="1" x14ac:dyDescent="0.25">
      <c r="A11" s="21"/>
      <c r="B11" s="31"/>
      <c r="C11" s="29"/>
      <c r="D11" s="29"/>
      <c r="E11" s="29"/>
      <c r="F11" s="30"/>
      <c r="G11" s="30"/>
      <c r="H11" s="26"/>
      <c r="I11" s="26"/>
      <c r="J11" s="26"/>
    </row>
    <row r="12" spans="1:10" ht="15.95" customHeight="1" x14ac:dyDescent="0.25">
      <c r="A12" s="21"/>
      <c r="B12" s="23" t="s">
        <v>5</v>
      </c>
      <c r="C12" s="29"/>
      <c r="D12" s="29"/>
      <c r="E12" s="29"/>
      <c r="F12" s="30"/>
      <c r="G12" s="30"/>
      <c r="H12" s="26"/>
      <c r="I12" s="26"/>
      <c r="J12" s="26"/>
    </row>
    <row r="13" spans="1:10" ht="15.95" customHeight="1" x14ac:dyDescent="0.25">
      <c r="A13" s="21"/>
      <c r="B13" s="23" t="s">
        <v>9</v>
      </c>
      <c r="C13" s="29"/>
      <c r="D13" s="29"/>
      <c r="E13" s="29"/>
      <c r="F13" s="30"/>
      <c r="G13" s="30"/>
      <c r="H13" s="26"/>
      <c r="I13" s="26"/>
      <c r="J13" s="26"/>
    </row>
    <row r="14" spans="1:10" ht="15.95" customHeight="1" x14ac:dyDescent="0.25">
      <c r="A14" s="21">
        <v>5</v>
      </c>
      <c r="B14" s="21" t="s">
        <v>15</v>
      </c>
      <c r="C14" s="29">
        <v>74901266</v>
      </c>
      <c r="D14" s="29">
        <v>74901266</v>
      </c>
      <c r="E14" s="29">
        <v>69531160</v>
      </c>
      <c r="F14" s="30"/>
      <c r="G14" s="30"/>
      <c r="H14" s="26"/>
      <c r="I14" s="26"/>
      <c r="J14" s="26"/>
    </row>
    <row r="15" spans="1:10" ht="15.95" customHeight="1" x14ac:dyDescent="0.25">
      <c r="A15" s="21">
        <v>6</v>
      </c>
      <c r="B15" s="21" t="s">
        <v>16</v>
      </c>
      <c r="C15" s="29">
        <v>15700000</v>
      </c>
      <c r="D15" s="29">
        <v>15700000</v>
      </c>
      <c r="E15" s="29">
        <v>13789664</v>
      </c>
      <c r="F15" s="30"/>
      <c r="G15" s="30"/>
      <c r="H15" s="26"/>
      <c r="I15" s="26"/>
      <c r="J15" s="26"/>
    </row>
    <row r="16" spans="1:10" ht="15.95" customHeight="1" x14ac:dyDescent="0.25">
      <c r="A16" s="21">
        <v>7</v>
      </c>
      <c r="B16" s="21" t="s">
        <v>17</v>
      </c>
      <c r="C16" s="29">
        <v>32573457</v>
      </c>
      <c r="D16" s="29">
        <v>33073457</v>
      </c>
      <c r="E16" s="29">
        <v>28250748</v>
      </c>
      <c r="F16" s="30"/>
      <c r="G16" s="30"/>
      <c r="H16" s="26"/>
      <c r="I16" s="26"/>
      <c r="J16" s="26"/>
    </row>
    <row r="17" spans="1:10" ht="15.95" customHeight="1" x14ac:dyDescent="0.25">
      <c r="A17" s="21">
        <v>8</v>
      </c>
      <c r="B17" s="21" t="s">
        <v>18</v>
      </c>
      <c r="C17" s="29">
        <v>0</v>
      </c>
      <c r="D17" s="29">
        <v>0</v>
      </c>
      <c r="E17" s="29">
        <v>0</v>
      </c>
      <c r="F17" s="30"/>
      <c r="G17" s="30"/>
      <c r="H17" s="26"/>
      <c r="I17" s="26"/>
      <c r="J17" s="26"/>
    </row>
    <row r="18" spans="1:10" ht="15.95" customHeight="1" x14ac:dyDescent="0.25">
      <c r="A18" s="52"/>
      <c r="B18" s="53" t="s">
        <v>19</v>
      </c>
      <c r="C18" s="29"/>
      <c r="D18" s="29"/>
      <c r="E18" s="29"/>
      <c r="F18" s="30"/>
      <c r="G18" s="30"/>
      <c r="H18" s="26"/>
      <c r="I18" s="26"/>
      <c r="J18" s="26"/>
    </row>
    <row r="19" spans="1:10" ht="15.95" customHeight="1" x14ac:dyDescent="0.25">
      <c r="A19" s="52">
        <v>9</v>
      </c>
      <c r="B19" s="52" t="s">
        <v>20</v>
      </c>
      <c r="C19" s="29">
        <v>0</v>
      </c>
      <c r="D19" s="29">
        <v>0</v>
      </c>
      <c r="E19" s="29">
        <v>0</v>
      </c>
      <c r="F19" s="30"/>
      <c r="G19" s="30"/>
      <c r="H19" s="26"/>
      <c r="I19" s="26"/>
      <c r="J19" s="26"/>
    </row>
    <row r="20" spans="1:10" ht="15.95" customHeight="1" x14ac:dyDescent="0.25">
      <c r="A20" s="21"/>
      <c r="B20" s="31" t="s">
        <v>21</v>
      </c>
      <c r="C20" s="32">
        <f>SUM(C14:C17)</f>
        <v>123174723</v>
      </c>
      <c r="D20" s="32">
        <f>SUM(D14:D17)</f>
        <v>123674723</v>
      </c>
      <c r="E20" s="32">
        <f>SUM(E14:E17)</f>
        <v>111571572</v>
      </c>
      <c r="F20" s="30"/>
      <c r="G20" s="30"/>
      <c r="H20" s="26"/>
      <c r="I20" s="26"/>
      <c r="J20" s="26"/>
    </row>
    <row r="21" spans="1:10" ht="15.95" customHeight="1" x14ac:dyDescent="0.25">
      <c r="A21" s="21"/>
      <c r="B21" s="31"/>
      <c r="C21" s="29"/>
      <c r="D21" s="29"/>
      <c r="E21" s="29"/>
      <c r="F21" s="30"/>
      <c r="G21" s="30"/>
      <c r="H21" s="26"/>
      <c r="I21" s="26"/>
      <c r="J21" s="26"/>
    </row>
    <row r="22" spans="1:10" ht="15.95" customHeight="1" x14ac:dyDescent="0.25">
      <c r="A22" s="21"/>
      <c r="B22" s="23" t="s">
        <v>9</v>
      </c>
      <c r="C22" s="29"/>
      <c r="D22" s="29"/>
      <c r="E22" s="29"/>
      <c r="F22" s="30"/>
      <c r="G22" s="26"/>
      <c r="H22" s="26"/>
      <c r="I22" s="26"/>
      <c r="J22" s="26"/>
    </row>
    <row r="23" spans="1:10" ht="15.95" customHeight="1" x14ac:dyDescent="0.25">
      <c r="A23" s="21">
        <v>10</v>
      </c>
      <c r="B23" s="21" t="s">
        <v>22</v>
      </c>
      <c r="C23" s="29">
        <v>0</v>
      </c>
      <c r="D23" s="29">
        <v>0</v>
      </c>
      <c r="E23" s="29">
        <v>0</v>
      </c>
      <c r="F23" s="30"/>
      <c r="G23" s="26"/>
      <c r="H23" s="26"/>
      <c r="I23" s="26"/>
      <c r="J23" s="26"/>
    </row>
    <row r="24" spans="1:10" ht="15.95" customHeight="1" x14ac:dyDescent="0.25">
      <c r="A24" s="21">
        <v>11</v>
      </c>
      <c r="B24" s="21" t="s">
        <v>23</v>
      </c>
      <c r="C24" s="29">
        <v>0</v>
      </c>
      <c r="D24" s="29">
        <v>0</v>
      </c>
      <c r="E24" s="29">
        <v>0</v>
      </c>
      <c r="F24" s="30"/>
      <c r="G24" s="26"/>
      <c r="H24" s="26"/>
      <c r="I24" s="26"/>
      <c r="J24" s="26"/>
    </row>
    <row r="25" spans="1:10" ht="15.95" customHeight="1" x14ac:dyDescent="0.25">
      <c r="A25" s="21">
        <v>12</v>
      </c>
      <c r="B25" s="21" t="s">
        <v>24</v>
      </c>
      <c r="C25" s="29">
        <v>0</v>
      </c>
      <c r="D25" s="29">
        <v>0</v>
      </c>
      <c r="E25" s="29">
        <v>0</v>
      </c>
      <c r="F25" s="30"/>
      <c r="G25" s="26"/>
      <c r="H25" s="26"/>
      <c r="I25" s="26"/>
      <c r="J25" s="26"/>
    </row>
    <row r="26" spans="1:10" ht="15.95" customHeight="1" x14ac:dyDescent="0.25">
      <c r="A26" s="21"/>
      <c r="B26" s="31" t="s">
        <v>25</v>
      </c>
      <c r="C26" s="32">
        <f>SUM(C23:C25)</f>
        <v>0</v>
      </c>
      <c r="D26" s="32">
        <f>SUM(D23:D25)</f>
        <v>0</v>
      </c>
      <c r="E26" s="32">
        <f>SUM(E23:E25)</f>
        <v>0</v>
      </c>
      <c r="F26" s="30"/>
      <c r="G26" s="26"/>
      <c r="H26" s="26"/>
      <c r="I26" s="26"/>
      <c r="J26" s="26"/>
    </row>
    <row r="27" spans="1:10" ht="15.95" customHeight="1" x14ac:dyDescent="0.25">
      <c r="A27" s="21"/>
      <c r="B27" s="31"/>
      <c r="C27" s="29"/>
      <c r="D27" s="29"/>
      <c r="E27" s="29"/>
      <c r="F27" s="30"/>
      <c r="G27" s="26"/>
      <c r="H27" s="26"/>
      <c r="I27" s="26"/>
      <c r="J27" s="26"/>
    </row>
    <row r="28" spans="1:10" ht="15.95" customHeight="1" x14ac:dyDescent="0.25">
      <c r="A28" s="21"/>
      <c r="B28" s="23" t="s">
        <v>9</v>
      </c>
      <c r="C28" s="29"/>
      <c r="D28" s="29"/>
      <c r="E28" s="29"/>
      <c r="F28" s="30"/>
      <c r="G28" s="26"/>
      <c r="H28" s="26"/>
      <c r="I28" s="26"/>
      <c r="J28" s="26"/>
    </row>
    <row r="29" spans="1:10" ht="15.95" customHeight="1" x14ac:dyDescent="0.25">
      <c r="A29" s="21">
        <v>13</v>
      </c>
      <c r="B29" s="21" t="s">
        <v>26</v>
      </c>
      <c r="C29" s="29">
        <v>2032000</v>
      </c>
      <c r="D29" s="29">
        <v>1532000</v>
      </c>
      <c r="E29" s="29">
        <v>914637</v>
      </c>
      <c r="F29" s="30"/>
      <c r="G29" s="26"/>
      <c r="H29" s="26"/>
      <c r="I29" s="26"/>
      <c r="J29" s="26"/>
    </row>
    <row r="30" spans="1:10" ht="15.95" customHeight="1" x14ac:dyDescent="0.25">
      <c r="A30" s="21">
        <v>14</v>
      </c>
      <c r="B30" s="21" t="s">
        <v>27</v>
      </c>
      <c r="C30" s="29">
        <v>0</v>
      </c>
      <c r="D30" s="29">
        <v>0</v>
      </c>
      <c r="E30" s="29">
        <v>0</v>
      </c>
      <c r="F30" s="30"/>
      <c r="G30" s="26"/>
      <c r="H30" s="26"/>
      <c r="I30" s="26"/>
      <c r="J30" s="26"/>
    </row>
    <row r="31" spans="1:10" ht="15.95" customHeight="1" x14ac:dyDescent="0.25">
      <c r="A31" s="21">
        <v>15</v>
      </c>
      <c r="B31" s="21" t="s">
        <v>28</v>
      </c>
      <c r="C31" s="29">
        <v>0</v>
      </c>
      <c r="D31" s="29">
        <v>0</v>
      </c>
      <c r="E31" s="29">
        <v>0</v>
      </c>
      <c r="F31" s="30"/>
      <c r="G31" s="26"/>
      <c r="H31" s="26"/>
      <c r="I31" s="26"/>
      <c r="J31" s="26"/>
    </row>
    <row r="32" spans="1:10" ht="15.95" customHeight="1" x14ac:dyDescent="0.25">
      <c r="A32" s="21"/>
      <c r="B32" s="31" t="s">
        <v>29</v>
      </c>
      <c r="C32" s="32">
        <f>SUM(C29:C31)</f>
        <v>2032000</v>
      </c>
      <c r="D32" s="32">
        <f>SUM(D29:D31)</f>
        <v>1532000</v>
      </c>
      <c r="E32" s="32">
        <f>SUM(E29:E31)</f>
        <v>914637</v>
      </c>
      <c r="F32" s="30"/>
      <c r="G32" s="26"/>
      <c r="H32" s="26"/>
      <c r="I32" s="26"/>
      <c r="J32" s="26"/>
    </row>
    <row r="33" spans="1:10" ht="15.95" customHeight="1" x14ac:dyDescent="0.25">
      <c r="A33" s="21"/>
      <c r="B33" s="31"/>
      <c r="C33" s="29"/>
      <c r="D33" s="29"/>
      <c r="E33" s="29"/>
      <c r="F33" s="30"/>
      <c r="G33" s="26"/>
      <c r="H33" s="26"/>
      <c r="I33" s="26"/>
      <c r="J33" s="26"/>
    </row>
    <row r="34" spans="1:10" ht="15.95" customHeight="1" x14ac:dyDescent="0.25">
      <c r="A34" s="21"/>
      <c r="B34" s="31" t="s">
        <v>30</v>
      </c>
      <c r="C34" s="29"/>
      <c r="D34" s="29"/>
      <c r="E34" s="29"/>
      <c r="F34" s="30"/>
      <c r="G34" s="26"/>
      <c r="H34" s="26"/>
      <c r="I34" s="26"/>
      <c r="J34" s="26"/>
    </row>
    <row r="35" spans="1:10" ht="15.95" customHeight="1" x14ac:dyDescent="0.25">
      <c r="A35" s="52">
        <v>16</v>
      </c>
      <c r="B35" s="52" t="s">
        <v>31</v>
      </c>
      <c r="C35" s="29">
        <v>0</v>
      </c>
      <c r="D35" s="29">
        <v>0</v>
      </c>
      <c r="E35" s="29">
        <v>955168</v>
      </c>
      <c r="F35" s="30"/>
      <c r="G35" s="26"/>
      <c r="H35" s="26"/>
      <c r="I35" s="26"/>
      <c r="J35" s="26"/>
    </row>
    <row r="36" spans="1:10" ht="15.95" customHeight="1" x14ac:dyDescent="0.25">
      <c r="A36" s="52">
        <v>17</v>
      </c>
      <c r="B36" s="52" t="s">
        <v>32</v>
      </c>
      <c r="C36" s="29"/>
      <c r="D36" s="29"/>
      <c r="E36" s="29"/>
      <c r="F36" s="30"/>
      <c r="G36" s="26"/>
      <c r="H36" s="26"/>
      <c r="I36" s="26"/>
      <c r="J36" s="26"/>
    </row>
    <row r="37" spans="1:10" ht="15.95" customHeight="1" x14ac:dyDescent="0.25">
      <c r="A37" s="52">
        <v>18</v>
      </c>
      <c r="B37" s="52" t="s">
        <v>33</v>
      </c>
      <c r="C37" s="29">
        <v>0</v>
      </c>
      <c r="D37" s="29">
        <v>0</v>
      </c>
      <c r="E37" s="29">
        <v>0</v>
      </c>
      <c r="F37" s="30"/>
      <c r="G37" s="26"/>
      <c r="H37" s="26"/>
      <c r="I37" s="26"/>
      <c r="J37" s="26"/>
    </row>
    <row r="38" spans="1:10" ht="15.95" customHeight="1" x14ac:dyDescent="0.25">
      <c r="A38" s="52">
        <v>19</v>
      </c>
      <c r="B38" s="21" t="s">
        <v>35</v>
      </c>
      <c r="C38" s="29">
        <v>121142723</v>
      </c>
      <c r="D38" s="29">
        <v>121142723</v>
      </c>
      <c r="E38" s="29">
        <v>107101965</v>
      </c>
      <c r="F38" s="30"/>
      <c r="G38" s="26"/>
      <c r="H38" s="26"/>
      <c r="I38" s="26"/>
      <c r="J38" s="26"/>
    </row>
    <row r="39" spans="1:10" ht="15.95" customHeight="1" x14ac:dyDescent="0.25">
      <c r="A39" s="21"/>
      <c r="B39" s="31" t="s">
        <v>34</v>
      </c>
      <c r="C39" s="32">
        <f>SUM(C35:C38)</f>
        <v>121142723</v>
      </c>
      <c r="D39" s="32">
        <f>SUM(D35:D38)</f>
        <v>121142723</v>
      </c>
      <c r="E39" s="32">
        <f>SUM(E35:E38)</f>
        <v>108057133</v>
      </c>
      <c r="F39" s="30"/>
      <c r="G39" s="26"/>
      <c r="H39" s="26"/>
      <c r="I39" s="26"/>
      <c r="J39" s="26"/>
    </row>
    <row r="40" spans="1:10" ht="15.95" customHeight="1" x14ac:dyDescent="0.25">
      <c r="A40" s="21"/>
      <c r="B40" s="31"/>
      <c r="C40" s="32"/>
      <c r="D40" s="32"/>
      <c r="E40" s="32"/>
      <c r="F40" s="30"/>
      <c r="G40" s="26"/>
      <c r="H40" s="26"/>
      <c r="I40" s="26"/>
      <c r="J40" s="26"/>
    </row>
    <row r="41" spans="1:10" ht="15.95" customHeight="1" x14ac:dyDescent="0.25">
      <c r="A41" s="52">
        <v>20</v>
      </c>
      <c r="B41" s="52" t="s">
        <v>35</v>
      </c>
      <c r="C41" s="29">
        <v>0</v>
      </c>
      <c r="D41" s="29">
        <v>0</v>
      </c>
      <c r="E41" s="29">
        <v>0</v>
      </c>
      <c r="F41" s="30"/>
      <c r="G41" s="26"/>
      <c r="H41" s="26"/>
      <c r="I41" s="26"/>
      <c r="J41" s="26"/>
    </row>
    <row r="42" spans="1:10" ht="15.95" customHeight="1" x14ac:dyDescent="0.25">
      <c r="A42" s="52">
        <v>21</v>
      </c>
      <c r="B42" s="52" t="s">
        <v>36</v>
      </c>
      <c r="C42" s="29">
        <v>0</v>
      </c>
      <c r="D42" s="29">
        <v>0</v>
      </c>
      <c r="E42" s="29">
        <v>0</v>
      </c>
      <c r="F42" s="30"/>
      <c r="G42" s="26"/>
      <c r="H42" s="26"/>
      <c r="I42" s="26"/>
      <c r="J42" s="26"/>
    </row>
    <row r="43" spans="1:10" ht="15.95" customHeight="1" x14ac:dyDescent="0.25">
      <c r="A43" s="52"/>
      <c r="B43" s="54" t="s">
        <v>37</v>
      </c>
      <c r="C43" s="55">
        <f>SUM(C41:C42)</f>
        <v>0</v>
      </c>
      <c r="D43" s="55">
        <f>SUM(D41:D42)</f>
        <v>0</v>
      </c>
      <c r="E43" s="55">
        <f>SUM(E41:E42)</f>
        <v>0</v>
      </c>
      <c r="F43" s="30"/>
      <c r="G43" s="26"/>
      <c r="H43" s="26"/>
      <c r="I43" s="26"/>
      <c r="J43" s="26"/>
    </row>
    <row r="44" spans="1:10" ht="15.95" customHeight="1" x14ac:dyDescent="0.25">
      <c r="A44" s="21"/>
      <c r="B44" s="31"/>
      <c r="C44" s="29"/>
      <c r="D44" s="29"/>
      <c r="E44" s="29"/>
      <c r="F44" s="30"/>
      <c r="G44" s="26"/>
      <c r="H44" s="26"/>
      <c r="I44" s="26"/>
      <c r="J44" s="26"/>
    </row>
    <row r="45" spans="1:10" ht="15.95" customHeight="1" x14ac:dyDescent="0.25">
      <c r="A45" s="21"/>
      <c r="B45" s="33" t="s">
        <v>38</v>
      </c>
      <c r="C45" s="34">
        <f>+C10+C26+C39</f>
        <v>125206723</v>
      </c>
      <c r="D45" s="34">
        <f>+D10+D26+D39</f>
        <v>125206723</v>
      </c>
      <c r="E45" s="34">
        <f>+E10+E26+E39</f>
        <v>113253206</v>
      </c>
      <c r="F45" s="30"/>
      <c r="G45" s="26"/>
      <c r="H45" s="26"/>
      <c r="I45" s="26"/>
      <c r="J45" s="26"/>
    </row>
    <row r="46" spans="1:10" ht="15.95" customHeight="1" x14ac:dyDescent="0.25">
      <c r="A46" s="21"/>
      <c r="B46" s="33" t="s">
        <v>39</v>
      </c>
      <c r="C46" s="34">
        <f>+C20+C32+C43</f>
        <v>125206723</v>
      </c>
      <c r="D46" s="34">
        <f>+D20+D32+D43</f>
        <v>125206723</v>
      </c>
      <c r="E46" s="34">
        <f>+E20+E32+E43</f>
        <v>112486209</v>
      </c>
      <c r="F46" s="30"/>
      <c r="G46" s="26"/>
      <c r="H46" s="26"/>
      <c r="I46" s="26"/>
      <c r="J46" s="26"/>
    </row>
    <row r="47" spans="1:10" x14ac:dyDescent="0.25">
      <c r="B47" s="18" t="s">
        <v>42</v>
      </c>
      <c r="C47" s="18"/>
      <c r="D47" s="18"/>
      <c r="E47" s="18"/>
    </row>
    <row r="48" spans="1:10" x14ac:dyDescent="0.25">
      <c r="B48" s="18"/>
      <c r="C48" s="18"/>
      <c r="D48" s="18"/>
      <c r="E48" s="18"/>
    </row>
    <row r="49" spans="2:5" x14ac:dyDescent="0.25">
      <c r="B49" s="18"/>
      <c r="C49" s="18"/>
      <c r="D49" s="18"/>
      <c r="E49" s="18"/>
    </row>
    <row r="50" spans="2:5" x14ac:dyDescent="0.25">
      <c r="B50" s="18"/>
      <c r="C50" s="18"/>
      <c r="D50" s="18"/>
      <c r="E50" s="18"/>
    </row>
    <row r="51" spans="2:5" x14ac:dyDescent="0.25">
      <c r="B51" s="18"/>
      <c r="C51" s="18"/>
      <c r="D51" s="18"/>
      <c r="E51" s="18"/>
    </row>
    <row r="52" spans="2:5" x14ac:dyDescent="0.25">
      <c r="B52" s="18"/>
      <c r="C52" s="18"/>
      <c r="D52" s="18"/>
      <c r="E52" s="18"/>
    </row>
    <row r="53" spans="2:5" x14ac:dyDescent="0.25">
      <c r="B53" s="18"/>
      <c r="C53" s="18"/>
      <c r="D53" s="18"/>
      <c r="E53" s="18"/>
    </row>
    <row r="54" spans="2:5" x14ac:dyDescent="0.25">
      <c r="B54" s="18"/>
      <c r="C54" s="18"/>
      <c r="D54" s="18"/>
      <c r="E54" s="18"/>
    </row>
    <row r="55" spans="2:5" x14ac:dyDescent="0.25">
      <c r="B55" s="18"/>
      <c r="C55" s="18"/>
      <c r="D55" s="18"/>
      <c r="E55" s="18"/>
    </row>
    <row r="56" spans="2:5" x14ac:dyDescent="0.25">
      <c r="B56" s="18"/>
      <c r="C56" s="18"/>
      <c r="D56" s="18"/>
      <c r="E56" s="18"/>
    </row>
    <row r="57" spans="2:5" x14ac:dyDescent="0.25">
      <c r="B57" s="18"/>
      <c r="C57" s="18"/>
      <c r="D57" s="18"/>
      <c r="E57" s="18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>
    <oddHeader xml:space="preserve">&amp;C2. melléklet a 8/2020.(VII.14.) önkormányzati rendelethez
&amp;R
</oddHeader>
    <oddFooter>&amp;Radatok Forintban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ED93-2314-48B2-949D-535634D2A6F4}">
  <dimension ref="A1:J57"/>
  <sheetViews>
    <sheetView zoomScaleNormal="100" workbookViewId="0">
      <selection activeCell="E39" sqref="E39"/>
    </sheetView>
  </sheetViews>
  <sheetFormatPr defaultRowHeight="18" x14ac:dyDescent="0.25"/>
  <cols>
    <col min="1" max="1" width="3" style="18" bestFit="1" customWidth="1"/>
    <col min="2" max="2" width="47.28515625" style="20" bestFit="1" customWidth="1"/>
    <col min="3" max="8" width="11.140625" style="20" customWidth="1"/>
    <col min="9" max="254" width="9.140625" style="20"/>
    <col min="255" max="255" width="3" style="20" bestFit="1" customWidth="1"/>
    <col min="256" max="256" width="47.28515625" style="20" bestFit="1" customWidth="1"/>
    <col min="257" max="259" width="11.140625" style="20" customWidth="1"/>
    <col min="260" max="260" width="7" style="20" customWidth="1"/>
    <col min="261" max="261" width="62.7109375" style="20" bestFit="1" customWidth="1"/>
    <col min="262" max="264" width="11.140625" style="20" customWidth="1"/>
    <col min="265" max="510" width="9.140625" style="20"/>
    <col min="511" max="511" width="3" style="20" bestFit="1" customWidth="1"/>
    <col min="512" max="512" width="47.28515625" style="20" bestFit="1" customWidth="1"/>
    <col min="513" max="515" width="11.140625" style="20" customWidth="1"/>
    <col min="516" max="516" width="7" style="20" customWidth="1"/>
    <col min="517" max="517" width="62.7109375" style="20" bestFit="1" customWidth="1"/>
    <col min="518" max="520" width="11.140625" style="20" customWidth="1"/>
    <col min="521" max="766" width="9.140625" style="20"/>
    <col min="767" max="767" width="3" style="20" bestFit="1" customWidth="1"/>
    <col min="768" max="768" width="47.28515625" style="20" bestFit="1" customWidth="1"/>
    <col min="769" max="771" width="11.140625" style="20" customWidth="1"/>
    <col min="772" max="772" width="7" style="20" customWidth="1"/>
    <col min="773" max="773" width="62.7109375" style="20" bestFit="1" customWidth="1"/>
    <col min="774" max="776" width="11.140625" style="20" customWidth="1"/>
    <col min="777" max="1022" width="9.140625" style="20"/>
    <col min="1023" max="1023" width="3" style="20" bestFit="1" customWidth="1"/>
    <col min="1024" max="1024" width="47.28515625" style="20" bestFit="1" customWidth="1"/>
    <col min="1025" max="1027" width="11.140625" style="20" customWidth="1"/>
    <col min="1028" max="1028" width="7" style="20" customWidth="1"/>
    <col min="1029" max="1029" width="62.7109375" style="20" bestFit="1" customWidth="1"/>
    <col min="1030" max="1032" width="11.140625" style="20" customWidth="1"/>
    <col min="1033" max="1278" width="9.140625" style="20"/>
    <col min="1279" max="1279" width="3" style="20" bestFit="1" customWidth="1"/>
    <col min="1280" max="1280" width="47.28515625" style="20" bestFit="1" customWidth="1"/>
    <col min="1281" max="1283" width="11.140625" style="20" customWidth="1"/>
    <col min="1284" max="1284" width="7" style="20" customWidth="1"/>
    <col min="1285" max="1285" width="62.7109375" style="20" bestFit="1" customWidth="1"/>
    <col min="1286" max="1288" width="11.140625" style="20" customWidth="1"/>
    <col min="1289" max="1534" width="9.140625" style="20"/>
    <col min="1535" max="1535" width="3" style="20" bestFit="1" customWidth="1"/>
    <col min="1536" max="1536" width="47.28515625" style="20" bestFit="1" customWidth="1"/>
    <col min="1537" max="1539" width="11.140625" style="20" customWidth="1"/>
    <col min="1540" max="1540" width="7" style="20" customWidth="1"/>
    <col min="1541" max="1541" width="62.7109375" style="20" bestFit="1" customWidth="1"/>
    <col min="1542" max="1544" width="11.140625" style="20" customWidth="1"/>
    <col min="1545" max="1790" width="9.140625" style="20"/>
    <col min="1791" max="1791" width="3" style="20" bestFit="1" customWidth="1"/>
    <col min="1792" max="1792" width="47.28515625" style="20" bestFit="1" customWidth="1"/>
    <col min="1793" max="1795" width="11.140625" style="20" customWidth="1"/>
    <col min="1796" max="1796" width="7" style="20" customWidth="1"/>
    <col min="1797" max="1797" width="62.7109375" style="20" bestFit="1" customWidth="1"/>
    <col min="1798" max="1800" width="11.140625" style="20" customWidth="1"/>
    <col min="1801" max="2046" width="9.140625" style="20"/>
    <col min="2047" max="2047" width="3" style="20" bestFit="1" customWidth="1"/>
    <col min="2048" max="2048" width="47.28515625" style="20" bestFit="1" customWidth="1"/>
    <col min="2049" max="2051" width="11.140625" style="20" customWidth="1"/>
    <col min="2052" max="2052" width="7" style="20" customWidth="1"/>
    <col min="2053" max="2053" width="62.7109375" style="20" bestFit="1" customWidth="1"/>
    <col min="2054" max="2056" width="11.140625" style="20" customWidth="1"/>
    <col min="2057" max="2302" width="9.140625" style="20"/>
    <col min="2303" max="2303" width="3" style="20" bestFit="1" customWidth="1"/>
    <col min="2304" max="2304" width="47.28515625" style="20" bestFit="1" customWidth="1"/>
    <col min="2305" max="2307" width="11.140625" style="20" customWidth="1"/>
    <col min="2308" max="2308" width="7" style="20" customWidth="1"/>
    <col min="2309" max="2309" width="62.7109375" style="20" bestFit="1" customWidth="1"/>
    <col min="2310" max="2312" width="11.140625" style="20" customWidth="1"/>
    <col min="2313" max="2558" width="9.140625" style="20"/>
    <col min="2559" max="2559" width="3" style="20" bestFit="1" customWidth="1"/>
    <col min="2560" max="2560" width="47.28515625" style="20" bestFit="1" customWidth="1"/>
    <col min="2561" max="2563" width="11.140625" style="20" customWidth="1"/>
    <col min="2564" max="2564" width="7" style="20" customWidth="1"/>
    <col min="2565" max="2565" width="62.7109375" style="20" bestFit="1" customWidth="1"/>
    <col min="2566" max="2568" width="11.140625" style="20" customWidth="1"/>
    <col min="2569" max="2814" width="9.140625" style="20"/>
    <col min="2815" max="2815" width="3" style="20" bestFit="1" customWidth="1"/>
    <col min="2816" max="2816" width="47.28515625" style="20" bestFit="1" customWidth="1"/>
    <col min="2817" max="2819" width="11.140625" style="20" customWidth="1"/>
    <col min="2820" max="2820" width="7" style="20" customWidth="1"/>
    <col min="2821" max="2821" width="62.7109375" style="20" bestFit="1" customWidth="1"/>
    <col min="2822" max="2824" width="11.140625" style="20" customWidth="1"/>
    <col min="2825" max="3070" width="9.140625" style="20"/>
    <col min="3071" max="3071" width="3" style="20" bestFit="1" customWidth="1"/>
    <col min="3072" max="3072" width="47.28515625" style="20" bestFit="1" customWidth="1"/>
    <col min="3073" max="3075" width="11.140625" style="20" customWidth="1"/>
    <col min="3076" max="3076" width="7" style="20" customWidth="1"/>
    <col min="3077" max="3077" width="62.7109375" style="20" bestFit="1" customWidth="1"/>
    <col min="3078" max="3080" width="11.140625" style="20" customWidth="1"/>
    <col min="3081" max="3326" width="9.140625" style="20"/>
    <col min="3327" max="3327" width="3" style="20" bestFit="1" customWidth="1"/>
    <col min="3328" max="3328" width="47.28515625" style="20" bestFit="1" customWidth="1"/>
    <col min="3329" max="3331" width="11.140625" style="20" customWidth="1"/>
    <col min="3332" max="3332" width="7" style="20" customWidth="1"/>
    <col min="3333" max="3333" width="62.7109375" style="20" bestFit="1" customWidth="1"/>
    <col min="3334" max="3336" width="11.140625" style="20" customWidth="1"/>
    <col min="3337" max="3582" width="9.140625" style="20"/>
    <col min="3583" max="3583" width="3" style="20" bestFit="1" customWidth="1"/>
    <col min="3584" max="3584" width="47.28515625" style="20" bestFit="1" customWidth="1"/>
    <col min="3585" max="3587" width="11.140625" style="20" customWidth="1"/>
    <col min="3588" max="3588" width="7" style="20" customWidth="1"/>
    <col min="3589" max="3589" width="62.7109375" style="20" bestFit="1" customWidth="1"/>
    <col min="3590" max="3592" width="11.140625" style="20" customWidth="1"/>
    <col min="3593" max="3838" width="9.140625" style="20"/>
    <col min="3839" max="3839" width="3" style="20" bestFit="1" customWidth="1"/>
    <col min="3840" max="3840" width="47.28515625" style="20" bestFit="1" customWidth="1"/>
    <col min="3841" max="3843" width="11.140625" style="20" customWidth="1"/>
    <col min="3844" max="3844" width="7" style="20" customWidth="1"/>
    <col min="3845" max="3845" width="62.7109375" style="20" bestFit="1" customWidth="1"/>
    <col min="3846" max="3848" width="11.140625" style="20" customWidth="1"/>
    <col min="3849" max="4094" width="9.140625" style="20"/>
    <col min="4095" max="4095" width="3" style="20" bestFit="1" customWidth="1"/>
    <col min="4096" max="4096" width="47.28515625" style="20" bestFit="1" customWidth="1"/>
    <col min="4097" max="4099" width="11.140625" style="20" customWidth="1"/>
    <col min="4100" max="4100" width="7" style="20" customWidth="1"/>
    <col min="4101" max="4101" width="62.7109375" style="20" bestFit="1" customWidth="1"/>
    <col min="4102" max="4104" width="11.140625" style="20" customWidth="1"/>
    <col min="4105" max="4350" width="9.140625" style="20"/>
    <col min="4351" max="4351" width="3" style="20" bestFit="1" customWidth="1"/>
    <col min="4352" max="4352" width="47.28515625" style="20" bestFit="1" customWidth="1"/>
    <col min="4353" max="4355" width="11.140625" style="20" customWidth="1"/>
    <col min="4356" max="4356" width="7" style="20" customWidth="1"/>
    <col min="4357" max="4357" width="62.7109375" style="20" bestFit="1" customWidth="1"/>
    <col min="4358" max="4360" width="11.140625" style="20" customWidth="1"/>
    <col min="4361" max="4606" width="9.140625" style="20"/>
    <col min="4607" max="4607" width="3" style="20" bestFit="1" customWidth="1"/>
    <col min="4608" max="4608" width="47.28515625" style="20" bestFit="1" customWidth="1"/>
    <col min="4609" max="4611" width="11.140625" style="20" customWidth="1"/>
    <col min="4612" max="4612" width="7" style="20" customWidth="1"/>
    <col min="4613" max="4613" width="62.7109375" style="20" bestFit="1" customWidth="1"/>
    <col min="4614" max="4616" width="11.140625" style="20" customWidth="1"/>
    <col min="4617" max="4862" width="9.140625" style="20"/>
    <col min="4863" max="4863" width="3" style="20" bestFit="1" customWidth="1"/>
    <col min="4864" max="4864" width="47.28515625" style="20" bestFit="1" customWidth="1"/>
    <col min="4865" max="4867" width="11.140625" style="20" customWidth="1"/>
    <col min="4868" max="4868" width="7" style="20" customWidth="1"/>
    <col min="4869" max="4869" width="62.7109375" style="20" bestFit="1" customWidth="1"/>
    <col min="4870" max="4872" width="11.140625" style="20" customWidth="1"/>
    <col min="4873" max="5118" width="9.140625" style="20"/>
    <col min="5119" max="5119" width="3" style="20" bestFit="1" customWidth="1"/>
    <col min="5120" max="5120" width="47.28515625" style="20" bestFit="1" customWidth="1"/>
    <col min="5121" max="5123" width="11.140625" style="20" customWidth="1"/>
    <col min="5124" max="5124" width="7" style="20" customWidth="1"/>
    <col min="5125" max="5125" width="62.7109375" style="20" bestFit="1" customWidth="1"/>
    <col min="5126" max="5128" width="11.140625" style="20" customWidth="1"/>
    <col min="5129" max="5374" width="9.140625" style="20"/>
    <col min="5375" max="5375" width="3" style="20" bestFit="1" customWidth="1"/>
    <col min="5376" max="5376" width="47.28515625" style="20" bestFit="1" customWidth="1"/>
    <col min="5377" max="5379" width="11.140625" style="20" customWidth="1"/>
    <col min="5380" max="5380" width="7" style="20" customWidth="1"/>
    <col min="5381" max="5381" width="62.7109375" style="20" bestFit="1" customWidth="1"/>
    <col min="5382" max="5384" width="11.140625" style="20" customWidth="1"/>
    <col min="5385" max="5630" width="9.140625" style="20"/>
    <col min="5631" max="5631" width="3" style="20" bestFit="1" customWidth="1"/>
    <col min="5632" max="5632" width="47.28515625" style="20" bestFit="1" customWidth="1"/>
    <col min="5633" max="5635" width="11.140625" style="20" customWidth="1"/>
    <col min="5636" max="5636" width="7" style="20" customWidth="1"/>
    <col min="5637" max="5637" width="62.7109375" style="20" bestFit="1" customWidth="1"/>
    <col min="5638" max="5640" width="11.140625" style="20" customWidth="1"/>
    <col min="5641" max="5886" width="9.140625" style="20"/>
    <col min="5887" max="5887" width="3" style="20" bestFit="1" customWidth="1"/>
    <col min="5888" max="5888" width="47.28515625" style="20" bestFit="1" customWidth="1"/>
    <col min="5889" max="5891" width="11.140625" style="20" customWidth="1"/>
    <col min="5892" max="5892" width="7" style="20" customWidth="1"/>
    <col min="5893" max="5893" width="62.7109375" style="20" bestFit="1" customWidth="1"/>
    <col min="5894" max="5896" width="11.140625" style="20" customWidth="1"/>
    <col min="5897" max="6142" width="9.140625" style="20"/>
    <col min="6143" max="6143" width="3" style="20" bestFit="1" customWidth="1"/>
    <col min="6144" max="6144" width="47.28515625" style="20" bestFit="1" customWidth="1"/>
    <col min="6145" max="6147" width="11.140625" style="20" customWidth="1"/>
    <col min="6148" max="6148" width="7" style="20" customWidth="1"/>
    <col min="6149" max="6149" width="62.7109375" style="20" bestFit="1" customWidth="1"/>
    <col min="6150" max="6152" width="11.140625" style="20" customWidth="1"/>
    <col min="6153" max="6398" width="9.140625" style="20"/>
    <col min="6399" max="6399" width="3" style="20" bestFit="1" customWidth="1"/>
    <col min="6400" max="6400" width="47.28515625" style="20" bestFit="1" customWidth="1"/>
    <col min="6401" max="6403" width="11.140625" style="20" customWidth="1"/>
    <col min="6404" max="6404" width="7" style="20" customWidth="1"/>
    <col min="6405" max="6405" width="62.7109375" style="20" bestFit="1" customWidth="1"/>
    <col min="6406" max="6408" width="11.140625" style="20" customWidth="1"/>
    <col min="6409" max="6654" width="9.140625" style="20"/>
    <col min="6655" max="6655" width="3" style="20" bestFit="1" customWidth="1"/>
    <col min="6656" max="6656" width="47.28515625" style="20" bestFit="1" customWidth="1"/>
    <col min="6657" max="6659" width="11.140625" style="20" customWidth="1"/>
    <col min="6660" max="6660" width="7" style="20" customWidth="1"/>
    <col min="6661" max="6661" width="62.7109375" style="20" bestFit="1" customWidth="1"/>
    <col min="6662" max="6664" width="11.140625" style="20" customWidth="1"/>
    <col min="6665" max="6910" width="9.140625" style="20"/>
    <col min="6911" max="6911" width="3" style="20" bestFit="1" customWidth="1"/>
    <col min="6912" max="6912" width="47.28515625" style="20" bestFit="1" customWidth="1"/>
    <col min="6913" max="6915" width="11.140625" style="20" customWidth="1"/>
    <col min="6916" max="6916" width="7" style="20" customWidth="1"/>
    <col min="6917" max="6917" width="62.7109375" style="20" bestFit="1" customWidth="1"/>
    <col min="6918" max="6920" width="11.140625" style="20" customWidth="1"/>
    <col min="6921" max="7166" width="9.140625" style="20"/>
    <col min="7167" max="7167" width="3" style="20" bestFit="1" customWidth="1"/>
    <col min="7168" max="7168" width="47.28515625" style="20" bestFit="1" customWidth="1"/>
    <col min="7169" max="7171" width="11.140625" style="20" customWidth="1"/>
    <col min="7172" max="7172" width="7" style="20" customWidth="1"/>
    <col min="7173" max="7173" width="62.7109375" style="20" bestFit="1" customWidth="1"/>
    <col min="7174" max="7176" width="11.140625" style="20" customWidth="1"/>
    <col min="7177" max="7422" width="9.140625" style="20"/>
    <col min="7423" max="7423" width="3" style="20" bestFit="1" customWidth="1"/>
    <col min="7424" max="7424" width="47.28515625" style="20" bestFit="1" customWidth="1"/>
    <col min="7425" max="7427" width="11.140625" style="20" customWidth="1"/>
    <col min="7428" max="7428" width="7" style="20" customWidth="1"/>
    <col min="7429" max="7429" width="62.7109375" style="20" bestFit="1" customWidth="1"/>
    <col min="7430" max="7432" width="11.140625" style="20" customWidth="1"/>
    <col min="7433" max="7678" width="9.140625" style="20"/>
    <col min="7679" max="7679" width="3" style="20" bestFit="1" customWidth="1"/>
    <col min="7680" max="7680" width="47.28515625" style="20" bestFit="1" customWidth="1"/>
    <col min="7681" max="7683" width="11.140625" style="20" customWidth="1"/>
    <col min="7684" max="7684" width="7" style="20" customWidth="1"/>
    <col min="7685" max="7685" width="62.7109375" style="20" bestFit="1" customWidth="1"/>
    <col min="7686" max="7688" width="11.140625" style="20" customWidth="1"/>
    <col min="7689" max="7934" width="9.140625" style="20"/>
    <col min="7935" max="7935" width="3" style="20" bestFit="1" customWidth="1"/>
    <col min="7936" max="7936" width="47.28515625" style="20" bestFit="1" customWidth="1"/>
    <col min="7937" max="7939" width="11.140625" style="20" customWidth="1"/>
    <col min="7940" max="7940" width="7" style="20" customWidth="1"/>
    <col min="7941" max="7941" width="62.7109375" style="20" bestFit="1" customWidth="1"/>
    <col min="7942" max="7944" width="11.140625" style="20" customWidth="1"/>
    <col min="7945" max="8190" width="9.140625" style="20"/>
    <col min="8191" max="8191" width="3" style="20" bestFit="1" customWidth="1"/>
    <col min="8192" max="8192" width="47.28515625" style="20" bestFit="1" customWidth="1"/>
    <col min="8193" max="8195" width="11.140625" style="20" customWidth="1"/>
    <col min="8196" max="8196" width="7" style="20" customWidth="1"/>
    <col min="8197" max="8197" width="62.7109375" style="20" bestFit="1" customWidth="1"/>
    <col min="8198" max="8200" width="11.140625" style="20" customWidth="1"/>
    <col min="8201" max="8446" width="9.140625" style="20"/>
    <col min="8447" max="8447" width="3" style="20" bestFit="1" customWidth="1"/>
    <col min="8448" max="8448" width="47.28515625" style="20" bestFit="1" customWidth="1"/>
    <col min="8449" max="8451" width="11.140625" style="20" customWidth="1"/>
    <col min="8452" max="8452" width="7" style="20" customWidth="1"/>
    <col min="8453" max="8453" width="62.7109375" style="20" bestFit="1" customWidth="1"/>
    <col min="8454" max="8456" width="11.140625" style="20" customWidth="1"/>
    <col min="8457" max="8702" width="9.140625" style="20"/>
    <col min="8703" max="8703" width="3" style="20" bestFit="1" customWidth="1"/>
    <col min="8704" max="8704" width="47.28515625" style="20" bestFit="1" customWidth="1"/>
    <col min="8705" max="8707" width="11.140625" style="20" customWidth="1"/>
    <col min="8708" max="8708" width="7" style="20" customWidth="1"/>
    <col min="8709" max="8709" width="62.7109375" style="20" bestFit="1" customWidth="1"/>
    <col min="8710" max="8712" width="11.140625" style="20" customWidth="1"/>
    <col min="8713" max="8958" width="9.140625" style="20"/>
    <col min="8959" max="8959" width="3" style="20" bestFit="1" customWidth="1"/>
    <col min="8960" max="8960" width="47.28515625" style="20" bestFit="1" customWidth="1"/>
    <col min="8961" max="8963" width="11.140625" style="20" customWidth="1"/>
    <col min="8964" max="8964" width="7" style="20" customWidth="1"/>
    <col min="8965" max="8965" width="62.7109375" style="20" bestFit="1" customWidth="1"/>
    <col min="8966" max="8968" width="11.140625" style="20" customWidth="1"/>
    <col min="8969" max="9214" width="9.140625" style="20"/>
    <col min="9215" max="9215" width="3" style="20" bestFit="1" customWidth="1"/>
    <col min="9216" max="9216" width="47.28515625" style="20" bestFit="1" customWidth="1"/>
    <col min="9217" max="9219" width="11.140625" style="20" customWidth="1"/>
    <col min="9220" max="9220" width="7" style="20" customWidth="1"/>
    <col min="9221" max="9221" width="62.7109375" style="20" bestFit="1" customWidth="1"/>
    <col min="9222" max="9224" width="11.140625" style="20" customWidth="1"/>
    <col min="9225" max="9470" width="9.140625" style="20"/>
    <col min="9471" max="9471" width="3" style="20" bestFit="1" customWidth="1"/>
    <col min="9472" max="9472" width="47.28515625" style="20" bestFit="1" customWidth="1"/>
    <col min="9473" max="9475" width="11.140625" style="20" customWidth="1"/>
    <col min="9476" max="9476" width="7" style="20" customWidth="1"/>
    <col min="9477" max="9477" width="62.7109375" style="20" bestFit="1" customWidth="1"/>
    <col min="9478" max="9480" width="11.140625" style="20" customWidth="1"/>
    <col min="9481" max="9726" width="9.140625" style="20"/>
    <col min="9727" max="9727" width="3" style="20" bestFit="1" customWidth="1"/>
    <col min="9728" max="9728" width="47.28515625" style="20" bestFit="1" customWidth="1"/>
    <col min="9729" max="9731" width="11.140625" style="20" customWidth="1"/>
    <col min="9732" max="9732" width="7" style="20" customWidth="1"/>
    <col min="9733" max="9733" width="62.7109375" style="20" bestFit="1" customWidth="1"/>
    <col min="9734" max="9736" width="11.140625" style="20" customWidth="1"/>
    <col min="9737" max="9982" width="9.140625" style="20"/>
    <col min="9983" max="9983" width="3" style="20" bestFit="1" customWidth="1"/>
    <col min="9984" max="9984" width="47.28515625" style="20" bestFit="1" customWidth="1"/>
    <col min="9985" max="9987" width="11.140625" style="20" customWidth="1"/>
    <col min="9988" max="9988" width="7" style="20" customWidth="1"/>
    <col min="9989" max="9989" width="62.7109375" style="20" bestFit="1" customWidth="1"/>
    <col min="9990" max="9992" width="11.140625" style="20" customWidth="1"/>
    <col min="9993" max="10238" width="9.140625" style="20"/>
    <col min="10239" max="10239" width="3" style="20" bestFit="1" customWidth="1"/>
    <col min="10240" max="10240" width="47.28515625" style="20" bestFit="1" customWidth="1"/>
    <col min="10241" max="10243" width="11.140625" style="20" customWidth="1"/>
    <col min="10244" max="10244" width="7" style="20" customWidth="1"/>
    <col min="10245" max="10245" width="62.7109375" style="20" bestFit="1" customWidth="1"/>
    <col min="10246" max="10248" width="11.140625" style="20" customWidth="1"/>
    <col min="10249" max="10494" width="9.140625" style="20"/>
    <col min="10495" max="10495" width="3" style="20" bestFit="1" customWidth="1"/>
    <col min="10496" max="10496" width="47.28515625" style="20" bestFit="1" customWidth="1"/>
    <col min="10497" max="10499" width="11.140625" style="20" customWidth="1"/>
    <col min="10500" max="10500" width="7" style="20" customWidth="1"/>
    <col min="10501" max="10501" width="62.7109375" style="20" bestFit="1" customWidth="1"/>
    <col min="10502" max="10504" width="11.140625" style="20" customWidth="1"/>
    <col min="10505" max="10750" width="9.140625" style="20"/>
    <col min="10751" max="10751" width="3" style="20" bestFit="1" customWidth="1"/>
    <col min="10752" max="10752" width="47.28515625" style="20" bestFit="1" customWidth="1"/>
    <col min="10753" max="10755" width="11.140625" style="20" customWidth="1"/>
    <col min="10756" max="10756" width="7" style="20" customWidth="1"/>
    <col min="10757" max="10757" width="62.7109375" style="20" bestFit="1" customWidth="1"/>
    <col min="10758" max="10760" width="11.140625" style="20" customWidth="1"/>
    <col min="10761" max="11006" width="9.140625" style="20"/>
    <col min="11007" max="11007" width="3" style="20" bestFit="1" customWidth="1"/>
    <col min="11008" max="11008" width="47.28515625" style="20" bestFit="1" customWidth="1"/>
    <col min="11009" max="11011" width="11.140625" style="20" customWidth="1"/>
    <col min="11012" max="11012" width="7" style="20" customWidth="1"/>
    <col min="11013" max="11013" width="62.7109375" style="20" bestFit="1" customWidth="1"/>
    <col min="11014" max="11016" width="11.140625" style="20" customWidth="1"/>
    <col min="11017" max="11262" width="9.140625" style="20"/>
    <col min="11263" max="11263" width="3" style="20" bestFit="1" customWidth="1"/>
    <col min="11264" max="11264" width="47.28515625" style="20" bestFit="1" customWidth="1"/>
    <col min="11265" max="11267" width="11.140625" style="20" customWidth="1"/>
    <col min="11268" max="11268" width="7" style="20" customWidth="1"/>
    <col min="11269" max="11269" width="62.7109375" style="20" bestFit="1" customWidth="1"/>
    <col min="11270" max="11272" width="11.140625" style="20" customWidth="1"/>
    <col min="11273" max="11518" width="9.140625" style="20"/>
    <col min="11519" max="11519" width="3" style="20" bestFit="1" customWidth="1"/>
    <col min="11520" max="11520" width="47.28515625" style="20" bestFit="1" customWidth="1"/>
    <col min="11521" max="11523" width="11.140625" style="20" customWidth="1"/>
    <col min="11524" max="11524" width="7" style="20" customWidth="1"/>
    <col min="11525" max="11525" width="62.7109375" style="20" bestFit="1" customWidth="1"/>
    <col min="11526" max="11528" width="11.140625" style="20" customWidth="1"/>
    <col min="11529" max="11774" width="9.140625" style="20"/>
    <col min="11775" max="11775" width="3" style="20" bestFit="1" customWidth="1"/>
    <col min="11776" max="11776" width="47.28515625" style="20" bestFit="1" customWidth="1"/>
    <col min="11777" max="11779" width="11.140625" style="20" customWidth="1"/>
    <col min="11780" max="11780" width="7" style="20" customWidth="1"/>
    <col min="11781" max="11781" width="62.7109375" style="20" bestFit="1" customWidth="1"/>
    <col min="11782" max="11784" width="11.140625" style="20" customWidth="1"/>
    <col min="11785" max="12030" width="9.140625" style="20"/>
    <col min="12031" max="12031" width="3" style="20" bestFit="1" customWidth="1"/>
    <col min="12032" max="12032" width="47.28515625" style="20" bestFit="1" customWidth="1"/>
    <col min="12033" max="12035" width="11.140625" style="20" customWidth="1"/>
    <col min="12036" max="12036" width="7" style="20" customWidth="1"/>
    <col min="12037" max="12037" width="62.7109375" style="20" bestFit="1" customWidth="1"/>
    <col min="12038" max="12040" width="11.140625" style="20" customWidth="1"/>
    <col min="12041" max="12286" width="9.140625" style="20"/>
    <col min="12287" max="12287" width="3" style="20" bestFit="1" customWidth="1"/>
    <col min="12288" max="12288" width="47.28515625" style="20" bestFit="1" customWidth="1"/>
    <col min="12289" max="12291" width="11.140625" style="20" customWidth="1"/>
    <col min="12292" max="12292" width="7" style="20" customWidth="1"/>
    <col min="12293" max="12293" width="62.7109375" style="20" bestFit="1" customWidth="1"/>
    <col min="12294" max="12296" width="11.140625" style="20" customWidth="1"/>
    <col min="12297" max="12542" width="9.140625" style="20"/>
    <col min="12543" max="12543" width="3" style="20" bestFit="1" customWidth="1"/>
    <col min="12544" max="12544" width="47.28515625" style="20" bestFit="1" customWidth="1"/>
    <col min="12545" max="12547" width="11.140625" style="20" customWidth="1"/>
    <col min="12548" max="12548" width="7" style="20" customWidth="1"/>
    <col min="12549" max="12549" width="62.7109375" style="20" bestFit="1" customWidth="1"/>
    <col min="12550" max="12552" width="11.140625" style="20" customWidth="1"/>
    <col min="12553" max="12798" width="9.140625" style="20"/>
    <col min="12799" max="12799" width="3" style="20" bestFit="1" customWidth="1"/>
    <col min="12800" max="12800" width="47.28515625" style="20" bestFit="1" customWidth="1"/>
    <col min="12801" max="12803" width="11.140625" style="20" customWidth="1"/>
    <col min="12804" max="12804" width="7" style="20" customWidth="1"/>
    <col min="12805" max="12805" width="62.7109375" style="20" bestFit="1" customWidth="1"/>
    <col min="12806" max="12808" width="11.140625" style="20" customWidth="1"/>
    <col min="12809" max="13054" width="9.140625" style="20"/>
    <col min="13055" max="13055" width="3" style="20" bestFit="1" customWidth="1"/>
    <col min="13056" max="13056" width="47.28515625" style="20" bestFit="1" customWidth="1"/>
    <col min="13057" max="13059" width="11.140625" style="20" customWidth="1"/>
    <col min="13060" max="13060" width="7" style="20" customWidth="1"/>
    <col min="13061" max="13061" width="62.7109375" style="20" bestFit="1" customWidth="1"/>
    <col min="13062" max="13064" width="11.140625" style="20" customWidth="1"/>
    <col min="13065" max="13310" width="9.140625" style="20"/>
    <col min="13311" max="13311" width="3" style="20" bestFit="1" customWidth="1"/>
    <col min="13312" max="13312" width="47.28515625" style="20" bestFit="1" customWidth="1"/>
    <col min="13313" max="13315" width="11.140625" style="20" customWidth="1"/>
    <col min="13316" max="13316" width="7" style="20" customWidth="1"/>
    <col min="13317" max="13317" width="62.7109375" style="20" bestFit="1" customWidth="1"/>
    <col min="13318" max="13320" width="11.140625" style="20" customWidth="1"/>
    <col min="13321" max="13566" width="9.140625" style="20"/>
    <col min="13567" max="13567" width="3" style="20" bestFit="1" customWidth="1"/>
    <col min="13568" max="13568" width="47.28515625" style="20" bestFit="1" customWidth="1"/>
    <col min="13569" max="13571" width="11.140625" style="20" customWidth="1"/>
    <col min="13572" max="13572" width="7" style="20" customWidth="1"/>
    <col min="13573" max="13573" width="62.7109375" style="20" bestFit="1" customWidth="1"/>
    <col min="13574" max="13576" width="11.140625" style="20" customWidth="1"/>
    <col min="13577" max="13822" width="9.140625" style="20"/>
    <col min="13823" max="13823" width="3" style="20" bestFit="1" customWidth="1"/>
    <col min="13824" max="13824" width="47.28515625" style="20" bestFit="1" customWidth="1"/>
    <col min="13825" max="13827" width="11.140625" style="20" customWidth="1"/>
    <col min="13828" max="13828" width="7" style="20" customWidth="1"/>
    <col min="13829" max="13829" width="62.7109375" style="20" bestFit="1" customWidth="1"/>
    <col min="13830" max="13832" width="11.140625" style="20" customWidth="1"/>
    <col min="13833" max="14078" width="9.140625" style="20"/>
    <col min="14079" max="14079" width="3" style="20" bestFit="1" customWidth="1"/>
    <col min="14080" max="14080" width="47.28515625" style="20" bestFit="1" customWidth="1"/>
    <col min="14081" max="14083" width="11.140625" style="20" customWidth="1"/>
    <col min="14084" max="14084" width="7" style="20" customWidth="1"/>
    <col min="14085" max="14085" width="62.7109375" style="20" bestFit="1" customWidth="1"/>
    <col min="14086" max="14088" width="11.140625" style="20" customWidth="1"/>
    <col min="14089" max="14334" width="9.140625" style="20"/>
    <col min="14335" max="14335" width="3" style="20" bestFit="1" customWidth="1"/>
    <col min="14336" max="14336" width="47.28515625" style="20" bestFit="1" customWidth="1"/>
    <col min="14337" max="14339" width="11.140625" style="20" customWidth="1"/>
    <col min="14340" max="14340" width="7" style="20" customWidth="1"/>
    <col min="14341" max="14341" width="62.7109375" style="20" bestFit="1" customWidth="1"/>
    <col min="14342" max="14344" width="11.140625" style="20" customWidth="1"/>
    <col min="14345" max="14590" width="9.140625" style="20"/>
    <col min="14591" max="14591" width="3" style="20" bestFit="1" customWidth="1"/>
    <col min="14592" max="14592" width="47.28515625" style="20" bestFit="1" customWidth="1"/>
    <col min="14593" max="14595" width="11.140625" style="20" customWidth="1"/>
    <col min="14596" max="14596" width="7" style="20" customWidth="1"/>
    <col min="14597" max="14597" width="62.7109375" style="20" bestFit="1" customWidth="1"/>
    <col min="14598" max="14600" width="11.140625" style="20" customWidth="1"/>
    <col min="14601" max="14846" width="9.140625" style="20"/>
    <col min="14847" max="14847" width="3" style="20" bestFit="1" customWidth="1"/>
    <col min="14848" max="14848" width="47.28515625" style="20" bestFit="1" customWidth="1"/>
    <col min="14849" max="14851" width="11.140625" style="20" customWidth="1"/>
    <col min="14852" max="14852" width="7" style="20" customWidth="1"/>
    <col min="14853" max="14853" width="62.7109375" style="20" bestFit="1" customWidth="1"/>
    <col min="14854" max="14856" width="11.140625" style="20" customWidth="1"/>
    <col min="14857" max="15102" width="9.140625" style="20"/>
    <col min="15103" max="15103" width="3" style="20" bestFit="1" customWidth="1"/>
    <col min="15104" max="15104" width="47.28515625" style="20" bestFit="1" customWidth="1"/>
    <col min="15105" max="15107" width="11.140625" style="20" customWidth="1"/>
    <col min="15108" max="15108" width="7" style="20" customWidth="1"/>
    <col min="15109" max="15109" width="62.7109375" style="20" bestFit="1" customWidth="1"/>
    <col min="15110" max="15112" width="11.140625" style="20" customWidth="1"/>
    <col min="15113" max="15358" width="9.140625" style="20"/>
    <col min="15359" max="15359" width="3" style="20" bestFit="1" customWidth="1"/>
    <col min="15360" max="15360" width="47.28515625" style="20" bestFit="1" customWidth="1"/>
    <col min="15361" max="15363" width="11.140625" style="20" customWidth="1"/>
    <col min="15364" max="15364" width="7" style="20" customWidth="1"/>
    <col min="15365" max="15365" width="62.7109375" style="20" bestFit="1" customWidth="1"/>
    <col min="15366" max="15368" width="11.140625" style="20" customWidth="1"/>
    <col min="15369" max="15614" width="9.140625" style="20"/>
    <col min="15615" max="15615" width="3" style="20" bestFit="1" customWidth="1"/>
    <col min="15616" max="15616" width="47.28515625" style="20" bestFit="1" customWidth="1"/>
    <col min="15617" max="15619" width="11.140625" style="20" customWidth="1"/>
    <col min="15620" max="15620" width="7" style="20" customWidth="1"/>
    <col min="15621" max="15621" width="62.7109375" style="20" bestFit="1" customWidth="1"/>
    <col min="15622" max="15624" width="11.140625" style="20" customWidth="1"/>
    <col min="15625" max="15870" width="9.140625" style="20"/>
    <col min="15871" max="15871" width="3" style="20" bestFit="1" customWidth="1"/>
    <col min="15872" max="15872" width="47.28515625" style="20" bestFit="1" customWidth="1"/>
    <col min="15873" max="15875" width="11.140625" style="20" customWidth="1"/>
    <col min="15876" max="15876" width="7" style="20" customWidth="1"/>
    <col min="15877" max="15877" width="62.7109375" style="20" bestFit="1" customWidth="1"/>
    <col min="15878" max="15880" width="11.140625" style="20" customWidth="1"/>
    <col min="15881" max="16126" width="9.140625" style="20"/>
    <col min="16127" max="16127" width="3" style="20" bestFit="1" customWidth="1"/>
    <col min="16128" max="16128" width="47.28515625" style="20" bestFit="1" customWidth="1"/>
    <col min="16129" max="16131" width="11.140625" style="20" customWidth="1"/>
    <col min="16132" max="16132" width="7" style="20" customWidth="1"/>
    <col min="16133" max="16133" width="62.7109375" style="20" bestFit="1" customWidth="1"/>
    <col min="16134" max="16136" width="11.140625" style="20" customWidth="1"/>
    <col min="16137" max="16384" width="9.140625" style="20"/>
  </cols>
  <sheetData>
    <row r="1" spans="1:10" x14ac:dyDescent="0.25">
      <c r="B1" s="123" t="s">
        <v>43</v>
      </c>
      <c r="C1" s="123"/>
      <c r="D1" s="123"/>
      <c r="E1" s="123"/>
      <c r="F1" s="19"/>
      <c r="G1" s="19"/>
      <c r="H1" s="19"/>
    </row>
    <row r="2" spans="1:10" x14ac:dyDescent="0.25">
      <c r="B2" s="123"/>
      <c r="C2" s="123"/>
      <c r="D2" s="123"/>
      <c r="E2" s="123"/>
      <c r="F2" s="19"/>
      <c r="G2" s="19"/>
      <c r="H2" s="19"/>
    </row>
    <row r="3" spans="1:10" x14ac:dyDescent="0.25">
      <c r="A3" s="21"/>
      <c r="B3" s="22" t="s">
        <v>44</v>
      </c>
      <c r="C3" s="22" t="s">
        <v>2</v>
      </c>
      <c r="D3" s="22" t="s">
        <v>3</v>
      </c>
      <c r="E3" s="22" t="s">
        <v>4</v>
      </c>
      <c r="F3" s="19"/>
      <c r="G3" s="19"/>
      <c r="H3" s="19"/>
    </row>
    <row r="4" spans="1:10" ht="15.95" customHeight="1" x14ac:dyDescent="0.25">
      <c r="A4" s="21"/>
      <c r="B4" s="23" t="s">
        <v>5</v>
      </c>
      <c r="C4" s="24" t="s">
        <v>6</v>
      </c>
      <c r="D4" s="24" t="s">
        <v>7</v>
      </c>
      <c r="E4" s="24" t="s">
        <v>8</v>
      </c>
      <c r="F4" s="25"/>
      <c r="G4" s="25"/>
      <c r="H4" s="25"/>
      <c r="I4" s="18"/>
      <c r="J4" s="26"/>
    </row>
    <row r="5" spans="1:10" ht="15.95" customHeight="1" x14ac:dyDescent="0.25">
      <c r="A5" s="21"/>
      <c r="B5" s="23" t="s">
        <v>9</v>
      </c>
      <c r="C5" s="24"/>
      <c r="D5" s="24"/>
      <c r="E5" s="24"/>
      <c r="F5" s="28"/>
      <c r="G5" s="28"/>
      <c r="H5" s="28"/>
      <c r="I5" s="26"/>
      <c r="J5" s="26"/>
    </row>
    <row r="6" spans="1:10" ht="15.95" customHeight="1" x14ac:dyDescent="0.25">
      <c r="A6" s="21">
        <v>1</v>
      </c>
      <c r="B6" s="21" t="s">
        <v>10</v>
      </c>
      <c r="C6" s="29">
        <v>0</v>
      </c>
      <c r="D6" s="29">
        <v>0</v>
      </c>
      <c r="E6" s="29">
        <v>0</v>
      </c>
      <c r="F6" s="30"/>
      <c r="G6" s="30"/>
      <c r="H6" s="26"/>
      <c r="I6" s="26"/>
      <c r="J6" s="26"/>
    </row>
    <row r="7" spans="1:10" ht="15.95" customHeight="1" x14ac:dyDescent="0.25">
      <c r="A7" s="21">
        <v>2</v>
      </c>
      <c r="B7" s="21" t="s">
        <v>11</v>
      </c>
      <c r="C7" s="29">
        <v>0</v>
      </c>
      <c r="D7" s="29">
        <v>0</v>
      </c>
      <c r="E7" s="29">
        <v>0</v>
      </c>
      <c r="F7" s="30"/>
      <c r="G7" s="30"/>
      <c r="H7" s="26"/>
      <c r="I7" s="26"/>
      <c r="J7" s="26"/>
    </row>
    <row r="8" spans="1:10" ht="15.95" customHeight="1" x14ac:dyDescent="0.25">
      <c r="A8" s="21">
        <v>3</v>
      </c>
      <c r="B8" s="21" t="s">
        <v>12</v>
      </c>
      <c r="C8" s="29">
        <v>700000</v>
      </c>
      <c r="D8" s="29">
        <v>700000</v>
      </c>
      <c r="E8" s="29">
        <v>836078</v>
      </c>
      <c r="F8" s="30"/>
      <c r="G8" s="30"/>
      <c r="H8" s="26"/>
      <c r="I8" s="26"/>
      <c r="J8" s="26"/>
    </row>
    <row r="9" spans="1:10" ht="15.95" customHeight="1" x14ac:dyDescent="0.25">
      <c r="A9" s="21">
        <v>4</v>
      </c>
      <c r="B9" s="21" t="s">
        <v>13</v>
      </c>
      <c r="C9" s="29">
        <v>0</v>
      </c>
      <c r="D9" s="29">
        <v>50000</v>
      </c>
      <c r="E9" s="29">
        <v>50000</v>
      </c>
      <c r="F9" s="30"/>
      <c r="G9" s="30"/>
      <c r="H9" s="26"/>
      <c r="I9" s="26"/>
      <c r="J9" s="26"/>
    </row>
    <row r="10" spans="1:10" ht="15.95" customHeight="1" x14ac:dyDescent="0.25">
      <c r="A10" s="21"/>
      <c r="B10" s="31" t="s">
        <v>14</v>
      </c>
      <c r="C10" s="32">
        <f>SUM(C6:C9)</f>
        <v>700000</v>
      </c>
      <c r="D10" s="32">
        <f>SUM(D6:D9)</f>
        <v>750000</v>
      </c>
      <c r="E10" s="32">
        <f>SUM(E6:E9)</f>
        <v>886078</v>
      </c>
      <c r="F10" s="30"/>
      <c r="G10" s="30"/>
      <c r="H10" s="26"/>
      <c r="I10" s="26"/>
      <c r="J10" s="26"/>
    </row>
    <row r="11" spans="1:10" ht="15.95" customHeight="1" x14ac:dyDescent="0.25">
      <c r="A11" s="21"/>
      <c r="B11" s="31"/>
      <c r="C11" s="32"/>
      <c r="D11" s="32"/>
      <c r="E11" s="32"/>
      <c r="F11" s="30"/>
      <c r="G11" s="30"/>
      <c r="H11" s="26"/>
      <c r="I11" s="26"/>
      <c r="J11" s="26"/>
    </row>
    <row r="12" spans="1:10" ht="15.95" customHeight="1" x14ac:dyDescent="0.25">
      <c r="A12" s="21"/>
      <c r="B12" s="23" t="s">
        <v>5</v>
      </c>
      <c r="C12" s="29"/>
      <c r="D12" s="29"/>
      <c r="E12" s="29"/>
      <c r="F12" s="30"/>
      <c r="G12" s="30"/>
      <c r="H12" s="26"/>
      <c r="I12" s="26"/>
      <c r="J12" s="26"/>
    </row>
    <row r="13" spans="1:10" ht="15.95" customHeight="1" x14ac:dyDescent="0.25">
      <c r="A13" s="21"/>
      <c r="B13" s="23" t="s">
        <v>9</v>
      </c>
      <c r="C13" s="29"/>
      <c r="D13" s="29"/>
      <c r="E13" s="29"/>
      <c r="F13" s="30"/>
      <c r="G13" s="30"/>
      <c r="H13" s="26"/>
      <c r="I13" s="26"/>
      <c r="J13" s="26"/>
    </row>
    <row r="14" spans="1:10" ht="15.95" customHeight="1" x14ac:dyDescent="0.25">
      <c r="A14" s="21">
        <v>5</v>
      </c>
      <c r="B14" s="21" t="s">
        <v>15</v>
      </c>
      <c r="C14" s="29">
        <v>9018800</v>
      </c>
      <c r="D14" s="29">
        <v>9018800</v>
      </c>
      <c r="E14" s="29">
        <v>9003596</v>
      </c>
      <c r="F14" s="30"/>
      <c r="G14" s="30"/>
      <c r="H14" s="26"/>
      <c r="I14" s="26"/>
      <c r="J14" s="26"/>
    </row>
    <row r="15" spans="1:10" ht="15.95" customHeight="1" x14ac:dyDescent="0.25">
      <c r="A15" s="21">
        <v>6</v>
      </c>
      <c r="B15" s="21" t="s">
        <v>16</v>
      </c>
      <c r="C15" s="29">
        <v>1943600</v>
      </c>
      <c r="D15" s="29">
        <v>1943600</v>
      </c>
      <c r="E15" s="29">
        <v>1799591</v>
      </c>
      <c r="F15" s="30"/>
      <c r="G15" s="30"/>
      <c r="H15" s="26"/>
      <c r="I15" s="26"/>
      <c r="J15" s="26"/>
    </row>
    <row r="16" spans="1:10" ht="15.95" customHeight="1" x14ac:dyDescent="0.25">
      <c r="A16" s="21">
        <v>7</v>
      </c>
      <c r="B16" s="21" t="s">
        <v>17</v>
      </c>
      <c r="C16" s="29">
        <v>5770000</v>
      </c>
      <c r="D16" s="29">
        <v>5770000</v>
      </c>
      <c r="E16" s="29">
        <v>3608695</v>
      </c>
      <c r="F16" s="30"/>
      <c r="G16" s="30"/>
      <c r="H16" s="26"/>
      <c r="I16" s="26"/>
      <c r="J16" s="26"/>
    </row>
    <row r="17" spans="1:10" ht="15.95" customHeight="1" x14ac:dyDescent="0.25">
      <c r="A17" s="21">
        <v>8</v>
      </c>
      <c r="B17" s="21" t="s">
        <v>18</v>
      </c>
      <c r="C17" s="29">
        <v>0</v>
      </c>
      <c r="D17" s="29">
        <v>50000</v>
      </c>
      <c r="E17" s="29">
        <v>0</v>
      </c>
      <c r="F17" s="30"/>
      <c r="G17" s="30"/>
      <c r="H17" s="26"/>
      <c r="I17" s="26"/>
      <c r="J17" s="26"/>
    </row>
    <row r="18" spans="1:10" ht="15.95" customHeight="1" x14ac:dyDescent="0.25">
      <c r="A18" s="52"/>
      <c r="B18" s="53" t="s">
        <v>19</v>
      </c>
      <c r="C18" s="29"/>
      <c r="D18" s="29"/>
      <c r="E18" s="29"/>
      <c r="F18" s="30"/>
      <c r="G18" s="30"/>
      <c r="H18" s="26"/>
      <c r="I18" s="26"/>
      <c r="J18" s="26"/>
    </row>
    <row r="19" spans="1:10" ht="15.95" customHeight="1" x14ac:dyDescent="0.25">
      <c r="A19" s="52">
        <v>9</v>
      </c>
      <c r="B19" s="52" t="s">
        <v>20</v>
      </c>
      <c r="C19" s="29">
        <v>0</v>
      </c>
      <c r="D19" s="29">
        <v>0</v>
      </c>
      <c r="E19" s="29">
        <v>0</v>
      </c>
      <c r="F19" s="30"/>
      <c r="G19" s="30"/>
      <c r="H19" s="26"/>
      <c r="I19" s="26"/>
      <c r="J19" s="26"/>
    </row>
    <row r="20" spans="1:10" ht="15.95" customHeight="1" x14ac:dyDescent="0.25">
      <c r="A20" s="21"/>
      <c r="B20" s="31" t="s">
        <v>21</v>
      </c>
      <c r="C20" s="32">
        <f>SUM(C14:C19)</f>
        <v>16732400</v>
      </c>
      <c r="D20" s="32">
        <f>SUM(D14:D19)</f>
        <v>16782400</v>
      </c>
      <c r="E20" s="32">
        <f>SUM(E14:E19)</f>
        <v>14411882</v>
      </c>
      <c r="F20" s="30"/>
      <c r="G20" s="30"/>
      <c r="H20" s="26"/>
      <c r="I20" s="26"/>
      <c r="J20" s="26"/>
    </row>
    <row r="21" spans="1:10" ht="15.95" customHeight="1" x14ac:dyDescent="0.25">
      <c r="A21" s="21"/>
      <c r="B21" s="31"/>
      <c r="C21" s="29"/>
      <c r="D21" s="29"/>
      <c r="E21" s="29"/>
      <c r="F21" s="30"/>
      <c r="G21" s="30"/>
      <c r="H21" s="26"/>
      <c r="I21" s="26"/>
      <c r="J21" s="26"/>
    </row>
    <row r="22" spans="1:10" ht="15.95" customHeight="1" x14ac:dyDescent="0.25">
      <c r="A22" s="21"/>
      <c r="B22" s="23" t="s">
        <v>9</v>
      </c>
      <c r="C22" s="29"/>
      <c r="D22" s="29"/>
      <c r="E22" s="29"/>
      <c r="F22" s="30"/>
      <c r="G22" s="26"/>
      <c r="H22" s="26"/>
      <c r="I22" s="26"/>
      <c r="J22" s="26"/>
    </row>
    <row r="23" spans="1:10" ht="15.95" customHeight="1" x14ac:dyDescent="0.25">
      <c r="A23" s="21">
        <v>10</v>
      </c>
      <c r="B23" s="21" t="s">
        <v>22</v>
      </c>
      <c r="C23" s="29">
        <v>0</v>
      </c>
      <c r="D23" s="29">
        <v>0</v>
      </c>
      <c r="E23" s="29">
        <v>0</v>
      </c>
      <c r="F23" s="30"/>
      <c r="G23" s="26"/>
      <c r="H23" s="26"/>
      <c r="I23" s="26"/>
      <c r="J23" s="26"/>
    </row>
    <row r="24" spans="1:10" ht="15.95" customHeight="1" x14ac:dyDescent="0.25">
      <c r="A24" s="21">
        <v>11</v>
      </c>
      <c r="B24" s="21" t="s">
        <v>23</v>
      </c>
      <c r="C24" s="29">
        <v>0</v>
      </c>
      <c r="D24" s="29">
        <v>0</v>
      </c>
      <c r="E24" s="29">
        <v>0</v>
      </c>
      <c r="F24" s="30"/>
      <c r="G24" s="26"/>
      <c r="H24" s="26"/>
      <c r="I24" s="26"/>
      <c r="J24" s="26"/>
    </row>
    <row r="25" spans="1:10" ht="15.95" customHeight="1" x14ac:dyDescent="0.25">
      <c r="A25" s="21">
        <v>12</v>
      </c>
      <c r="B25" s="21" t="s">
        <v>24</v>
      </c>
      <c r="C25" s="29">
        <v>0</v>
      </c>
      <c r="D25" s="29">
        <v>0</v>
      </c>
      <c r="E25" s="29">
        <v>0</v>
      </c>
      <c r="F25" s="30"/>
      <c r="G25" s="26"/>
      <c r="H25" s="26"/>
      <c r="I25" s="26"/>
      <c r="J25" s="26"/>
    </row>
    <row r="26" spans="1:10" ht="15.95" customHeight="1" x14ac:dyDescent="0.25">
      <c r="A26" s="21"/>
      <c r="B26" s="31" t="s">
        <v>25</v>
      </c>
      <c r="C26" s="32">
        <f>SUM(C23:C25)</f>
        <v>0</v>
      </c>
      <c r="D26" s="32">
        <f>SUM(D23:D25)</f>
        <v>0</v>
      </c>
      <c r="E26" s="32">
        <f>SUM(E23:E25)</f>
        <v>0</v>
      </c>
      <c r="F26" s="30"/>
      <c r="G26" s="26"/>
      <c r="H26" s="26"/>
      <c r="I26" s="26"/>
      <c r="J26" s="26"/>
    </row>
    <row r="27" spans="1:10" ht="15.95" customHeight="1" x14ac:dyDescent="0.25">
      <c r="A27" s="21"/>
      <c r="B27" s="31"/>
      <c r="C27" s="29"/>
      <c r="D27" s="29"/>
      <c r="E27" s="29"/>
      <c r="F27" s="30"/>
      <c r="G27" s="26"/>
      <c r="H27" s="26"/>
      <c r="I27" s="26"/>
      <c r="J27" s="26"/>
    </row>
    <row r="28" spans="1:10" ht="15.95" customHeight="1" x14ac:dyDescent="0.25">
      <c r="A28" s="21"/>
      <c r="B28" s="23" t="s">
        <v>9</v>
      </c>
      <c r="C28" s="29"/>
      <c r="D28" s="29"/>
      <c r="E28" s="29"/>
      <c r="F28" s="30"/>
      <c r="G28" s="26"/>
      <c r="H28" s="26"/>
      <c r="I28" s="26"/>
      <c r="J28" s="26"/>
    </row>
    <row r="29" spans="1:10" ht="15.95" customHeight="1" x14ac:dyDescent="0.25">
      <c r="A29" s="21">
        <v>13</v>
      </c>
      <c r="B29" s="21" t="s">
        <v>26</v>
      </c>
      <c r="C29" s="29">
        <v>279000</v>
      </c>
      <c r="D29" s="29">
        <v>279000</v>
      </c>
      <c r="E29" s="29">
        <v>202450</v>
      </c>
      <c r="F29" s="30"/>
      <c r="G29" s="26"/>
      <c r="H29" s="26"/>
      <c r="I29" s="26"/>
      <c r="J29" s="26"/>
    </row>
    <row r="30" spans="1:10" ht="15.95" customHeight="1" x14ac:dyDescent="0.25">
      <c r="A30" s="21">
        <v>14</v>
      </c>
      <c r="B30" s="21" t="s">
        <v>27</v>
      </c>
      <c r="C30" s="29">
        <v>0</v>
      </c>
      <c r="D30" s="29">
        <v>0</v>
      </c>
      <c r="E30" s="29">
        <v>0</v>
      </c>
      <c r="F30" s="30"/>
      <c r="G30" s="26"/>
      <c r="H30" s="26"/>
      <c r="I30" s="26"/>
      <c r="J30" s="26"/>
    </row>
    <row r="31" spans="1:10" ht="15.95" customHeight="1" x14ac:dyDescent="0.25">
      <c r="A31" s="21">
        <v>15</v>
      </c>
      <c r="B31" s="21" t="s">
        <v>28</v>
      </c>
      <c r="C31" s="29">
        <v>0</v>
      </c>
      <c r="D31" s="29">
        <v>0</v>
      </c>
      <c r="E31" s="29">
        <v>0</v>
      </c>
      <c r="F31" s="30"/>
      <c r="G31" s="26"/>
      <c r="H31" s="26"/>
      <c r="I31" s="26"/>
      <c r="J31" s="26"/>
    </row>
    <row r="32" spans="1:10" ht="15.95" customHeight="1" x14ac:dyDescent="0.25">
      <c r="A32" s="21"/>
      <c r="B32" s="31" t="s">
        <v>29</v>
      </c>
      <c r="C32" s="32">
        <f>SUM(C29:C31)</f>
        <v>279000</v>
      </c>
      <c r="D32" s="32">
        <f>SUM(D29:D31)</f>
        <v>279000</v>
      </c>
      <c r="E32" s="32">
        <f>SUM(E29:E31)</f>
        <v>202450</v>
      </c>
      <c r="F32" s="30"/>
      <c r="G32" s="26"/>
      <c r="H32" s="26"/>
      <c r="I32" s="26"/>
      <c r="J32" s="26"/>
    </row>
    <row r="33" spans="1:10" ht="15.95" customHeight="1" x14ac:dyDescent="0.25">
      <c r="A33" s="21"/>
      <c r="B33" s="31"/>
      <c r="C33" s="29"/>
      <c r="D33" s="29"/>
      <c r="E33" s="29"/>
      <c r="F33" s="30"/>
      <c r="G33" s="26"/>
      <c r="H33" s="26"/>
      <c r="I33" s="26"/>
      <c r="J33" s="26"/>
    </row>
    <row r="34" spans="1:10" ht="15.95" customHeight="1" x14ac:dyDescent="0.25">
      <c r="A34" s="21"/>
      <c r="B34" s="31" t="s">
        <v>30</v>
      </c>
      <c r="C34" s="29"/>
      <c r="D34" s="29"/>
      <c r="E34" s="29"/>
      <c r="F34" s="30"/>
      <c r="G34" s="26"/>
      <c r="H34" s="26"/>
      <c r="I34" s="26"/>
      <c r="J34" s="26"/>
    </row>
    <row r="35" spans="1:10" ht="15.95" customHeight="1" x14ac:dyDescent="0.25">
      <c r="A35" s="21">
        <v>16</v>
      </c>
      <c r="B35" s="21" t="s">
        <v>31</v>
      </c>
      <c r="C35" s="29">
        <v>0</v>
      </c>
      <c r="D35" s="29">
        <v>0</v>
      </c>
      <c r="E35" s="29">
        <v>259443</v>
      </c>
      <c r="F35" s="30"/>
      <c r="G35" s="26"/>
      <c r="H35" s="26"/>
      <c r="I35" s="26"/>
      <c r="J35" s="26"/>
    </row>
    <row r="36" spans="1:10" ht="15.95" customHeight="1" x14ac:dyDescent="0.25">
      <c r="A36" s="52">
        <v>17</v>
      </c>
      <c r="B36" s="52" t="s">
        <v>32</v>
      </c>
      <c r="C36" s="29"/>
      <c r="D36" s="29"/>
      <c r="E36" s="29"/>
      <c r="F36" s="30"/>
      <c r="G36" s="26"/>
      <c r="H36" s="26"/>
      <c r="I36" s="26"/>
      <c r="J36" s="26"/>
    </row>
    <row r="37" spans="1:10" ht="15.95" customHeight="1" x14ac:dyDescent="0.25">
      <c r="A37" s="52">
        <v>18</v>
      </c>
      <c r="B37" s="52" t="s">
        <v>33</v>
      </c>
      <c r="C37" s="29">
        <v>0</v>
      </c>
      <c r="D37" s="29">
        <v>0</v>
      </c>
      <c r="E37" s="29">
        <v>0</v>
      </c>
      <c r="F37" s="30"/>
      <c r="G37" s="26"/>
      <c r="H37" s="26"/>
      <c r="I37" s="26"/>
      <c r="J37" s="26"/>
    </row>
    <row r="38" spans="1:10" ht="15.95" customHeight="1" x14ac:dyDescent="0.25">
      <c r="A38" s="21">
        <v>19</v>
      </c>
      <c r="B38" s="21" t="s">
        <v>35</v>
      </c>
      <c r="C38" s="29">
        <v>16311400</v>
      </c>
      <c r="D38" s="29">
        <v>16311400</v>
      </c>
      <c r="E38" s="29">
        <v>13757608</v>
      </c>
      <c r="F38" s="30"/>
      <c r="G38" s="26"/>
      <c r="H38" s="26"/>
      <c r="I38" s="26"/>
      <c r="J38" s="26"/>
    </row>
    <row r="39" spans="1:10" ht="15.95" customHeight="1" x14ac:dyDescent="0.25">
      <c r="A39" s="21"/>
      <c r="B39" s="31" t="s">
        <v>34</v>
      </c>
      <c r="C39" s="32">
        <f>SUM(C35:C38)</f>
        <v>16311400</v>
      </c>
      <c r="D39" s="32">
        <f>SUM(D35:D38)</f>
        <v>16311400</v>
      </c>
      <c r="E39" s="32">
        <f>SUM(E35:E38)</f>
        <v>14017051</v>
      </c>
      <c r="F39" s="30"/>
      <c r="G39" s="26"/>
      <c r="H39" s="26"/>
      <c r="I39" s="26"/>
      <c r="J39" s="26"/>
    </row>
    <row r="40" spans="1:10" ht="15.95" customHeight="1" x14ac:dyDescent="0.25">
      <c r="A40" s="21"/>
      <c r="B40" s="31"/>
      <c r="C40" s="29"/>
      <c r="D40" s="29"/>
      <c r="E40" s="29"/>
      <c r="F40" s="30"/>
      <c r="G40" s="26"/>
      <c r="H40" s="26"/>
      <c r="I40" s="26"/>
      <c r="J40" s="26"/>
    </row>
    <row r="41" spans="1:10" ht="15.95" customHeight="1" x14ac:dyDescent="0.25">
      <c r="A41" s="52">
        <v>20</v>
      </c>
      <c r="B41" s="52" t="s">
        <v>35</v>
      </c>
      <c r="C41" s="29">
        <v>0</v>
      </c>
      <c r="D41" s="29">
        <v>0</v>
      </c>
      <c r="E41" s="29">
        <v>0</v>
      </c>
      <c r="F41" s="30"/>
      <c r="G41" s="26"/>
      <c r="H41" s="26"/>
      <c r="I41" s="26"/>
      <c r="J41" s="26"/>
    </row>
    <row r="42" spans="1:10" ht="15.95" customHeight="1" x14ac:dyDescent="0.25">
      <c r="A42" s="52">
        <v>21</v>
      </c>
      <c r="B42" s="52" t="s">
        <v>36</v>
      </c>
      <c r="C42" s="29">
        <v>0</v>
      </c>
      <c r="D42" s="29">
        <v>0</v>
      </c>
      <c r="E42" s="29">
        <v>0</v>
      </c>
      <c r="F42" s="30"/>
      <c r="G42" s="26"/>
      <c r="H42" s="26"/>
      <c r="I42" s="26"/>
      <c r="J42" s="26"/>
    </row>
    <row r="43" spans="1:10" ht="15.95" customHeight="1" x14ac:dyDescent="0.25">
      <c r="A43" s="52"/>
      <c r="B43" s="54" t="s">
        <v>37</v>
      </c>
      <c r="C43" s="55">
        <f>SUM(C41:C42)</f>
        <v>0</v>
      </c>
      <c r="D43" s="55">
        <f>SUM(D41:D42)</f>
        <v>0</v>
      </c>
      <c r="E43" s="55">
        <f>SUM(E41:E42)</f>
        <v>0</v>
      </c>
      <c r="F43" s="30"/>
      <c r="G43" s="26"/>
      <c r="H43" s="26"/>
      <c r="I43" s="26"/>
      <c r="J43" s="26"/>
    </row>
    <row r="44" spans="1:10" ht="15.95" customHeight="1" x14ac:dyDescent="0.25">
      <c r="A44" s="52"/>
      <c r="B44" s="54"/>
      <c r="C44" s="55"/>
      <c r="D44" s="55"/>
      <c r="E44" s="55"/>
      <c r="F44" s="30"/>
      <c r="G44" s="26"/>
      <c r="H44" s="26"/>
      <c r="I44" s="26"/>
      <c r="J44" s="26"/>
    </row>
    <row r="45" spans="1:10" ht="15.95" customHeight="1" x14ac:dyDescent="0.25">
      <c r="A45" s="21"/>
      <c r="B45" s="33" t="s">
        <v>38</v>
      </c>
      <c r="C45" s="34">
        <f>+C10+C26+C39</f>
        <v>17011400</v>
      </c>
      <c r="D45" s="34">
        <f>+D10+D26+D39</f>
        <v>17061400</v>
      </c>
      <c r="E45" s="34">
        <f>+E10+E26+E39</f>
        <v>14903129</v>
      </c>
      <c r="F45" s="30"/>
      <c r="G45" s="26"/>
      <c r="H45" s="26"/>
      <c r="I45" s="26"/>
      <c r="J45" s="26"/>
    </row>
    <row r="46" spans="1:10" ht="15.95" customHeight="1" x14ac:dyDescent="0.25">
      <c r="A46" s="21"/>
      <c r="B46" s="33" t="s">
        <v>39</v>
      </c>
      <c r="C46" s="34">
        <f>+C20+C32+C43</f>
        <v>17011400</v>
      </c>
      <c r="D46" s="34">
        <f>+D20+D32+D43</f>
        <v>17061400</v>
      </c>
      <c r="E46" s="34">
        <f>+E20+E32+E43</f>
        <v>14614332</v>
      </c>
      <c r="F46" s="30"/>
      <c r="G46" s="26"/>
      <c r="H46" s="26"/>
      <c r="I46" s="26"/>
      <c r="J46" s="26"/>
    </row>
    <row r="47" spans="1:10" x14ac:dyDescent="0.25">
      <c r="B47" s="18" t="s">
        <v>45</v>
      </c>
      <c r="C47" s="18"/>
      <c r="D47" s="18"/>
      <c r="E47" s="18"/>
    </row>
    <row r="48" spans="1:10" x14ac:dyDescent="0.25">
      <c r="B48" s="18"/>
      <c r="C48" s="18"/>
      <c r="D48" s="18"/>
      <c r="E48" s="18"/>
    </row>
    <row r="49" spans="2:5" x14ac:dyDescent="0.25">
      <c r="B49" s="18"/>
      <c r="C49" s="18"/>
      <c r="D49" s="18"/>
      <c r="E49" s="18"/>
    </row>
    <row r="50" spans="2:5" x14ac:dyDescent="0.25">
      <c r="B50" s="18"/>
      <c r="C50" s="18"/>
      <c r="D50" s="18"/>
      <c r="E50" s="18"/>
    </row>
    <row r="51" spans="2:5" x14ac:dyDescent="0.25">
      <c r="B51" s="18"/>
      <c r="C51" s="18"/>
      <c r="D51" s="18"/>
      <c r="E51" s="18"/>
    </row>
    <row r="52" spans="2:5" x14ac:dyDescent="0.25">
      <c r="B52" s="18"/>
      <c r="C52" s="18"/>
      <c r="D52" s="18"/>
      <c r="E52" s="18"/>
    </row>
    <row r="53" spans="2:5" x14ac:dyDescent="0.25">
      <c r="B53" s="18"/>
      <c r="C53" s="18"/>
      <c r="D53" s="18"/>
      <c r="E53" s="18"/>
    </row>
    <row r="54" spans="2:5" x14ac:dyDescent="0.25">
      <c r="B54" s="18"/>
      <c r="C54" s="18"/>
      <c r="D54" s="18"/>
      <c r="E54" s="18"/>
    </row>
    <row r="55" spans="2:5" x14ac:dyDescent="0.25">
      <c r="B55" s="18"/>
      <c r="C55" s="18"/>
      <c r="D55" s="18"/>
      <c r="E55" s="18"/>
    </row>
    <row r="56" spans="2:5" x14ac:dyDescent="0.25">
      <c r="B56" s="18"/>
      <c r="C56" s="18"/>
      <c r="D56" s="18"/>
      <c r="E56" s="18"/>
    </row>
    <row r="57" spans="2:5" x14ac:dyDescent="0.25">
      <c r="B57" s="18"/>
      <c r="C57" s="18"/>
      <c r="D57" s="18"/>
      <c r="E57" s="18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scale="97" orientation="portrait" horizontalDpi="300" verticalDpi="300" r:id="rId1"/>
  <headerFooter alignWithMargins="0">
    <oddHeader xml:space="preserve">&amp;C3. melléklet a 8/2020.(VII.14.) önkormányzati rendelethez
</oddHeader>
    <oddFooter xml:space="preserve">&amp;Radatok Forintban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BAB6-120B-4F07-9DB6-0F457330D5D0}">
  <dimension ref="A1:J57"/>
  <sheetViews>
    <sheetView zoomScaleNormal="100" workbookViewId="0">
      <selection activeCell="E28" sqref="E28"/>
    </sheetView>
  </sheetViews>
  <sheetFormatPr defaultRowHeight="18" x14ac:dyDescent="0.25"/>
  <cols>
    <col min="1" max="1" width="3" style="18" bestFit="1" customWidth="1"/>
    <col min="2" max="2" width="47.28515625" style="20" bestFit="1" customWidth="1"/>
    <col min="3" max="8" width="11.140625" style="20" customWidth="1"/>
    <col min="9" max="254" width="9.140625" style="20"/>
    <col min="255" max="255" width="3" style="20" bestFit="1" customWidth="1"/>
    <col min="256" max="256" width="47.28515625" style="20" bestFit="1" customWidth="1"/>
    <col min="257" max="259" width="11.140625" style="20" customWidth="1"/>
    <col min="260" max="260" width="7" style="20" customWidth="1"/>
    <col min="261" max="261" width="62.7109375" style="20" bestFit="1" customWidth="1"/>
    <col min="262" max="264" width="11.140625" style="20" customWidth="1"/>
    <col min="265" max="510" width="9.140625" style="20"/>
    <col min="511" max="511" width="3" style="20" bestFit="1" customWidth="1"/>
    <col min="512" max="512" width="47.28515625" style="20" bestFit="1" customWidth="1"/>
    <col min="513" max="515" width="11.140625" style="20" customWidth="1"/>
    <col min="516" max="516" width="7" style="20" customWidth="1"/>
    <col min="517" max="517" width="62.7109375" style="20" bestFit="1" customWidth="1"/>
    <col min="518" max="520" width="11.140625" style="20" customWidth="1"/>
    <col min="521" max="766" width="9.140625" style="20"/>
    <col min="767" max="767" width="3" style="20" bestFit="1" customWidth="1"/>
    <col min="768" max="768" width="47.28515625" style="20" bestFit="1" customWidth="1"/>
    <col min="769" max="771" width="11.140625" style="20" customWidth="1"/>
    <col min="772" max="772" width="7" style="20" customWidth="1"/>
    <col min="773" max="773" width="62.7109375" style="20" bestFit="1" customWidth="1"/>
    <col min="774" max="776" width="11.140625" style="20" customWidth="1"/>
    <col min="777" max="1022" width="9.140625" style="20"/>
    <col min="1023" max="1023" width="3" style="20" bestFit="1" customWidth="1"/>
    <col min="1024" max="1024" width="47.28515625" style="20" bestFit="1" customWidth="1"/>
    <col min="1025" max="1027" width="11.140625" style="20" customWidth="1"/>
    <col min="1028" max="1028" width="7" style="20" customWidth="1"/>
    <col min="1029" max="1029" width="62.7109375" style="20" bestFit="1" customWidth="1"/>
    <col min="1030" max="1032" width="11.140625" style="20" customWidth="1"/>
    <col min="1033" max="1278" width="9.140625" style="20"/>
    <col min="1279" max="1279" width="3" style="20" bestFit="1" customWidth="1"/>
    <col min="1280" max="1280" width="47.28515625" style="20" bestFit="1" customWidth="1"/>
    <col min="1281" max="1283" width="11.140625" style="20" customWidth="1"/>
    <col min="1284" max="1284" width="7" style="20" customWidth="1"/>
    <col min="1285" max="1285" width="62.7109375" style="20" bestFit="1" customWidth="1"/>
    <col min="1286" max="1288" width="11.140625" style="20" customWidth="1"/>
    <col min="1289" max="1534" width="9.140625" style="20"/>
    <col min="1535" max="1535" width="3" style="20" bestFit="1" customWidth="1"/>
    <col min="1536" max="1536" width="47.28515625" style="20" bestFit="1" customWidth="1"/>
    <col min="1537" max="1539" width="11.140625" style="20" customWidth="1"/>
    <col min="1540" max="1540" width="7" style="20" customWidth="1"/>
    <col min="1541" max="1541" width="62.7109375" style="20" bestFit="1" customWidth="1"/>
    <col min="1542" max="1544" width="11.140625" style="20" customWidth="1"/>
    <col min="1545" max="1790" width="9.140625" style="20"/>
    <col min="1791" max="1791" width="3" style="20" bestFit="1" customWidth="1"/>
    <col min="1792" max="1792" width="47.28515625" style="20" bestFit="1" customWidth="1"/>
    <col min="1793" max="1795" width="11.140625" style="20" customWidth="1"/>
    <col min="1796" max="1796" width="7" style="20" customWidth="1"/>
    <col min="1797" max="1797" width="62.7109375" style="20" bestFit="1" customWidth="1"/>
    <col min="1798" max="1800" width="11.140625" style="20" customWidth="1"/>
    <col min="1801" max="2046" width="9.140625" style="20"/>
    <col min="2047" max="2047" width="3" style="20" bestFit="1" customWidth="1"/>
    <col min="2048" max="2048" width="47.28515625" style="20" bestFit="1" customWidth="1"/>
    <col min="2049" max="2051" width="11.140625" style="20" customWidth="1"/>
    <col min="2052" max="2052" width="7" style="20" customWidth="1"/>
    <col min="2053" max="2053" width="62.7109375" style="20" bestFit="1" customWidth="1"/>
    <col min="2054" max="2056" width="11.140625" style="20" customWidth="1"/>
    <col min="2057" max="2302" width="9.140625" style="20"/>
    <col min="2303" max="2303" width="3" style="20" bestFit="1" customWidth="1"/>
    <col min="2304" max="2304" width="47.28515625" style="20" bestFit="1" customWidth="1"/>
    <col min="2305" max="2307" width="11.140625" style="20" customWidth="1"/>
    <col min="2308" max="2308" width="7" style="20" customWidth="1"/>
    <col min="2309" max="2309" width="62.7109375" style="20" bestFit="1" customWidth="1"/>
    <col min="2310" max="2312" width="11.140625" style="20" customWidth="1"/>
    <col min="2313" max="2558" width="9.140625" style="20"/>
    <col min="2559" max="2559" width="3" style="20" bestFit="1" customWidth="1"/>
    <col min="2560" max="2560" width="47.28515625" style="20" bestFit="1" customWidth="1"/>
    <col min="2561" max="2563" width="11.140625" style="20" customWidth="1"/>
    <col min="2564" max="2564" width="7" style="20" customWidth="1"/>
    <col min="2565" max="2565" width="62.7109375" style="20" bestFit="1" customWidth="1"/>
    <col min="2566" max="2568" width="11.140625" style="20" customWidth="1"/>
    <col min="2569" max="2814" width="9.140625" style="20"/>
    <col min="2815" max="2815" width="3" style="20" bestFit="1" customWidth="1"/>
    <col min="2816" max="2816" width="47.28515625" style="20" bestFit="1" customWidth="1"/>
    <col min="2817" max="2819" width="11.140625" style="20" customWidth="1"/>
    <col min="2820" max="2820" width="7" style="20" customWidth="1"/>
    <col min="2821" max="2821" width="62.7109375" style="20" bestFit="1" customWidth="1"/>
    <col min="2822" max="2824" width="11.140625" style="20" customWidth="1"/>
    <col min="2825" max="3070" width="9.140625" style="20"/>
    <col min="3071" max="3071" width="3" style="20" bestFit="1" customWidth="1"/>
    <col min="3072" max="3072" width="47.28515625" style="20" bestFit="1" customWidth="1"/>
    <col min="3073" max="3075" width="11.140625" style="20" customWidth="1"/>
    <col min="3076" max="3076" width="7" style="20" customWidth="1"/>
    <col min="3077" max="3077" width="62.7109375" style="20" bestFit="1" customWidth="1"/>
    <col min="3078" max="3080" width="11.140625" style="20" customWidth="1"/>
    <col min="3081" max="3326" width="9.140625" style="20"/>
    <col min="3327" max="3327" width="3" style="20" bestFit="1" customWidth="1"/>
    <col min="3328" max="3328" width="47.28515625" style="20" bestFit="1" customWidth="1"/>
    <col min="3329" max="3331" width="11.140625" style="20" customWidth="1"/>
    <col min="3332" max="3332" width="7" style="20" customWidth="1"/>
    <col min="3333" max="3333" width="62.7109375" style="20" bestFit="1" customWidth="1"/>
    <col min="3334" max="3336" width="11.140625" style="20" customWidth="1"/>
    <col min="3337" max="3582" width="9.140625" style="20"/>
    <col min="3583" max="3583" width="3" style="20" bestFit="1" customWidth="1"/>
    <col min="3584" max="3584" width="47.28515625" style="20" bestFit="1" customWidth="1"/>
    <col min="3585" max="3587" width="11.140625" style="20" customWidth="1"/>
    <col min="3588" max="3588" width="7" style="20" customWidth="1"/>
    <col min="3589" max="3589" width="62.7109375" style="20" bestFit="1" customWidth="1"/>
    <col min="3590" max="3592" width="11.140625" style="20" customWidth="1"/>
    <col min="3593" max="3838" width="9.140625" style="20"/>
    <col min="3839" max="3839" width="3" style="20" bestFit="1" customWidth="1"/>
    <col min="3840" max="3840" width="47.28515625" style="20" bestFit="1" customWidth="1"/>
    <col min="3841" max="3843" width="11.140625" style="20" customWidth="1"/>
    <col min="3844" max="3844" width="7" style="20" customWidth="1"/>
    <col min="3845" max="3845" width="62.7109375" style="20" bestFit="1" customWidth="1"/>
    <col min="3846" max="3848" width="11.140625" style="20" customWidth="1"/>
    <col min="3849" max="4094" width="9.140625" style="20"/>
    <col min="4095" max="4095" width="3" style="20" bestFit="1" customWidth="1"/>
    <col min="4096" max="4096" width="47.28515625" style="20" bestFit="1" customWidth="1"/>
    <col min="4097" max="4099" width="11.140625" style="20" customWidth="1"/>
    <col min="4100" max="4100" width="7" style="20" customWidth="1"/>
    <col min="4101" max="4101" width="62.7109375" style="20" bestFit="1" customWidth="1"/>
    <col min="4102" max="4104" width="11.140625" style="20" customWidth="1"/>
    <col min="4105" max="4350" width="9.140625" style="20"/>
    <col min="4351" max="4351" width="3" style="20" bestFit="1" customWidth="1"/>
    <col min="4352" max="4352" width="47.28515625" style="20" bestFit="1" customWidth="1"/>
    <col min="4353" max="4355" width="11.140625" style="20" customWidth="1"/>
    <col min="4356" max="4356" width="7" style="20" customWidth="1"/>
    <col min="4357" max="4357" width="62.7109375" style="20" bestFit="1" customWidth="1"/>
    <col min="4358" max="4360" width="11.140625" style="20" customWidth="1"/>
    <col min="4361" max="4606" width="9.140625" style="20"/>
    <col min="4607" max="4607" width="3" style="20" bestFit="1" customWidth="1"/>
    <col min="4608" max="4608" width="47.28515625" style="20" bestFit="1" customWidth="1"/>
    <col min="4609" max="4611" width="11.140625" style="20" customWidth="1"/>
    <col min="4612" max="4612" width="7" style="20" customWidth="1"/>
    <col min="4613" max="4613" width="62.7109375" style="20" bestFit="1" customWidth="1"/>
    <col min="4614" max="4616" width="11.140625" style="20" customWidth="1"/>
    <col min="4617" max="4862" width="9.140625" style="20"/>
    <col min="4863" max="4863" width="3" style="20" bestFit="1" customWidth="1"/>
    <col min="4864" max="4864" width="47.28515625" style="20" bestFit="1" customWidth="1"/>
    <col min="4865" max="4867" width="11.140625" style="20" customWidth="1"/>
    <col min="4868" max="4868" width="7" style="20" customWidth="1"/>
    <col min="4869" max="4869" width="62.7109375" style="20" bestFit="1" customWidth="1"/>
    <col min="4870" max="4872" width="11.140625" style="20" customWidth="1"/>
    <col min="4873" max="5118" width="9.140625" style="20"/>
    <col min="5119" max="5119" width="3" style="20" bestFit="1" customWidth="1"/>
    <col min="5120" max="5120" width="47.28515625" style="20" bestFit="1" customWidth="1"/>
    <col min="5121" max="5123" width="11.140625" style="20" customWidth="1"/>
    <col min="5124" max="5124" width="7" style="20" customWidth="1"/>
    <col min="5125" max="5125" width="62.7109375" style="20" bestFit="1" customWidth="1"/>
    <col min="5126" max="5128" width="11.140625" style="20" customWidth="1"/>
    <col min="5129" max="5374" width="9.140625" style="20"/>
    <col min="5375" max="5375" width="3" style="20" bestFit="1" customWidth="1"/>
    <col min="5376" max="5376" width="47.28515625" style="20" bestFit="1" customWidth="1"/>
    <col min="5377" max="5379" width="11.140625" style="20" customWidth="1"/>
    <col min="5380" max="5380" width="7" style="20" customWidth="1"/>
    <col min="5381" max="5381" width="62.7109375" style="20" bestFit="1" customWidth="1"/>
    <col min="5382" max="5384" width="11.140625" style="20" customWidth="1"/>
    <col min="5385" max="5630" width="9.140625" style="20"/>
    <col min="5631" max="5631" width="3" style="20" bestFit="1" customWidth="1"/>
    <col min="5632" max="5632" width="47.28515625" style="20" bestFit="1" customWidth="1"/>
    <col min="5633" max="5635" width="11.140625" style="20" customWidth="1"/>
    <col min="5636" max="5636" width="7" style="20" customWidth="1"/>
    <col min="5637" max="5637" width="62.7109375" style="20" bestFit="1" customWidth="1"/>
    <col min="5638" max="5640" width="11.140625" style="20" customWidth="1"/>
    <col min="5641" max="5886" width="9.140625" style="20"/>
    <col min="5887" max="5887" width="3" style="20" bestFit="1" customWidth="1"/>
    <col min="5888" max="5888" width="47.28515625" style="20" bestFit="1" customWidth="1"/>
    <col min="5889" max="5891" width="11.140625" style="20" customWidth="1"/>
    <col min="5892" max="5892" width="7" style="20" customWidth="1"/>
    <col min="5893" max="5893" width="62.7109375" style="20" bestFit="1" customWidth="1"/>
    <col min="5894" max="5896" width="11.140625" style="20" customWidth="1"/>
    <col min="5897" max="6142" width="9.140625" style="20"/>
    <col min="6143" max="6143" width="3" style="20" bestFit="1" customWidth="1"/>
    <col min="6144" max="6144" width="47.28515625" style="20" bestFit="1" customWidth="1"/>
    <col min="6145" max="6147" width="11.140625" style="20" customWidth="1"/>
    <col min="6148" max="6148" width="7" style="20" customWidth="1"/>
    <col min="6149" max="6149" width="62.7109375" style="20" bestFit="1" customWidth="1"/>
    <col min="6150" max="6152" width="11.140625" style="20" customWidth="1"/>
    <col min="6153" max="6398" width="9.140625" style="20"/>
    <col min="6399" max="6399" width="3" style="20" bestFit="1" customWidth="1"/>
    <col min="6400" max="6400" width="47.28515625" style="20" bestFit="1" customWidth="1"/>
    <col min="6401" max="6403" width="11.140625" style="20" customWidth="1"/>
    <col min="6404" max="6404" width="7" style="20" customWidth="1"/>
    <col min="6405" max="6405" width="62.7109375" style="20" bestFit="1" customWidth="1"/>
    <col min="6406" max="6408" width="11.140625" style="20" customWidth="1"/>
    <col min="6409" max="6654" width="9.140625" style="20"/>
    <col min="6655" max="6655" width="3" style="20" bestFit="1" customWidth="1"/>
    <col min="6656" max="6656" width="47.28515625" style="20" bestFit="1" customWidth="1"/>
    <col min="6657" max="6659" width="11.140625" style="20" customWidth="1"/>
    <col min="6660" max="6660" width="7" style="20" customWidth="1"/>
    <col min="6661" max="6661" width="62.7109375" style="20" bestFit="1" customWidth="1"/>
    <col min="6662" max="6664" width="11.140625" style="20" customWidth="1"/>
    <col min="6665" max="6910" width="9.140625" style="20"/>
    <col min="6911" max="6911" width="3" style="20" bestFit="1" customWidth="1"/>
    <col min="6912" max="6912" width="47.28515625" style="20" bestFit="1" customWidth="1"/>
    <col min="6913" max="6915" width="11.140625" style="20" customWidth="1"/>
    <col min="6916" max="6916" width="7" style="20" customWidth="1"/>
    <col min="6917" max="6917" width="62.7109375" style="20" bestFit="1" customWidth="1"/>
    <col min="6918" max="6920" width="11.140625" style="20" customWidth="1"/>
    <col min="6921" max="7166" width="9.140625" style="20"/>
    <col min="7167" max="7167" width="3" style="20" bestFit="1" customWidth="1"/>
    <col min="7168" max="7168" width="47.28515625" style="20" bestFit="1" customWidth="1"/>
    <col min="7169" max="7171" width="11.140625" style="20" customWidth="1"/>
    <col min="7172" max="7172" width="7" style="20" customWidth="1"/>
    <col min="7173" max="7173" width="62.7109375" style="20" bestFit="1" customWidth="1"/>
    <col min="7174" max="7176" width="11.140625" style="20" customWidth="1"/>
    <col min="7177" max="7422" width="9.140625" style="20"/>
    <col min="7423" max="7423" width="3" style="20" bestFit="1" customWidth="1"/>
    <col min="7424" max="7424" width="47.28515625" style="20" bestFit="1" customWidth="1"/>
    <col min="7425" max="7427" width="11.140625" style="20" customWidth="1"/>
    <col min="7428" max="7428" width="7" style="20" customWidth="1"/>
    <col min="7429" max="7429" width="62.7109375" style="20" bestFit="1" customWidth="1"/>
    <col min="7430" max="7432" width="11.140625" style="20" customWidth="1"/>
    <col min="7433" max="7678" width="9.140625" style="20"/>
    <col min="7679" max="7679" width="3" style="20" bestFit="1" customWidth="1"/>
    <col min="7680" max="7680" width="47.28515625" style="20" bestFit="1" customWidth="1"/>
    <col min="7681" max="7683" width="11.140625" style="20" customWidth="1"/>
    <col min="7684" max="7684" width="7" style="20" customWidth="1"/>
    <col min="7685" max="7685" width="62.7109375" style="20" bestFit="1" customWidth="1"/>
    <col min="7686" max="7688" width="11.140625" style="20" customWidth="1"/>
    <col min="7689" max="7934" width="9.140625" style="20"/>
    <col min="7935" max="7935" width="3" style="20" bestFit="1" customWidth="1"/>
    <col min="7936" max="7936" width="47.28515625" style="20" bestFit="1" customWidth="1"/>
    <col min="7937" max="7939" width="11.140625" style="20" customWidth="1"/>
    <col min="7940" max="7940" width="7" style="20" customWidth="1"/>
    <col min="7941" max="7941" width="62.7109375" style="20" bestFit="1" customWidth="1"/>
    <col min="7942" max="7944" width="11.140625" style="20" customWidth="1"/>
    <col min="7945" max="8190" width="9.140625" style="20"/>
    <col min="8191" max="8191" width="3" style="20" bestFit="1" customWidth="1"/>
    <col min="8192" max="8192" width="47.28515625" style="20" bestFit="1" customWidth="1"/>
    <col min="8193" max="8195" width="11.140625" style="20" customWidth="1"/>
    <col min="8196" max="8196" width="7" style="20" customWidth="1"/>
    <col min="8197" max="8197" width="62.7109375" style="20" bestFit="1" customWidth="1"/>
    <col min="8198" max="8200" width="11.140625" style="20" customWidth="1"/>
    <col min="8201" max="8446" width="9.140625" style="20"/>
    <col min="8447" max="8447" width="3" style="20" bestFit="1" customWidth="1"/>
    <col min="8448" max="8448" width="47.28515625" style="20" bestFit="1" customWidth="1"/>
    <col min="8449" max="8451" width="11.140625" style="20" customWidth="1"/>
    <col min="8452" max="8452" width="7" style="20" customWidth="1"/>
    <col min="8453" max="8453" width="62.7109375" style="20" bestFit="1" customWidth="1"/>
    <col min="8454" max="8456" width="11.140625" style="20" customWidth="1"/>
    <col min="8457" max="8702" width="9.140625" style="20"/>
    <col min="8703" max="8703" width="3" style="20" bestFit="1" customWidth="1"/>
    <col min="8704" max="8704" width="47.28515625" style="20" bestFit="1" customWidth="1"/>
    <col min="8705" max="8707" width="11.140625" style="20" customWidth="1"/>
    <col min="8708" max="8708" width="7" style="20" customWidth="1"/>
    <col min="8709" max="8709" width="62.7109375" style="20" bestFit="1" customWidth="1"/>
    <col min="8710" max="8712" width="11.140625" style="20" customWidth="1"/>
    <col min="8713" max="8958" width="9.140625" style="20"/>
    <col min="8959" max="8959" width="3" style="20" bestFit="1" customWidth="1"/>
    <col min="8960" max="8960" width="47.28515625" style="20" bestFit="1" customWidth="1"/>
    <col min="8961" max="8963" width="11.140625" style="20" customWidth="1"/>
    <col min="8964" max="8964" width="7" style="20" customWidth="1"/>
    <col min="8965" max="8965" width="62.7109375" style="20" bestFit="1" customWidth="1"/>
    <col min="8966" max="8968" width="11.140625" style="20" customWidth="1"/>
    <col min="8969" max="9214" width="9.140625" style="20"/>
    <col min="9215" max="9215" width="3" style="20" bestFit="1" customWidth="1"/>
    <col min="9216" max="9216" width="47.28515625" style="20" bestFit="1" customWidth="1"/>
    <col min="9217" max="9219" width="11.140625" style="20" customWidth="1"/>
    <col min="9220" max="9220" width="7" style="20" customWidth="1"/>
    <col min="9221" max="9221" width="62.7109375" style="20" bestFit="1" customWidth="1"/>
    <col min="9222" max="9224" width="11.140625" style="20" customWidth="1"/>
    <col min="9225" max="9470" width="9.140625" style="20"/>
    <col min="9471" max="9471" width="3" style="20" bestFit="1" customWidth="1"/>
    <col min="9472" max="9472" width="47.28515625" style="20" bestFit="1" customWidth="1"/>
    <col min="9473" max="9475" width="11.140625" style="20" customWidth="1"/>
    <col min="9476" max="9476" width="7" style="20" customWidth="1"/>
    <col min="9477" max="9477" width="62.7109375" style="20" bestFit="1" customWidth="1"/>
    <col min="9478" max="9480" width="11.140625" style="20" customWidth="1"/>
    <col min="9481" max="9726" width="9.140625" style="20"/>
    <col min="9727" max="9727" width="3" style="20" bestFit="1" customWidth="1"/>
    <col min="9728" max="9728" width="47.28515625" style="20" bestFit="1" customWidth="1"/>
    <col min="9729" max="9731" width="11.140625" style="20" customWidth="1"/>
    <col min="9732" max="9732" width="7" style="20" customWidth="1"/>
    <col min="9733" max="9733" width="62.7109375" style="20" bestFit="1" customWidth="1"/>
    <col min="9734" max="9736" width="11.140625" style="20" customWidth="1"/>
    <col min="9737" max="9982" width="9.140625" style="20"/>
    <col min="9983" max="9983" width="3" style="20" bestFit="1" customWidth="1"/>
    <col min="9984" max="9984" width="47.28515625" style="20" bestFit="1" customWidth="1"/>
    <col min="9985" max="9987" width="11.140625" style="20" customWidth="1"/>
    <col min="9988" max="9988" width="7" style="20" customWidth="1"/>
    <col min="9989" max="9989" width="62.7109375" style="20" bestFit="1" customWidth="1"/>
    <col min="9990" max="9992" width="11.140625" style="20" customWidth="1"/>
    <col min="9993" max="10238" width="9.140625" style="20"/>
    <col min="10239" max="10239" width="3" style="20" bestFit="1" customWidth="1"/>
    <col min="10240" max="10240" width="47.28515625" style="20" bestFit="1" customWidth="1"/>
    <col min="10241" max="10243" width="11.140625" style="20" customWidth="1"/>
    <col min="10244" max="10244" width="7" style="20" customWidth="1"/>
    <col min="10245" max="10245" width="62.7109375" style="20" bestFit="1" customWidth="1"/>
    <col min="10246" max="10248" width="11.140625" style="20" customWidth="1"/>
    <col min="10249" max="10494" width="9.140625" style="20"/>
    <col min="10495" max="10495" width="3" style="20" bestFit="1" customWidth="1"/>
    <col min="10496" max="10496" width="47.28515625" style="20" bestFit="1" customWidth="1"/>
    <col min="10497" max="10499" width="11.140625" style="20" customWidth="1"/>
    <col min="10500" max="10500" width="7" style="20" customWidth="1"/>
    <col min="10501" max="10501" width="62.7109375" style="20" bestFit="1" customWidth="1"/>
    <col min="10502" max="10504" width="11.140625" style="20" customWidth="1"/>
    <col min="10505" max="10750" width="9.140625" style="20"/>
    <col min="10751" max="10751" width="3" style="20" bestFit="1" customWidth="1"/>
    <col min="10752" max="10752" width="47.28515625" style="20" bestFit="1" customWidth="1"/>
    <col min="10753" max="10755" width="11.140625" style="20" customWidth="1"/>
    <col min="10756" max="10756" width="7" style="20" customWidth="1"/>
    <col min="10757" max="10757" width="62.7109375" style="20" bestFit="1" customWidth="1"/>
    <col min="10758" max="10760" width="11.140625" style="20" customWidth="1"/>
    <col min="10761" max="11006" width="9.140625" style="20"/>
    <col min="11007" max="11007" width="3" style="20" bestFit="1" customWidth="1"/>
    <col min="11008" max="11008" width="47.28515625" style="20" bestFit="1" customWidth="1"/>
    <col min="11009" max="11011" width="11.140625" style="20" customWidth="1"/>
    <col min="11012" max="11012" width="7" style="20" customWidth="1"/>
    <col min="11013" max="11013" width="62.7109375" style="20" bestFit="1" customWidth="1"/>
    <col min="11014" max="11016" width="11.140625" style="20" customWidth="1"/>
    <col min="11017" max="11262" width="9.140625" style="20"/>
    <col min="11263" max="11263" width="3" style="20" bestFit="1" customWidth="1"/>
    <col min="11264" max="11264" width="47.28515625" style="20" bestFit="1" customWidth="1"/>
    <col min="11265" max="11267" width="11.140625" style="20" customWidth="1"/>
    <col min="11268" max="11268" width="7" style="20" customWidth="1"/>
    <col min="11269" max="11269" width="62.7109375" style="20" bestFit="1" customWidth="1"/>
    <col min="11270" max="11272" width="11.140625" style="20" customWidth="1"/>
    <col min="11273" max="11518" width="9.140625" style="20"/>
    <col min="11519" max="11519" width="3" style="20" bestFit="1" customWidth="1"/>
    <col min="11520" max="11520" width="47.28515625" style="20" bestFit="1" customWidth="1"/>
    <col min="11521" max="11523" width="11.140625" style="20" customWidth="1"/>
    <col min="11524" max="11524" width="7" style="20" customWidth="1"/>
    <col min="11525" max="11525" width="62.7109375" style="20" bestFit="1" customWidth="1"/>
    <col min="11526" max="11528" width="11.140625" style="20" customWidth="1"/>
    <col min="11529" max="11774" width="9.140625" style="20"/>
    <col min="11775" max="11775" width="3" style="20" bestFit="1" customWidth="1"/>
    <col min="11776" max="11776" width="47.28515625" style="20" bestFit="1" customWidth="1"/>
    <col min="11777" max="11779" width="11.140625" style="20" customWidth="1"/>
    <col min="11780" max="11780" width="7" style="20" customWidth="1"/>
    <col min="11781" max="11781" width="62.7109375" style="20" bestFit="1" customWidth="1"/>
    <col min="11782" max="11784" width="11.140625" style="20" customWidth="1"/>
    <col min="11785" max="12030" width="9.140625" style="20"/>
    <col min="12031" max="12031" width="3" style="20" bestFit="1" customWidth="1"/>
    <col min="12032" max="12032" width="47.28515625" style="20" bestFit="1" customWidth="1"/>
    <col min="12033" max="12035" width="11.140625" style="20" customWidth="1"/>
    <col min="12036" max="12036" width="7" style="20" customWidth="1"/>
    <col min="12037" max="12037" width="62.7109375" style="20" bestFit="1" customWidth="1"/>
    <col min="12038" max="12040" width="11.140625" style="20" customWidth="1"/>
    <col min="12041" max="12286" width="9.140625" style="20"/>
    <col min="12287" max="12287" width="3" style="20" bestFit="1" customWidth="1"/>
    <col min="12288" max="12288" width="47.28515625" style="20" bestFit="1" customWidth="1"/>
    <col min="12289" max="12291" width="11.140625" style="20" customWidth="1"/>
    <col min="12292" max="12292" width="7" style="20" customWidth="1"/>
    <col min="12293" max="12293" width="62.7109375" style="20" bestFit="1" customWidth="1"/>
    <col min="12294" max="12296" width="11.140625" style="20" customWidth="1"/>
    <col min="12297" max="12542" width="9.140625" style="20"/>
    <col min="12543" max="12543" width="3" style="20" bestFit="1" customWidth="1"/>
    <col min="12544" max="12544" width="47.28515625" style="20" bestFit="1" customWidth="1"/>
    <col min="12545" max="12547" width="11.140625" style="20" customWidth="1"/>
    <col min="12548" max="12548" width="7" style="20" customWidth="1"/>
    <col min="12549" max="12549" width="62.7109375" style="20" bestFit="1" customWidth="1"/>
    <col min="12550" max="12552" width="11.140625" style="20" customWidth="1"/>
    <col min="12553" max="12798" width="9.140625" style="20"/>
    <col min="12799" max="12799" width="3" style="20" bestFit="1" customWidth="1"/>
    <col min="12800" max="12800" width="47.28515625" style="20" bestFit="1" customWidth="1"/>
    <col min="12801" max="12803" width="11.140625" style="20" customWidth="1"/>
    <col min="12804" max="12804" width="7" style="20" customWidth="1"/>
    <col min="12805" max="12805" width="62.7109375" style="20" bestFit="1" customWidth="1"/>
    <col min="12806" max="12808" width="11.140625" style="20" customWidth="1"/>
    <col min="12809" max="13054" width="9.140625" style="20"/>
    <col min="13055" max="13055" width="3" style="20" bestFit="1" customWidth="1"/>
    <col min="13056" max="13056" width="47.28515625" style="20" bestFit="1" customWidth="1"/>
    <col min="13057" max="13059" width="11.140625" style="20" customWidth="1"/>
    <col min="13060" max="13060" width="7" style="20" customWidth="1"/>
    <col min="13061" max="13061" width="62.7109375" style="20" bestFit="1" customWidth="1"/>
    <col min="13062" max="13064" width="11.140625" style="20" customWidth="1"/>
    <col min="13065" max="13310" width="9.140625" style="20"/>
    <col min="13311" max="13311" width="3" style="20" bestFit="1" customWidth="1"/>
    <col min="13312" max="13312" width="47.28515625" style="20" bestFit="1" customWidth="1"/>
    <col min="13313" max="13315" width="11.140625" style="20" customWidth="1"/>
    <col min="13316" max="13316" width="7" style="20" customWidth="1"/>
    <col min="13317" max="13317" width="62.7109375" style="20" bestFit="1" customWidth="1"/>
    <col min="13318" max="13320" width="11.140625" style="20" customWidth="1"/>
    <col min="13321" max="13566" width="9.140625" style="20"/>
    <col min="13567" max="13567" width="3" style="20" bestFit="1" customWidth="1"/>
    <col min="13568" max="13568" width="47.28515625" style="20" bestFit="1" customWidth="1"/>
    <col min="13569" max="13571" width="11.140625" style="20" customWidth="1"/>
    <col min="13572" max="13572" width="7" style="20" customWidth="1"/>
    <col min="13573" max="13573" width="62.7109375" style="20" bestFit="1" customWidth="1"/>
    <col min="13574" max="13576" width="11.140625" style="20" customWidth="1"/>
    <col min="13577" max="13822" width="9.140625" style="20"/>
    <col min="13823" max="13823" width="3" style="20" bestFit="1" customWidth="1"/>
    <col min="13824" max="13824" width="47.28515625" style="20" bestFit="1" customWidth="1"/>
    <col min="13825" max="13827" width="11.140625" style="20" customWidth="1"/>
    <col min="13828" max="13828" width="7" style="20" customWidth="1"/>
    <col min="13829" max="13829" width="62.7109375" style="20" bestFit="1" customWidth="1"/>
    <col min="13830" max="13832" width="11.140625" style="20" customWidth="1"/>
    <col min="13833" max="14078" width="9.140625" style="20"/>
    <col min="14079" max="14079" width="3" style="20" bestFit="1" customWidth="1"/>
    <col min="14080" max="14080" width="47.28515625" style="20" bestFit="1" customWidth="1"/>
    <col min="14081" max="14083" width="11.140625" style="20" customWidth="1"/>
    <col min="14084" max="14084" width="7" style="20" customWidth="1"/>
    <col min="14085" max="14085" width="62.7109375" style="20" bestFit="1" customWidth="1"/>
    <col min="14086" max="14088" width="11.140625" style="20" customWidth="1"/>
    <col min="14089" max="14334" width="9.140625" style="20"/>
    <col min="14335" max="14335" width="3" style="20" bestFit="1" customWidth="1"/>
    <col min="14336" max="14336" width="47.28515625" style="20" bestFit="1" customWidth="1"/>
    <col min="14337" max="14339" width="11.140625" style="20" customWidth="1"/>
    <col min="14340" max="14340" width="7" style="20" customWidth="1"/>
    <col min="14341" max="14341" width="62.7109375" style="20" bestFit="1" customWidth="1"/>
    <col min="14342" max="14344" width="11.140625" style="20" customWidth="1"/>
    <col min="14345" max="14590" width="9.140625" style="20"/>
    <col min="14591" max="14591" width="3" style="20" bestFit="1" customWidth="1"/>
    <col min="14592" max="14592" width="47.28515625" style="20" bestFit="1" customWidth="1"/>
    <col min="14593" max="14595" width="11.140625" style="20" customWidth="1"/>
    <col min="14596" max="14596" width="7" style="20" customWidth="1"/>
    <col min="14597" max="14597" width="62.7109375" style="20" bestFit="1" customWidth="1"/>
    <col min="14598" max="14600" width="11.140625" style="20" customWidth="1"/>
    <col min="14601" max="14846" width="9.140625" style="20"/>
    <col min="14847" max="14847" width="3" style="20" bestFit="1" customWidth="1"/>
    <col min="14848" max="14848" width="47.28515625" style="20" bestFit="1" customWidth="1"/>
    <col min="14849" max="14851" width="11.140625" style="20" customWidth="1"/>
    <col min="14852" max="14852" width="7" style="20" customWidth="1"/>
    <col min="14853" max="14853" width="62.7109375" style="20" bestFit="1" customWidth="1"/>
    <col min="14854" max="14856" width="11.140625" style="20" customWidth="1"/>
    <col min="14857" max="15102" width="9.140625" style="20"/>
    <col min="15103" max="15103" width="3" style="20" bestFit="1" customWidth="1"/>
    <col min="15104" max="15104" width="47.28515625" style="20" bestFit="1" customWidth="1"/>
    <col min="15105" max="15107" width="11.140625" style="20" customWidth="1"/>
    <col min="15108" max="15108" width="7" style="20" customWidth="1"/>
    <col min="15109" max="15109" width="62.7109375" style="20" bestFit="1" customWidth="1"/>
    <col min="15110" max="15112" width="11.140625" style="20" customWidth="1"/>
    <col min="15113" max="15358" width="9.140625" style="20"/>
    <col min="15359" max="15359" width="3" style="20" bestFit="1" customWidth="1"/>
    <col min="15360" max="15360" width="47.28515625" style="20" bestFit="1" customWidth="1"/>
    <col min="15361" max="15363" width="11.140625" style="20" customWidth="1"/>
    <col min="15364" max="15364" width="7" style="20" customWidth="1"/>
    <col min="15365" max="15365" width="62.7109375" style="20" bestFit="1" customWidth="1"/>
    <col min="15366" max="15368" width="11.140625" style="20" customWidth="1"/>
    <col min="15369" max="15614" width="9.140625" style="20"/>
    <col min="15615" max="15615" width="3" style="20" bestFit="1" customWidth="1"/>
    <col min="15616" max="15616" width="47.28515625" style="20" bestFit="1" customWidth="1"/>
    <col min="15617" max="15619" width="11.140625" style="20" customWidth="1"/>
    <col min="15620" max="15620" width="7" style="20" customWidth="1"/>
    <col min="15621" max="15621" width="62.7109375" style="20" bestFit="1" customWidth="1"/>
    <col min="15622" max="15624" width="11.140625" style="20" customWidth="1"/>
    <col min="15625" max="15870" width="9.140625" style="20"/>
    <col min="15871" max="15871" width="3" style="20" bestFit="1" customWidth="1"/>
    <col min="15872" max="15872" width="47.28515625" style="20" bestFit="1" customWidth="1"/>
    <col min="15873" max="15875" width="11.140625" style="20" customWidth="1"/>
    <col min="15876" max="15876" width="7" style="20" customWidth="1"/>
    <col min="15877" max="15877" width="62.7109375" style="20" bestFit="1" customWidth="1"/>
    <col min="15878" max="15880" width="11.140625" style="20" customWidth="1"/>
    <col min="15881" max="16126" width="9.140625" style="20"/>
    <col min="16127" max="16127" width="3" style="20" bestFit="1" customWidth="1"/>
    <col min="16128" max="16128" width="47.28515625" style="20" bestFit="1" customWidth="1"/>
    <col min="16129" max="16131" width="11.140625" style="20" customWidth="1"/>
    <col min="16132" max="16132" width="7" style="20" customWidth="1"/>
    <col min="16133" max="16133" width="62.7109375" style="20" bestFit="1" customWidth="1"/>
    <col min="16134" max="16136" width="11.140625" style="20" customWidth="1"/>
    <col min="16137" max="16384" width="9.140625" style="20"/>
  </cols>
  <sheetData>
    <row r="1" spans="1:10" x14ac:dyDescent="0.25">
      <c r="B1" s="123" t="s">
        <v>46</v>
      </c>
      <c r="C1" s="123"/>
      <c r="D1" s="123"/>
      <c r="E1" s="123"/>
      <c r="F1" s="19"/>
      <c r="G1" s="19"/>
      <c r="H1" s="19"/>
    </row>
    <row r="2" spans="1:10" ht="24.75" customHeight="1" x14ac:dyDescent="0.25">
      <c r="B2" s="123"/>
      <c r="C2" s="123"/>
      <c r="D2" s="123"/>
      <c r="E2" s="123"/>
      <c r="F2" s="19"/>
      <c r="G2" s="19"/>
      <c r="H2" s="19"/>
    </row>
    <row r="3" spans="1:10" ht="18" customHeight="1" x14ac:dyDescent="0.25">
      <c r="A3" s="21"/>
      <c r="B3" s="22" t="s">
        <v>1</v>
      </c>
      <c r="C3" s="22" t="s">
        <v>2</v>
      </c>
      <c r="D3" s="22" t="s">
        <v>3</v>
      </c>
      <c r="E3" s="22" t="s">
        <v>4</v>
      </c>
      <c r="F3" s="19"/>
      <c r="G3" s="19"/>
      <c r="H3" s="19"/>
    </row>
    <row r="4" spans="1:10" ht="15.95" customHeight="1" x14ac:dyDescent="0.25">
      <c r="A4" s="21"/>
      <c r="B4" s="23" t="s">
        <v>5</v>
      </c>
      <c r="C4" s="24" t="s">
        <v>6</v>
      </c>
      <c r="D4" s="24" t="s">
        <v>7</v>
      </c>
      <c r="E4" s="24" t="s">
        <v>8</v>
      </c>
      <c r="F4" s="25"/>
      <c r="G4" s="25"/>
      <c r="H4" s="25"/>
      <c r="I4" s="18"/>
      <c r="J4" s="26"/>
    </row>
    <row r="5" spans="1:10" ht="15.95" customHeight="1" x14ac:dyDescent="0.25">
      <c r="A5" s="21"/>
      <c r="B5" s="23" t="s">
        <v>9</v>
      </c>
      <c r="C5" s="24"/>
      <c r="D5" s="24"/>
      <c r="E5" s="24"/>
      <c r="F5" s="28"/>
      <c r="G5" s="28"/>
      <c r="H5" s="28"/>
      <c r="I5" s="26"/>
      <c r="J5" s="26"/>
    </row>
    <row r="6" spans="1:10" ht="15.95" customHeight="1" x14ac:dyDescent="0.25">
      <c r="A6" s="21">
        <v>1</v>
      </c>
      <c r="B6" s="21" t="s">
        <v>10</v>
      </c>
      <c r="C6" s="29">
        <v>0</v>
      </c>
      <c r="D6" s="29">
        <v>1007712</v>
      </c>
      <c r="E6" s="29">
        <v>806170</v>
      </c>
      <c r="F6" s="30"/>
      <c r="G6" s="30"/>
      <c r="H6" s="26"/>
      <c r="I6" s="26"/>
      <c r="J6" s="26"/>
    </row>
    <row r="7" spans="1:10" ht="15.95" customHeight="1" x14ac:dyDescent="0.25">
      <c r="A7" s="21">
        <v>2</v>
      </c>
      <c r="B7" s="21" t="s">
        <v>11</v>
      </c>
      <c r="C7" s="29">
        <v>0</v>
      </c>
      <c r="D7" s="29">
        <v>0</v>
      </c>
      <c r="E7" s="29">
        <v>0</v>
      </c>
      <c r="F7" s="30"/>
      <c r="G7" s="30"/>
      <c r="H7" s="26"/>
      <c r="I7" s="26"/>
      <c r="J7" s="26"/>
    </row>
    <row r="8" spans="1:10" ht="15.95" customHeight="1" x14ac:dyDescent="0.25">
      <c r="A8" s="21">
        <v>3</v>
      </c>
      <c r="B8" s="21" t="s">
        <v>12</v>
      </c>
      <c r="C8" s="29">
        <v>8591000</v>
      </c>
      <c r="D8" s="29">
        <v>8591000</v>
      </c>
      <c r="E8" s="29">
        <v>8775013</v>
      </c>
      <c r="F8" s="30"/>
      <c r="G8" s="30"/>
      <c r="H8" s="26"/>
      <c r="I8" s="26"/>
      <c r="J8" s="26"/>
    </row>
    <row r="9" spans="1:10" ht="15.95" customHeight="1" x14ac:dyDescent="0.25">
      <c r="A9" s="21">
        <v>4</v>
      </c>
      <c r="B9" s="21" t="s">
        <v>13</v>
      </c>
      <c r="C9" s="29">
        <v>0</v>
      </c>
      <c r="D9" s="29">
        <v>0</v>
      </c>
      <c r="E9" s="29">
        <v>0</v>
      </c>
      <c r="F9" s="30"/>
      <c r="G9" s="30"/>
      <c r="H9" s="26"/>
      <c r="I9" s="26"/>
      <c r="J9" s="26"/>
    </row>
    <row r="10" spans="1:10" ht="15.95" customHeight="1" x14ac:dyDescent="0.25">
      <c r="A10" s="21"/>
      <c r="B10" s="31" t="s">
        <v>14</v>
      </c>
      <c r="C10" s="32">
        <f>+SUM(C6:C9)</f>
        <v>8591000</v>
      </c>
      <c r="D10" s="32">
        <f>+SUM(D6:D9)</f>
        <v>9598712</v>
      </c>
      <c r="E10" s="32">
        <f>+SUM(E6:E9)</f>
        <v>9581183</v>
      </c>
      <c r="F10" s="30"/>
      <c r="G10" s="30"/>
      <c r="H10" s="26"/>
      <c r="I10" s="26"/>
      <c r="J10" s="26"/>
    </row>
    <row r="11" spans="1:10" ht="15.95" customHeight="1" x14ac:dyDescent="0.25">
      <c r="A11" s="21"/>
      <c r="B11" s="31"/>
      <c r="C11" s="29"/>
      <c r="D11" s="29"/>
      <c r="E11" s="21"/>
      <c r="F11" s="30"/>
      <c r="G11" s="30"/>
      <c r="H11" s="26"/>
      <c r="I11" s="26"/>
      <c r="J11" s="26"/>
    </row>
    <row r="12" spans="1:10" ht="15.95" customHeight="1" x14ac:dyDescent="0.25">
      <c r="A12" s="21"/>
      <c r="B12" s="23" t="s">
        <v>5</v>
      </c>
      <c r="C12" s="29"/>
      <c r="D12" s="29"/>
      <c r="E12" s="21"/>
      <c r="F12" s="30"/>
      <c r="G12" s="30"/>
      <c r="H12" s="26"/>
      <c r="I12" s="26"/>
      <c r="J12" s="26"/>
    </row>
    <row r="13" spans="1:10" ht="15.95" customHeight="1" x14ac:dyDescent="0.25">
      <c r="A13" s="21"/>
      <c r="B13" s="23" t="s">
        <v>9</v>
      </c>
      <c r="C13" s="29"/>
      <c r="D13" s="29"/>
      <c r="E13" s="21"/>
      <c r="F13" s="30"/>
      <c r="G13" s="30"/>
      <c r="H13" s="26"/>
      <c r="I13" s="26"/>
      <c r="J13" s="26"/>
    </row>
    <row r="14" spans="1:10" ht="15.95" customHeight="1" x14ac:dyDescent="0.25">
      <c r="A14" s="21">
        <v>5</v>
      </c>
      <c r="B14" s="21" t="s">
        <v>15</v>
      </c>
      <c r="C14" s="29">
        <v>30234473</v>
      </c>
      <c r="D14" s="29">
        <v>30116762</v>
      </c>
      <c r="E14" s="29">
        <v>29196761</v>
      </c>
      <c r="F14" s="30"/>
      <c r="G14" s="30"/>
      <c r="H14" s="26"/>
      <c r="I14" s="26"/>
      <c r="J14" s="26"/>
    </row>
    <row r="15" spans="1:10" ht="15.95" customHeight="1" x14ac:dyDescent="0.25">
      <c r="A15" s="21">
        <v>6</v>
      </c>
      <c r="B15" s="21" t="s">
        <v>16</v>
      </c>
      <c r="C15" s="29">
        <v>5903000</v>
      </c>
      <c r="D15" s="29">
        <v>6020711</v>
      </c>
      <c r="E15" s="29">
        <v>6020711</v>
      </c>
      <c r="F15" s="30"/>
      <c r="G15" s="30"/>
      <c r="H15" s="26"/>
      <c r="I15" s="26"/>
      <c r="J15" s="26"/>
    </row>
    <row r="16" spans="1:10" ht="15.95" customHeight="1" x14ac:dyDescent="0.25">
      <c r="A16" s="21">
        <v>7</v>
      </c>
      <c r="B16" s="21" t="s">
        <v>17</v>
      </c>
      <c r="C16" s="29">
        <v>13053000</v>
      </c>
      <c r="D16" s="29">
        <v>13853775</v>
      </c>
      <c r="E16" s="29">
        <v>13111962</v>
      </c>
      <c r="F16" s="30"/>
      <c r="G16" s="30"/>
      <c r="H16" s="26"/>
      <c r="I16" s="26"/>
      <c r="J16" s="26"/>
    </row>
    <row r="17" spans="1:10" ht="15.95" customHeight="1" x14ac:dyDescent="0.25">
      <c r="A17" s="21">
        <v>8</v>
      </c>
      <c r="B17" s="21" t="s">
        <v>18</v>
      </c>
      <c r="C17" s="29">
        <v>0</v>
      </c>
      <c r="D17" s="29">
        <v>0</v>
      </c>
      <c r="E17" s="29">
        <v>0</v>
      </c>
      <c r="F17" s="30"/>
      <c r="G17" s="30"/>
      <c r="H17" s="26"/>
      <c r="I17" s="26"/>
      <c r="J17" s="26"/>
    </row>
    <row r="18" spans="1:10" ht="15.95" customHeight="1" x14ac:dyDescent="0.25">
      <c r="A18" s="52"/>
      <c r="B18" s="53" t="s">
        <v>19</v>
      </c>
      <c r="C18" s="29"/>
      <c r="D18" s="29"/>
      <c r="E18" s="29"/>
      <c r="F18" s="30"/>
      <c r="G18" s="30"/>
      <c r="H18" s="26"/>
      <c r="I18" s="26"/>
      <c r="J18" s="26"/>
    </row>
    <row r="19" spans="1:10" ht="15.95" customHeight="1" x14ac:dyDescent="0.25">
      <c r="A19" s="52">
        <v>9</v>
      </c>
      <c r="B19" s="52" t="s">
        <v>20</v>
      </c>
      <c r="C19" s="29">
        <v>0</v>
      </c>
      <c r="D19" s="29">
        <v>0</v>
      </c>
      <c r="E19" s="29">
        <v>0</v>
      </c>
      <c r="F19" s="30"/>
      <c r="G19" s="30"/>
      <c r="H19" s="26"/>
      <c r="I19" s="26"/>
      <c r="J19" s="26"/>
    </row>
    <row r="20" spans="1:10" ht="15.95" customHeight="1" x14ac:dyDescent="0.25">
      <c r="A20" s="21"/>
      <c r="B20" s="31" t="s">
        <v>21</v>
      </c>
      <c r="C20" s="32">
        <f>SUM(C14:C19)</f>
        <v>49190473</v>
      </c>
      <c r="D20" s="32">
        <f>SUM(D14:D19)</f>
        <v>49991248</v>
      </c>
      <c r="E20" s="32">
        <f>SUM(E14:E19)</f>
        <v>48329434</v>
      </c>
      <c r="F20" s="30"/>
      <c r="G20" s="30"/>
      <c r="H20" s="26"/>
      <c r="I20" s="26"/>
      <c r="J20" s="26"/>
    </row>
    <row r="21" spans="1:10" ht="15.95" customHeight="1" x14ac:dyDescent="0.25">
      <c r="A21" s="21"/>
      <c r="B21" s="31"/>
      <c r="C21" s="29"/>
      <c r="D21" s="21"/>
      <c r="E21" s="21"/>
      <c r="F21" s="30"/>
      <c r="G21" s="30"/>
      <c r="H21" s="26"/>
      <c r="I21" s="26"/>
      <c r="J21" s="26"/>
    </row>
    <row r="22" spans="1:10" ht="15.95" customHeight="1" x14ac:dyDescent="0.25">
      <c r="A22" s="21"/>
      <c r="B22" s="23" t="s">
        <v>9</v>
      </c>
      <c r="C22" s="29"/>
      <c r="D22" s="21"/>
      <c r="E22" s="21"/>
      <c r="F22" s="30"/>
      <c r="G22" s="26"/>
      <c r="H22" s="26"/>
      <c r="I22" s="26"/>
      <c r="J22" s="26"/>
    </row>
    <row r="23" spans="1:10" ht="15.95" customHeight="1" x14ac:dyDescent="0.25">
      <c r="A23" s="21">
        <v>10</v>
      </c>
      <c r="B23" s="21" t="s">
        <v>22</v>
      </c>
      <c r="C23" s="29">
        <v>0</v>
      </c>
      <c r="D23" s="29">
        <v>0</v>
      </c>
      <c r="E23" s="29">
        <v>0</v>
      </c>
      <c r="F23" s="30"/>
      <c r="G23" s="26"/>
      <c r="H23" s="26"/>
      <c r="I23" s="26"/>
      <c r="J23" s="26"/>
    </row>
    <row r="24" spans="1:10" ht="15.95" customHeight="1" x14ac:dyDescent="0.25">
      <c r="A24" s="21">
        <v>11</v>
      </c>
      <c r="B24" s="21" t="s">
        <v>23</v>
      </c>
      <c r="C24" s="29">
        <v>0</v>
      </c>
      <c r="D24" s="29">
        <v>0</v>
      </c>
      <c r="E24" s="29">
        <v>0</v>
      </c>
      <c r="F24" s="30"/>
      <c r="G24" s="26"/>
      <c r="H24" s="26"/>
      <c r="I24" s="26"/>
      <c r="J24" s="26"/>
    </row>
    <row r="25" spans="1:10" ht="15.95" customHeight="1" x14ac:dyDescent="0.25">
      <c r="A25" s="21">
        <v>12</v>
      </c>
      <c r="B25" s="21" t="s">
        <v>24</v>
      </c>
      <c r="C25" s="29">
        <v>0</v>
      </c>
      <c r="D25" s="29">
        <v>0</v>
      </c>
      <c r="E25" s="29">
        <v>0</v>
      </c>
      <c r="F25" s="30"/>
      <c r="G25" s="26"/>
      <c r="H25" s="26"/>
      <c r="I25" s="26"/>
      <c r="J25" s="26"/>
    </row>
    <row r="26" spans="1:10" ht="15.95" customHeight="1" x14ac:dyDescent="0.25">
      <c r="A26" s="21"/>
      <c r="B26" s="31" t="s">
        <v>25</v>
      </c>
      <c r="C26" s="32">
        <f>SUM(C23:C25)</f>
        <v>0</v>
      </c>
      <c r="D26" s="32">
        <f>SUM(D23:D25)</f>
        <v>0</v>
      </c>
      <c r="E26" s="32">
        <f>SUM(E23:E25)</f>
        <v>0</v>
      </c>
      <c r="F26" s="30"/>
      <c r="G26" s="26"/>
      <c r="H26" s="26"/>
      <c r="I26" s="26"/>
      <c r="J26" s="26"/>
    </row>
    <row r="27" spans="1:10" ht="15.95" customHeight="1" x14ac:dyDescent="0.25">
      <c r="A27" s="21"/>
      <c r="B27" s="31"/>
      <c r="C27" s="29"/>
      <c r="D27" s="21"/>
      <c r="E27" s="21"/>
      <c r="F27" s="30"/>
      <c r="G27" s="26"/>
      <c r="H27" s="26"/>
      <c r="I27" s="26"/>
      <c r="J27" s="26"/>
    </row>
    <row r="28" spans="1:10" ht="15.95" customHeight="1" x14ac:dyDescent="0.25">
      <c r="A28" s="21"/>
      <c r="B28" s="23" t="s">
        <v>9</v>
      </c>
      <c r="C28" s="29"/>
      <c r="D28" s="21"/>
      <c r="E28" s="21"/>
      <c r="F28" s="30"/>
      <c r="G28" s="26"/>
      <c r="H28" s="26"/>
      <c r="I28" s="26"/>
      <c r="J28" s="26"/>
    </row>
    <row r="29" spans="1:10" ht="15.95" customHeight="1" x14ac:dyDescent="0.25">
      <c r="A29" s="21">
        <v>13</v>
      </c>
      <c r="B29" s="21" t="s">
        <v>26</v>
      </c>
      <c r="C29" s="29">
        <v>431800</v>
      </c>
      <c r="D29" s="29">
        <v>638737</v>
      </c>
      <c r="E29" s="29">
        <v>638736</v>
      </c>
      <c r="F29" s="30"/>
      <c r="G29" s="26"/>
      <c r="H29" s="26"/>
      <c r="I29" s="26"/>
      <c r="J29" s="26"/>
    </row>
    <row r="30" spans="1:10" ht="15.95" customHeight="1" x14ac:dyDescent="0.25">
      <c r="A30" s="21">
        <v>14</v>
      </c>
      <c r="B30" s="21" t="s">
        <v>27</v>
      </c>
      <c r="C30" s="29">
        <v>0</v>
      </c>
      <c r="D30" s="29">
        <v>0</v>
      </c>
      <c r="E30" s="29">
        <v>0</v>
      </c>
      <c r="F30" s="30"/>
      <c r="G30" s="26"/>
      <c r="H30" s="26"/>
      <c r="I30" s="26"/>
      <c r="J30" s="26"/>
    </row>
    <row r="31" spans="1:10" ht="15.95" customHeight="1" x14ac:dyDescent="0.25">
      <c r="A31" s="21">
        <v>15</v>
      </c>
      <c r="B31" s="21" t="s">
        <v>28</v>
      </c>
      <c r="C31" s="29">
        <v>0</v>
      </c>
      <c r="D31" s="29">
        <v>0</v>
      </c>
      <c r="E31" s="29">
        <v>0</v>
      </c>
      <c r="F31" s="30"/>
      <c r="G31" s="26"/>
      <c r="H31" s="26"/>
      <c r="I31" s="26"/>
      <c r="J31" s="26"/>
    </row>
    <row r="32" spans="1:10" ht="15.95" customHeight="1" x14ac:dyDescent="0.25">
      <c r="A32" s="21"/>
      <c r="B32" s="31" t="s">
        <v>29</v>
      </c>
      <c r="C32" s="32">
        <f>SUM(C29:C31)</f>
        <v>431800</v>
      </c>
      <c r="D32" s="32">
        <f>SUM(D29:D31)</f>
        <v>638737</v>
      </c>
      <c r="E32" s="32">
        <f>SUM(E29:E31)</f>
        <v>638736</v>
      </c>
      <c r="F32" s="30"/>
      <c r="G32" s="26"/>
      <c r="H32" s="26"/>
      <c r="I32" s="26"/>
      <c r="J32" s="26"/>
    </row>
    <row r="33" spans="1:10" ht="15.95" customHeight="1" x14ac:dyDescent="0.25">
      <c r="A33" s="21"/>
      <c r="B33" s="31"/>
      <c r="C33" s="29"/>
      <c r="D33" s="29"/>
      <c r="E33" s="21"/>
      <c r="F33" s="30"/>
      <c r="G33" s="26"/>
      <c r="H33" s="26"/>
      <c r="I33" s="26"/>
      <c r="J33" s="26"/>
    </row>
    <row r="34" spans="1:10" ht="15.95" customHeight="1" x14ac:dyDescent="0.25">
      <c r="A34" s="21"/>
      <c r="B34" s="31" t="s">
        <v>30</v>
      </c>
      <c r="C34" s="29"/>
      <c r="D34" s="29"/>
      <c r="E34" s="21"/>
      <c r="F34" s="30"/>
      <c r="G34" s="26"/>
      <c r="H34" s="26"/>
      <c r="I34" s="26"/>
      <c r="J34" s="26"/>
    </row>
    <row r="35" spans="1:10" ht="15.95" customHeight="1" x14ac:dyDescent="0.25">
      <c r="A35" s="52">
        <v>16</v>
      </c>
      <c r="B35" s="52" t="s">
        <v>31</v>
      </c>
      <c r="C35" s="29">
        <v>0</v>
      </c>
      <c r="D35" s="29">
        <v>0</v>
      </c>
      <c r="E35" s="29">
        <v>604466</v>
      </c>
      <c r="F35" s="30"/>
      <c r="G35" s="26"/>
      <c r="H35" s="26"/>
      <c r="I35" s="26"/>
      <c r="J35" s="26"/>
    </row>
    <row r="36" spans="1:10" ht="15.95" customHeight="1" x14ac:dyDescent="0.25">
      <c r="A36" s="52">
        <v>17</v>
      </c>
      <c r="B36" s="52" t="s">
        <v>32</v>
      </c>
      <c r="C36" s="29"/>
      <c r="D36" s="29"/>
      <c r="E36" s="29"/>
      <c r="F36" s="30"/>
      <c r="G36" s="26"/>
      <c r="H36" s="26"/>
      <c r="I36" s="26"/>
      <c r="J36" s="26"/>
    </row>
    <row r="37" spans="1:10" ht="15.95" customHeight="1" x14ac:dyDescent="0.25">
      <c r="A37" s="52">
        <v>18</v>
      </c>
      <c r="B37" s="52" t="s">
        <v>33</v>
      </c>
      <c r="C37" s="29">
        <v>0</v>
      </c>
      <c r="D37" s="29">
        <v>0</v>
      </c>
      <c r="E37" s="29">
        <v>0</v>
      </c>
      <c r="F37" s="30"/>
      <c r="G37" s="26"/>
      <c r="H37" s="26"/>
      <c r="I37" s="26"/>
      <c r="J37" s="26"/>
    </row>
    <row r="38" spans="1:10" ht="15.95" customHeight="1" x14ac:dyDescent="0.25">
      <c r="A38" s="52">
        <v>19</v>
      </c>
      <c r="B38" s="21" t="s">
        <v>35</v>
      </c>
      <c r="C38" s="29">
        <v>41031273</v>
      </c>
      <c r="D38" s="29">
        <v>41031273</v>
      </c>
      <c r="E38" s="29">
        <v>39230638</v>
      </c>
      <c r="F38" s="30"/>
      <c r="G38" s="26"/>
      <c r="H38" s="26"/>
      <c r="I38" s="26"/>
      <c r="J38" s="26"/>
    </row>
    <row r="39" spans="1:10" ht="15.95" customHeight="1" x14ac:dyDescent="0.25">
      <c r="A39" s="21"/>
      <c r="B39" s="31" t="s">
        <v>34</v>
      </c>
      <c r="C39" s="32">
        <f>SUM(C35:C38)</f>
        <v>41031273</v>
      </c>
      <c r="D39" s="32">
        <f>SUM(D35:D38)</f>
        <v>41031273</v>
      </c>
      <c r="E39" s="32">
        <f>SUM(E35:E38)</f>
        <v>39835104</v>
      </c>
      <c r="F39" s="30"/>
      <c r="G39" s="26"/>
      <c r="H39" s="26"/>
      <c r="I39" s="26"/>
      <c r="J39" s="26"/>
    </row>
    <row r="40" spans="1:10" ht="15.95" customHeight="1" x14ac:dyDescent="0.25">
      <c r="A40" s="21"/>
      <c r="B40" s="31"/>
      <c r="C40" s="32"/>
      <c r="D40" s="32"/>
      <c r="E40" s="32"/>
      <c r="F40" s="30"/>
      <c r="G40" s="26"/>
      <c r="H40" s="26"/>
      <c r="I40" s="26"/>
      <c r="J40" s="26"/>
    </row>
    <row r="41" spans="1:10" ht="15.95" customHeight="1" x14ac:dyDescent="0.25">
      <c r="A41" s="52">
        <v>20</v>
      </c>
      <c r="B41" s="52" t="s">
        <v>35</v>
      </c>
      <c r="C41" s="29">
        <v>0</v>
      </c>
      <c r="D41" s="29">
        <v>0</v>
      </c>
      <c r="E41" s="29">
        <v>0</v>
      </c>
      <c r="F41" s="30"/>
      <c r="G41" s="26"/>
      <c r="H41" s="26"/>
      <c r="I41" s="26"/>
      <c r="J41" s="26"/>
    </row>
    <row r="42" spans="1:10" ht="15.95" customHeight="1" x14ac:dyDescent="0.25">
      <c r="A42" s="52">
        <v>21</v>
      </c>
      <c r="B42" s="52" t="s">
        <v>36</v>
      </c>
      <c r="C42" s="29">
        <v>0</v>
      </c>
      <c r="D42" s="29">
        <v>0</v>
      </c>
      <c r="E42" s="29">
        <v>0</v>
      </c>
      <c r="F42" s="30"/>
      <c r="G42" s="26"/>
      <c r="H42" s="26"/>
      <c r="I42" s="26"/>
      <c r="J42" s="26"/>
    </row>
    <row r="43" spans="1:10" ht="15.95" customHeight="1" x14ac:dyDescent="0.25">
      <c r="A43" s="52"/>
      <c r="B43" s="54" t="s">
        <v>37</v>
      </c>
      <c r="C43" s="55">
        <f>SUM(C41:C42)</f>
        <v>0</v>
      </c>
      <c r="D43" s="55">
        <f>SUM(D41:D42)</f>
        <v>0</v>
      </c>
      <c r="E43" s="55">
        <f>SUM(E41:E42)</f>
        <v>0</v>
      </c>
      <c r="F43" s="30"/>
      <c r="G43" s="26"/>
      <c r="H43" s="26"/>
      <c r="I43" s="26"/>
      <c r="J43" s="26"/>
    </row>
    <row r="44" spans="1:10" ht="15.95" customHeight="1" x14ac:dyDescent="0.25">
      <c r="A44" s="21"/>
      <c r="B44" s="31"/>
      <c r="C44" s="29"/>
      <c r="D44" s="21"/>
      <c r="E44" s="21"/>
      <c r="F44" s="30"/>
      <c r="G44" s="26"/>
      <c r="H44" s="26"/>
      <c r="I44" s="26"/>
      <c r="J44" s="26"/>
    </row>
    <row r="45" spans="1:10" ht="15.95" customHeight="1" x14ac:dyDescent="0.25">
      <c r="A45" s="21"/>
      <c r="B45" s="33" t="s">
        <v>38</v>
      </c>
      <c r="C45" s="34">
        <f>+C10+C26+C39</f>
        <v>49622273</v>
      </c>
      <c r="D45" s="34">
        <f>+D10+D26+D39</f>
        <v>50629985</v>
      </c>
      <c r="E45" s="34">
        <f>+E10+E26+E39</f>
        <v>49416287</v>
      </c>
      <c r="F45" s="30"/>
      <c r="G45" s="26"/>
      <c r="H45" s="26"/>
      <c r="I45" s="26"/>
      <c r="J45" s="26"/>
    </row>
    <row r="46" spans="1:10" ht="15.95" customHeight="1" x14ac:dyDescent="0.25">
      <c r="A46" s="21"/>
      <c r="B46" s="33" t="s">
        <v>39</v>
      </c>
      <c r="C46" s="34">
        <f>+C20+C32+C43</f>
        <v>49622273</v>
      </c>
      <c r="D46" s="34">
        <f>+D20+D32+D43</f>
        <v>50629985</v>
      </c>
      <c r="E46" s="34">
        <f>+E20+E32+E43</f>
        <v>48968170</v>
      </c>
      <c r="F46" s="30"/>
      <c r="G46" s="26"/>
      <c r="H46" s="26"/>
      <c r="I46" s="26"/>
      <c r="J46" s="26"/>
    </row>
    <row r="47" spans="1:10" x14ac:dyDescent="0.25">
      <c r="B47" s="35" t="s">
        <v>47</v>
      </c>
      <c r="C47" s="18"/>
      <c r="D47" s="18"/>
      <c r="E47" s="18"/>
    </row>
    <row r="48" spans="1:10" x14ac:dyDescent="0.25">
      <c r="B48" s="18"/>
      <c r="C48" s="18"/>
      <c r="D48" s="18"/>
      <c r="E48" s="18"/>
    </row>
    <row r="49" spans="2:5" x14ac:dyDescent="0.25">
      <c r="B49" s="18"/>
      <c r="C49" s="18"/>
      <c r="D49" s="18"/>
      <c r="E49" s="18"/>
    </row>
    <row r="50" spans="2:5" x14ac:dyDescent="0.25">
      <c r="B50" s="18"/>
      <c r="C50" s="18"/>
      <c r="D50" s="18"/>
      <c r="E50" s="18"/>
    </row>
    <row r="51" spans="2:5" x14ac:dyDescent="0.25">
      <c r="B51" s="18"/>
      <c r="C51" s="18"/>
      <c r="D51" s="18"/>
      <c r="E51" s="18"/>
    </row>
    <row r="52" spans="2:5" x14ac:dyDescent="0.25">
      <c r="B52" s="18"/>
      <c r="C52" s="18"/>
      <c r="D52" s="18"/>
      <c r="E52" s="18"/>
    </row>
    <row r="53" spans="2:5" x14ac:dyDescent="0.25">
      <c r="B53" s="18"/>
      <c r="C53" s="18"/>
      <c r="D53" s="18"/>
      <c r="E53" s="18"/>
    </row>
    <row r="54" spans="2:5" x14ac:dyDescent="0.25">
      <c r="B54" s="18"/>
      <c r="C54" s="18"/>
      <c r="D54" s="18"/>
      <c r="E54" s="18"/>
    </row>
    <row r="55" spans="2:5" x14ac:dyDescent="0.25">
      <c r="B55" s="18"/>
      <c r="C55" s="18"/>
      <c r="D55" s="18"/>
      <c r="E55" s="18"/>
    </row>
    <row r="56" spans="2:5" x14ac:dyDescent="0.25">
      <c r="B56" s="18"/>
      <c r="C56" s="18"/>
      <c r="D56" s="18"/>
      <c r="E56" s="18"/>
    </row>
    <row r="57" spans="2:5" x14ac:dyDescent="0.25">
      <c r="B57" s="18"/>
      <c r="C57" s="18"/>
      <c r="D57" s="18"/>
      <c r="E57" s="18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>
    <oddHeader xml:space="preserve">&amp;C4. melléklet a 8/2020.(VII.14.) önkormányzati rendelethez
</oddHeader>
    <oddFooter xml:space="preserve">&amp;Radatok Forintban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BC6E-1DC5-4742-AC25-20301DBC9367}">
  <dimension ref="A1:J57"/>
  <sheetViews>
    <sheetView zoomScaleNormal="100" workbookViewId="0">
      <selection activeCell="E27" sqref="E27"/>
    </sheetView>
  </sheetViews>
  <sheetFormatPr defaultRowHeight="18" x14ac:dyDescent="0.25"/>
  <cols>
    <col min="1" max="1" width="3" style="36" bestFit="1" customWidth="1"/>
    <col min="2" max="2" width="47.28515625" style="38" bestFit="1" customWidth="1"/>
    <col min="3" max="8" width="11.140625" style="38" customWidth="1"/>
    <col min="9" max="254" width="9.140625" style="38"/>
    <col min="255" max="255" width="3" style="38" bestFit="1" customWidth="1"/>
    <col min="256" max="256" width="47.28515625" style="38" bestFit="1" customWidth="1"/>
    <col min="257" max="259" width="11.140625" style="38" customWidth="1"/>
    <col min="260" max="260" width="7" style="38" customWidth="1"/>
    <col min="261" max="261" width="62.7109375" style="38" bestFit="1" customWidth="1"/>
    <col min="262" max="264" width="11.140625" style="38" customWidth="1"/>
    <col min="265" max="510" width="9.140625" style="38"/>
    <col min="511" max="511" width="3" style="38" bestFit="1" customWidth="1"/>
    <col min="512" max="512" width="47.28515625" style="38" bestFit="1" customWidth="1"/>
    <col min="513" max="515" width="11.140625" style="38" customWidth="1"/>
    <col min="516" max="516" width="7" style="38" customWidth="1"/>
    <col min="517" max="517" width="62.7109375" style="38" bestFit="1" customWidth="1"/>
    <col min="518" max="520" width="11.140625" style="38" customWidth="1"/>
    <col min="521" max="766" width="9.140625" style="38"/>
    <col min="767" max="767" width="3" style="38" bestFit="1" customWidth="1"/>
    <col min="768" max="768" width="47.28515625" style="38" bestFit="1" customWidth="1"/>
    <col min="769" max="771" width="11.140625" style="38" customWidth="1"/>
    <col min="772" max="772" width="7" style="38" customWidth="1"/>
    <col min="773" max="773" width="62.7109375" style="38" bestFit="1" customWidth="1"/>
    <col min="774" max="776" width="11.140625" style="38" customWidth="1"/>
    <col min="777" max="1022" width="9.140625" style="38"/>
    <col min="1023" max="1023" width="3" style="38" bestFit="1" customWidth="1"/>
    <col min="1024" max="1024" width="47.28515625" style="38" bestFit="1" customWidth="1"/>
    <col min="1025" max="1027" width="11.140625" style="38" customWidth="1"/>
    <col min="1028" max="1028" width="7" style="38" customWidth="1"/>
    <col min="1029" max="1029" width="62.7109375" style="38" bestFit="1" customWidth="1"/>
    <col min="1030" max="1032" width="11.140625" style="38" customWidth="1"/>
    <col min="1033" max="1278" width="9.140625" style="38"/>
    <col min="1279" max="1279" width="3" style="38" bestFit="1" customWidth="1"/>
    <col min="1280" max="1280" width="47.28515625" style="38" bestFit="1" customWidth="1"/>
    <col min="1281" max="1283" width="11.140625" style="38" customWidth="1"/>
    <col min="1284" max="1284" width="7" style="38" customWidth="1"/>
    <col min="1285" max="1285" width="62.7109375" style="38" bestFit="1" customWidth="1"/>
    <col min="1286" max="1288" width="11.140625" style="38" customWidth="1"/>
    <col min="1289" max="1534" width="9.140625" style="38"/>
    <col min="1535" max="1535" width="3" style="38" bestFit="1" customWidth="1"/>
    <col min="1536" max="1536" width="47.28515625" style="38" bestFit="1" customWidth="1"/>
    <col min="1537" max="1539" width="11.140625" style="38" customWidth="1"/>
    <col min="1540" max="1540" width="7" style="38" customWidth="1"/>
    <col min="1541" max="1541" width="62.7109375" style="38" bestFit="1" customWidth="1"/>
    <col min="1542" max="1544" width="11.140625" style="38" customWidth="1"/>
    <col min="1545" max="1790" width="9.140625" style="38"/>
    <col min="1791" max="1791" width="3" style="38" bestFit="1" customWidth="1"/>
    <col min="1792" max="1792" width="47.28515625" style="38" bestFit="1" customWidth="1"/>
    <col min="1793" max="1795" width="11.140625" style="38" customWidth="1"/>
    <col min="1796" max="1796" width="7" style="38" customWidth="1"/>
    <col min="1797" max="1797" width="62.7109375" style="38" bestFit="1" customWidth="1"/>
    <col min="1798" max="1800" width="11.140625" style="38" customWidth="1"/>
    <col min="1801" max="2046" width="9.140625" style="38"/>
    <col min="2047" max="2047" width="3" style="38" bestFit="1" customWidth="1"/>
    <col min="2048" max="2048" width="47.28515625" style="38" bestFit="1" customWidth="1"/>
    <col min="2049" max="2051" width="11.140625" style="38" customWidth="1"/>
    <col min="2052" max="2052" width="7" style="38" customWidth="1"/>
    <col min="2053" max="2053" width="62.7109375" style="38" bestFit="1" customWidth="1"/>
    <col min="2054" max="2056" width="11.140625" style="38" customWidth="1"/>
    <col min="2057" max="2302" width="9.140625" style="38"/>
    <col min="2303" max="2303" width="3" style="38" bestFit="1" customWidth="1"/>
    <col min="2304" max="2304" width="47.28515625" style="38" bestFit="1" customWidth="1"/>
    <col min="2305" max="2307" width="11.140625" style="38" customWidth="1"/>
    <col min="2308" max="2308" width="7" style="38" customWidth="1"/>
    <col min="2309" max="2309" width="62.7109375" style="38" bestFit="1" customWidth="1"/>
    <col min="2310" max="2312" width="11.140625" style="38" customWidth="1"/>
    <col min="2313" max="2558" width="9.140625" style="38"/>
    <col min="2559" max="2559" width="3" style="38" bestFit="1" customWidth="1"/>
    <col min="2560" max="2560" width="47.28515625" style="38" bestFit="1" customWidth="1"/>
    <col min="2561" max="2563" width="11.140625" style="38" customWidth="1"/>
    <col min="2564" max="2564" width="7" style="38" customWidth="1"/>
    <col min="2565" max="2565" width="62.7109375" style="38" bestFit="1" customWidth="1"/>
    <col min="2566" max="2568" width="11.140625" style="38" customWidth="1"/>
    <col min="2569" max="2814" width="9.140625" style="38"/>
    <col min="2815" max="2815" width="3" style="38" bestFit="1" customWidth="1"/>
    <col min="2816" max="2816" width="47.28515625" style="38" bestFit="1" customWidth="1"/>
    <col min="2817" max="2819" width="11.140625" style="38" customWidth="1"/>
    <col min="2820" max="2820" width="7" style="38" customWidth="1"/>
    <col min="2821" max="2821" width="62.7109375" style="38" bestFit="1" customWidth="1"/>
    <col min="2822" max="2824" width="11.140625" style="38" customWidth="1"/>
    <col min="2825" max="3070" width="9.140625" style="38"/>
    <col min="3071" max="3071" width="3" style="38" bestFit="1" customWidth="1"/>
    <col min="3072" max="3072" width="47.28515625" style="38" bestFit="1" customWidth="1"/>
    <col min="3073" max="3075" width="11.140625" style="38" customWidth="1"/>
    <col min="3076" max="3076" width="7" style="38" customWidth="1"/>
    <col min="3077" max="3077" width="62.7109375" style="38" bestFit="1" customWidth="1"/>
    <col min="3078" max="3080" width="11.140625" style="38" customWidth="1"/>
    <col min="3081" max="3326" width="9.140625" style="38"/>
    <col min="3327" max="3327" width="3" style="38" bestFit="1" customWidth="1"/>
    <col min="3328" max="3328" width="47.28515625" style="38" bestFit="1" customWidth="1"/>
    <col min="3329" max="3331" width="11.140625" style="38" customWidth="1"/>
    <col min="3332" max="3332" width="7" style="38" customWidth="1"/>
    <col min="3333" max="3333" width="62.7109375" style="38" bestFit="1" customWidth="1"/>
    <col min="3334" max="3336" width="11.140625" style="38" customWidth="1"/>
    <col min="3337" max="3582" width="9.140625" style="38"/>
    <col min="3583" max="3583" width="3" style="38" bestFit="1" customWidth="1"/>
    <col min="3584" max="3584" width="47.28515625" style="38" bestFit="1" customWidth="1"/>
    <col min="3585" max="3587" width="11.140625" style="38" customWidth="1"/>
    <col min="3588" max="3588" width="7" style="38" customWidth="1"/>
    <col min="3589" max="3589" width="62.7109375" style="38" bestFit="1" customWidth="1"/>
    <col min="3590" max="3592" width="11.140625" style="38" customWidth="1"/>
    <col min="3593" max="3838" width="9.140625" style="38"/>
    <col min="3839" max="3839" width="3" style="38" bestFit="1" customWidth="1"/>
    <col min="3840" max="3840" width="47.28515625" style="38" bestFit="1" customWidth="1"/>
    <col min="3841" max="3843" width="11.140625" style="38" customWidth="1"/>
    <col min="3844" max="3844" width="7" style="38" customWidth="1"/>
    <col min="3845" max="3845" width="62.7109375" style="38" bestFit="1" customWidth="1"/>
    <col min="3846" max="3848" width="11.140625" style="38" customWidth="1"/>
    <col min="3849" max="4094" width="9.140625" style="38"/>
    <col min="4095" max="4095" width="3" style="38" bestFit="1" customWidth="1"/>
    <col min="4096" max="4096" width="47.28515625" style="38" bestFit="1" customWidth="1"/>
    <col min="4097" max="4099" width="11.140625" style="38" customWidth="1"/>
    <col min="4100" max="4100" width="7" style="38" customWidth="1"/>
    <col min="4101" max="4101" width="62.7109375" style="38" bestFit="1" customWidth="1"/>
    <col min="4102" max="4104" width="11.140625" style="38" customWidth="1"/>
    <col min="4105" max="4350" width="9.140625" style="38"/>
    <col min="4351" max="4351" width="3" style="38" bestFit="1" customWidth="1"/>
    <col min="4352" max="4352" width="47.28515625" style="38" bestFit="1" customWidth="1"/>
    <col min="4353" max="4355" width="11.140625" style="38" customWidth="1"/>
    <col min="4356" max="4356" width="7" style="38" customWidth="1"/>
    <col min="4357" max="4357" width="62.7109375" style="38" bestFit="1" customWidth="1"/>
    <col min="4358" max="4360" width="11.140625" style="38" customWidth="1"/>
    <col min="4361" max="4606" width="9.140625" style="38"/>
    <col min="4607" max="4607" width="3" style="38" bestFit="1" customWidth="1"/>
    <col min="4608" max="4608" width="47.28515625" style="38" bestFit="1" customWidth="1"/>
    <col min="4609" max="4611" width="11.140625" style="38" customWidth="1"/>
    <col min="4612" max="4612" width="7" style="38" customWidth="1"/>
    <col min="4613" max="4613" width="62.7109375" style="38" bestFit="1" customWidth="1"/>
    <col min="4614" max="4616" width="11.140625" style="38" customWidth="1"/>
    <col min="4617" max="4862" width="9.140625" style="38"/>
    <col min="4863" max="4863" width="3" style="38" bestFit="1" customWidth="1"/>
    <col min="4864" max="4864" width="47.28515625" style="38" bestFit="1" customWidth="1"/>
    <col min="4865" max="4867" width="11.140625" style="38" customWidth="1"/>
    <col min="4868" max="4868" width="7" style="38" customWidth="1"/>
    <col min="4869" max="4869" width="62.7109375" style="38" bestFit="1" customWidth="1"/>
    <col min="4870" max="4872" width="11.140625" style="38" customWidth="1"/>
    <col min="4873" max="5118" width="9.140625" style="38"/>
    <col min="5119" max="5119" width="3" style="38" bestFit="1" customWidth="1"/>
    <col min="5120" max="5120" width="47.28515625" style="38" bestFit="1" customWidth="1"/>
    <col min="5121" max="5123" width="11.140625" style="38" customWidth="1"/>
    <col min="5124" max="5124" width="7" style="38" customWidth="1"/>
    <col min="5125" max="5125" width="62.7109375" style="38" bestFit="1" customWidth="1"/>
    <col min="5126" max="5128" width="11.140625" style="38" customWidth="1"/>
    <col min="5129" max="5374" width="9.140625" style="38"/>
    <col min="5375" max="5375" width="3" style="38" bestFit="1" customWidth="1"/>
    <col min="5376" max="5376" width="47.28515625" style="38" bestFit="1" customWidth="1"/>
    <col min="5377" max="5379" width="11.140625" style="38" customWidth="1"/>
    <col min="5380" max="5380" width="7" style="38" customWidth="1"/>
    <col min="5381" max="5381" width="62.7109375" style="38" bestFit="1" customWidth="1"/>
    <col min="5382" max="5384" width="11.140625" style="38" customWidth="1"/>
    <col min="5385" max="5630" width="9.140625" style="38"/>
    <col min="5631" max="5631" width="3" style="38" bestFit="1" customWidth="1"/>
    <col min="5632" max="5632" width="47.28515625" style="38" bestFit="1" customWidth="1"/>
    <col min="5633" max="5635" width="11.140625" style="38" customWidth="1"/>
    <col min="5636" max="5636" width="7" style="38" customWidth="1"/>
    <col min="5637" max="5637" width="62.7109375" style="38" bestFit="1" customWidth="1"/>
    <col min="5638" max="5640" width="11.140625" style="38" customWidth="1"/>
    <col min="5641" max="5886" width="9.140625" style="38"/>
    <col min="5887" max="5887" width="3" style="38" bestFit="1" customWidth="1"/>
    <col min="5888" max="5888" width="47.28515625" style="38" bestFit="1" customWidth="1"/>
    <col min="5889" max="5891" width="11.140625" style="38" customWidth="1"/>
    <col min="5892" max="5892" width="7" style="38" customWidth="1"/>
    <col min="5893" max="5893" width="62.7109375" style="38" bestFit="1" customWidth="1"/>
    <col min="5894" max="5896" width="11.140625" style="38" customWidth="1"/>
    <col min="5897" max="6142" width="9.140625" style="38"/>
    <col min="6143" max="6143" width="3" style="38" bestFit="1" customWidth="1"/>
    <col min="6144" max="6144" width="47.28515625" style="38" bestFit="1" customWidth="1"/>
    <col min="6145" max="6147" width="11.140625" style="38" customWidth="1"/>
    <col min="6148" max="6148" width="7" style="38" customWidth="1"/>
    <col min="6149" max="6149" width="62.7109375" style="38" bestFit="1" customWidth="1"/>
    <col min="6150" max="6152" width="11.140625" style="38" customWidth="1"/>
    <col min="6153" max="6398" width="9.140625" style="38"/>
    <col min="6399" max="6399" width="3" style="38" bestFit="1" customWidth="1"/>
    <col min="6400" max="6400" width="47.28515625" style="38" bestFit="1" customWidth="1"/>
    <col min="6401" max="6403" width="11.140625" style="38" customWidth="1"/>
    <col min="6404" max="6404" width="7" style="38" customWidth="1"/>
    <col min="6405" max="6405" width="62.7109375" style="38" bestFit="1" customWidth="1"/>
    <col min="6406" max="6408" width="11.140625" style="38" customWidth="1"/>
    <col min="6409" max="6654" width="9.140625" style="38"/>
    <col min="6655" max="6655" width="3" style="38" bestFit="1" customWidth="1"/>
    <col min="6656" max="6656" width="47.28515625" style="38" bestFit="1" customWidth="1"/>
    <col min="6657" max="6659" width="11.140625" style="38" customWidth="1"/>
    <col min="6660" max="6660" width="7" style="38" customWidth="1"/>
    <col min="6661" max="6661" width="62.7109375" style="38" bestFit="1" customWidth="1"/>
    <col min="6662" max="6664" width="11.140625" style="38" customWidth="1"/>
    <col min="6665" max="6910" width="9.140625" style="38"/>
    <col min="6911" max="6911" width="3" style="38" bestFit="1" customWidth="1"/>
    <col min="6912" max="6912" width="47.28515625" style="38" bestFit="1" customWidth="1"/>
    <col min="6913" max="6915" width="11.140625" style="38" customWidth="1"/>
    <col min="6916" max="6916" width="7" style="38" customWidth="1"/>
    <col min="6917" max="6917" width="62.7109375" style="38" bestFit="1" customWidth="1"/>
    <col min="6918" max="6920" width="11.140625" style="38" customWidth="1"/>
    <col min="6921" max="7166" width="9.140625" style="38"/>
    <col min="7167" max="7167" width="3" style="38" bestFit="1" customWidth="1"/>
    <col min="7168" max="7168" width="47.28515625" style="38" bestFit="1" customWidth="1"/>
    <col min="7169" max="7171" width="11.140625" style="38" customWidth="1"/>
    <col min="7172" max="7172" width="7" style="38" customWidth="1"/>
    <col min="7173" max="7173" width="62.7109375" style="38" bestFit="1" customWidth="1"/>
    <col min="7174" max="7176" width="11.140625" style="38" customWidth="1"/>
    <col min="7177" max="7422" width="9.140625" style="38"/>
    <col min="7423" max="7423" width="3" style="38" bestFit="1" customWidth="1"/>
    <col min="7424" max="7424" width="47.28515625" style="38" bestFit="1" customWidth="1"/>
    <col min="7425" max="7427" width="11.140625" style="38" customWidth="1"/>
    <col min="7428" max="7428" width="7" style="38" customWidth="1"/>
    <col min="7429" max="7429" width="62.7109375" style="38" bestFit="1" customWidth="1"/>
    <col min="7430" max="7432" width="11.140625" style="38" customWidth="1"/>
    <col min="7433" max="7678" width="9.140625" style="38"/>
    <col min="7679" max="7679" width="3" style="38" bestFit="1" customWidth="1"/>
    <col min="7680" max="7680" width="47.28515625" style="38" bestFit="1" customWidth="1"/>
    <col min="7681" max="7683" width="11.140625" style="38" customWidth="1"/>
    <col min="7684" max="7684" width="7" style="38" customWidth="1"/>
    <col min="7685" max="7685" width="62.7109375" style="38" bestFit="1" customWidth="1"/>
    <col min="7686" max="7688" width="11.140625" style="38" customWidth="1"/>
    <col min="7689" max="7934" width="9.140625" style="38"/>
    <col min="7935" max="7935" width="3" style="38" bestFit="1" customWidth="1"/>
    <col min="7936" max="7936" width="47.28515625" style="38" bestFit="1" customWidth="1"/>
    <col min="7937" max="7939" width="11.140625" style="38" customWidth="1"/>
    <col min="7940" max="7940" width="7" style="38" customWidth="1"/>
    <col min="7941" max="7941" width="62.7109375" style="38" bestFit="1" customWidth="1"/>
    <col min="7942" max="7944" width="11.140625" style="38" customWidth="1"/>
    <col min="7945" max="8190" width="9.140625" style="38"/>
    <col min="8191" max="8191" width="3" style="38" bestFit="1" customWidth="1"/>
    <col min="8192" max="8192" width="47.28515625" style="38" bestFit="1" customWidth="1"/>
    <col min="8193" max="8195" width="11.140625" style="38" customWidth="1"/>
    <col min="8196" max="8196" width="7" style="38" customWidth="1"/>
    <col min="8197" max="8197" width="62.7109375" style="38" bestFit="1" customWidth="1"/>
    <col min="8198" max="8200" width="11.140625" style="38" customWidth="1"/>
    <col min="8201" max="8446" width="9.140625" style="38"/>
    <col min="8447" max="8447" width="3" style="38" bestFit="1" customWidth="1"/>
    <col min="8448" max="8448" width="47.28515625" style="38" bestFit="1" customWidth="1"/>
    <col min="8449" max="8451" width="11.140625" style="38" customWidth="1"/>
    <col min="8452" max="8452" width="7" style="38" customWidth="1"/>
    <col min="8453" max="8453" width="62.7109375" style="38" bestFit="1" customWidth="1"/>
    <col min="8454" max="8456" width="11.140625" style="38" customWidth="1"/>
    <col min="8457" max="8702" width="9.140625" style="38"/>
    <col min="8703" max="8703" width="3" style="38" bestFit="1" customWidth="1"/>
    <col min="8704" max="8704" width="47.28515625" style="38" bestFit="1" customWidth="1"/>
    <col min="8705" max="8707" width="11.140625" style="38" customWidth="1"/>
    <col min="8708" max="8708" width="7" style="38" customWidth="1"/>
    <col min="8709" max="8709" width="62.7109375" style="38" bestFit="1" customWidth="1"/>
    <col min="8710" max="8712" width="11.140625" style="38" customWidth="1"/>
    <col min="8713" max="8958" width="9.140625" style="38"/>
    <col min="8959" max="8959" width="3" style="38" bestFit="1" customWidth="1"/>
    <col min="8960" max="8960" width="47.28515625" style="38" bestFit="1" customWidth="1"/>
    <col min="8961" max="8963" width="11.140625" style="38" customWidth="1"/>
    <col min="8964" max="8964" width="7" style="38" customWidth="1"/>
    <col min="8965" max="8965" width="62.7109375" style="38" bestFit="1" customWidth="1"/>
    <col min="8966" max="8968" width="11.140625" style="38" customWidth="1"/>
    <col min="8969" max="9214" width="9.140625" style="38"/>
    <col min="9215" max="9215" width="3" style="38" bestFit="1" customWidth="1"/>
    <col min="9216" max="9216" width="47.28515625" style="38" bestFit="1" customWidth="1"/>
    <col min="9217" max="9219" width="11.140625" style="38" customWidth="1"/>
    <col min="9220" max="9220" width="7" style="38" customWidth="1"/>
    <col min="9221" max="9221" width="62.7109375" style="38" bestFit="1" customWidth="1"/>
    <col min="9222" max="9224" width="11.140625" style="38" customWidth="1"/>
    <col min="9225" max="9470" width="9.140625" style="38"/>
    <col min="9471" max="9471" width="3" style="38" bestFit="1" customWidth="1"/>
    <col min="9472" max="9472" width="47.28515625" style="38" bestFit="1" customWidth="1"/>
    <col min="9473" max="9475" width="11.140625" style="38" customWidth="1"/>
    <col min="9476" max="9476" width="7" style="38" customWidth="1"/>
    <col min="9477" max="9477" width="62.7109375" style="38" bestFit="1" customWidth="1"/>
    <col min="9478" max="9480" width="11.140625" style="38" customWidth="1"/>
    <col min="9481" max="9726" width="9.140625" style="38"/>
    <col min="9727" max="9727" width="3" style="38" bestFit="1" customWidth="1"/>
    <col min="9728" max="9728" width="47.28515625" style="38" bestFit="1" customWidth="1"/>
    <col min="9729" max="9731" width="11.140625" style="38" customWidth="1"/>
    <col min="9732" max="9732" width="7" style="38" customWidth="1"/>
    <col min="9733" max="9733" width="62.7109375" style="38" bestFit="1" customWidth="1"/>
    <col min="9734" max="9736" width="11.140625" style="38" customWidth="1"/>
    <col min="9737" max="9982" width="9.140625" style="38"/>
    <col min="9983" max="9983" width="3" style="38" bestFit="1" customWidth="1"/>
    <col min="9984" max="9984" width="47.28515625" style="38" bestFit="1" customWidth="1"/>
    <col min="9985" max="9987" width="11.140625" style="38" customWidth="1"/>
    <col min="9988" max="9988" width="7" style="38" customWidth="1"/>
    <col min="9989" max="9989" width="62.7109375" style="38" bestFit="1" customWidth="1"/>
    <col min="9990" max="9992" width="11.140625" style="38" customWidth="1"/>
    <col min="9993" max="10238" width="9.140625" style="38"/>
    <col min="10239" max="10239" width="3" style="38" bestFit="1" customWidth="1"/>
    <col min="10240" max="10240" width="47.28515625" style="38" bestFit="1" customWidth="1"/>
    <col min="10241" max="10243" width="11.140625" style="38" customWidth="1"/>
    <col min="10244" max="10244" width="7" style="38" customWidth="1"/>
    <col min="10245" max="10245" width="62.7109375" style="38" bestFit="1" customWidth="1"/>
    <col min="10246" max="10248" width="11.140625" style="38" customWidth="1"/>
    <col min="10249" max="10494" width="9.140625" style="38"/>
    <col min="10495" max="10495" width="3" style="38" bestFit="1" customWidth="1"/>
    <col min="10496" max="10496" width="47.28515625" style="38" bestFit="1" customWidth="1"/>
    <col min="10497" max="10499" width="11.140625" style="38" customWidth="1"/>
    <col min="10500" max="10500" width="7" style="38" customWidth="1"/>
    <col min="10501" max="10501" width="62.7109375" style="38" bestFit="1" customWidth="1"/>
    <col min="10502" max="10504" width="11.140625" style="38" customWidth="1"/>
    <col min="10505" max="10750" width="9.140625" style="38"/>
    <col min="10751" max="10751" width="3" style="38" bestFit="1" customWidth="1"/>
    <col min="10752" max="10752" width="47.28515625" style="38" bestFit="1" customWidth="1"/>
    <col min="10753" max="10755" width="11.140625" style="38" customWidth="1"/>
    <col min="10756" max="10756" width="7" style="38" customWidth="1"/>
    <col min="10757" max="10757" width="62.7109375" style="38" bestFit="1" customWidth="1"/>
    <col min="10758" max="10760" width="11.140625" style="38" customWidth="1"/>
    <col min="10761" max="11006" width="9.140625" style="38"/>
    <col min="11007" max="11007" width="3" style="38" bestFit="1" customWidth="1"/>
    <col min="11008" max="11008" width="47.28515625" style="38" bestFit="1" customWidth="1"/>
    <col min="11009" max="11011" width="11.140625" style="38" customWidth="1"/>
    <col min="11012" max="11012" width="7" style="38" customWidth="1"/>
    <col min="11013" max="11013" width="62.7109375" style="38" bestFit="1" customWidth="1"/>
    <col min="11014" max="11016" width="11.140625" style="38" customWidth="1"/>
    <col min="11017" max="11262" width="9.140625" style="38"/>
    <col min="11263" max="11263" width="3" style="38" bestFit="1" customWidth="1"/>
    <col min="11264" max="11264" width="47.28515625" style="38" bestFit="1" customWidth="1"/>
    <col min="11265" max="11267" width="11.140625" style="38" customWidth="1"/>
    <col min="11268" max="11268" width="7" style="38" customWidth="1"/>
    <col min="11269" max="11269" width="62.7109375" style="38" bestFit="1" customWidth="1"/>
    <col min="11270" max="11272" width="11.140625" style="38" customWidth="1"/>
    <col min="11273" max="11518" width="9.140625" style="38"/>
    <col min="11519" max="11519" width="3" style="38" bestFit="1" customWidth="1"/>
    <col min="11520" max="11520" width="47.28515625" style="38" bestFit="1" customWidth="1"/>
    <col min="11521" max="11523" width="11.140625" style="38" customWidth="1"/>
    <col min="11524" max="11524" width="7" style="38" customWidth="1"/>
    <col min="11525" max="11525" width="62.7109375" style="38" bestFit="1" customWidth="1"/>
    <col min="11526" max="11528" width="11.140625" style="38" customWidth="1"/>
    <col min="11529" max="11774" width="9.140625" style="38"/>
    <col min="11775" max="11775" width="3" style="38" bestFit="1" customWidth="1"/>
    <col min="11776" max="11776" width="47.28515625" style="38" bestFit="1" customWidth="1"/>
    <col min="11777" max="11779" width="11.140625" style="38" customWidth="1"/>
    <col min="11780" max="11780" width="7" style="38" customWidth="1"/>
    <col min="11781" max="11781" width="62.7109375" style="38" bestFit="1" customWidth="1"/>
    <col min="11782" max="11784" width="11.140625" style="38" customWidth="1"/>
    <col min="11785" max="12030" width="9.140625" style="38"/>
    <col min="12031" max="12031" width="3" style="38" bestFit="1" customWidth="1"/>
    <col min="12032" max="12032" width="47.28515625" style="38" bestFit="1" customWidth="1"/>
    <col min="12033" max="12035" width="11.140625" style="38" customWidth="1"/>
    <col min="12036" max="12036" width="7" style="38" customWidth="1"/>
    <col min="12037" max="12037" width="62.7109375" style="38" bestFit="1" customWidth="1"/>
    <col min="12038" max="12040" width="11.140625" style="38" customWidth="1"/>
    <col min="12041" max="12286" width="9.140625" style="38"/>
    <col min="12287" max="12287" width="3" style="38" bestFit="1" customWidth="1"/>
    <col min="12288" max="12288" width="47.28515625" style="38" bestFit="1" customWidth="1"/>
    <col min="12289" max="12291" width="11.140625" style="38" customWidth="1"/>
    <col min="12292" max="12292" width="7" style="38" customWidth="1"/>
    <col min="12293" max="12293" width="62.7109375" style="38" bestFit="1" customWidth="1"/>
    <col min="12294" max="12296" width="11.140625" style="38" customWidth="1"/>
    <col min="12297" max="12542" width="9.140625" style="38"/>
    <col min="12543" max="12543" width="3" style="38" bestFit="1" customWidth="1"/>
    <col min="12544" max="12544" width="47.28515625" style="38" bestFit="1" customWidth="1"/>
    <col min="12545" max="12547" width="11.140625" style="38" customWidth="1"/>
    <col min="12548" max="12548" width="7" style="38" customWidth="1"/>
    <col min="12549" max="12549" width="62.7109375" style="38" bestFit="1" customWidth="1"/>
    <col min="12550" max="12552" width="11.140625" style="38" customWidth="1"/>
    <col min="12553" max="12798" width="9.140625" style="38"/>
    <col min="12799" max="12799" width="3" style="38" bestFit="1" customWidth="1"/>
    <col min="12800" max="12800" width="47.28515625" style="38" bestFit="1" customWidth="1"/>
    <col min="12801" max="12803" width="11.140625" style="38" customWidth="1"/>
    <col min="12804" max="12804" width="7" style="38" customWidth="1"/>
    <col min="12805" max="12805" width="62.7109375" style="38" bestFit="1" customWidth="1"/>
    <col min="12806" max="12808" width="11.140625" style="38" customWidth="1"/>
    <col min="12809" max="13054" width="9.140625" style="38"/>
    <col min="13055" max="13055" width="3" style="38" bestFit="1" customWidth="1"/>
    <col min="13056" max="13056" width="47.28515625" style="38" bestFit="1" customWidth="1"/>
    <col min="13057" max="13059" width="11.140625" style="38" customWidth="1"/>
    <col min="13060" max="13060" width="7" style="38" customWidth="1"/>
    <col min="13061" max="13061" width="62.7109375" style="38" bestFit="1" customWidth="1"/>
    <col min="13062" max="13064" width="11.140625" style="38" customWidth="1"/>
    <col min="13065" max="13310" width="9.140625" style="38"/>
    <col min="13311" max="13311" width="3" style="38" bestFit="1" customWidth="1"/>
    <col min="13312" max="13312" width="47.28515625" style="38" bestFit="1" customWidth="1"/>
    <col min="13313" max="13315" width="11.140625" style="38" customWidth="1"/>
    <col min="13316" max="13316" width="7" style="38" customWidth="1"/>
    <col min="13317" max="13317" width="62.7109375" style="38" bestFit="1" customWidth="1"/>
    <col min="13318" max="13320" width="11.140625" style="38" customWidth="1"/>
    <col min="13321" max="13566" width="9.140625" style="38"/>
    <col min="13567" max="13567" width="3" style="38" bestFit="1" customWidth="1"/>
    <col min="13568" max="13568" width="47.28515625" style="38" bestFit="1" customWidth="1"/>
    <col min="13569" max="13571" width="11.140625" style="38" customWidth="1"/>
    <col min="13572" max="13572" width="7" style="38" customWidth="1"/>
    <col min="13573" max="13573" width="62.7109375" style="38" bestFit="1" customWidth="1"/>
    <col min="13574" max="13576" width="11.140625" style="38" customWidth="1"/>
    <col min="13577" max="13822" width="9.140625" style="38"/>
    <col min="13823" max="13823" width="3" style="38" bestFit="1" customWidth="1"/>
    <col min="13824" max="13824" width="47.28515625" style="38" bestFit="1" customWidth="1"/>
    <col min="13825" max="13827" width="11.140625" style="38" customWidth="1"/>
    <col min="13828" max="13828" width="7" style="38" customWidth="1"/>
    <col min="13829" max="13829" width="62.7109375" style="38" bestFit="1" customWidth="1"/>
    <col min="13830" max="13832" width="11.140625" style="38" customWidth="1"/>
    <col min="13833" max="14078" width="9.140625" style="38"/>
    <col min="14079" max="14079" width="3" style="38" bestFit="1" customWidth="1"/>
    <col min="14080" max="14080" width="47.28515625" style="38" bestFit="1" customWidth="1"/>
    <col min="14081" max="14083" width="11.140625" style="38" customWidth="1"/>
    <col min="14084" max="14084" width="7" style="38" customWidth="1"/>
    <col min="14085" max="14085" width="62.7109375" style="38" bestFit="1" customWidth="1"/>
    <col min="14086" max="14088" width="11.140625" style="38" customWidth="1"/>
    <col min="14089" max="14334" width="9.140625" style="38"/>
    <col min="14335" max="14335" width="3" style="38" bestFit="1" customWidth="1"/>
    <col min="14336" max="14336" width="47.28515625" style="38" bestFit="1" customWidth="1"/>
    <col min="14337" max="14339" width="11.140625" style="38" customWidth="1"/>
    <col min="14340" max="14340" width="7" style="38" customWidth="1"/>
    <col min="14341" max="14341" width="62.7109375" style="38" bestFit="1" customWidth="1"/>
    <col min="14342" max="14344" width="11.140625" style="38" customWidth="1"/>
    <col min="14345" max="14590" width="9.140625" style="38"/>
    <col min="14591" max="14591" width="3" style="38" bestFit="1" customWidth="1"/>
    <col min="14592" max="14592" width="47.28515625" style="38" bestFit="1" customWidth="1"/>
    <col min="14593" max="14595" width="11.140625" style="38" customWidth="1"/>
    <col min="14596" max="14596" width="7" style="38" customWidth="1"/>
    <col min="14597" max="14597" width="62.7109375" style="38" bestFit="1" customWidth="1"/>
    <col min="14598" max="14600" width="11.140625" style="38" customWidth="1"/>
    <col min="14601" max="14846" width="9.140625" style="38"/>
    <col min="14847" max="14847" width="3" style="38" bestFit="1" customWidth="1"/>
    <col min="14848" max="14848" width="47.28515625" style="38" bestFit="1" customWidth="1"/>
    <col min="14849" max="14851" width="11.140625" style="38" customWidth="1"/>
    <col min="14852" max="14852" width="7" style="38" customWidth="1"/>
    <col min="14853" max="14853" width="62.7109375" style="38" bestFit="1" customWidth="1"/>
    <col min="14854" max="14856" width="11.140625" style="38" customWidth="1"/>
    <col min="14857" max="15102" width="9.140625" style="38"/>
    <col min="15103" max="15103" width="3" style="38" bestFit="1" customWidth="1"/>
    <col min="15104" max="15104" width="47.28515625" style="38" bestFit="1" customWidth="1"/>
    <col min="15105" max="15107" width="11.140625" style="38" customWidth="1"/>
    <col min="15108" max="15108" width="7" style="38" customWidth="1"/>
    <col min="15109" max="15109" width="62.7109375" style="38" bestFit="1" customWidth="1"/>
    <col min="15110" max="15112" width="11.140625" style="38" customWidth="1"/>
    <col min="15113" max="15358" width="9.140625" style="38"/>
    <col min="15359" max="15359" width="3" style="38" bestFit="1" customWidth="1"/>
    <col min="15360" max="15360" width="47.28515625" style="38" bestFit="1" customWidth="1"/>
    <col min="15361" max="15363" width="11.140625" style="38" customWidth="1"/>
    <col min="15364" max="15364" width="7" style="38" customWidth="1"/>
    <col min="15365" max="15365" width="62.7109375" style="38" bestFit="1" customWidth="1"/>
    <col min="15366" max="15368" width="11.140625" style="38" customWidth="1"/>
    <col min="15369" max="15614" width="9.140625" style="38"/>
    <col min="15615" max="15615" width="3" style="38" bestFit="1" customWidth="1"/>
    <col min="15616" max="15616" width="47.28515625" style="38" bestFit="1" customWidth="1"/>
    <col min="15617" max="15619" width="11.140625" style="38" customWidth="1"/>
    <col min="15620" max="15620" width="7" style="38" customWidth="1"/>
    <col min="15621" max="15621" width="62.7109375" style="38" bestFit="1" customWidth="1"/>
    <col min="15622" max="15624" width="11.140625" style="38" customWidth="1"/>
    <col min="15625" max="15870" width="9.140625" style="38"/>
    <col min="15871" max="15871" width="3" style="38" bestFit="1" customWidth="1"/>
    <col min="15872" max="15872" width="47.28515625" style="38" bestFit="1" customWidth="1"/>
    <col min="15873" max="15875" width="11.140625" style="38" customWidth="1"/>
    <col min="15876" max="15876" width="7" style="38" customWidth="1"/>
    <col min="15877" max="15877" width="62.7109375" style="38" bestFit="1" customWidth="1"/>
    <col min="15878" max="15880" width="11.140625" style="38" customWidth="1"/>
    <col min="15881" max="16126" width="9.140625" style="38"/>
    <col min="16127" max="16127" width="3" style="38" bestFit="1" customWidth="1"/>
    <col min="16128" max="16128" width="47.28515625" style="38" bestFit="1" customWidth="1"/>
    <col min="16129" max="16131" width="11.140625" style="38" customWidth="1"/>
    <col min="16132" max="16132" width="7" style="38" customWidth="1"/>
    <col min="16133" max="16133" width="62.7109375" style="38" bestFit="1" customWidth="1"/>
    <col min="16134" max="16136" width="11.140625" style="38" customWidth="1"/>
    <col min="16137" max="16384" width="9.140625" style="38"/>
  </cols>
  <sheetData>
    <row r="1" spans="1:10" x14ac:dyDescent="0.25">
      <c r="B1" s="124" t="s">
        <v>48</v>
      </c>
      <c r="C1" s="124"/>
      <c r="D1" s="124"/>
      <c r="E1" s="124"/>
      <c r="F1" s="37"/>
      <c r="G1" s="37"/>
      <c r="H1" s="37"/>
    </row>
    <row r="2" spans="1:10" ht="24" customHeight="1" x14ac:dyDescent="0.25">
      <c r="B2" s="124"/>
      <c r="C2" s="124"/>
      <c r="D2" s="124"/>
      <c r="E2" s="124"/>
      <c r="F2" s="37"/>
      <c r="G2" s="37"/>
      <c r="H2" s="37"/>
    </row>
    <row r="3" spans="1:10" ht="24" customHeight="1" x14ac:dyDescent="0.25">
      <c r="A3" s="39"/>
      <c r="B3" s="40" t="s">
        <v>49</v>
      </c>
      <c r="C3" s="40" t="s">
        <v>2</v>
      </c>
      <c r="D3" s="40" t="s">
        <v>3</v>
      </c>
      <c r="E3" s="40" t="s">
        <v>4</v>
      </c>
      <c r="F3" s="37"/>
      <c r="G3" s="37"/>
      <c r="H3" s="37"/>
    </row>
    <row r="4" spans="1:10" ht="15.95" customHeight="1" x14ac:dyDescent="0.25">
      <c r="A4" s="39"/>
      <c r="B4" s="41" t="s">
        <v>5</v>
      </c>
      <c r="C4" s="42" t="s">
        <v>6</v>
      </c>
      <c r="D4" s="42" t="s">
        <v>7</v>
      </c>
      <c r="E4" s="42" t="s">
        <v>8</v>
      </c>
      <c r="F4" s="43"/>
      <c r="G4" s="43"/>
      <c r="H4" s="43"/>
      <c r="I4" s="36"/>
      <c r="J4" s="44"/>
    </row>
    <row r="5" spans="1:10" ht="15.95" customHeight="1" x14ac:dyDescent="0.25">
      <c r="A5" s="39"/>
      <c r="B5" s="41" t="s">
        <v>9</v>
      </c>
      <c r="C5" s="42"/>
      <c r="D5" s="42"/>
      <c r="E5" s="42"/>
      <c r="F5" s="45"/>
      <c r="G5" s="45"/>
      <c r="H5" s="45"/>
      <c r="I5" s="44"/>
      <c r="J5" s="44"/>
    </row>
    <row r="6" spans="1:10" ht="15.95" customHeight="1" x14ac:dyDescent="0.25">
      <c r="A6" s="39">
        <v>1</v>
      </c>
      <c r="B6" s="39" t="s">
        <v>10</v>
      </c>
      <c r="C6" s="46">
        <v>0</v>
      </c>
      <c r="D6" s="46">
        <v>1708190</v>
      </c>
      <c r="E6" s="46">
        <v>1708190</v>
      </c>
      <c r="F6" s="47"/>
      <c r="G6" s="47"/>
      <c r="H6" s="44"/>
      <c r="I6" s="44"/>
      <c r="J6" s="44"/>
    </row>
    <row r="7" spans="1:10" ht="15.95" customHeight="1" x14ac:dyDescent="0.25">
      <c r="A7" s="39">
        <v>2</v>
      </c>
      <c r="B7" s="39" t="s">
        <v>11</v>
      </c>
      <c r="C7" s="46">
        <v>0</v>
      </c>
      <c r="D7" s="46">
        <v>0</v>
      </c>
      <c r="E7" s="46">
        <v>525000</v>
      </c>
      <c r="F7" s="47"/>
      <c r="G7" s="47"/>
      <c r="H7" s="44"/>
      <c r="I7" s="44"/>
      <c r="J7" s="44"/>
    </row>
    <row r="8" spans="1:10" ht="15.95" customHeight="1" x14ac:dyDescent="0.25">
      <c r="A8" s="39">
        <v>3</v>
      </c>
      <c r="B8" s="39" t="s">
        <v>12</v>
      </c>
      <c r="C8" s="46">
        <v>0</v>
      </c>
      <c r="D8" s="46">
        <v>76080</v>
      </c>
      <c r="E8" s="46">
        <v>749846</v>
      </c>
      <c r="F8" s="47"/>
      <c r="G8" s="47"/>
      <c r="H8" s="44"/>
      <c r="I8" s="44"/>
      <c r="J8" s="44"/>
    </row>
    <row r="9" spans="1:10" ht="15.95" customHeight="1" x14ac:dyDescent="0.25">
      <c r="A9" s="39">
        <v>4</v>
      </c>
      <c r="B9" s="39" t="s">
        <v>13</v>
      </c>
      <c r="C9" s="46">
        <v>0</v>
      </c>
      <c r="D9" s="46">
        <v>0</v>
      </c>
      <c r="E9" s="46">
        <v>0</v>
      </c>
      <c r="F9" s="47"/>
      <c r="G9" s="47"/>
      <c r="H9" s="44"/>
      <c r="I9" s="44"/>
      <c r="J9" s="44"/>
    </row>
    <row r="10" spans="1:10" ht="15.95" customHeight="1" x14ac:dyDescent="0.25">
      <c r="A10" s="39"/>
      <c r="B10" s="48" t="s">
        <v>14</v>
      </c>
      <c r="C10" s="49">
        <f>SUM(C6:C9)</f>
        <v>0</v>
      </c>
      <c r="D10" s="49">
        <f>SUM(D6:D9)</f>
        <v>1784270</v>
      </c>
      <c r="E10" s="49">
        <f>SUM(E6:E9)</f>
        <v>2983036</v>
      </c>
      <c r="F10" s="47"/>
      <c r="G10" s="47"/>
      <c r="H10" s="44"/>
      <c r="I10" s="44"/>
      <c r="J10" s="44"/>
    </row>
    <row r="11" spans="1:10" ht="15.95" customHeight="1" x14ac:dyDescent="0.25">
      <c r="A11" s="39"/>
      <c r="B11" s="48"/>
      <c r="C11" s="46"/>
      <c r="D11" s="46"/>
      <c r="E11" s="39"/>
      <c r="F11" s="47"/>
      <c r="G11" s="47"/>
      <c r="H11" s="44"/>
      <c r="I11" s="44"/>
      <c r="J11" s="44"/>
    </row>
    <row r="12" spans="1:10" ht="15.95" customHeight="1" x14ac:dyDescent="0.25">
      <c r="A12" s="39"/>
      <c r="B12" s="41" t="s">
        <v>5</v>
      </c>
      <c r="C12" s="46"/>
      <c r="D12" s="46"/>
      <c r="E12" s="39"/>
      <c r="F12" s="47"/>
      <c r="G12" s="47"/>
      <c r="H12" s="44"/>
      <c r="I12" s="44"/>
      <c r="J12" s="44"/>
    </row>
    <row r="13" spans="1:10" ht="15.95" customHeight="1" x14ac:dyDescent="0.25">
      <c r="A13" s="39"/>
      <c r="B13" s="41" t="s">
        <v>9</v>
      </c>
      <c r="C13" s="46"/>
      <c r="D13" s="46"/>
      <c r="E13" s="39"/>
      <c r="F13" s="47"/>
      <c r="G13" s="47"/>
      <c r="H13" s="44"/>
      <c r="I13" s="44"/>
      <c r="J13" s="44"/>
    </row>
    <row r="14" spans="1:10" ht="15.95" customHeight="1" x14ac:dyDescent="0.25">
      <c r="A14" s="39">
        <v>5</v>
      </c>
      <c r="B14" s="39" t="s">
        <v>15</v>
      </c>
      <c r="C14" s="46">
        <v>57865450</v>
      </c>
      <c r="D14" s="46">
        <v>64960632</v>
      </c>
      <c r="E14" s="46">
        <v>63331278</v>
      </c>
      <c r="F14" s="47"/>
      <c r="G14" s="47"/>
      <c r="H14" s="44"/>
      <c r="I14" s="44"/>
      <c r="J14" s="44"/>
    </row>
    <row r="15" spans="1:10" ht="15.95" customHeight="1" x14ac:dyDescent="0.25">
      <c r="A15" s="39">
        <v>6</v>
      </c>
      <c r="B15" s="39" t="s">
        <v>16</v>
      </c>
      <c r="C15" s="46">
        <v>11500000</v>
      </c>
      <c r="D15" s="46">
        <v>12904632</v>
      </c>
      <c r="E15" s="46">
        <v>12273523</v>
      </c>
      <c r="F15" s="47"/>
      <c r="G15" s="47"/>
      <c r="H15" s="44"/>
      <c r="I15" s="44"/>
      <c r="J15" s="44"/>
    </row>
    <row r="16" spans="1:10" ht="15.95" customHeight="1" x14ac:dyDescent="0.25">
      <c r="A16" s="39">
        <v>7</v>
      </c>
      <c r="B16" s="39" t="s">
        <v>17</v>
      </c>
      <c r="C16" s="46">
        <v>10000000</v>
      </c>
      <c r="D16" s="46">
        <v>10136056</v>
      </c>
      <c r="E16" s="46">
        <v>8542064</v>
      </c>
      <c r="F16" s="47"/>
      <c r="G16" s="47"/>
      <c r="H16" s="44"/>
      <c r="I16" s="44"/>
      <c r="J16" s="44"/>
    </row>
    <row r="17" spans="1:10" ht="15.95" customHeight="1" x14ac:dyDescent="0.25">
      <c r="A17" s="39">
        <v>8</v>
      </c>
      <c r="B17" s="39" t="s">
        <v>18</v>
      </c>
      <c r="C17" s="46">
        <v>0</v>
      </c>
      <c r="D17" s="46">
        <v>0</v>
      </c>
      <c r="E17" s="46">
        <v>0</v>
      </c>
      <c r="F17" s="47"/>
      <c r="G17" s="47"/>
      <c r="H17" s="44"/>
      <c r="I17" s="44"/>
      <c r="J17" s="44"/>
    </row>
    <row r="18" spans="1:10" ht="15.95" customHeight="1" x14ac:dyDescent="0.25">
      <c r="A18" s="39"/>
      <c r="B18" s="41" t="s">
        <v>19</v>
      </c>
      <c r="C18" s="46">
        <v>0</v>
      </c>
      <c r="D18" s="46">
        <v>0</v>
      </c>
      <c r="E18" s="46">
        <v>0</v>
      </c>
      <c r="F18" s="47"/>
      <c r="G18" s="47"/>
      <c r="H18" s="44"/>
      <c r="I18" s="44"/>
      <c r="J18" s="44"/>
    </row>
    <row r="19" spans="1:10" ht="15.95" customHeight="1" x14ac:dyDescent="0.25">
      <c r="A19" s="39">
        <v>9</v>
      </c>
      <c r="B19" s="39" t="s">
        <v>20</v>
      </c>
      <c r="C19" s="46">
        <v>700000</v>
      </c>
      <c r="D19" s="46">
        <v>700000</v>
      </c>
      <c r="E19" s="46">
        <v>6000</v>
      </c>
      <c r="F19" s="47"/>
      <c r="G19" s="47"/>
      <c r="H19" s="44"/>
      <c r="I19" s="44"/>
      <c r="J19" s="44"/>
    </row>
    <row r="20" spans="1:10" ht="15.95" customHeight="1" x14ac:dyDescent="0.25">
      <c r="A20" s="39"/>
      <c r="B20" s="48" t="s">
        <v>21</v>
      </c>
      <c r="C20" s="49">
        <f>SUM(C14:C19)</f>
        <v>80065450</v>
      </c>
      <c r="D20" s="49">
        <f>SUM(D14:D19)</f>
        <v>88701320</v>
      </c>
      <c r="E20" s="49">
        <f>SUM(E14:E19)</f>
        <v>84152865</v>
      </c>
      <c r="F20" s="47"/>
      <c r="G20" s="47"/>
      <c r="H20" s="44"/>
      <c r="I20" s="44"/>
      <c r="J20" s="44"/>
    </row>
    <row r="21" spans="1:10" ht="15.95" customHeight="1" x14ac:dyDescent="0.25">
      <c r="A21" s="39"/>
      <c r="B21" s="48"/>
      <c r="C21" s="46"/>
      <c r="D21" s="39"/>
      <c r="E21" s="39"/>
      <c r="F21" s="47"/>
      <c r="G21" s="47"/>
      <c r="H21" s="44"/>
      <c r="I21" s="44"/>
      <c r="J21" s="44"/>
    </row>
    <row r="22" spans="1:10" ht="15.95" customHeight="1" x14ac:dyDescent="0.25">
      <c r="A22" s="39"/>
      <c r="B22" s="41" t="s">
        <v>9</v>
      </c>
      <c r="C22" s="46"/>
      <c r="D22" s="39"/>
      <c r="E22" s="39"/>
      <c r="F22" s="47"/>
      <c r="G22" s="44"/>
      <c r="H22" s="44"/>
      <c r="I22" s="44"/>
      <c r="J22" s="44"/>
    </row>
    <row r="23" spans="1:10" ht="15.95" customHeight="1" x14ac:dyDescent="0.25">
      <c r="A23" s="39">
        <v>10</v>
      </c>
      <c r="B23" s="39" t="s">
        <v>22</v>
      </c>
      <c r="C23" s="46">
        <v>0</v>
      </c>
      <c r="D23" s="46">
        <v>0</v>
      </c>
      <c r="E23" s="46">
        <v>0</v>
      </c>
      <c r="F23" s="47"/>
      <c r="G23" s="44"/>
      <c r="H23" s="44"/>
      <c r="I23" s="44"/>
      <c r="J23" s="44"/>
    </row>
    <row r="24" spans="1:10" ht="15.95" customHeight="1" x14ac:dyDescent="0.25">
      <c r="A24" s="39">
        <v>11</v>
      </c>
      <c r="B24" s="39" t="s">
        <v>23</v>
      </c>
      <c r="C24" s="46">
        <v>0</v>
      </c>
      <c r="D24" s="46">
        <v>0</v>
      </c>
      <c r="E24" s="46">
        <v>450000</v>
      </c>
      <c r="F24" s="47"/>
      <c r="G24" s="44"/>
      <c r="H24" s="44"/>
      <c r="I24" s="44"/>
      <c r="J24" s="44"/>
    </row>
    <row r="25" spans="1:10" ht="15.95" customHeight="1" x14ac:dyDescent="0.25">
      <c r="A25" s="39">
        <v>12</v>
      </c>
      <c r="B25" s="39" t="s">
        <v>24</v>
      </c>
      <c r="C25" s="46">
        <v>0</v>
      </c>
      <c r="D25" s="46">
        <v>0</v>
      </c>
      <c r="E25" s="46">
        <v>0</v>
      </c>
      <c r="F25" s="47"/>
      <c r="G25" s="44"/>
      <c r="H25" s="44"/>
      <c r="I25" s="44"/>
      <c r="J25" s="44"/>
    </row>
    <row r="26" spans="1:10" ht="15.95" customHeight="1" x14ac:dyDescent="0.25">
      <c r="A26" s="39"/>
      <c r="B26" s="48" t="s">
        <v>25</v>
      </c>
      <c r="C26" s="49">
        <f>SUM(C23:C25)</f>
        <v>0</v>
      </c>
      <c r="D26" s="49">
        <f>SUM(D23:D25)</f>
        <v>0</v>
      </c>
      <c r="E26" s="49">
        <f>SUM(E23:E25)</f>
        <v>450000</v>
      </c>
      <c r="F26" s="47"/>
      <c r="G26" s="44"/>
      <c r="H26" s="44"/>
      <c r="I26" s="44"/>
      <c r="J26" s="44"/>
    </row>
    <row r="27" spans="1:10" ht="15.95" customHeight="1" x14ac:dyDescent="0.25">
      <c r="A27" s="39"/>
      <c r="B27" s="48"/>
      <c r="C27" s="46"/>
      <c r="D27" s="39"/>
      <c r="E27" s="39"/>
      <c r="F27" s="47"/>
      <c r="G27" s="44"/>
      <c r="H27" s="44"/>
      <c r="I27" s="44"/>
      <c r="J27" s="44"/>
    </row>
    <row r="28" spans="1:10" ht="15.95" customHeight="1" x14ac:dyDescent="0.25">
      <c r="A28" s="39"/>
      <c r="B28" s="41" t="s">
        <v>9</v>
      </c>
      <c r="C28" s="46"/>
      <c r="D28" s="39"/>
      <c r="E28" s="39"/>
      <c r="F28" s="47"/>
      <c r="G28" s="44"/>
      <c r="H28" s="44"/>
      <c r="I28" s="44"/>
      <c r="J28" s="44"/>
    </row>
    <row r="29" spans="1:10" ht="15.95" customHeight="1" x14ac:dyDescent="0.25">
      <c r="A29" s="39">
        <v>13</v>
      </c>
      <c r="B29" s="39" t="s">
        <v>26</v>
      </c>
      <c r="C29" s="46">
        <v>500000</v>
      </c>
      <c r="D29" s="46">
        <v>500000</v>
      </c>
      <c r="E29" s="46">
        <v>119469</v>
      </c>
      <c r="F29" s="47"/>
      <c r="G29" s="44"/>
      <c r="H29" s="44"/>
      <c r="I29" s="44"/>
      <c r="J29" s="44"/>
    </row>
    <row r="30" spans="1:10" ht="15.95" customHeight="1" x14ac:dyDescent="0.25">
      <c r="A30" s="39">
        <v>14</v>
      </c>
      <c r="B30" s="39" t="s">
        <v>27</v>
      </c>
      <c r="C30" s="46">
        <v>0</v>
      </c>
      <c r="D30" s="46">
        <v>0</v>
      </c>
      <c r="E30" s="46">
        <v>0</v>
      </c>
      <c r="F30" s="47"/>
      <c r="G30" s="44"/>
      <c r="H30" s="44"/>
      <c r="I30" s="44"/>
      <c r="J30" s="44"/>
    </row>
    <row r="31" spans="1:10" ht="15.95" customHeight="1" x14ac:dyDescent="0.25">
      <c r="A31" s="39">
        <v>15</v>
      </c>
      <c r="B31" s="39" t="s">
        <v>28</v>
      </c>
      <c r="C31" s="46">
        <v>0</v>
      </c>
      <c r="D31" s="46">
        <v>0</v>
      </c>
      <c r="E31" s="46">
        <v>0</v>
      </c>
      <c r="F31" s="47"/>
      <c r="G31" s="44"/>
      <c r="H31" s="44"/>
      <c r="I31" s="44"/>
      <c r="J31" s="44"/>
    </row>
    <row r="32" spans="1:10" ht="15.95" customHeight="1" x14ac:dyDescent="0.25">
      <c r="A32" s="39"/>
      <c r="B32" s="48" t="s">
        <v>29</v>
      </c>
      <c r="C32" s="49">
        <f>SUM(C29:C31)</f>
        <v>500000</v>
      </c>
      <c r="D32" s="49">
        <f>SUM(D29:D31)</f>
        <v>500000</v>
      </c>
      <c r="E32" s="49">
        <f>SUM(E29:E31)</f>
        <v>119469</v>
      </c>
      <c r="F32" s="47"/>
      <c r="G32" s="44"/>
      <c r="H32" s="44"/>
      <c r="I32" s="44"/>
      <c r="J32" s="44"/>
    </row>
    <row r="33" spans="1:10" ht="15.95" customHeight="1" x14ac:dyDescent="0.25">
      <c r="A33" s="39"/>
      <c r="B33" s="48"/>
      <c r="C33" s="46"/>
      <c r="D33" s="39"/>
      <c r="E33" s="39"/>
      <c r="F33" s="47"/>
      <c r="G33" s="44"/>
      <c r="H33" s="44"/>
      <c r="I33" s="44"/>
      <c r="J33" s="44"/>
    </row>
    <row r="34" spans="1:10" ht="15.95" customHeight="1" x14ac:dyDescent="0.25">
      <c r="A34" s="39"/>
      <c r="B34" s="48" t="s">
        <v>30</v>
      </c>
      <c r="C34" s="46"/>
      <c r="D34" s="39"/>
      <c r="E34" s="39"/>
      <c r="F34" s="47"/>
      <c r="G34" s="44"/>
      <c r="H34" s="44"/>
      <c r="I34" s="44"/>
      <c r="J34" s="44"/>
    </row>
    <row r="35" spans="1:10" ht="15.95" customHeight="1" x14ac:dyDescent="0.25">
      <c r="A35" s="4">
        <v>16</v>
      </c>
      <c r="B35" s="4" t="s">
        <v>31</v>
      </c>
      <c r="C35" s="46">
        <v>0</v>
      </c>
      <c r="D35" s="46">
        <v>0</v>
      </c>
      <c r="E35" s="46">
        <v>353046</v>
      </c>
      <c r="F35" s="47"/>
      <c r="G35" s="44"/>
      <c r="H35" s="44"/>
      <c r="I35" s="44"/>
      <c r="J35" s="44"/>
    </row>
    <row r="36" spans="1:10" ht="15.95" customHeight="1" x14ac:dyDescent="0.25">
      <c r="A36" s="4">
        <v>17</v>
      </c>
      <c r="B36" s="4" t="s">
        <v>32</v>
      </c>
      <c r="C36" s="46"/>
      <c r="D36" s="46"/>
      <c r="E36" s="46"/>
      <c r="F36" s="47"/>
      <c r="G36" s="44"/>
      <c r="H36" s="44"/>
      <c r="I36" s="44"/>
      <c r="J36" s="44"/>
    </row>
    <row r="37" spans="1:10" ht="15.95" customHeight="1" x14ac:dyDescent="0.25">
      <c r="A37" s="4">
        <v>18</v>
      </c>
      <c r="B37" s="4" t="s">
        <v>33</v>
      </c>
      <c r="C37" s="46">
        <v>0</v>
      </c>
      <c r="D37" s="46">
        <v>0</v>
      </c>
      <c r="E37" s="46">
        <v>0</v>
      </c>
      <c r="F37" s="47"/>
      <c r="G37" s="44"/>
      <c r="H37" s="44"/>
      <c r="I37" s="44"/>
      <c r="J37" s="44"/>
    </row>
    <row r="38" spans="1:10" ht="15.95" customHeight="1" x14ac:dyDescent="0.25">
      <c r="A38" s="4">
        <v>19</v>
      </c>
      <c r="B38" s="21" t="s">
        <v>35</v>
      </c>
      <c r="C38" s="46">
        <v>80565450</v>
      </c>
      <c r="D38" s="46">
        <v>87417050</v>
      </c>
      <c r="E38" s="46">
        <v>80658894</v>
      </c>
      <c r="F38" s="47"/>
      <c r="G38" s="44"/>
      <c r="H38" s="44"/>
      <c r="I38" s="44"/>
      <c r="J38" s="44"/>
    </row>
    <row r="39" spans="1:10" ht="15.95" customHeight="1" x14ac:dyDescent="0.25">
      <c r="A39" s="39"/>
      <c r="B39" s="48" t="s">
        <v>34</v>
      </c>
      <c r="C39" s="49">
        <f>SUM(C35:C38)</f>
        <v>80565450</v>
      </c>
      <c r="D39" s="49">
        <f>SUM(D35:D38)</f>
        <v>87417050</v>
      </c>
      <c r="E39" s="49">
        <f>SUM(E35:E38)</f>
        <v>81011940</v>
      </c>
      <c r="F39" s="47"/>
      <c r="G39" s="44"/>
      <c r="H39" s="44"/>
      <c r="I39" s="44"/>
      <c r="J39" s="44"/>
    </row>
    <row r="40" spans="1:10" ht="15.95" customHeight="1" x14ac:dyDescent="0.25">
      <c r="A40" s="39"/>
      <c r="B40" s="48"/>
      <c r="C40" s="49"/>
      <c r="D40" s="49"/>
      <c r="E40" s="49"/>
      <c r="F40" s="47"/>
      <c r="G40" s="44"/>
      <c r="H40" s="44"/>
      <c r="I40" s="44"/>
      <c r="J40" s="44"/>
    </row>
    <row r="41" spans="1:10" ht="15.95" customHeight="1" x14ac:dyDescent="0.25">
      <c r="A41" s="4">
        <v>20</v>
      </c>
      <c r="B41" s="4" t="s">
        <v>35</v>
      </c>
      <c r="C41" s="46">
        <v>0</v>
      </c>
      <c r="D41" s="46">
        <v>0</v>
      </c>
      <c r="E41" s="46">
        <v>0</v>
      </c>
      <c r="F41" s="47"/>
      <c r="G41" s="44"/>
      <c r="H41" s="44"/>
      <c r="I41" s="44"/>
      <c r="J41" s="44"/>
    </row>
    <row r="42" spans="1:10" ht="15.95" customHeight="1" x14ac:dyDescent="0.25">
      <c r="A42" s="4">
        <v>21</v>
      </c>
      <c r="B42" s="4" t="s">
        <v>36</v>
      </c>
      <c r="C42" s="46">
        <v>0</v>
      </c>
      <c r="D42" s="46">
        <v>0</v>
      </c>
      <c r="E42" s="46">
        <v>0</v>
      </c>
      <c r="F42" s="47"/>
      <c r="G42" s="44"/>
      <c r="H42" s="44"/>
      <c r="I42" s="44"/>
      <c r="J42" s="44"/>
    </row>
    <row r="43" spans="1:10" ht="15.95" customHeight="1" x14ac:dyDescent="0.25">
      <c r="A43" s="4"/>
      <c r="B43" s="13" t="s">
        <v>37</v>
      </c>
      <c r="C43" s="14">
        <f>SUM(C41:C42)</f>
        <v>0</v>
      </c>
      <c r="D43" s="14">
        <f>SUM(D41:D42)</f>
        <v>0</v>
      </c>
      <c r="E43" s="14">
        <f>SUM(E41:E42)</f>
        <v>0</v>
      </c>
      <c r="F43" s="47"/>
      <c r="G43" s="44"/>
      <c r="H43" s="44"/>
      <c r="I43" s="44"/>
      <c r="J43" s="44"/>
    </row>
    <row r="44" spans="1:10" ht="15.95" customHeight="1" x14ac:dyDescent="0.25">
      <c r="A44" s="39"/>
      <c r="B44" s="48"/>
      <c r="C44" s="46"/>
      <c r="D44" s="39"/>
      <c r="E44" s="39"/>
      <c r="F44" s="47"/>
      <c r="G44" s="44"/>
      <c r="H44" s="44"/>
      <c r="I44" s="44"/>
      <c r="J44" s="44"/>
    </row>
    <row r="45" spans="1:10" ht="15.95" customHeight="1" x14ac:dyDescent="0.25">
      <c r="A45" s="39"/>
      <c r="B45" s="50" t="s">
        <v>38</v>
      </c>
      <c r="C45" s="51">
        <f>+C10+C26+C39</f>
        <v>80565450</v>
      </c>
      <c r="D45" s="51">
        <f>+D10+D26+D39</f>
        <v>89201320</v>
      </c>
      <c r="E45" s="51">
        <f>+E10+E26+E39</f>
        <v>84444976</v>
      </c>
      <c r="F45" s="47"/>
      <c r="G45" s="44"/>
      <c r="H45" s="44"/>
      <c r="I45" s="44"/>
      <c r="J45" s="44"/>
    </row>
    <row r="46" spans="1:10" ht="15.95" customHeight="1" x14ac:dyDescent="0.25">
      <c r="A46" s="39"/>
      <c r="B46" s="50" t="s">
        <v>39</v>
      </c>
      <c r="C46" s="51">
        <f>+C20+C32+C43</f>
        <v>80565450</v>
      </c>
      <c r="D46" s="51">
        <f>+D20+D32+D43</f>
        <v>89201320</v>
      </c>
      <c r="E46" s="51">
        <f>+E20+E32+E43</f>
        <v>84272334</v>
      </c>
      <c r="F46" s="47"/>
      <c r="G46" s="44"/>
      <c r="H46" s="44"/>
      <c r="I46" s="44"/>
      <c r="J46" s="44"/>
    </row>
    <row r="47" spans="1:10" x14ac:dyDescent="0.25">
      <c r="B47" s="36" t="s">
        <v>50</v>
      </c>
      <c r="C47" s="36"/>
      <c r="D47" s="36"/>
      <c r="E47" s="36"/>
    </row>
    <row r="48" spans="1:10" x14ac:dyDescent="0.25">
      <c r="B48" s="36"/>
      <c r="C48" s="36"/>
      <c r="D48" s="36"/>
      <c r="E48" s="36"/>
    </row>
    <row r="49" spans="2:5" x14ac:dyDescent="0.25">
      <c r="B49" s="36"/>
      <c r="C49" s="36"/>
      <c r="D49" s="36"/>
      <c r="E49" s="36"/>
    </row>
    <row r="50" spans="2:5" x14ac:dyDescent="0.25">
      <c r="B50" s="36"/>
      <c r="C50" s="36"/>
      <c r="D50" s="36"/>
      <c r="E50" s="36"/>
    </row>
    <row r="51" spans="2:5" x14ac:dyDescent="0.25">
      <c r="B51" s="36"/>
      <c r="C51" s="36"/>
      <c r="D51" s="36"/>
      <c r="E51" s="36"/>
    </row>
    <row r="52" spans="2:5" x14ac:dyDescent="0.25">
      <c r="B52" s="36"/>
      <c r="C52" s="36"/>
      <c r="D52" s="36"/>
      <c r="E52" s="36"/>
    </row>
    <row r="53" spans="2:5" x14ac:dyDescent="0.25">
      <c r="B53" s="36"/>
      <c r="C53" s="36"/>
      <c r="D53" s="36"/>
      <c r="E53" s="36"/>
    </row>
    <row r="54" spans="2:5" x14ac:dyDescent="0.25">
      <c r="B54" s="36"/>
      <c r="C54" s="36"/>
      <c r="D54" s="36"/>
      <c r="E54" s="36"/>
    </row>
    <row r="55" spans="2:5" x14ac:dyDescent="0.25">
      <c r="B55" s="36"/>
      <c r="C55" s="36"/>
      <c r="D55" s="36"/>
      <c r="E55" s="36"/>
    </row>
    <row r="56" spans="2:5" x14ac:dyDescent="0.25">
      <c r="B56" s="36"/>
      <c r="C56" s="36"/>
      <c r="D56" s="36"/>
      <c r="E56" s="36"/>
    </row>
    <row r="57" spans="2:5" x14ac:dyDescent="0.25">
      <c r="B57" s="36"/>
      <c r="C57" s="36"/>
      <c r="D57" s="36"/>
      <c r="E57" s="36"/>
    </row>
  </sheetData>
  <mergeCells count="1">
    <mergeCell ref="B1:E2"/>
  </mergeCells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>
    <oddHeader xml:space="preserve">&amp;C5. melléklet a 8/2020.(VII.14.) önkormányzati rendelethez
</oddHeader>
    <oddFooter xml:space="preserve">&amp;Radatok Forintban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0359-7998-4567-BCED-D42E1591E9E1}">
  <dimension ref="A1:J57"/>
  <sheetViews>
    <sheetView zoomScaleNormal="100" workbookViewId="0">
      <selection activeCell="G10" sqref="G10"/>
    </sheetView>
  </sheetViews>
  <sheetFormatPr defaultRowHeight="18" x14ac:dyDescent="0.25"/>
  <cols>
    <col min="1" max="1" width="4.42578125" style="1" bestFit="1" customWidth="1"/>
    <col min="2" max="2" width="47.28515625" style="3" bestFit="1" customWidth="1"/>
    <col min="3" max="3" width="11.140625" style="3" customWidth="1"/>
    <col min="4" max="5" width="12.7109375" style="3" bestFit="1" customWidth="1"/>
    <col min="6" max="6" width="11.140625" style="3" customWidth="1"/>
    <col min="7" max="7" width="14.140625" style="3" bestFit="1" customWidth="1"/>
    <col min="8" max="8" width="11.140625" style="3" customWidth="1"/>
    <col min="9" max="254" width="9.140625" style="3"/>
    <col min="255" max="255" width="4.42578125" style="3" bestFit="1" customWidth="1"/>
    <col min="256" max="256" width="47.28515625" style="3" bestFit="1" customWidth="1"/>
    <col min="257" max="259" width="11.140625" style="3" customWidth="1"/>
    <col min="260" max="260" width="7" style="3" customWidth="1"/>
    <col min="261" max="261" width="62.7109375" style="3" bestFit="1" customWidth="1"/>
    <col min="262" max="264" width="11.140625" style="3" customWidth="1"/>
    <col min="265" max="510" width="9.140625" style="3"/>
    <col min="511" max="511" width="4.42578125" style="3" bestFit="1" customWidth="1"/>
    <col min="512" max="512" width="47.28515625" style="3" bestFit="1" customWidth="1"/>
    <col min="513" max="515" width="11.140625" style="3" customWidth="1"/>
    <col min="516" max="516" width="7" style="3" customWidth="1"/>
    <col min="517" max="517" width="62.7109375" style="3" bestFit="1" customWidth="1"/>
    <col min="518" max="520" width="11.140625" style="3" customWidth="1"/>
    <col min="521" max="766" width="9.140625" style="3"/>
    <col min="767" max="767" width="4.42578125" style="3" bestFit="1" customWidth="1"/>
    <col min="768" max="768" width="47.28515625" style="3" bestFit="1" customWidth="1"/>
    <col min="769" max="771" width="11.140625" style="3" customWidth="1"/>
    <col min="772" max="772" width="7" style="3" customWidth="1"/>
    <col min="773" max="773" width="62.7109375" style="3" bestFit="1" customWidth="1"/>
    <col min="774" max="776" width="11.140625" style="3" customWidth="1"/>
    <col min="777" max="1022" width="9.140625" style="3"/>
    <col min="1023" max="1023" width="4.42578125" style="3" bestFit="1" customWidth="1"/>
    <col min="1024" max="1024" width="47.28515625" style="3" bestFit="1" customWidth="1"/>
    <col min="1025" max="1027" width="11.140625" style="3" customWidth="1"/>
    <col min="1028" max="1028" width="7" style="3" customWidth="1"/>
    <col min="1029" max="1029" width="62.7109375" style="3" bestFit="1" customWidth="1"/>
    <col min="1030" max="1032" width="11.140625" style="3" customWidth="1"/>
    <col min="1033" max="1278" width="9.140625" style="3"/>
    <col min="1279" max="1279" width="4.42578125" style="3" bestFit="1" customWidth="1"/>
    <col min="1280" max="1280" width="47.28515625" style="3" bestFit="1" customWidth="1"/>
    <col min="1281" max="1283" width="11.140625" style="3" customWidth="1"/>
    <col min="1284" max="1284" width="7" style="3" customWidth="1"/>
    <col min="1285" max="1285" width="62.7109375" style="3" bestFit="1" customWidth="1"/>
    <col min="1286" max="1288" width="11.140625" style="3" customWidth="1"/>
    <col min="1289" max="1534" width="9.140625" style="3"/>
    <col min="1535" max="1535" width="4.42578125" style="3" bestFit="1" customWidth="1"/>
    <col min="1536" max="1536" width="47.28515625" style="3" bestFit="1" customWidth="1"/>
    <col min="1537" max="1539" width="11.140625" style="3" customWidth="1"/>
    <col min="1540" max="1540" width="7" style="3" customWidth="1"/>
    <col min="1541" max="1541" width="62.7109375" style="3" bestFit="1" customWidth="1"/>
    <col min="1542" max="1544" width="11.140625" style="3" customWidth="1"/>
    <col min="1545" max="1790" width="9.140625" style="3"/>
    <col min="1791" max="1791" width="4.42578125" style="3" bestFit="1" customWidth="1"/>
    <col min="1792" max="1792" width="47.28515625" style="3" bestFit="1" customWidth="1"/>
    <col min="1793" max="1795" width="11.140625" style="3" customWidth="1"/>
    <col min="1796" max="1796" width="7" style="3" customWidth="1"/>
    <col min="1797" max="1797" width="62.7109375" style="3" bestFit="1" customWidth="1"/>
    <col min="1798" max="1800" width="11.140625" style="3" customWidth="1"/>
    <col min="1801" max="2046" width="9.140625" style="3"/>
    <col min="2047" max="2047" width="4.42578125" style="3" bestFit="1" customWidth="1"/>
    <col min="2048" max="2048" width="47.28515625" style="3" bestFit="1" customWidth="1"/>
    <col min="2049" max="2051" width="11.140625" style="3" customWidth="1"/>
    <col min="2052" max="2052" width="7" style="3" customWidth="1"/>
    <col min="2053" max="2053" width="62.7109375" style="3" bestFit="1" customWidth="1"/>
    <col min="2054" max="2056" width="11.140625" style="3" customWidth="1"/>
    <col min="2057" max="2302" width="9.140625" style="3"/>
    <col min="2303" max="2303" width="4.42578125" style="3" bestFit="1" customWidth="1"/>
    <col min="2304" max="2304" width="47.28515625" style="3" bestFit="1" customWidth="1"/>
    <col min="2305" max="2307" width="11.140625" style="3" customWidth="1"/>
    <col min="2308" max="2308" width="7" style="3" customWidth="1"/>
    <col min="2309" max="2309" width="62.7109375" style="3" bestFit="1" customWidth="1"/>
    <col min="2310" max="2312" width="11.140625" style="3" customWidth="1"/>
    <col min="2313" max="2558" width="9.140625" style="3"/>
    <col min="2559" max="2559" width="4.42578125" style="3" bestFit="1" customWidth="1"/>
    <col min="2560" max="2560" width="47.28515625" style="3" bestFit="1" customWidth="1"/>
    <col min="2561" max="2563" width="11.140625" style="3" customWidth="1"/>
    <col min="2564" max="2564" width="7" style="3" customWidth="1"/>
    <col min="2565" max="2565" width="62.7109375" style="3" bestFit="1" customWidth="1"/>
    <col min="2566" max="2568" width="11.140625" style="3" customWidth="1"/>
    <col min="2569" max="2814" width="9.140625" style="3"/>
    <col min="2815" max="2815" width="4.42578125" style="3" bestFit="1" customWidth="1"/>
    <col min="2816" max="2816" width="47.28515625" style="3" bestFit="1" customWidth="1"/>
    <col min="2817" max="2819" width="11.140625" style="3" customWidth="1"/>
    <col min="2820" max="2820" width="7" style="3" customWidth="1"/>
    <col min="2821" max="2821" width="62.7109375" style="3" bestFit="1" customWidth="1"/>
    <col min="2822" max="2824" width="11.140625" style="3" customWidth="1"/>
    <col min="2825" max="3070" width="9.140625" style="3"/>
    <col min="3071" max="3071" width="4.42578125" style="3" bestFit="1" customWidth="1"/>
    <col min="3072" max="3072" width="47.28515625" style="3" bestFit="1" customWidth="1"/>
    <col min="3073" max="3075" width="11.140625" style="3" customWidth="1"/>
    <col min="3076" max="3076" width="7" style="3" customWidth="1"/>
    <col min="3077" max="3077" width="62.7109375" style="3" bestFit="1" customWidth="1"/>
    <col min="3078" max="3080" width="11.140625" style="3" customWidth="1"/>
    <col min="3081" max="3326" width="9.140625" style="3"/>
    <col min="3327" max="3327" width="4.42578125" style="3" bestFit="1" customWidth="1"/>
    <col min="3328" max="3328" width="47.28515625" style="3" bestFit="1" customWidth="1"/>
    <col min="3329" max="3331" width="11.140625" style="3" customWidth="1"/>
    <col min="3332" max="3332" width="7" style="3" customWidth="1"/>
    <col min="3333" max="3333" width="62.7109375" style="3" bestFit="1" customWidth="1"/>
    <col min="3334" max="3336" width="11.140625" style="3" customWidth="1"/>
    <col min="3337" max="3582" width="9.140625" style="3"/>
    <col min="3583" max="3583" width="4.42578125" style="3" bestFit="1" customWidth="1"/>
    <col min="3584" max="3584" width="47.28515625" style="3" bestFit="1" customWidth="1"/>
    <col min="3585" max="3587" width="11.140625" style="3" customWidth="1"/>
    <col min="3588" max="3588" width="7" style="3" customWidth="1"/>
    <col min="3589" max="3589" width="62.7109375" style="3" bestFit="1" customWidth="1"/>
    <col min="3590" max="3592" width="11.140625" style="3" customWidth="1"/>
    <col min="3593" max="3838" width="9.140625" style="3"/>
    <col min="3839" max="3839" width="4.42578125" style="3" bestFit="1" customWidth="1"/>
    <col min="3840" max="3840" width="47.28515625" style="3" bestFit="1" customWidth="1"/>
    <col min="3841" max="3843" width="11.140625" style="3" customWidth="1"/>
    <col min="3844" max="3844" width="7" style="3" customWidth="1"/>
    <col min="3845" max="3845" width="62.7109375" style="3" bestFit="1" customWidth="1"/>
    <col min="3846" max="3848" width="11.140625" style="3" customWidth="1"/>
    <col min="3849" max="4094" width="9.140625" style="3"/>
    <col min="4095" max="4095" width="4.42578125" style="3" bestFit="1" customWidth="1"/>
    <col min="4096" max="4096" width="47.28515625" style="3" bestFit="1" customWidth="1"/>
    <col min="4097" max="4099" width="11.140625" style="3" customWidth="1"/>
    <col min="4100" max="4100" width="7" style="3" customWidth="1"/>
    <col min="4101" max="4101" width="62.7109375" style="3" bestFit="1" customWidth="1"/>
    <col min="4102" max="4104" width="11.140625" style="3" customWidth="1"/>
    <col min="4105" max="4350" width="9.140625" style="3"/>
    <col min="4351" max="4351" width="4.42578125" style="3" bestFit="1" customWidth="1"/>
    <col min="4352" max="4352" width="47.28515625" style="3" bestFit="1" customWidth="1"/>
    <col min="4353" max="4355" width="11.140625" style="3" customWidth="1"/>
    <col min="4356" max="4356" width="7" style="3" customWidth="1"/>
    <col min="4357" max="4357" width="62.7109375" style="3" bestFit="1" customWidth="1"/>
    <col min="4358" max="4360" width="11.140625" style="3" customWidth="1"/>
    <col min="4361" max="4606" width="9.140625" style="3"/>
    <col min="4607" max="4607" width="4.42578125" style="3" bestFit="1" customWidth="1"/>
    <col min="4608" max="4608" width="47.28515625" style="3" bestFit="1" customWidth="1"/>
    <col min="4609" max="4611" width="11.140625" style="3" customWidth="1"/>
    <col min="4612" max="4612" width="7" style="3" customWidth="1"/>
    <col min="4613" max="4613" width="62.7109375" style="3" bestFit="1" customWidth="1"/>
    <col min="4614" max="4616" width="11.140625" style="3" customWidth="1"/>
    <col min="4617" max="4862" width="9.140625" style="3"/>
    <col min="4863" max="4863" width="4.42578125" style="3" bestFit="1" customWidth="1"/>
    <col min="4864" max="4864" width="47.28515625" style="3" bestFit="1" customWidth="1"/>
    <col min="4865" max="4867" width="11.140625" style="3" customWidth="1"/>
    <col min="4868" max="4868" width="7" style="3" customWidth="1"/>
    <col min="4869" max="4869" width="62.7109375" style="3" bestFit="1" customWidth="1"/>
    <col min="4870" max="4872" width="11.140625" style="3" customWidth="1"/>
    <col min="4873" max="5118" width="9.140625" style="3"/>
    <col min="5119" max="5119" width="4.42578125" style="3" bestFit="1" customWidth="1"/>
    <col min="5120" max="5120" width="47.28515625" style="3" bestFit="1" customWidth="1"/>
    <col min="5121" max="5123" width="11.140625" style="3" customWidth="1"/>
    <col min="5124" max="5124" width="7" style="3" customWidth="1"/>
    <col min="5125" max="5125" width="62.7109375" style="3" bestFit="1" customWidth="1"/>
    <col min="5126" max="5128" width="11.140625" style="3" customWidth="1"/>
    <col min="5129" max="5374" width="9.140625" style="3"/>
    <col min="5375" max="5375" width="4.42578125" style="3" bestFit="1" customWidth="1"/>
    <col min="5376" max="5376" width="47.28515625" style="3" bestFit="1" customWidth="1"/>
    <col min="5377" max="5379" width="11.140625" style="3" customWidth="1"/>
    <col min="5380" max="5380" width="7" style="3" customWidth="1"/>
    <col min="5381" max="5381" width="62.7109375" style="3" bestFit="1" customWidth="1"/>
    <col min="5382" max="5384" width="11.140625" style="3" customWidth="1"/>
    <col min="5385" max="5630" width="9.140625" style="3"/>
    <col min="5631" max="5631" width="4.42578125" style="3" bestFit="1" customWidth="1"/>
    <col min="5632" max="5632" width="47.28515625" style="3" bestFit="1" customWidth="1"/>
    <col min="5633" max="5635" width="11.140625" style="3" customWidth="1"/>
    <col min="5636" max="5636" width="7" style="3" customWidth="1"/>
    <col min="5637" max="5637" width="62.7109375" style="3" bestFit="1" customWidth="1"/>
    <col min="5638" max="5640" width="11.140625" style="3" customWidth="1"/>
    <col min="5641" max="5886" width="9.140625" style="3"/>
    <col min="5887" max="5887" width="4.42578125" style="3" bestFit="1" customWidth="1"/>
    <col min="5888" max="5888" width="47.28515625" style="3" bestFit="1" customWidth="1"/>
    <col min="5889" max="5891" width="11.140625" style="3" customWidth="1"/>
    <col min="5892" max="5892" width="7" style="3" customWidth="1"/>
    <col min="5893" max="5893" width="62.7109375" style="3" bestFit="1" customWidth="1"/>
    <col min="5894" max="5896" width="11.140625" style="3" customWidth="1"/>
    <col min="5897" max="6142" width="9.140625" style="3"/>
    <col min="6143" max="6143" width="4.42578125" style="3" bestFit="1" customWidth="1"/>
    <col min="6144" max="6144" width="47.28515625" style="3" bestFit="1" customWidth="1"/>
    <col min="6145" max="6147" width="11.140625" style="3" customWidth="1"/>
    <col min="6148" max="6148" width="7" style="3" customWidth="1"/>
    <col min="6149" max="6149" width="62.7109375" style="3" bestFit="1" customWidth="1"/>
    <col min="6150" max="6152" width="11.140625" style="3" customWidth="1"/>
    <col min="6153" max="6398" width="9.140625" style="3"/>
    <col min="6399" max="6399" width="4.42578125" style="3" bestFit="1" customWidth="1"/>
    <col min="6400" max="6400" width="47.28515625" style="3" bestFit="1" customWidth="1"/>
    <col min="6401" max="6403" width="11.140625" style="3" customWidth="1"/>
    <col min="6404" max="6404" width="7" style="3" customWidth="1"/>
    <col min="6405" max="6405" width="62.7109375" style="3" bestFit="1" customWidth="1"/>
    <col min="6406" max="6408" width="11.140625" style="3" customWidth="1"/>
    <col min="6409" max="6654" width="9.140625" style="3"/>
    <col min="6655" max="6655" width="4.42578125" style="3" bestFit="1" customWidth="1"/>
    <col min="6656" max="6656" width="47.28515625" style="3" bestFit="1" customWidth="1"/>
    <col min="6657" max="6659" width="11.140625" style="3" customWidth="1"/>
    <col min="6660" max="6660" width="7" style="3" customWidth="1"/>
    <col min="6661" max="6661" width="62.7109375" style="3" bestFit="1" customWidth="1"/>
    <col min="6662" max="6664" width="11.140625" style="3" customWidth="1"/>
    <col min="6665" max="6910" width="9.140625" style="3"/>
    <col min="6911" max="6911" width="4.42578125" style="3" bestFit="1" customWidth="1"/>
    <col min="6912" max="6912" width="47.28515625" style="3" bestFit="1" customWidth="1"/>
    <col min="6913" max="6915" width="11.140625" style="3" customWidth="1"/>
    <col min="6916" max="6916" width="7" style="3" customWidth="1"/>
    <col min="6917" max="6917" width="62.7109375" style="3" bestFit="1" customWidth="1"/>
    <col min="6918" max="6920" width="11.140625" style="3" customWidth="1"/>
    <col min="6921" max="7166" width="9.140625" style="3"/>
    <col min="7167" max="7167" width="4.42578125" style="3" bestFit="1" customWidth="1"/>
    <col min="7168" max="7168" width="47.28515625" style="3" bestFit="1" customWidth="1"/>
    <col min="7169" max="7171" width="11.140625" style="3" customWidth="1"/>
    <col min="7172" max="7172" width="7" style="3" customWidth="1"/>
    <col min="7173" max="7173" width="62.7109375" style="3" bestFit="1" customWidth="1"/>
    <col min="7174" max="7176" width="11.140625" style="3" customWidth="1"/>
    <col min="7177" max="7422" width="9.140625" style="3"/>
    <col min="7423" max="7423" width="4.42578125" style="3" bestFit="1" customWidth="1"/>
    <col min="7424" max="7424" width="47.28515625" style="3" bestFit="1" customWidth="1"/>
    <col min="7425" max="7427" width="11.140625" style="3" customWidth="1"/>
    <col min="7428" max="7428" width="7" style="3" customWidth="1"/>
    <col min="7429" max="7429" width="62.7109375" style="3" bestFit="1" customWidth="1"/>
    <col min="7430" max="7432" width="11.140625" style="3" customWidth="1"/>
    <col min="7433" max="7678" width="9.140625" style="3"/>
    <col min="7679" max="7679" width="4.42578125" style="3" bestFit="1" customWidth="1"/>
    <col min="7680" max="7680" width="47.28515625" style="3" bestFit="1" customWidth="1"/>
    <col min="7681" max="7683" width="11.140625" style="3" customWidth="1"/>
    <col min="7684" max="7684" width="7" style="3" customWidth="1"/>
    <col min="7685" max="7685" width="62.7109375" style="3" bestFit="1" customWidth="1"/>
    <col min="7686" max="7688" width="11.140625" style="3" customWidth="1"/>
    <col min="7689" max="7934" width="9.140625" style="3"/>
    <col min="7935" max="7935" width="4.42578125" style="3" bestFit="1" customWidth="1"/>
    <col min="7936" max="7936" width="47.28515625" style="3" bestFit="1" customWidth="1"/>
    <col min="7937" max="7939" width="11.140625" style="3" customWidth="1"/>
    <col min="7940" max="7940" width="7" style="3" customWidth="1"/>
    <col min="7941" max="7941" width="62.7109375" style="3" bestFit="1" customWidth="1"/>
    <col min="7942" max="7944" width="11.140625" style="3" customWidth="1"/>
    <col min="7945" max="8190" width="9.140625" style="3"/>
    <col min="8191" max="8191" width="4.42578125" style="3" bestFit="1" customWidth="1"/>
    <col min="8192" max="8192" width="47.28515625" style="3" bestFit="1" customWidth="1"/>
    <col min="8193" max="8195" width="11.140625" style="3" customWidth="1"/>
    <col min="8196" max="8196" width="7" style="3" customWidth="1"/>
    <col min="8197" max="8197" width="62.7109375" style="3" bestFit="1" customWidth="1"/>
    <col min="8198" max="8200" width="11.140625" style="3" customWidth="1"/>
    <col min="8201" max="8446" width="9.140625" style="3"/>
    <col min="8447" max="8447" width="4.42578125" style="3" bestFit="1" customWidth="1"/>
    <col min="8448" max="8448" width="47.28515625" style="3" bestFit="1" customWidth="1"/>
    <col min="8449" max="8451" width="11.140625" style="3" customWidth="1"/>
    <col min="8452" max="8452" width="7" style="3" customWidth="1"/>
    <col min="8453" max="8453" width="62.7109375" style="3" bestFit="1" customWidth="1"/>
    <col min="8454" max="8456" width="11.140625" style="3" customWidth="1"/>
    <col min="8457" max="8702" width="9.140625" style="3"/>
    <col min="8703" max="8703" width="4.42578125" style="3" bestFit="1" customWidth="1"/>
    <col min="8704" max="8704" width="47.28515625" style="3" bestFit="1" customWidth="1"/>
    <col min="8705" max="8707" width="11.140625" style="3" customWidth="1"/>
    <col min="8708" max="8708" width="7" style="3" customWidth="1"/>
    <col min="8709" max="8709" width="62.7109375" style="3" bestFit="1" customWidth="1"/>
    <col min="8710" max="8712" width="11.140625" style="3" customWidth="1"/>
    <col min="8713" max="8958" width="9.140625" style="3"/>
    <col min="8959" max="8959" width="4.42578125" style="3" bestFit="1" customWidth="1"/>
    <col min="8960" max="8960" width="47.28515625" style="3" bestFit="1" customWidth="1"/>
    <col min="8961" max="8963" width="11.140625" style="3" customWidth="1"/>
    <col min="8964" max="8964" width="7" style="3" customWidth="1"/>
    <col min="8965" max="8965" width="62.7109375" style="3" bestFit="1" customWidth="1"/>
    <col min="8966" max="8968" width="11.140625" style="3" customWidth="1"/>
    <col min="8969" max="9214" width="9.140625" style="3"/>
    <col min="9215" max="9215" width="4.42578125" style="3" bestFit="1" customWidth="1"/>
    <col min="9216" max="9216" width="47.28515625" style="3" bestFit="1" customWidth="1"/>
    <col min="9217" max="9219" width="11.140625" style="3" customWidth="1"/>
    <col min="9220" max="9220" width="7" style="3" customWidth="1"/>
    <col min="9221" max="9221" width="62.7109375" style="3" bestFit="1" customWidth="1"/>
    <col min="9222" max="9224" width="11.140625" style="3" customWidth="1"/>
    <col min="9225" max="9470" width="9.140625" style="3"/>
    <col min="9471" max="9471" width="4.42578125" style="3" bestFit="1" customWidth="1"/>
    <col min="9472" max="9472" width="47.28515625" style="3" bestFit="1" customWidth="1"/>
    <col min="9473" max="9475" width="11.140625" style="3" customWidth="1"/>
    <col min="9476" max="9476" width="7" style="3" customWidth="1"/>
    <col min="9477" max="9477" width="62.7109375" style="3" bestFit="1" customWidth="1"/>
    <col min="9478" max="9480" width="11.140625" style="3" customWidth="1"/>
    <col min="9481" max="9726" width="9.140625" style="3"/>
    <col min="9727" max="9727" width="4.42578125" style="3" bestFit="1" customWidth="1"/>
    <col min="9728" max="9728" width="47.28515625" style="3" bestFit="1" customWidth="1"/>
    <col min="9729" max="9731" width="11.140625" style="3" customWidth="1"/>
    <col min="9732" max="9732" width="7" style="3" customWidth="1"/>
    <col min="9733" max="9733" width="62.7109375" style="3" bestFit="1" customWidth="1"/>
    <col min="9734" max="9736" width="11.140625" style="3" customWidth="1"/>
    <col min="9737" max="9982" width="9.140625" style="3"/>
    <col min="9983" max="9983" width="4.42578125" style="3" bestFit="1" customWidth="1"/>
    <col min="9984" max="9984" width="47.28515625" style="3" bestFit="1" customWidth="1"/>
    <col min="9985" max="9987" width="11.140625" style="3" customWidth="1"/>
    <col min="9988" max="9988" width="7" style="3" customWidth="1"/>
    <col min="9989" max="9989" width="62.7109375" style="3" bestFit="1" customWidth="1"/>
    <col min="9990" max="9992" width="11.140625" style="3" customWidth="1"/>
    <col min="9993" max="10238" width="9.140625" style="3"/>
    <col min="10239" max="10239" width="4.42578125" style="3" bestFit="1" customWidth="1"/>
    <col min="10240" max="10240" width="47.28515625" style="3" bestFit="1" customWidth="1"/>
    <col min="10241" max="10243" width="11.140625" style="3" customWidth="1"/>
    <col min="10244" max="10244" width="7" style="3" customWidth="1"/>
    <col min="10245" max="10245" width="62.7109375" style="3" bestFit="1" customWidth="1"/>
    <col min="10246" max="10248" width="11.140625" style="3" customWidth="1"/>
    <col min="10249" max="10494" width="9.140625" style="3"/>
    <col min="10495" max="10495" width="4.42578125" style="3" bestFit="1" customWidth="1"/>
    <col min="10496" max="10496" width="47.28515625" style="3" bestFit="1" customWidth="1"/>
    <col min="10497" max="10499" width="11.140625" style="3" customWidth="1"/>
    <col min="10500" max="10500" width="7" style="3" customWidth="1"/>
    <col min="10501" max="10501" width="62.7109375" style="3" bestFit="1" customWidth="1"/>
    <col min="10502" max="10504" width="11.140625" style="3" customWidth="1"/>
    <col min="10505" max="10750" width="9.140625" style="3"/>
    <col min="10751" max="10751" width="4.42578125" style="3" bestFit="1" customWidth="1"/>
    <col min="10752" max="10752" width="47.28515625" style="3" bestFit="1" customWidth="1"/>
    <col min="10753" max="10755" width="11.140625" style="3" customWidth="1"/>
    <col min="10756" max="10756" width="7" style="3" customWidth="1"/>
    <col min="10757" max="10757" width="62.7109375" style="3" bestFit="1" customWidth="1"/>
    <col min="10758" max="10760" width="11.140625" style="3" customWidth="1"/>
    <col min="10761" max="11006" width="9.140625" style="3"/>
    <col min="11007" max="11007" width="4.42578125" style="3" bestFit="1" customWidth="1"/>
    <col min="11008" max="11008" width="47.28515625" style="3" bestFit="1" customWidth="1"/>
    <col min="11009" max="11011" width="11.140625" style="3" customWidth="1"/>
    <col min="11012" max="11012" width="7" style="3" customWidth="1"/>
    <col min="11013" max="11013" width="62.7109375" style="3" bestFit="1" customWidth="1"/>
    <col min="11014" max="11016" width="11.140625" style="3" customWidth="1"/>
    <col min="11017" max="11262" width="9.140625" style="3"/>
    <col min="11263" max="11263" width="4.42578125" style="3" bestFit="1" customWidth="1"/>
    <col min="11264" max="11264" width="47.28515625" style="3" bestFit="1" customWidth="1"/>
    <col min="11265" max="11267" width="11.140625" style="3" customWidth="1"/>
    <col min="11268" max="11268" width="7" style="3" customWidth="1"/>
    <col min="11269" max="11269" width="62.7109375" style="3" bestFit="1" customWidth="1"/>
    <col min="11270" max="11272" width="11.140625" style="3" customWidth="1"/>
    <col min="11273" max="11518" width="9.140625" style="3"/>
    <col min="11519" max="11519" width="4.42578125" style="3" bestFit="1" customWidth="1"/>
    <col min="11520" max="11520" width="47.28515625" style="3" bestFit="1" customWidth="1"/>
    <col min="11521" max="11523" width="11.140625" style="3" customWidth="1"/>
    <col min="11524" max="11524" width="7" style="3" customWidth="1"/>
    <col min="11525" max="11525" width="62.7109375" style="3" bestFit="1" customWidth="1"/>
    <col min="11526" max="11528" width="11.140625" style="3" customWidth="1"/>
    <col min="11529" max="11774" width="9.140625" style="3"/>
    <col min="11775" max="11775" width="4.42578125" style="3" bestFit="1" customWidth="1"/>
    <col min="11776" max="11776" width="47.28515625" style="3" bestFit="1" customWidth="1"/>
    <col min="11777" max="11779" width="11.140625" style="3" customWidth="1"/>
    <col min="11780" max="11780" width="7" style="3" customWidth="1"/>
    <col min="11781" max="11781" width="62.7109375" style="3" bestFit="1" customWidth="1"/>
    <col min="11782" max="11784" width="11.140625" style="3" customWidth="1"/>
    <col min="11785" max="12030" width="9.140625" style="3"/>
    <col min="12031" max="12031" width="4.42578125" style="3" bestFit="1" customWidth="1"/>
    <col min="12032" max="12032" width="47.28515625" style="3" bestFit="1" customWidth="1"/>
    <col min="12033" max="12035" width="11.140625" style="3" customWidth="1"/>
    <col min="12036" max="12036" width="7" style="3" customWidth="1"/>
    <col min="12037" max="12037" width="62.7109375" style="3" bestFit="1" customWidth="1"/>
    <col min="12038" max="12040" width="11.140625" style="3" customWidth="1"/>
    <col min="12041" max="12286" width="9.140625" style="3"/>
    <col min="12287" max="12287" width="4.42578125" style="3" bestFit="1" customWidth="1"/>
    <col min="12288" max="12288" width="47.28515625" style="3" bestFit="1" customWidth="1"/>
    <col min="12289" max="12291" width="11.140625" style="3" customWidth="1"/>
    <col min="12292" max="12292" width="7" style="3" customWidth="1"/>
    <col min="12293" max="12293" width="62.7109375" style="3" bestFit="1" customWidth="1"/>
    <col min="12294" max="12296" width="11.140625" style="3" customWidth="1"/>
    <col min="12297" max="12542" width="9.140625" style="3"/>
    <col min="12543" max="12543" width="4.42578125" style="3" bestFit="1" customWidth="1"/>
    <col min="12544" max="12544" width="47.28515625" style="3" bestFit="1" customWidth="1"/>
    <col min="12545" max="12547" width="11.140625" style="3" customWidth="1"/>
    <col min="12548" max="12548" width="7" style="3" customWidth="1"/>
    <col min="12549" max="12549" width="62.7109375" style="3" bestFit="1" customWidth="1"/>
    <col min="12550" max="12552" width="11.140625" style="3" customWidth="1"/>
    <col min="12553" max="12798" width="9.140625" style="3"/>
    <col min="12799" max="12799" width="4.42578125" style="3" bestFit="1" customWidth="1"/>
    <col min="12800" max="12800" width="47.28515625" style="3" bestFit="1" customWidth="1"/>
    <col min="12801" max="12803" width="11.140625" style="3" customWidth="1"/>
    <col min="12804" max="12804" width="7" style="3" customWidth="1"/>
    <col min="12805" max="12805" width="62.7109375" style="3" bestFit="1" customWidth="1"/>
    <col min="12806" max="12808" width="11.140625" style="3" customWidth="1"/>
    <col min="12809" max="13054" width="9.140625" style="3"/>
    <col min="13055" max="13055" width="4.42578125" style="3" bestFit="1" customWidth="1"/>
    <col min="13056" max="13056" width="47.28515625" style="3" bestFit="1" customWidth="1"/>
    <col min="13057" max="13059" width="11.140625" style="3" customWidth="1"/>
    <col min="13060" max="13060" width="7" style="3" customWidth="1"/>
    <col min="13061" max="13061" width="62.7109375" style="3" bestFit="1" customWidth="1"/>
    <col min="13062" max="13064" width="11.140625" style="3" customWidth="1"/>
    <col min="13065" max="13310" width="9.140625" style="3"/>
    <col min="13311" max="13311" width="4.42578125" style="3" bestFit="1" customWidth="1"/>
    <col min="13312" max="13312" width="47.28515625" style="3" bestFit="1" customWidth="1"/>
    <col min="13313" max="13315" width="11.140625" style="3" customWidth="1"/>
    <col min="13316" max="13316" width="7" style="3" customWidth="1"/>
    <col min="13317" max="13317" width="62.7109375" style="3" bestFit="1" customWidth="1"/>
    <col min="13318" max="13320" width="11.140625" style="3" customWidth="1"/>
    <col min="13321" max="13566" width="9.140625" style="3"/>
    <col min="13567" max="13567" width="4.42578125" style="3" bestFit="1" customWidth="1"/>
    <col min="13568" max="13568" width="47.28515625" style="3" bestFit="1" customWidth="1"/>
    <col min="13569" max="13571" width="11.140625" style="3" customWidth="1"/>
    <col min="13572" max="13572" width="7" style="3" customWidth="1"/>
    <col min="13573" max="13573" width="62.7109375" style="3" bestFit="1" customWidth="1"/>
    <col min="13574" max="13576" width="11.140625" style="3" customWidth="1"/>
    <col min="13577" max="13822" width="9.140625" style="3"/>
    <col min="13823" max="13823" width="4.42578125" style="3" bestFit="1" customWidth="1"/>
    <col min="13824" max="13824" width="47.28515625" style="3" bestFit="1" customWidth="1"/>
    <col min="13825" max="13827" width="11.140625" style="3" customWidth="1"/>
    <col min="13828" max="13828" width="7" style="3" customWidth="1"/>
    <col min="13829" max="13829" width="62.7109375" style="3" bestFit="1" customWidth="1"/>
    <col min="13830" max="13832" width="11.140625" style="3" customWidth="1"/>
    <col min="13833" max="14078" width="9.140625" style="3"/>
    <col min="14079" max="14079" width="4.42578125" style="3" bestFit="1" customWidth="1"/>
    <col min="14080" max="14080" width="47.28515625" style="3" bestFit="1" customWidth="1"/>
    <col min="14081" max="14083" width="11.140625" style="3" customWidth="1"/>
    <col min="14084" max="14084" width="7" style="3" customWidth="1"/>
    <col min="14085" max="14085" width="62.7109375" style="3" bestFit="1" customWidth="1"/>
    <col min="14086" max="14088" width="11.140625" style="3" customWidth="1"/>
    <col min="14089" max="14334" width="9.140625" style="3"/>
    <col min="14335" max="14335" width="4.42578125" style="3" bestFit="1" customWidth="1"/>
    <col min="14336" max="14336" width="47.28515625" style="3" bestFit="1" customWidth="1"/>
    <col min="14337" max="14339" width="11.140625" style="3" customWidth="1"/>
    <col min="14340" max="14340" width="7" style="3" customWidth="1"/>
    <col min="14341" max="14341" width="62.7109375" style="3" bestFit="1" customWidth="1"/>
    <col min="14342" max="14344" width="11.140625" style="3" customWidth="1"/>
    <col min="14345" max="14590" width="9.140625" style="3"/>
    <col min="14591" max="14591" width="4.42578125" style="3" bestFit="1" customWidth="1"/>
    <col min="14592" max="14592" width="47.28515625" style="3" bestFit="1" customWidth="1"/>
    <col min="14593" max="14595" width="11.140625" style="3" customWidth="1"/>
    <col min="14596" max="14596" width="7" style="3" customWidth="1"/>
    <col min="14597" max="14597" width="62.7109375" style="3" bestFit="1" customWidth="1"/>
    <col min="14598" max="14600" width="11.140625" style="3" customWidth="1"/>
    <col min="14601" max="14846" width="9.140625" style="3"/>
    <col min="14847" max="14847" width="4.42578125" style="3" bestFit="1" customWidth="1"/>
    <col min="14848" max="14848" width="47.28515625" style="3" bestFit="1" customWidth="1"/>
    <col min="14849" max="14851" width="11.140625" style="3" customWidth="1"/>
    <col min="14852" max="14852" width="7" style="3" customWidth="1"/>
    <col min="14853" max="14853" width="62.7109375" style="3" bestFit="1" customWidth="1"/>
    <col min="14854" max="14856" width="11.140625" style="3" customWidth="1"/>
    <col min="14857" max="15102" width="9.140625" style="3"/>
    <col min="15103" max="15103" width="4.42578125" style="3" bestFit="1" customWidth="1"/>
    <col min="15104" max="15104" width="47.28515625" style="3" bestFit="1" customWidth="1"/>
    <col min="15105" max="15107" width="11.140625" style="3" customWidth="1"/>
    <col min="15108" max="15108" width="7" style="3" customWidth="1"/>
    <col min="15109" max="15109" width="62.7109375" style="3" bestFit="1" customWidth="1"/>
    <col min="15110" max="15112" width="11.140625" style="3" customWidth="1"/>
    <col min="15113" max="15358" width="9.140625" style="3"/>
    <col min="15359" max="15359" width="4.42578125" style="3" bestFit="1" customWidth="1"/>
    <col min="15360" max="15360" width="47.28515625" style="3" bestFit="1" customWidth="1"/>
    <col min="15361" max="15363" width="11.140625" style="3" customWidth="1"/>
    <col min="15364" max="15364" width="7" style="3" customWidth="1"/>
    <col min="15365" max="15365" width="62.7109375" style="3" bestFit="1" customWidth="1"/>
    <col min="15366" max="15368" width="11.140625" style="3" customWidth="1"/>
    <col min="15369" max="15614" width="9.140625" style="3"/>
    <col min="15615" max="15615" width="4.42578125" style="3" bestFit="1" customWidth="1"/>
    <col min="15616" max="15616" width="47.28515625" style="3" bestFit="1" customWidth="1"/>
    <col min="15617" max="15619" width="11.140625" style="3" customWidth="1"/>
    <col min="15620" max="15620" width="7" style="3" customWidth="1"/>
    <col min="15621" max="15621" width="62.7109375" style="3" bestFit="1" customWidth="1"/>
    <col min="15622" max="15624" width="11.140625" style="3" customWidth="1"/>
    <col min="15625" max="15870" width="9.140625" style="3"/>
    <col min="15871" max="15871" width="4.42578125" style="3" bestFit="1" customWidth="1"/>
    <col min="15872" max="15872" width="47.28515625" style="3" bestFit="1" customWidth="1"/>
    <col min="15873" max="15875" width="11.140625" style="3" customWidth="1"/>
    <col min="15876" max="15876" width="7" style="3" customWidth="1"/>
    <col min="15877" max="15877" width="62.7109375" style="3" bestFit="1" customWidth="1"/>
    <col min="15878" max="15880" width="11.140625" style="3" customWidth="1"/>
    <col min="15881" max="16126" width="9.140625" style="3"/>
    <col min="16127" max="16127" width="4.42578125" style="3" bestFit="1" customWidth="1"/>
    <col min="16128" max="16128" width="47.28515625" style="3" bestFit="1" customWidth="1"/>
    <col min="16129" max="16131" width="11.140625" style="3" customWidth="1"/>
    <col min="16132" max="16132" width="7" style="3" customWidth="1"/>
    <col min="16133" max="16133" width="62.7109375" style="3" bestFit="1" customWidth="1"/>
    <col min="16134" max="16136" width="11.140625" style="3" customWidth="1"/>
    <col min="16137" max="16384" width="9.140625" style="3"/>
  </cols>
  <sheetData>
    <row r="1" spans="1:10" ht="27" customHeight="1" x14ac:dyDescent="0.25">
      <c r="A1" s="125" t="s">
        <v>51</v>
      </c>
      <c r="B1" s="125"/>
      <c r="C1" s="125"/>
      <c r="D1" s="125"/>
      <c r="E1" s="125"/>
      <c r="F1" s="2"/>
      <c r="G1" s="2"/>
      <c r="H1" s="2"/>
    </row>
    <row r="2" spans="1:10" x14ac:dyDescent="0.25">
      <c r="A2" s="126"/>
      <c r="B2" s="126"/>
      <c r="C2" s="126"/>
      <c r="D2" s="126"/>
      <c r="E2" s="126"/>
      <c r="F2" s="2"/>
      <c r="G2" s="2"/>
      <c r="H2" s="2"/>
    </row>
    <row r="3" spans="1:10" x14ac:dyDescent="0.25">
      <c r="A3" s="4"/>
      <c r="B3" s="5" t="s">
        <v>1</v>
      </c>
      <c r="C3" s="5" t="s">
        <v>2</v>
      </c>
      <c r="D3" s="5" t="s">
        <v>3</v>
      </c>
      <c r="E3" s="5" t="s">
        <v>4</v>
      </c>
      <c r="F3" s="2"/>
      <c r="G3" s="2"/>
      <c r="H3" s="2"/>
    </row>
    <row r="4" spans="1:10" ht="15.95" customHeight="1" x14ac:dyDescent="0.25">
      <c r="A4" s="4"/>
      <c r="B4" s="6" t="s">
        <v>5</v>
      </c>
      <c r="C4" s="7" t="s">
        <v>6</v>
      </c>
      <c r="D4" s="7" t="s">
        <v>7</v>
      </c>
      <c r="E4" s="7" t="s">
        <v>8</v>
      </c>
      <c r="F4" s="8"/>
      <c r="G4" s="8"/>
      <c r="H4" s="8"/>
      <c r="I4" s="1"/>
      <c r="J4" s="9"/>
    </row>
    <row r="5" spans="1:10" ht="15.95" customHeight="1" x14ac:dyDescent="0.25">
      <c r="A5" s="4"/>
      <c r="B5" s="6" t="s">
        <v>9</v>
      </c>
      <c r="C5" s="7"/>
      <c r="D5" s="7"/>
      <c r="E5" s="7"/>
      <c r="F5" s="10"/>
      <c r="G5" s="10"/>
      <c r="H5" s="10"/>
      <c r="I5" s="9"/>
      <c r="J5" s="9"/>
    </row>
    <row r="6" spans="1:10" ht="15.95" customHeight="1" x14ac:dyDescent="0.25">
      <c r="A6" s="4">
        <v>1</v>
      </c>
      <c r="B6" s="4" t="s">
        <v>10</v>
      </c>
      <c r="C6" s="11">
        <f>+'1. melléklet_önkormányzat'!C6+'2. melléklet_óvoda'!C6+'3. melléklet_faluház'!C6+'4. melléklet_idősek'!C6+'5. melléklet_polgármesteri hiv.'!C6</f>
        <v>197014271</v>
      </c>
      <c r="D6" s="11">
        <f>+'1. melléklet_önkormányzat'!D6+'2. melléklet_óvoda'!D6+'3. melléklet_faluház'!D6+'4. melléklet_idősek'!D6+'5. melléklet_polgármesteri hiv.'!D6</f>
        <v>264226006</v>
      </c>
      <c r="E6" s="11">
        <f>+'1. melléklet_önkormányzat'!E6+'2. melléklet_óvoda'!E6+'3. melléklet_faluház'!E6+'4. melléklet_idősek'!E6+'5. melléklet_polgármesteri hiv.'!E6</f>
        <v>265797184</v>
      </c>
      <c r="F6" s="12"/>
      <c r="G6" s="12"/>
      <c r="H6" s="9"/>
      <c r="I6" s="9"/>
      <c r="J6" s="9"/>
    </row>
    <row r="7" spans="1:10" ht="15.95" customHeight="1" x14ac:dyDescent="0.25">
      <c r="A7" s="4">
        <v>2</v>
      </c>
      <c r="B7" s="4" t="s">
        <v>11</v>
      </c>
      <c r="C7" s="11">
        <f>+'1. melléklet_önkormányzat'!C7+'2. melléklet_óvoda'!C7+'3. melléklet_faluház'!C7+'4. melléklet_idősek'!C7+'5. melléklet_polgármesteri hiv.'!C7</f>
        <v>113100000</v>
      </c>
      <c r="D7" s="11">
        <f>+'1. melléklet_önkormányzat'!D7+'2. melléklet_óvoda'!D7+'3. melléklet_faluház'!D7+'4. melléklet_idősek'!D7+'5. melléklet_polgármesteri hiv.'!D7</f>
        <v>145301968</v>
      </c>
      <c r="E7" s="11">
        <f>+'1. melléklet_önkormányzat'!E7+'2. melléklet_óvoda'!E7+'3. melléklet_faluház'!E7+'4. melléklet_idősek'!E7+'5. melléklet_polgármesteri hiv.'!E7</f>
        <v>170801141</v>
      </c>
      <c r="F7" s="12"/>
      <c r="G7" s="12"/>
      <c r="H7" s="9"/>
      <c r="I7" s="9"/>
      <c r="J7" s="9"/>
    </row>
    <row r="8" spans="1:10" ht="15.95" customHeight="1" x14ac:dyDescent="0.25">
      <c r="A8" s="4">
        <v>3</v>
      </c>
      <c r="B8" s="4" t="s">
        <v>12</v>
      </c>
      <c r="C8" s="11">
        <f>+'1. melléklet_önkormányzat'!C8+'2. melléklet_óvoda'!C8+'3. melléklet_faluház'!C8+'4. melléklet_idősek'!C8+'5. melléklet_polgármesteri hiv.'!C8</f>
        <v>24126546</v>
      </c>
      <c r="D8" s="11">
        <f>+'1. melléklet_önkormányzat'!D8+'2. melléklet_óvoda'!D8+'3. melléklet_faluház'!D8+'4. melléklet_idősek'!D8+'5. melléklet_polgármesteri hiv.'!D8</f>
        <v>24202626</v>
      </c>
      <c r="E8" s="11">
        <f>+'1. melléklet_önkormányzat'!E8+'2. melléklet_óvoda'!E8+'3. melléklet_faluház'!E8+'4. melléklet_idősek'!E8+'5. melléklet_polgármesteri hiv.'!E8</f>
        <v>19016708</v>
      </c>
      <c r="F8" s="12"/>
      <c r="G8" s="12"/>
      <c r="H8" s="9"/>
      <c r="I8" s="9"/>
      <c r="J8" s="9"/>
    </row>
    <row r="9" spans="1:10" ht="15.95" customHeight="1" x14ac:dyDescent="0.25">
      <c r="A9" s="4">
        <v>4</v>
      </c>
      <c r="B9" s="4" t="s">
        <v>13</v>
      </c>
      <c r="C9" s="11">
        <f>+'1. melléklet_önkormányzat'!C9+'2. melléklet_óvoda'!C9+'3. melléklet_faluház'!C9+'4. melléklet_idősek'!C9+'5. melléklet_polgármesteri hiv.'!C9</f>
        <v>0</v>
      </c>
      <c r="D9" s="11">
        <f>+'1. melléklet_önkormányzat'!D9+'2. melléklet_óvoda'!D9+'3. melléklet_faluház'!D9+'4. melléklet_idősek'!D9+'5. melléklet_polgármesteri hiv.'!D9</f>
        <v>50000</v>
      </c>
      <c r="E9" s="11">
        <f>+'1. melléklet_önkormányzat'!E9+'2. melléklet_óvoda'!E9+'3. melléklet_faluház'!E9+'4. melléklet_idősek'!E9+'5. melléklet_polgármesteri hiv.'!E9</f>
        <v>242000</v>
      </c>
      <c r="F9" s="12"/>
      <c r="G9" s="12"/>
      <c r="H9" s="9"/>
      <c r="I9" s="9"/>
      <c r="J9" s="9"/>
    </row>
    <row r="10" spans="1:10" ht="15.95" customHeight="1" x14ac:dyDescent="0.25">
      <c r="A10" s="4"/>
      <c r="B10" s="13" t="s">
        <v>14</v>
      </c>
      <c r="C10" s="14">
        <f>SUM(C6:C9)</f>
        <v>334240817</v>
      </c>
      <c r="D10" s="14">
        <f>SUM(D6:D9)</f>
        <v>433780600</v>
      </c>
      <c r="E10" s="14">
        <f>SUM(E6:E9)</f>
        <v>455857033</v>
      </c>
      <c r="F10" s="12"/>
      <c r="G10" s="12"/>
      <c r="H10" s="9"/>
      <c r="I10" s="9"/>
      <c r="J10" s="9"/>
    </row>
    <row r="11" spans="1:10" ht="15.95" customHeight="1" x14ac:dyDescent="0.25">
      <c r="A11" s="4"/>
      <c r="B11" s="13"/>
      <c r="C11" s="14"/>
      <c r="D11" s="14"/>
      <c r="E11" s="14"/>
      <c r="F11" s="12"/>
      <c r="G11" s="12"/>
      <c r="H11" s="9"/>
      <c r="I11" s="9"/>
      <c r="J11" s="9"/>
    </row>
    <row r="12" spans="1:10" ht="15.95" customHeight="1" x14ac:dyDescent="0.25">
      <c r="A12" s="4"/>
      <c r="B12" s="6" t="s">
        <v>5</v>
      </c>
      <c r="C12" s="11"/>
      <c r="D12" s="11"/>
      <c r="E12" s="4"/>
      <c r="F12" s="12"/>
      <c r="G12" s="12"/>
      <c r="H12" s="9"/>
      <c r="I12" s="9"/>
      <c r="J12" s="9"/>
    </row>
    <row r="13" spans="1:10" ht="15.95" customHeight="1" x14ac:dyDescent="0.25">
      <c r="A13" s="4"/>
      <c r="B13" s="6" t="s">
        <v>9</v>
      </c>
      <c r="C13" s="11"/>
      <c r="D13" s="11"/>
      <c r="E13" s="4"/>
      <c r="F13" s="12"/>
      <c r="G13" s="12"/>
      <c r="H13" s="9"/>
      <c r="I13" s="9"/>
      <c r="J13" s="9"/>
    </row>
    <row r="14" spans="1:10" ht="15.95" customHeight="1" x14ac:dyDescent="0.25">
      <c r="A14" s="4">
        <v>5</v>
      </c>
      <c r="B14" s="4" t="s">
        <v>15</v>
      </c>
      <c r="C14" s="11">
        <f>+'1. melléklet_önkormányzat'!C14+'2. melléklet_óvoda'!C14+'3. melléklet_faluház'!C14+'4. melléklet_idősek'!C14+'5. melléklet_polgármesteri hiv.'!C14</f>
        <v>207250801</v>
      </c>
      <c r="D14" s="11">
        <f>+'1. melléklet_önkormányzat'!D14+'2. melléklet_óvoda'!D14+'3. melléklet_faluház'!D14+'4. melléklet_idősek'!D14+'5. melléklet_polgármesteri hiv.'!D14</f>
        <v>231919231</v>
      </c>
      <c r="E14" s="11">
        <f>+'1. melléklet_önkormányzat'!E14+'2. melléklet_óvoda'!E14+'3. melléklet_faluház'!E14+'4. melléklet_idősek'!E14+'5. melléklet_polgármesteri hiv.'!E14</f>
        <v>219811498</v>
      </c>
      <c r="F14" s="12"/>
      <c r="G14" s="12"/>
      <c r="H14" s="9"/>
      <c r="I14" s="9"/>
      <c r="J14" s="9"/>
    </row>
    <row r="15" spans="1:10" ht="15.95" customHeight="1" x14ac:dyDescent="0.25">
      <c r="A15" s="4">
        <v>6</v>
      </c>
      <c r="B15" s="4" t="s">
        <v>16</v>
      </c>
      <c r="C15" s="11">
        <f>+'1. melléklet_önkormányzat'!C15+'2. melléklet_óvoda'!C15+'3. melléklet_faluház'!C15+'4. melléklet_idősek'!C15+'5. melléklet_polgármesteri hiv.'!C15</f>
        <v>41481399</v>
      </c>
      <c r="D15" s="11">
        <f>+'1. melléklet_önkormányzat'!D15+'2. melléklet_óvoda'!D15+'3. melléklet_faluház'!D15+'4. melléklet_idősek'!D15+'5. melléklet_polgármesteri hiv.'!D15</f>
        <v>45132902</v>
      </c>
      <c r="E15" s="11">
        <f>+'1. melléklet_önkormányzat'!E15+'2. melléklet_óvoda'!E15+'3. melléklet_faluház'!E15+'4. melléklet_idősek'!E15+'5. melléklet_polgármesteri hiv.'!E15</f>
        <v>41524428</v>
      </c>
      <c r="F15" s="12"/>
      <c r="G15" s="12"/>
      <c r="H15" s="9"/>
      <c r="I15" s="9"/>
      <c r="J15" s="9"/>
    </row>
    <row r="16" spans="1:10" ht="15.95" customHeight="1" x14ac:dyDescent="0.25">
      <c r="A16" s="4">
        <v>7</v>
      </c>
      <c r="B16" s="4" t="s">
        <v>17</v>
      </c>
      <c r="C16" s="11">
        <f>+'1. melléklet_önkormányzat'!C16+'2. melléklet_óvoda'!C16+'3. melléklet_faluház'!C16+'4. melléklet_idősek'!C16+'5. melléklet_polgármesteri hiv.'!C16</f>
        <v>146453979</v>
      </c>
      <c r="D16" s="11">
        <f>+'1. melléklet_önkormányzat'!D16+'2. melléklet_óvoda'!D16+'3. melléklet_faluház'!D16+'4. melléklet_idősek'!D16+'5. melléklet_polgármesteri hiv.'!D16</f>
        <v>171849887</v>
      </c>
      <c r="E16" s="11">
        <f>+'1. melléklet_önkormányzat'!E16+'2. melléklet_óvoda'!E16+'3. melléklet_faluház'!E16+'4. melléklet_idősek'!E16+'5. melléklet_polgármesteri hiv.'!E16</f>
        <v>147764200</v>
      </c>
      <c r="F16" s="12"/>
      <c r="G16" s="12"/>
      <c r="H16" s="9"/>
      <c r="I16" s="9"/>
      <c r="J16" s="9"/>
    </row>
    <row r="17" spans="1:10" ht="15.95" customHeight="1" x14ac:dyDescent="0.25">
      <c r="A17" s="4">
        <v>8</v>
      </c>
      <c r="B17" s="4" t="s">
        <v>18</v>
      </c>
      <c r="C17" s="11">
        <f>+'1. melléklet_önkormányzat'!C17+'2. melléklet_óvoda'!C17+'3. melléklet_faluház'!C17+'4. melléklet_idősek'!C17+'5. melléklet_polgármesteri hiv.'!C17</f>
        <v>8637784</v>
      </c>
      <c r="D17" s="11">
        <f>+'1. melléklet_önkormányzat'!D17+'2. melléklet_óvoda'!D17+'3. melléklet_faluház'!D17+'4. melléklet_idősek'!D17+'5. melléklet_polgármesteri hiv.'!D17</f>
        <v>34130282</v>
      </c>
      <c r="E17" s="11">
        <f>+'1. melléklet_önkormányzat'!E17+'2. melléklet_óvoda'!E17+'3. melléklet_faluház'!E17+'4. melléklet_idősek'!E17+'5. melléklet_polgármesteri hiv.'!E17</f>
        <v>24701827</v>
      </c>
      <c r="F17" s="12"/>
      <c r="G17" s="12"/>
      <c r="H17" s="9"/>
      <c r="I17" s="9"/>
      <c r="J17" s="9"/>
    </row>
    <row r="18" spans="1:10" ht="15.95" customHeight="1" x14ac:dyDescent="0.25">
      <c r="A18" s="4"/>
      <c r="B18" s="6" t="s">
        <v>19</v>
      </c>
      <c r="C18" s="11"/>
      <c r="D18" s="11"/>
      <c r="E18" s="11"/>
      <c r="F18" s="12"/>
      <c r="G18" s="12"/>
      <c r="H18" s="9"/>
      <c r="I18" s="9"/>
      <c r="J18" s="9"/>
    </row>
    <row r="19" spans="1:10" ht="15.95" customHeight="1" x14ac:dyDescent="0.25">
      <c r="A19" s="4">
        <v>9</v>
      </c>
      <c r="B19" s="4" t="s">
        <v>20</v>
      </c>
      <c r="C19" s="11">
        <f>+'1. melléklet_önkormányzat'!C19+'2. melléklet_óvoda'!C19+'3. melléklet_faluház'!C19+'4. melléklet_idősek'!C19+'5. melléklet_polgármesteri hiv.'!C19</f>
        <v>2200000</v>
      </c>
      <c r="D19" s="11">
        <f>+'1. melléklet_önkormányzat'!D19+'2. melléklet_óvoda'!D19+'3. melléklet_faluház'!D19+'4. melléklet_idősek'!D19+'5. melléklet_polgármesteri hiv.'!D19</f>
        <v>2200000</v>
      </c>
      <c r="E19" s="11">
        <f>+'1. melléklet_önkormányzat'!E19+'2. melléklet_óvoda'!E19+'3. melléklet_faluház'!E19+'4. melléklet_idősek'!E19+'5. melléklet_polgármesteri hiv.'!E19</f>
        <v>927000</v>
      </c>
      <c r="F19" s="12"/>
      <c r="G19" s="12"/>
      <c r="H19" s="9"/>
      <c r="I19" s="9"/>
      <c r="J19" s="9"/>
    </row>
    <row r="20" spans="1:10" ht="15.95" customHeight="1" x14ac:dyDescent="0.25">
      <c r="A20" s="4"/>
      <c r="B20" s="13" t="s">
        <v>21</v>
      </c>
      <c r="C20" s="14">
        <f>SUM(C14:C19)</f>
        <v>406023963</v>
      </c>
      <c r="D20" s="14">
        <f>SUM(D14:D19)</f>
        <v>485232302</v>
      </c>
      <c r="E20" s="14">
        <f>SUM(E14:E19)</f>
        <v>434728953</v>
      </c>
      <c r="F20" s="12"/>
      <c r="G20" s="12"/>
      <c r="H20" s="9"/>
      <c r="I20" s="9"/>
      <c r="J20" s="9"/>
    </row>
    <row r="21" spans="1:10" ht="15.95" customHeight="1" x14ac:dyDescent="0.25">
      <c r="A21" s="4"/>
      <c r="B21" s="13"/>
      <c r="C21" s="11"/>
      <c r="D21" s="4"/>
      <c r="E21" s="4"/>
      <c r="F21" s="12"/>
      <c r="G21" s="12"/>
      <c r="H21" s="9"/>
      <c r="I21" s="9"/>
      <c r="J21" s="9"/>
    </row>
    <row r="22" spans="1:10" ht="15.95" customHeight="1" x14ac:dyDescent="0.25">
      <c r="A22" s="4"/>
      <c r="B22" s="6" t="s">
        <v>9</v>
      </c>
      <c r="C22" s="11"/>
      <c r="D22" s="4"/>
      <c r="E22" s="4"/>
      <c r="F22" s="12"/>
      <c r="G22" s="9"/>
      <c r="H22" s="9"/>
      <c r="I22" s="9"/>
      <c r="J22" s="9"/>
    </row>
    <row r="23" spans="1:10" ht="15.95" customHeight="1" x14ac:dyDescent="0.25">
      <c r="A23" s="4">
        <v>10</v>
      </c>
      <c r="B23" s="4" t="s">
        <v>22</v>
      </c>
      <c r="C23" s="11">
        <f>+'1. melléklet_önkormányzat'!C23+'2. melléklet_óvoda'!C23+'3. melléklet_faluház'!C23+'4. melléklet_idősek'!C23+'5. melléklet_polgármesteri hiv.'!C23</f>
        <v>0</v>
      </c>
      <c r="D23" s="11">
        <f>+'1. melléklet_önkormányzat'!D23+'2. melléklet_óvoda'!D23+'3. melléklet_faluház'!D23+'4. melléklet_idősek'!D23+'5. melléklet_polgármesteri hiv.'!D23</f>
        <v>44282624</v>
      </c>
      <c r="E23" s="11">
        <f>+'1. melléklet_önkormányzat'!E23+'2. melléklet_óvoda'!E23+'3. melléklet_faluház'!E23+'4. melléklet_idősek'!E23+'5. melléklet_polgármesteri hiv.'!E23</f>
        <v>44274970</v>
      </c>
      <c r="F23" s="12"/>
      <c r="G23" s="9"/>
      <c r="H23" s="9"/>
      <c r="I23" s="9"/>
      <c r="J23" s="9"/>
    </row>
    <row r="24" spans="1:10" ht="15.95" customHeight="1" x14ac:dyDescent="0.25">
      <c r="A24" s="4">
        <v>11</v>
      </c>
      <c r="B24" s="4" t="s">
        <v>23</v>
      </c>
      <c r="C24" s="11">
        <f>+'1. melléklet_önkormányzat'!C24+'2. melléklet_óvoda'!C24+'3. melléklet_faluház'!C24+'4. melléklet_idősek'!C24+'5. melléklet_polgármesteri hiv.'!C24</f>
        <v>700000</v>
      </c>
      <c r="D24" s="11">
        <f>+'1. melléklet_önkormányzat'!D24+'2. melléklet_óvoda'!D24+'3. melléklet_faluház'!D24+'4. melléklet_idősek'!D24+'5. melléklet_polgármesteri hiv.'!D24</f>
        <v>700000</v>
      </c>
      <c r="E24" s="11">
        <f>+'1. melléklet_önkormányzat'!E24+'2. melléklet_óvoda'!E24+'3. melléklet_faluház'!E24+'4. melléklet_idősek'!E24+'5. melléklet_polgármesteri hiv.'!E24</f>
        <v>2867900</v>
      </c>
      <c r="F24" s="12"/>
      <c r="G24" s="9"/>
      <c r="H24" s="9"/>
      <c r="I24" s="9"/>
      <c r="J24" s="9"/>
    </row>
    <row r="25" spans="1:10" ht="15.95" customHeight="1" x14ac:dyDescent="0.25">
      <c r="A25" s="4">
        <v>12</v>
      </c>
      <c r="B25" s="4" t="s">
        <v>24</v>
      </c>
      <c r="C25" s="11">
        <f>+'1. melléklet_önkormányzat'!C25+'2. melléklet_óvoda'!C25+'3. melléklet_faluház'!C25+'4. melléklet_idősek'!C25+'5. melléklet_polgármesteri hiv.'!C25</f>
        <v>315954</v>
      </c>
      <c r="D25" s="11">
        <f>+'1. melléklet_önkormányzat'!D25+'2. melléklet_óvoda'!D25+'3. melléklet_faluház'!D25+'4. melléklet_idősek'!D25+'5. melléklet_polgármesteri hiv.'!D25</f>
        <v>315954</v>
      </c>
      <c r="E25" s="11">
        <f>+'1. melléklet_önkormányzat'!E25+'2. melléklet_óvoda'!E25+'3. melléklet_faluház'!E25+'4. melléklet_idősek'!E25+'5. melléklet_polgármesteri hiv.'!E25</f>
        <v>315954</v>
      </c>
      <c r="F25" s="12"/>
      <c r="G25" s="9"/>
      <c r="H25" s="9"/>
      <c r="I25" s="9"/>
      <c r="J25" s="9"/>
    </row>
    <row r="26" spans="1:10" ht="15.95" customHeight="1" x14ac:dyDescent="0.25">
      <c r="A26" s="4"/>
      <c r="B26" s="13" t="s">
        <v>25</v>
      </c>
      <c r="C26" s="14">
        <f>SUM(C23:C25)</f>
        <v>1015954</v>
      </c>
      <c r="D26" s="14">
        <f>SUM(D23:D25)</f>
        <v>45298578</v>
      </c>
      <c r="E26" s="14">
        <f>SUM(E23:E25)</f>
        <v>47458824</v>
      </c>
      <c r="F26" s="12"/>
      <c r="G26" s="9"/>
      <c r="H26" s="9"/>
      <c r="I26" s="9"/>
      <c r="J26" s="9"/>
    </row>
    <row r="27" spans="1:10" ht="15.95" customHeight="1" x14ac:dyDescent="0.25">
      <c r="A27" s="4"/>
      <c r="B27" s="13"/>
      <c r="C27" s="14"/>
      <c r="D27" s="14"/>
      <c r="E27" s="14"/>
      <c r="F27" s="12"/>
      <c r="G27" s="9"/>
      <c r="H27" s="9"/>
      <c r="I27" s="9"/>
      <c r="J27" s="9"/>
    </row>
    <row r="28" spans="1:10" ht="15.95" customHeight="1" x14ac:dyDescent="0.25">
      <c r="A28" s="4"/>
      <c r="B28" s="6" t="s">
        <v>9</v>
      </c>
      <c r="C28" s="11"/>
      <c r="D28" s="11"/>
      <c r="E28" s="4"/>
      <c r="F28" s="12"/>
      <c r="G28" s="9"/>
      <c r="H28" s="9"/>
      <c r="I28" s="9"/>
      <c r="J28" s="9"/>
    </row>
    <row r="29" spans="1:10" ht="15.95" customHeight="1" x14ac:dyDescent="0.25">
      <c r="A29" s="4">
        <v>13</v>
      </c>
      <c r="B29" s="4" t="s">
        <v>26</v>
      </c>
      <c r="C29" s="11">
        <f>+'1. melléklet_önkormányzat'!C29+'2. melléklet_óvoda'!C29+'3. melléklet_faluház'!C29+'4. melléklet_idősek'!C29+'5. melléklet_polgármesteri hiv.'!C29</f>
        <v>280036539</v>
      </c>
      <c r="D29" s="11">
        <f>+'1. melléklet_önkormányzat'!D29+'2. melléklet_óvoda'!D29+'3. melléklet_faluház'!D29+'4. melléklet_idősek'!D29+'5. melléklet_polgármesteri hiv.'!D29</f>
        <v>324142257</v>
      </c>
      <c r="E29" s="11">
        <f>+'1. melléklet_önkormányzat'!E29+'2. melléklet_óvoda'!E29+'3. melléklet_faluház'!E29+'4. melléklet_idősek'!E29+'5. melléklet_polgármesteri hiv.'!E29</f>
        <v>226875447</v>
      </c>
      <c r="F29" s="12"/>
      <c r="G29" s="9"/>
      <c r="H29" s="9"/>
      <c r="I29" s="9"/>
      <c r="J29" s="9"/>
    </row>
    <row r="30" spans="1:10" ht="15.95" customHeight="1" x14ac:dyDescent="0.25">
      <c r="A30" s="4">
        <v>14</v>
      </c>
      <c r="B30" s="4" t="s">
        <v>27</v>
      </c>
      <c r="C30" s="11">
        <f>+'1. melléklet_önkormányzat'!C30+'2. melléklet_óvoda'!C30+'3. melléklet_faluház'!C30+'4. melléklet_idősek'!C30+'5. melléklet_polgármesteri hiv.'!C30</f>
        <v>0</v>
      </c>
      <c r="D30" s="11">
        <f>+'1. melléklet_önkormányzat'!D30+'2. melléklet_óvoda'!D30+'3. melléklet_faluház'!D30+'4. melléklet_idősek'!D30+'5. melléklet_polgármesteri hiv.'!D30</f>
        <v>0</v>
      </c>
      <c r="E30" s="11">
        <f>+'1. melléklet_önkormányzat'!E30+'2. melléklet_óvoda'!E30+'3. melléklet_faluház'!E30+'4. melléklet_idősek'!E30+'5. melléklet_polgármesteri hiv.'!E30</f>
        <v>0</v>
      </c>
      <c r="F30" s="12"/>
      <c r="G30" s="9"/>
      <c r="H30" s="9"/>
      <c r="I30" s="9"/>
      <c r="J30" s="9"/>
    </row>
    <row r="31" spans="1:10" ht="15.95" customHeight="1" x14ac:dyDescent="0.25">
      <c r="A31" s="4">
        <v>15</v>
      </c>
      <c r="B31" s="4" t="s">
        <v>28</v>
      </c>
      <c r="C31" s="11">
        <f>+'1. melléklet_önkormányzat'!C31+'2. melléklet_óvoda'!C31+'3. melléklet_faluház'!C31+'4. melléklet_idősek'!C31+'5. melléklet_polgármesteri hiv.'!C31</f>
        <v>600000</v>
      </c>
      <c r="D31" s="11">
        <f>+'1. melléklet_önkormányzat'!D31+'2. melléklet_óvoda'!D31+'3. melléklet_faluház'!D31+'4. melléklet_idősek'!D31+'5. melléklet_polgármesteri hiv.'!D31</f>
        <v>630000</v>
      </c>
      <c r="E31" s="11">
        <f>+'1. melléklet_önkormányzat'!E31+'2. melléklet_óvoda'!E31+'3. melléklet_faluház'!E31+'4. melléklet_idősek'!E31+'5. melléklet_polgármesteri hiv.'!E31</f>
        <v>30000</v>
      </c>
      <c r="F31" s="12"/>
      <c r="G31" s="9"/>
      <c r="H31" s="9"/>
      <c r="I31" s="9"/>
      <c r="J31" s="9"/>
    </row>
    <row r="32" spans="1:10" ht="15.95" customHeight="1" x14ac:dyDescent="0.25">
      <c r="A32" s="4"/>
      <c r="B32" s="13" t="s">
        <v>29</v>
      </c>
      <c r="C32" s="14">
        <f>SUM(C29:C31)</f>
        <v>280636539</v>
      </c>
      <c r="D32" s="14">
        <f>SUM(D29:D31)</f>
        <v>324772257</v>
      </c>
      <c r="E32" s="14">
        <f>SUM(E29:E31)</f>
        <v>226905447</v>
      </c>
      <c r="F32" s="12"/>
      <c r="G32" s="9"/>
      <c r="H32" s="9"/>
      <c r="I32" s="9"/>
      <c r="J32" s="9"/>
    </row>
    <row r="33" spans="1:10" ht="15.95" customHeight="1" x14ac:dyDescent="0.25">
      <c r="A33" s="4"/>
      <c r="B33" s="13"/>
      <c r="C33" s="11"/>
      <c r="D33" s="4"/>
      <c r="E33" s="4"/>
      <c r="F33" s="12"/>
      <c r="G33" s="9"/>
      <c r="H33" s="9"/>
      <c r="I33" s="9"/>
      <c r="J33" s="9"/>
    </row>
    <row r="34" spans="1:10" ht="15.95" customHeight="1" x14ac:dyDescent="0.25">
      <c r="A34" s="4"/>
      <c r="B34" s="13" t="s">
        <v>30</v>
      </c>
      <c r="C34" s="11"/>
      <c r="D34" s="4"/>
      <c r="E34" s="4"/>
      <c r="F34" s="12"/>
      <c r="G34" s="9"/>
      <c r="H34" s="9"/>
      <c r="I34" s="9"/>
      <c r="J34" s="9"/>
    </row>
    <row r="35" spans="1:10" ht="15.95" customHeight="1" x14ac:dyDescent="0.25">
      <c r="A35" s="4">
        <v>16</v>
      </c>
      <c r="B35" s="4" t="s">
        <v>31</v>
      </c>
      <c r="C35" s="11">
        <f>+'1. melléklet_önkormányzat'!C35+'2. melléklet_óvoda'!C35+'3. melléklet_faluház'!C35+'4. melléklet_idősek'!C35+'5. melléklet_polgármesteri hiv.'!C35</f>
        <v>357465481</v>
      </c>
      <c r="D35" s="11">
        <f>+'1. melléklet_önkormányzat'!D35+'2. melléklet_óvoda'!D35+'3. melléklet_faluház'!D35+'4. melléklet_idősek'!D35+'5. melléklet_polgármesteri hiv.'!D35</f>
        <v>357465481</v>
      </c>
      <c r="E35" s="11">
        <f>+'1. melléklet_önkormányzat'!E35+'2. melléklet_óvoda'!E35+'3. melléklet_faluház'!E35+'4. melléklet_idősek'!E35+'5. melléklet_polgármesteri hiv.'!E35</f>
        <v>400509074</v>
      </c>
      <c r="F35" s="12"/>
      <c r="G35" s="9"/>
      <c r="H35" s="9"/>
      <c r="I35" s="9"/>
      <c r="J35" s="9"/>
    </row>
    <row r="36" spans="1:10" ht="15.95" customHeight="1" x14ac:dyDescent="0.25">
      <c r="A36" s="4">
        <v>17</v>
      </c>
      <c r="B36" s="4" t="s">
        <v>32</v>
      </c>
      <c r="C36" s="11">
        <f>+'1. melléklet_önkormányzat'!C36+'2. melléklet_óvoda'!C36+'3. melléklet_faluház'!C36+'4. melléklet_idősek'!C36+'5. melléklet_polgármesteri hiv.'!C36</f>
        <v>0</v>
      </c>
      <c r="D36" s="11">
        <f>+'1. melléklet_önkormányzat'!D36+'2. melléklet_óvoda'!D36+'3. melléklet_faluház'!D36+'4. melléklet_idősek'!D36+'5. melléklet_polgármesteri hiv.'!D36</f>
        <v>0</v>
      </c>
      <c r="E36" s="11">
        <f>+'1. melléklet_önkormányzat'!E36+'2. melléklet_óvoda'!E36+'3. melléklet_faluház'!E36+'4. melléklet_idősek'!E36+'5. melléklet_polgármesteri hiv.'!E36</f>
        <v>0</v>
      </c>
      <c r="F36" s="12"/>
      <c r="G36" s="9"/>
      <c r="H36" s="9"/>
      <c r="I36" s="9"/>
      <c r="J36" s="9"/>
    </row>
    <row r="37" spans="1:10" ht="15.95" customHeight="1" x14ac:dyDescent="0.25">
      <c r="A37" s="4">
        <v>18</v>
      </c>
      <c r="B37" s="4" t="s">
        <v>33</v>
      </c>
      <c r="C37" s="11">
        <f>+'1. melléklet_önkormányzat'!C37+'2. melléklet_óvoda'!C37+'3. melléklet_faluház'!C37+'4. melléklet_idősek'!C37+'5. melléklet_polgármesteri hiv.'!C37</f>
        <v>0</v>
      </c>
      <c r="D37" s="11">
        <f>+'1. melléklet_önkormányzat'!D37+'2. melléklet_óvoda'!D37+'3. melléklet_faluház'!D37+'4. melléklet_idősek'!D37+'5. melléklet_polgármesteri hiv.'!D37</f>
        <v>4078661</v>
      </c>
      <c r="E37" s="11">
        <f>+'1. melléklet_önkormányzat'!E37+'2. melléklet_óvoda'!E37+'3. melléklet_faluház'!E37+'4. melléklet_idősek'!E37+'5. melléklet_polgármesteri hiv.'!E37</f>
        <v>10464724</v>
      </c>
      <c r="F37" s="12"/>
      <c r="G37" s="9"/>
      <c r="H37" s="9"/>
      <c r="I37" s="9"/>
      <c r="J37" s="9"/>
    </row>
    <row r="38" spans="1:10" ht="15.95" customHeight="1" x14ac:dyDescent="0.25">
      <c r="A38" s="4">
        <v>19</v>
      </c>
      <c r="B38" s="21" t="s">
        <v>35</v>
      </c>
      <c r="C38" s="11">
        <f>+'1. melléklet_önkormányzat'!C38+'2. melléklet_óvoda'!C38+'3. melléklet_faluház'!C38+'4. melléklet_idősek'!C38+'5. melléklet_polgármesteri hiv.'!C38</f>
        <v>259050846</v>
      </c>
      <c r="D38" s="11">
        <f>+'1. melléklet_önkormányzat'!D38+'2. melléklet_óvoda'!D38+'3. melléklet_faluház'!D38+'4. melléklet_idősek'!D38+'5. melléklet_polgármesteri hiv.'!D38</f>
        <v>265902446</v>
      </c>
      <c r="E38" s="11">
        <f>+'1. melléklet_önkormányzat'!E38+'2. melléklet_óvoda'!E38+'3. melléklet_faluház'!E38+'4. melléklet_idősek'!E38+'5. melléklet_polgármesteri hiv.'!E38</f>
        <v>240749105</v>
      </c>
      <c r="F38" s="12"/>
      <c r="G38" s="9"/>
      <c r="H38" s="9"/>
      <c r="I38" s="9"/>
      <c r="J38" s="9"/>
    </row>
    <row r="39" spans="1:10" ht="15.95" customHeight="1" x14ac:dyDescent="0.25">
      <c r="A39" s="4"/>
      <c r="B39" s="13" t="s">
        <v>34</v>
      </c>
      <c r="C39" s="14">
        <f>SUM(C35:C38)</f>
        <v>616516327</v>
      </c>
      <c r="D39" s="14">
        <f>SUM(D35:D38)</f>
        <v>627446588</v>
      </c>
      <c r="E39" s="14">
        <f>SUM(E35:E38)</f>
        <v>651722903</v>
      </c>
      <c r="F39" s="12"/>
      <c r="G39" s="9"/>
      <c r="H39" s="9"/>
      <c r="I39" s="9"/>
      <c r="J39" s="9"/>
    </row>
    <row r="40" spans="1:10" ht="15.95" customHeight="1" x14ac:dyDescent="0.25">
      <c r="A40" s="4"/>
      <c r="B40" s="13"/>
      <c r="C40" s="14"/>
      <c r="D40" s="4"/>
      <c r="E40" s="4"/>
      <c r="F40" s="12"/>
      <c r="G40" s="9"/>
      <c r="H40" s="9"/>
      <c r="I40" s="9"/>
      <c r="J40" s="9"/>
    </row>
    <row r="41" spans="1:10" ht="15.95" customHeight="1" x14ac:dyDescent="0.25">
      <c r="A41" s="4">
        <v>20</v>
      </c>
      <c r="B41" s="4" t="s">
        <v>35</v>
      </c>
      <c r="C41" s="11">
        <f>+'1. melléklet_önkormányzat'!C41+'2. melléklet_óvoda'!C41+'3. melléklet_faluház'!C41+'4. melléklet_idősek'!C41+'5. melléklet_polgármesteri hiv.'!C41</f>
        <v>259050846</v>
      </c>
      <c r="D41" s="11">
        <f>+'1. melléklet_önkormányzat'!D41+'2. melléklet_óvoda'!D41+'3. melléklet_faluház'!D41+'4. melléklet_idősek'!D41+'5. melléklet_polgármesteri hiv.'!D41</f>
        <v>265902446</v>
      </c>
      <c r="E41" s="11">
        <f>+'1. melléklet_önkormányzat'!E41+'2. melléklet_óvoda'!E41+'3. melléklet_faluház'!E41+'4. melléklet_idősek'!E41+'5. melléklet_polgármesteri hiv.'!E41</f>
        <v>240749105</v>
      </c>
      <c r="F41" s="12"/>
      <c r="G41" s="9"/>
      <c r="H41" s="9"/>
      <c r="I41" s="9"/>
      <c r="J41" s="9"/>
    </row>
    <row r="42" spans="1:10" ht="15.95" customHeight="1" x14ac:dyDescent="0.25">
      <c r="A42" s="4">
        <v>21</v>
      </c>
      <c r="B42" s="4" t="s">
        <v>36</v>
      </c>
      <c r="C42" s="11">
        <f>+'1. melléklet_önkormányzat'!C42+'2. melléklet_óvoda'!C42+'3. melléklet_faluház'!C42+'4. melléklet_idősek'!C42+'5. melléklet_polgármesteri hiv.'!C42</f>
        <v>6061750</v>
      </c>
      <c r="D42" s="11">
        <f>+'1. melléklet_önkormányzat'!D42+'2. melléklet_óvoda'!D42+'3. melléklet_faluház'!D42+'4. melléklet_idősek'!D42+'5. melléklet_polgármesteri hiv.'!D42</f>
        <v>30618761</v>
      </c>
      <c r="E42" s="11">
        <f>+'1. melléklet_önkormányzat'!E42+'2. melléklet_óvoda'!E42+'3. melléklet_faluház'!E42+'4. melléklet_idősek'!E42+'5. melléklet_polgármesteri hiv.'!E42</f>
        <v>10140411</v>
      </c>
      <c r="F42" s="12"/>
      <c r="G42" s="9"/>
      <c r="H42" s="9"/>
      <c r="I42" s="9"/>
      <c r="J42" s="9"/>
    </row>
    <row r="43" spans="1:10" ht="15.95" customHeight="1" x14ac:dyDescent="0.25">
      <c r="A43" s="4"/>
      <c r="B43" s="13" t="s">
        <v>37</v>
      </c>
      <c r="C43" s="14">
        <f>SUM(C41:C42)</f>
        <v>265112596</v>
      </c>
      <c r="D43" s="14">
        <f>SUM(D41:D42)</f>
        <v>296521207</v>
      </c>
      <c r="E43" s="14">
        <f>SUM(E41:E42)</f>
        <v>250889516</v>
      </c>
      <c r="F43" s="12"/>
      <c r="G43" s="9"/>
      <c r="H43" s="9"/>
      <c r="I43" s="9"/>
      <c r="J43" s="9"/>
    </row>
    <row r="44" spans="1:10" ht="15.95" customHeight="1" x14ac:dyDescent="0.25">
      <c r="A44" s="4"/>
      <c r="B44" s="13"/>
      <c r="C44" s="14"/>
      <c r="D44" s="14"/>
      <c r="E44" s="14"/>
      <c r="F44" s="12"/>
      <c r="G44" s="9"/>
      <c r="H44" s="9"/>
      <c r="I44" s="9"/>
      <c r="J44" s="9"/>
    </row>
    <row r="45" spans="1:10" ht="15.95" customHeight="1" x14ac:dyDescent="0.25">
      <c r="A45" s="4"/>
      <c r="B45" s="15" t="s">
        <v>38</v>
      </c>
      <c r="C45" s="16">
        <f>+C10+C26+C39</f>
        <v>951773098</v>
      </c>
      <c r="D45" s="16">
        <f>+D10+D26+D39</f>
        <v>1106525766</v>
      </c>
      <c r="E45" s="16">
        <f>+E10+E26+E39</f>
        <v>1155038760</v>
      </c>
      <c r="F45" s="12"/>
      <c r="G45" s="9"/>
      <c r="H45" s="9"/>
      <c r="I45" s="9"/>
      <c r="J45" s="9"/>
    </row>
    <row r="46" spans="1:10" ht="15.95" customHeight="1" x14ac:dyDescent="0.25">
      <c r="A46" s="4"/>
      <c r="B46" s="15" t="s">
        <v>39</v>
      </c>
      <c r="C46" s="16">
        <f>+C20+C32+C43</f>
        <v>951773098</v>
      </c>
      <c r="D46" s="16">
        <f>+D20+D32+D43</f>
        <v>1106525766</v>
      </c>
      <c r="E46" s="16">
        <f>+E20+E32+E43</f>
        <v>912523916</v>
      </c>
      <c r="F46" s="12"/>
      <c r="G46" s="9"/>
      <c r="H46" s="9"/>
      <c r="I46" s="9"/>
      <c r="J46" s="9"/>
    </row>
    <row r="47" spans="1:10" x14ac:dyDescent="0.25">
      <c r="B47" s="17" t="s">
        <v>52</v>
      </c>
      <c r="C47" s="1"/>
      <c r="D47" s="1"/>
      <c r="E47" s="1"/>
    </row>
    <row r="48" spans="1:10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</sheetData>
  <mergeCells count="1">
    <mergeCell ref="A1:E2"/>
  </mergeCells>
  <pageMargins left="0.78740157480314965" right="0.78740157480314965" top="0.78740157480314965" bottom="0.78740157480314965" header="0.51181102362204722" footer="0.51181102362204722"/>
  <pageSetup paperSize="9" scale="98" orientation="portrait" horizontalDpi="300" verticalDpi="300" r:id="rId1"/>
  <headerFooter alignWithMargins="0">
    <oddHeader xml:space="preserve">&amp;C6. melléklet a 8/2020.(VII.14.) önkormányzati rendelethez
&amp;R
</oddHeader>
    <oddFooter>&amp;Radatok Forintban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BBC-9A57-4B96-8DF7-F2FE8C8906E6}">
  <dimension ref="A1:C77"/>
  <sheetViews>
    <sheetView topLeftCell="B1" zoomScaleNormal="100" workbookViewId="0">
      <selection activeCell="E14" sqref="E14"/>
    </sheetView>
  </sheetViews>
  <sheetFormatPr defaultColWidth="43.42578125" defaultRowHeight="11.25" x14ac:dyDescent="0.2"/>
  <cols>
    <col min="1" max="1" width="4.7109375" style="58" customWidth="1"/>
    <col min="2" max="2" width="73" style="58" customWidth="1"/>
    <col min="3" max="3" width="11.7109375" style="74" bestFit="1" customWidth="1"/>
    <col min="4" max="255" width="43.42578125" style="58"/>
    <col min="256" max="256" width="3.28515625" style="58" bestFit="1" customWidth="1"/>
    <col min="257" max="257" width="85.42578125" style="58" customWidth="1"/>
    <col min="258" max="258" width="11.7109375" style="58" bestFit="1" customWidth="1"/>
    <col min="259" max="511" width="43.42578125" style="58"/>
    <col min="512" max="512" width="3.28515625" style="58" bestFit="1" customWidth="1"/>
    <col min="513" max="513" width="85.42578125" style="58" customWidth="1"/>
    <col min="514" max="514" width="11.7109375" style="58" bestFit="1" customWidth="1"/>
    <col min="515" max="767" width="43.42578125" style="58"/>
    <col min="768" max="768" width="3.28515625" style="58" bestFit="1" customWidth="1"/>
    <col min="769" max="769" width="85.42578125" style="58" customWidth="1"/>
    <col min="770" max="770" width="11.7109375" style="58" bestFit="1" customWidth="1"/>
    <col min="771" max="1023" width="43.42578125" style="58"/>
    <col min="1024" max="1024" width="3.28515625" style="58" bestFit="1" customWidth="1"/>
    <col min="1025" max="1025" width="85.42578125" style="58" customWidth="1"/>
    <col min="1026" max="1026" width="11.7109375" style="58" bestFit="1" customWidth="1"/>
    <col min="1027" max="1279" width="43.42578125" style="58"/>
    <col min="1280" max="1280" width="3.28515625" style="58" bestFit="1" customWidth="1"/>
    <col min="1281" max="1281" width="85.42578125" style="58" customWidth="1"/>
    <col min="1282" max="1282" width="11.7109375" style="58" bestFit="1" customWidth="1"/>
    <col min="1283" max="1535" width="43.42578125" style="58"/>
    <col min="1536" max="1536" width="3.28515625" style="58" bestFit="1" customWidth="1"/>
    <col min="1537" max="1537" width="85.42578125" style="58" customWidth="1"/>
    <col min="1538" max="1538" width="11.7109375" style="58" bestFit="1" customWidth="1"/>
    <col min="1539" max="1791" width="43.42578125" style="58"/>
    <col min="1792" max="1792" width="3.28515625" style="58" bestFit="1" customWidth="1"/>
    <col min="1793" max="1793" width="85.42578125" style="58" customWidth="1"/>
    <col min="1794" max="1794" width="11.7109375" style="58" bestFit="1" customWidth="1"/>
    <col min="1795" max="2047" width="43.42578125" style="58"/>
    <col min="2048" max="2048" width="3.28515625" style="58" bestFit="1" customWidth="1"/>
    <col min="2049" max="2049" width="85.42578125" style="58" customWidth="1"/>
    <col min="2050" max="2050" width="11.7109375" style="58" bestFit="1" customWidth="1"/>
    <col min="2051" max="2303" width="43.42578125" style="58"/>
    <col min="2304" max="2304" width="3.28515625" style="58" bestFit="1" customWidth="1"/>
    <col min="2305" max="2305" width="85.42578125" style="58" customWidth="1"/>
    <col min="2306" max="2306" width="11.7109375" style="58" bestFit="1" customWidth="1"/>
    <col min="2307" max="2559" width="43.42578125" style="58"/>
    <col min="2560" max="2560" width="3.28515625" style="58" bestFit="1" customWidth="1"/>
    <col min="2561" max="2561" width="85.42578125" style="58" customWidth="1"/>
    <col min="2562" max="2562" width="11.7109375" style="58" bestFit="1" customWidth="1"/>
    <col min="2563" max="2815" width="43.42578125" style="58"/>
    <col min="2816" max="2816" width="3.28515625" style="58" bestFit="1" customWidth="1"/>
    <col min="2817" max="2817" width="85.42578125" style="58" customWidth="1"/>
    <col min="2818" max="2818" width="11.7109375" style="58" bestFit="1" customWidth="1"/>
    <col min="2819" max="3071" width="43.42578125" style="58"/>
    <col min="3072" max="3072" width="3.28515625" style="58" bestFit="1" customWidth="1"/>
    <col min="3073" max="3073" width="85.42578125" style="58" customWidth="1"/>
    <col min="3074" max="3074" width="11.7109375" style="58" bestFit="1" customWidth="1"/>
    <col min="3075" max="3327" width="43.42578125" style="58"/>
    <col min="3328" max="3328" width="3.28515625" style="58" bestFit="1" customWidth="1"/>
    <col min="3329" max="3329" width="85.42578125" style="58" customWidth="1"/>
    <col min="3330" max="3330" width="11.7109375" style="58" bestFit="1" customWidth="1"/>
    <col min="3331" max="3583" width="43.42578125" style="58"/>
    <col min="3584" max="3584" width="3.28515625" style="58" bestFit="1" customWidth="1"/>
    <col min="3585" max="3585" width="85.42578125" style="58" customWidth="1"/>
    <col min="3586" max="3586" width="11.7109375" style="58" bestFit="1" customWidth="1"/>
    <col min="3587" max="3839" width="43.42578125" style="58"/>
    <col min="3840" max="3840" width="3.28515625" style="58" bestFit="1" customWidth="1"/>
    <col min="3841" max="3841" width="85.42578125" style="58" customWidth="1"/>
    <col min="3842" max="3842" width="11.7109375" style="58" bestFit="1" customWidth="1"/>
    <col min="3843" max="4095" width="43.42578125" style="58"/>
    <col min="4096" max="4096" width="3.28515625" style="58" bestFit="1" customWidth="1"/>
    <col min="4097" max="4097" width="85.42578125" style="58" customWidth="1"/>
    <col min="4098" max="4098" width="11.7109375" style="58" bestFit="1" customWidth="1"/>
    <col min="4099" max="4351" width="43.42578125" style="58"/>
    <col min="4352" max="4352" width="3.28515625" style="58" bestFit="1" customWidth="1"/>
    <col min="4353" max="4353" width="85.42578125" style="58" customWidth="1"/>
    <col min="4354" max="4354" width="11.7109375" style="58" bestFit="1" customWidth="1"/>
    <col min="4355" max="4607" width="43.42578125" style="58"/>
    <col min="4608" max="4608" width="3.28515625" style="58" bestFit="1" customWidth="1"/>
    <col min="4609" max="4609" width="85.42578125" style="58" customWidth="1"/>
    <col min="4610" max="4610" width="11.7109375" style="58" bestFit="1" customWidth="1"/>
    <col min="4611" max="4863" width="43.42578125" style="58"/>
    <col min="4864" max="4864" width="3.28515625" style="58" bestFit="1" customWidth="1"/>
    <col min="4865" max="4865" width="85.42578125" style="58" customWidth="1"/>
    <col min="4866" max="4866" width="11.7109375" style="58" bestFit="1" customWidth="1"/>
    <col min="4867" max="5119" width="43.42578125" style="58"/>
    <col min="5120" max="5120" width="3.28515625" style="58" bestFit="1" customWidth="1"/>
    <col min="5121" max="5121" width="85.42578125" style="58" customWidth="1"/>
    <col min="5122" max="5122" width="11.7109375" style="58" bestFit="1" customWidth="1"/>
    <col min="5123" max="5375" width="43.42578125" style="58"/>
    <col min="5376" max="5376" width="3.28515625" style="58" bestFit="1" customWidth="1"/>
    <col min="5377" max="5377" width="85.42578125" style="58" customWidth="1"/>
    <col min="5378" max="5378" width="11.7109375" style="58" bestFit="1" customWidth="1"/>
    <col min="5379" max="5631" width="43.42578125" style="58"/>
    <col min="5632" max="5632" width="3.28515625" style="58" bestFit="1" customWidth="1"/>
    <col min="5633" max="5633" width="85.42578125" style="58" customWidth="1"/>
    <col min="5634" max="5634" width="11.7109375" style="58" bestFit="1" customWidth="1"/>
    <col min="5635" max="5887" width="43.42578125" style="58"/>
    <col min="5888" max="5888" width="3.28515625" style="58" bestFit="1" customWidth="1"/>
    <col min="5889" max="5889" width="85.42578125" style="58" customWidth="1"/>
    <col min="5890" max="5890" width="11.7109375" style="58" bestFit="1" customWidth="1"/>
    <col min="5891" max="6143" width="43.42578125" style="58"/>
    <col min="6144" max="6144" width="3.28515625" style="58" bestFit="1" customWidth="1"/>
    <col min="6145" max="6145" width="85.42578125" style="58" customWidth="1"/>
    <col min="6146" max="6146" width="11.7109375" style="58" bestFit="1" customWidth="1"/>
    <col min="6147" max="6399" width="43.42578125" style="58"/>
    <col min="6400" max="6400" width="3.28515625" style="58" bestFit="1" customWidth="1"/>
    <col min="6401" max="6401" width="85.42578125" style="58" customWidth="1"/>
    <col min="6402" max="6402" width="11.7109375" style="58" bestFit="1" customWidth="1"/>
    <col min="6403" max="6655" width="43.42578125" style="58"/>
    <col min="6656" max="6656" width="3.28515625" style="58" bestFit="1" customWidth="1"/>
    <col min="6657" max="6657" width="85.42578125" style="58" customWidth="1"/>
    <col min="6658" max="6658" width="11.7109375" style="58" bestFit="1" customWidth="1"/>
    <col min="6659" max="6911" width="43.42578125" style="58"/>
    <col min="6912" max="6912" width="3.28515625" style="58" bestFit="1" customWidth="1"/>
    <col min="6913" max="6913" width="85.42578125" style="58" customWidth="1"/>
    <col min="6914" max="6914" width="11.7109375" style="58" bestFit="1" customWidth="1"/>
    <col min="6915" max="7167" width="43.42578125" style="58"/>
    <col min="7168" max="7168" width="3.28515625" style="58" bestFit="1" customWidth="1"/>
    <col min="7169" max="7169" width="85.42578125" style="58" customWidth="1"/>
    <col min="7170" max="7170" width="11.7109375" style="58" bestFit="1" customWidth="1"/>
    <col min="7171" max="7423" width="43.42578125" style="58"/>
    <col min="7424" max="7424" width="3.28515625" style="58" bestFit="1" customWidth="1"/>
    <col min="7425" max="7425" width="85.42578125" style="58" customWidth="1"/>
    <col min="7426" max="7426" width="11.7109375" style="58" bestFit="1" customWidth="1"/>
    <col min="7427" max="7679" width="43.42578125" style="58"/>
    <col min="7680" max="7680" width="3.28515625" style="58" bestFit="1" customWidth="1"/>
    <col min="7681" max="7681" width="85.42578125" style="58" customWidth="1"/>
    <col min="7682" max="7682" width="11.7109375" style="58" bestFit="1" customWidth="1"/>
    <col min="7683" max="7935" width="43.42578125" style="58"/>
    <col min="7936" max="7936" width="3.28515625" style="58" bestFit="1" customWidth="1"/>
    <col min="7937" max="7937" width="85.42578125" style="58" customWidth="1"/>
    <col min="7938" max="7938" width="11.7109375" style="58" bestFit="1" customWidth="1"/>
    <col min="7939" max="8191" width="43.42578125" style="58"/>
    <col min="8192" max="8192" width="3.28515625" style="58" bestFit="1" customWidth="1"/>
    <col min="8193" max="8193" width="85.42578125" style="58" customWidth="1"/>
    <col min="8194" max="8194" width="11.7109375" style="58" bestFit="1" customWidth="1"/>
    <col min="8195" max="8447" width="43.42578125" style="58"/>
    <col min="8448" max="8448" width="3.28515625" style="58" bestFit="1" customWidth="1"/>
    <col min="8449" max="8449" width="85.42578125" style="58" customWidth="1"/>
    <col min="8450" max="8450" width="11.7109375" style="58" bestFit="1" customWidth="1"/>
    <col min="8451" max="8703" width="43.42578125" style="58"/>
    <col min="8704" max="8704" width="3.28515625" style="58" bestFit="1" customWidth="1"/>
    <col min="8705" max="8705" width="85.42578125" style="58" customWidth="1"/>
    <col min="8706" max="8706" width="11.7109375" style="58" bestFit="1" customWidth="1"/>
    <col min="8707" max="8959" width="43.42578125" style="58"/>
    <col min="8960" max="8960" width="3.28515625" style="58" bestFit="1" customWidth="1"/>
    <col min="8961" max="8961" width="85.42578125" style="58" customWidth="1"/>
    <col min="8962" max="8962" width="11.7109375" style="58" bestFit="1" customWidth="1"/>
    <col min="8963" max="9215" width="43.42578125" style="58"/>
    <col min="9216" max="9216" width="3.28515625" style="58" bestFit="1" customWidth="1"/>
    <col min="9217" max="9217" width="85.42578125" style="58" customWidth="1"/>
    <col min="9218" max="9218" width="11.7109375" style="58" bestFit="1" customWidth="1"/>
    <col min="9219" max="9471" width="43.42578125" style="58"/>
    <col min="9472" max="9472" width="3.28515625" style="58" bestFit="1" customWidth="1"/>
    <col min="9473" max="9473" width="85.42578125" style="58" customWidth="1"/>
    <col min="9474" max="9474" width="11.7109375" style="58" bestFit="1" customWidth="1"/>
    <col min="9475" max="9727" width="43.42578125" style="58"/>
    <col min="9728" max="9728" width="3.28515625" style="58" bestFit="1" customWidth="1"/>
    <col min="9729" max="9729" width="85.42578125" style="58" customWidth="1"/>
    <col min="9730" max="9730" width="11.7109375" style="58" bestFit="1" customWidth="1"/>
    <col min="9731" max="9983" width="43.42578125" style="58"/>
    <col min="9984" max="9984" width="3.28515625" style="58" bestFit="1" customWidth="1"/>
    <col min="9985" max="9985" width="85.42578125" style="58" customWidth="1"/>
    <col min="9986" max="9986" width="11.7109375" style="58" bestFit="1" customWidth="1"/>
    <col min="9987" max="10239" width="43.42578125" style="58"/>
    <col min="10240" max="10240" width="3.28515625" style="58" bestFit="1" customWidth="1"/>
    <col min="10241" max="10241" width="85.42578125" style="58" customWidth="1"/>
    <col min="10242" max="10242" width="11.7109375" style="58" bestFit="1" customWidth="1"/>
    <col min="10243" max="10495" width="43.42578125" style="58"/>
    <col min="10496" max="10496" width="3.28515625" style="58" bestFit="1" customWidth="1"/>
    <col min="10497" max="10497" width="85.42578125" style="58" customWidth="1"/>
    <col min="10498" max="10498" width="11.7109375" style="58" bestFit="1" customWidth="1"/>
    <col min="10499" max="10751" width="43.42578125" style="58"/>
    <col min="10752" max="10752" width="3.28515625" style="58" bestFit="1" customWidth="1"/>
    <col min="10753" max="10753" width="85.42578125" style="58" customWidth="1"/>
    <col min="10754" max="10754" width="11.7109375" style="58" bestFit="1" customWidth="1"/>
    <col min="10755" max="11007" width="43.42578125" style="58"/>
    <col min="11008" max="11008" width="3.28515625" style="58" bestFit="1" customWidth="1"/>
    <col min="11009" max="11009" width="85.42578125" style="58" customWidth="1"/>
    <col min="11010" max="11010" width="11.7109375" style="58" bestFit="1" customWidth="1"/>
    <col min="11011" max="11263" width="43.42578125" style="58"/>
    <col min="11264" max="11264" width="3.28515625" style="58" bestFit="1" customWidth="1"/>
    <col min="11265" max="11265" width="85.42578125" style="58" customWidth="1"/>
    <col min="11266" max="11266" width="11.7109375" style="58" bestFit="1" customWidth="1"/>
    <col min="11267" max="11519" width="43.42578125" style="58"/>
    <col min="11520" max="11520" width="3.28515625" style="58" bestFit="1" customWidth="1"/>
    <col min="11521" max="11521" width="85.42578125" style="58" customWidth="1"/>
    <col min="11522" max="11522" width="11.7109375" style="58" bestFit="1" customWidth="1"/>
    <col min="11523" max="11775" width="43.42578125" style="58"/>
    <col min="11776" max="11776" width="3.28515625" style="58" bestFit="1" customWidth="1"/>
    <col min="11777" max="11777" width="85.42578125" style="58" customWidth="1"/>
    <col min="11778" max="11778" width="11.7109375" style="58" bestFit="1" customWidth="1"/>
    <col min="11779" max="12031" width="43.42578125" style="58"/>
    <col min="12032" max="12032" width="3.28515625" style="58" bestFit="1" customWidth="1"/>
    <col min="12033" max="12033" width="85.42578125" style="58" customWidth="1"/>
    <col min="12034" max="12034" width="11.7109375" style="58" bestFit="1" customWidth="1"/>
    <col min="12035" max="12287" width="43.42578125" style="58"/>
    <col min="12288" max="12288" width="3.28515625" style="58" bestFit="1" customWidth="1"/>
    <col min="12289" max="12289" width="85.42578125" style="58" customWidth="1"/>
    <col min="12290" max="12290" width="11.7109375" style="58" bestFit="1" customWidth="1"/>
    <col min="12291" max="12543" width="43.42578125" style="58"/>
    <col min="12544" max="12544" width="3.28515625" style="58" bestFit="1" customWidth="1"/>
    <col min="12545" max="12545" width="85.42578125" style="58" customWidth="1"/>
    <col min="12546" max="12546" width="11.7109375" style="58" bestFit="1" customWidth="1"/>
    <col min="12547" max="12799" width="43.42578125" style="58"/>
    <col min="12800" max="12800" width="3.28515625" style="58" bestFit="1" customWidth="1"/>
    <col min="12801" max="12801" width="85.42578125" style="58" customWidth="1"/>
    <col min="12802" max="12802" width="11.7109375" style="58" bestFit="1" customWidth="1"/>
    <col min="12803" max="13055" width="43.42578125" style="58"/>
    <col min="13056" max="13056" width="3.28515625" style="58" bestFit="1" customWidth="1"/>
    <col min="13057" max="13057" width="85.42578125" style="58" customWidth="1"/>
    <col min="13058" max="13058" width="11.7109375" style="58" bestFit="1" customWidth="1"/>
    <col min="13059" max="13311" width="43.42578125" style="58"/>
    <col min="13312" max="13312" width="3.28515625" style="58" bestFit="1" customWidth="1"/>
    <col min="13313" max="13313" width="85.42578125" style="58" customWidth="1"/>
    <col min="13314" max="13314" width="11.7109375" style="58" bestFit="1" customWidth="1"/>
    <col min="13315" max="13567" width="43.42578125" style="58"/>
    <col min="13568" max="13568" width="3.28515625" style="58" bestFit="1" customWidth="1"/>
    <col min="13569" max="13569" width="85.42578125" style="58" customWidth="1"/>
    <col min="13570" max="13570" width="11.7109375" style="58" bestFit="1" customWidth="1"/>
    <col min="13571" max="13823" width="43.42578125" style="58"/>
    <col min="13824" max="13824" width="3.28515625" style="58" bestFit="1" customWidth="1"/>
    <col min="13825" max="13825" width="85.42578125" style="58" customWidth="1"/>
    <col min="13826" max="13826" width="11.7109375" style="58" bestFit="1" customWidth="1"/>
    <col min="13827" max="14079" width="43.42578125" style="58"/>
    <col min="14080" max="14080" width="3.28515625" style="58" bestFit="1" customWidth="1"/>
    <col min="14081" max="14081" width="85.42578125" style="58" customWidth="1"/>
    <col min="14082" max="14082" width="11.7109375" style="58" bestFit="1" customWidth="1"/>
    <col min="14083" max="14335" width="43.42578125" style="58"/>
    <col min="14336" max="14336" width="3.28515625" style="58" bestFit="1" customWidth="1"/>
    <col min="14337" max="14337" width="85.42578125" style="58" customWidth="1"/>
    <col min="14338" max="14338" width="11.7109375" style="58" bestFit="1" customWidth="1"/>
    <col min="14339" max="14591" width="43.42578125" style="58"/>
    <col min="14592" max="14592" width="3.28515625" style="58" bestFit="1" customWidth="1"/>
    <col min="14593" max="14593" width="85.42578125" style="58" customWidth="1"/>
    <col min="14594" max="14594" width="11.7109375" style="58" bestFit="1" customWidth="1"/>
    <col min="14595" max="14847" width="43.42578125" style="58"/>
    <col min="14848" max="14848" width="3.28515625" style="58" bestFit="1" customWidth="1"/>
    <col min="14849" max="14849" width="85.42578125" style="58" customWidth="1"/>
    <col min="14850" max="14850" width="11.7109375" style="58" bestFit="1" customWidth="1"/>
    <col min="14851" max="15103" width="43.42578125" style="58"/>
    <col min="15104" max="15104" width="3.28515625" style="58" bestFit="1" customWidth="1"/>
    <col min="15105" max="15105" width="85.42578125" style="58" customWidth="1"/>
    <col min="15106" max="15106" width="11.7109375" style="58" bestFit="1" customWidth="1"/>
    <col min="15107" max="15359" width="43.42578125" style="58"/>
    <col min="15360" max="15360" width="3.28515625" style="58" bestFit="1" customWidth="1"/>
    <col min="15361" max="15361" width="85.42578125" style="58" customWidth="1"/>
    <col min="15362" max="15362" width="11.7109375" style="58" bestFit="1" customWidth="1"/>
    <col min="15363" max="15615" width="43.42578125" style="58"/>
    <col min="15616" max="15616" width="3.28515625" style="58" bestFit="1" customWidth="1"/>
    <col min="15617" max="15617" width="85.42578125" style="58" customWidth="1"/>
    <col min="15618" max="15618" width="11.7109375" style="58" bestFit="1" customWidth="1"/>
    <col min="15619" max="15871" width="43.42578125" style="58"/>
    <col min="15872" max="15872" width="3.28515625" style="58" bestFit="1" customWidth="1"/>
    <col min="15873" max="15873" width="85.42578125" style="58" customWidth="1"/>
    <col min="15874" max="15874" width="11.7109375" style="58" bestFit="1" customWidth="1"/>
    <col min="15875" max="16127" width="43.42578125" style="58"/>
    <col min="16128" max="16128" width="3.28515625" style="58" bestFit="1" customWidth="1"/>
    <col min="16129" max="16129" width="85.42578125" style="58" customWidth="1"/>
    <col min="16130" max="16130" width="11.7109375" style="58" bestFit="1" customWidth="1"/>
    <col min="16131" max="16384" width="43.42578125" style="58"/>
  </cols>
  <sheetData>
    <row r="1" spans="1:3" ht="39.75" customHeight="1" x14ac:dyDescent="0.2">
      <c r="A1" s="127" t="s">
        <v>79</v>
      </c>
      <c r="B1" s="128"/>
      <c r="C1" s="129"/>
    </row>
    <row r="2" spans="1:3" ht="12.75" x14ac:dyDescent="0.2">
      <c r="A2" s="56"/>
      <c r="B2" s="56"/>
      <c r="C2" s="57"/>
    </row>
    <row r="3" spans="1:3" ht="12.75" x14ac:dyDescent="0.2">
      <c r="A3" s="59"/>
      <c r="B3" s="60" t="s">
        <v>53</v>
      </c>
      <c r="C3" s="61"/>
    </row>
    <row r="4" spans="1:3" ht="12.75" x14ac:dyDescent="0.2">
      <c r="A4" s="59"/>
      <c r="B4" s="59" t="s">
        <v>54</v>
      </c>
      <c r="C4" s="61"/>
    </row>
    <row r="5" spans="1:3" ht="12.75" x14ac:dyDescent="0.2">
      <c r="A5" s="59" t="s">
        <v>55</v>
      </c>
      <c r="B5" s="59" t="s">
        <v>56</v>
      </c>
      <c r="C5" s="61">
        <v>484219487</v>
      </c>
    </row>
    <row r="6" spans="1:3" ht="12.75" x14ac:dyDescent="0.2">
      <c r="A6" s="59" t="s">
        <v>57</v>
      </c>
      <c r="B6" s="59" t="s">
        <v>58</v>
      </c>
      <c r="C6" s="61">
        <v>401293355</v>
      </c>
    </row>
    <row r="7" spans="1:3" ht="12.75" x14ac:dyDescent="0.2">
      <c r="A7" s="60" t="s">
        <v>59</v>
      </c>
      <c r="B7" s="60" t="s">
        <v>60</v>
      </c>
      <c r="C7" s="62">
        <f>C5-C6</f>
        <v>82926132</v>
      </c>
    </row>
    <row r="8" spans="1:3" ht="12.75" x14ac:dyDescent="0.2">
      <c r="A8" s="59" t="s">
        <v>61</v>
      </c>
      <c r="B8" s="59" t="s">
        <v>62</v>
      </c>
      <c r="C8" s="61">
        <v>408801675</v>
      </c>
    </row>
    <row r="9" spans="1:3" ht="12.75" x14ac:dyDescent="0.2">
      <c r="A9" s="59" t="s">
        <v>63</v>
      </c>
      <c r="B9" s="59" t="s">
        <v>64</v>
      </c>
      <c r="C9" s="61">
        <v>250889516</v>
      </c>
    </row>
    <row r="10" spans="1:3" ht="12.75" x14ac:dyDescent="0.2">
      <c r="A10" s="60" t="s">
        <v>65</v>
      </c>
      <c r="B10" s="60" t="s">
        <v>66</v>
      </c>
      <c r="C10" s="62">
        <f>C8-C9</f>
        <v>157912159</v>
      </c>
    </row>
    <row r="11" spans="1:3" ht="12.75" x14ac:dyDescent="0.2">
      <c r="A11" s="63" t="s">
        <v>67</v>
      </c>
      <c r="B11" s="63" t="s">
        <v>68</v>
      </c>
      <c r="C11" s="64">
        <f>C7+C10</f>
        <v>240838291</v>
      </c>
    </row>
    <row r="12" spans="1:3" ht="12.75" x14ac:dyDescent="0.2">
      <c r="A12" s="63" t="s">
        <v>69</v>
      </c>
      <c r="B12" s="63" t="s">
        <v>70</v>
      </c>
      <c r="C12" s="64">
        <v>233490756</v>
      </c>
    </row>
    <row r="13" spans="1:3" ht="12.75" x14ac:dyDescent="0.2">
      <c r="A13" s="63" t="s">
        <v>71</v>
      </c>
      <c r="B13" s="63" t="s">
        <v>72</v>
      </c>
      <c r="C13" s="64">
        <f>C11-C12</f>
        <v>7347535</v>
      </c>
    </row>
    <row r="14" spans="1:3" ht="12.75" x14ac:dyDescent="0.2">
      <c r="A14" s="56"/>
      <c r="B14" s="65"/>
      <c r="C14" s="66"/>
    </row>
    <row r="15" spans="1:3" ht="12.75" x14ac:dyDescent="0.2">
      <c r="A15" s="56"/>
      <c r="B15" s="15" t="s">
        <v>73</v>
      </c>
      <c r="C15" s="16">
        <f>+SUM(C16:C19)</f>
        <v>233490756</v>
      </c>
    </row>
    <row r="16" spans="1:3" ht="12.75" x14ac:dyDescent="0.2">
      <c r="A16" s="56"/>
      <c r="B16" s="59" t="s">
        <v>80</v>
      </c>
      <c r="C16" s="61">
        <v>194085446</v>
      </c>
    </row>
    <row r="17" spans="1:3" ht="12.75" x14ac:dyDescent="0.2">
      <c r="A17" s="56"/>
      <c r="B17" s="59" t="s">
        <v>476</v>
      </c>
      <c r="C17" s="61">
        <v>16400000</v>
      </c>
    </row>
    <row r="18" spans="1:3" ht="12.75" x14ac:dyDescent="0.2">
      <c r="A18" s="56"/>
      <c r="B18" s="59" t="s">
        <v>477</v>
      </c>
      <c r="C18" s="61">
        <f>112552000*20%</f>
        <v>22510400</v>
      </c>
    </row>
    <row r="19" spans="1:3" ht="12.75" x14ac:dyDescent="0.2">
      <c r="A19" s="56"/>
      <c r="B19" s="59" t="s">
        <v>478</v>
      </c>
      <c r="C19" s="61">
        <v>494910</v>
      </c>
    </row>
    <row r="20" spans="1:3" ht="12.75" x14ac:dyDescent="0.2">
      <c r="A20" s="56"/>
      <c r="B20" s="1"/>
      <c r="C20" s="67"/>
    </row>
    <row r="21" spans="1:3" ht="12.75" x14ac:dyDescent="0.2">
      <c r="A21" s="59"/>
      <c r="B21" s="60" t="s">
        <v>74</v>
      </c>
      <c r="C21" s="61"/>
    </row>
    <row r="22" spans="1:3" ht="12.75" x14ac:dyDescent="0.2">
      <c r="A22" s="59"/>
      <c r="B22" s="59" t="s">
        <v>54</v>
      </c>
      <c r="C22" s="61"/>
    </row>
    <row r="23" spans="1:3" ht="12.75" x14ac:dyDescent="0.2">
      <c r="A23" s="59" t="s">
        <v>55</v>
      </c>
      <c r="B23" s="59" t="s">
        <v>56</v>
      </c>
      <c r="C23" s="61">
        <v>5196073</v>
      </c>
    </row>
    <row r="24" spans="1:3" ht="12.75" x14ac:dyDescent="0.2">
      <c r="A24" s="59" t="s">
        <v>57</v>
      </c>
      <c r="B24" s="59" t="s">
        <v>58</v>
      </c>
      <c r="C24" s="61">
        <v>112486209</v>
      </c>
    </row>
    <row r="25" spans="1:3" ht="12.75" x14ac:dyDescent="0.2">
      <c r="A25" s="60" t="s">
        <v>59</v>
      </c>
      <c r="B25" s="60" t="s">
        <v>60</v>
      </c>
      <c r="C25" s="62">
        <f>C23-C24</f>
        <v>-107290136</v>
      </c>
    </row>
    <row r="26" spans="1:3" ht="12.75" x14ac:dyDescent="0.2">
      <c r="A26" s="59" t="s">
        <v>61</v>
      </c>
      <c r="B26" s="59" t="s">
        <v>62</v>
      </c>
      <c r="C26" s="61">
        <v>108057133</v>
      </c>
    </row>
    <row r="27" spans="1:3" ht="12.75" x14ac:dyDescent="0.2">
      <c r="A27" s="59" t="s">
        <v>63</v>
      </c>
      <c r="B27" s="59" t="s">
        <v>64</v>
      </c>
      <c r="C27" s="61">
        <v>0</v>
      </c>
    </row>
    <row r="28" spans="1:3" ht="12.75" x14ac:dyDescent="0.2">
      <c r="A28" s="60" t="s">
        <v>65</v>
      </c>
      <c r="B28" s="60" t="s">
        <v>66</v>
      </c>
      <c r="C28" s="62">
        <f>C26-C27</f>
        <v>108057133</v>
      </c>
    </row>
    <row r="29" spans="1:3" ht="12.75" x14ac:dyDescent="0.2">
      <c r="A29" s="63" t="s">
        <v>67</v>
      </c>
      <c r="B29" s="63" t="s">
        <v>68</v>
      </c>
      <c r="C29" s="64">
        <f>C25+C28</f>
        <v>766997</v>
      </c>
    </row>
    <row r="30" spans="1:3" ht="12.75" x14ac:dyDescent="0.2">
      <c r="A30" s="63" t="s">
        <v>69</v>
      </c>
      <c r="B30" s="63" t="s">
        <v>75</v>
      </c>
      <c r="C30" s="64">
        <v>0</v>
      </c>
    </row>
    <row r="31" spans="1:3" ht="12.75" x14ac:dyDescent="0.2">
      <c r="A31" s="63" t="s">
        <v>71</v>
      </c>
      <c r="B31" s="63" t="s">
        <v>72</v>
      </c>
      <c r="C31" s="64">
        <f>C29-C30</f>
        <v>766997</v>
      </c>
    </row>
    <row r="32" spans="1:3" ht="12.75" x14ac:dyDescent="0.2">
      <c r="A32" s="68"/>
      <c r="B32" s="69"/>
      <c r="C32" s="70"/>
    </row>
    <row r="33" spans="1:3" ht="12.75" x14ac:dyDescent="0.2">
      <c r="A33" s="56"/>
      <c r="B33" s="56"/>
      <c r="C33" s="57"/>
    </row>
    <row r="34" spans="1:3" ht="12.75" x14ac:dyDescent="0.2">
      <c r="A34" s="59"/>
      <c r="B34" s="60" t="s">
        <v>76</v>
      </c>
      <c r="C34" s="61"/>
    </row>
    <row r="35" spans="1:3" ht="12.75" x14ac:dyDescent="0.2">
      <c r="A35" s="59"/>
      <c r="B35" s="59" t="s">
        <v>54</v>
      </c>
      <c r="C35" s="61"/>
    </row>
    <row r="36" spans="1:3" ht="12.75" x14ac:dyDescent="0.2">
      <c r="A36" s="59" t="s">
        <v>55</v>
      </c>
      <c r="B36" s="59" t="s">
        <v>56</v>
      </c>
      <c r="C36" s="61">
        <v>886078</v>
      </c>
    </row>
    <row r="37" spans="1:3" ht="12.75" x14ac:dyDescent="0.2">
      <c r="A37" s="59" t="s">
        <v>57</v>
      </c>
      <c r="B37" s="59" t="s">
        <v>58</v>
      </c>
      <c r="C37" s="61">
        <v>14614332</v>
      </c>
    </row>
    <row r="38" spans="1:3" ht="12.75" x14ac:dyDescent="0.2">
      <c r="A38" s="60" t="s">
        <v>59</v>
      </c>
      <c r="B38" s="60" t="s">
        <v>60</v>
      </c>
      <c r="C38" s="62">
        <f>C36-C37</f>
        <v>-13728254</v>
      </c>
    </row>
    <row r="39" spans="1:3" ht="12.75" x14ac:dyDescent="0.2">
      <c r="A39" s="59" t="s">
        <v>61</v>
      </c>
      <c r="B39" s="59" t="s">
        <v>62</v>
      </c>
      <c r="C39" s="61">
        <v>14017051</v>
      </c>
    </row>
    <row r="40" spans="1:3" ht="12.75" x14ac:dyDescent="0.2">
      <c r="A40" s="59" t="s">
        <v>63</v>
      </c>
      <c r="B40" s="59" t="s">
        <v>64</v>
      </c>
      <c r="C40" s="61">
        <v>0</v>
      </c>
    </row>
    <row r="41" spans="1:3" ht="12.75" x14ac:dyDescent="0.2">
      <c r="A41" s="60" t="s">
        <v>65</v>
      </c>
      <c r="B41" s="60" t="s">
        <v>66</v>
      </c>
      <c r="C41" s="62">
        <f>C39-C40</f>
        <v>14017051</v>
      </c>
    </row>
    <row r="42" spans="1:3" ht="12.75" x14ac:dyDescent="0.2">
      <c r="A42" s="63" t="s">
        <v>67</v>
      </c>
      <c r="B42" s="63" t="s">
        <v>68</v>
      </c>
      <c r="C42" s="64">
        <f>C38+C41</f>
        <v>288797</v>
      </c>
    </row>
    <row r="43" spans="1:3" ht="12.75" x14ac:dyDescent="0.2">
      <c r="A43" s="63" t="s">
        <v>69</v>
      </c>
      <c r="B43" s="63" t="s">
        <v>75</v>
      </c>
      <c r="C43" s="64">
        <v>0</v>
      </c>
    </row>
    <row r="44" spans="1:3" ht="12.75" x14ac:dyDescent="0.2">
      <c r="A44" s="63" t="s">
        <v>71</v>
      </c>
      <c r="B44" s="63" t="s">
        <v>72</v>
      </c>
      <c r="C44" s="64">
        <f>C42-C43</f>
        <v>288797</v>
      </c>
    </row>
    <row r="45" spans="1:3" ht="12.75" x14ac:dyDescent="0.2">
      <c r="A45" s="56"/>
      <c r="B45" s="69"/>
      <c r="C45" s="57"/>
    </row>
    <row r="46" spans="1:3" ht="12.75" x14ac:dyDescent="0.2">
      <c r="A46" s="56"/>
      <c r="B46" s="56"/>
      <c r="C46" s="57"/>
    </row>
    <row r="47" spans="1:3" ht="12.75" x14ac:dyDescent="0.2">
      <c r="A47" s="59"/>
      <c r="B47" s="60" t="s">
        <v>77</v>
      </c>
      <c r="C47" s="61"/>
    </row>
    <row r="48" spans="1:3" ht="12.75" x14ac:dyDescent="0.2">
      <c r="A48" s="59"/>
      <c r="B48" s="59" t="s">
        <v>54</v>
      </c>
      <c r="C48" s="61"/>
    </row>
    <row r="49" spans="1:3" ht="12.75" x14ac:dyDescent="0.2">
      <c r="A49" s="59" t="s">
        <v>55</v>
      </c>
      <c r="B49" s="59" t="s">
        <v>56</v>
      </c>
      <c r="C49" s="61">
        <v>9581183</v>
      </c>
    </row>
    <row r="50" spans="1:3" ht="12.75" x14ac:dyDescent="0.2">
      <c r="A50" s="59" t="s">
        <v>57</v>
      </c>
      <c r="B50" s="59" t="s">
        <v>58</v>
      </c>
      <c r="C50" s="61">
        <v>48968170</v>
      </c>
    </row>
    <row r="51" spans="1:3" ht="12.75" x14ac:dyDescent="0.2">
      <c r="A51" s="60" t="s">
        <v>59</v>
      </c>
      <c r="B51" s="60" t="s">
        <v>60</v>
      </c>
      <c r="C51" s="62">
        <f>C49-C50</f>
        <v>-39386987</v>
      </c>
    </row>
    <row r="52" spans="1:3" ht="12.75" x14ac:dyDescent="0.2">
      <c r="A52" s="59" t="s">
        <v>61</v>
      </c>
      <c r="B52" s="59" t="s">
        <v>62</v>
      </c>
      <c r="C52" s="61">
        <v>39835104</v>
      </c>
    </row>
    <row r="53" spans="1:3" ht="12.75" x14ac:dyDescent="0.2">
      <c r="A53" s="59" t="s">
        <v>63</v>
      </c>
      <c r="B53" s="59" t="s">
        <v>64</v>
      </c>
      <c r="C53" s="61">
        <v>0</v>
      </c>
    </row>
    <row r="54" spans="1:3" ht="12.75" x14ac:dyDescent="0.2">
      <c r="A54" s="60" t="s">
        <v>65</v>
      </c>
      <c r="B54" s="60" t="s">
        <v>66</v>
      </c>
      <c r="C54" s="62">
        <f>C52-C53</f>
        <v>39835104</v>
      </c>
    </row>
    <row r="55" spans="1:3" ht="12.75" x14ac:dyDescent="0.2">
      <c r="A55" s="63" t="s">
        <v>67</v>
      </c>
      <c r="B55" s="63" t="s">
        <v>68</v>
      </c>
      <c r="C55" s="64">
        <f>C51+C54</f>
        <v>448117</v>
      </c>
    </row>
    <row r="56" spans="1:3" ht="12.75" x14ac:dyDescent="0.2">
      <c r="A56" s="63" t="s">
        <v>69</v>
      </c>
      <c r="B56" s="63" t="s">
        <v>75</v>
      </c>
      <c r="C56" s="64">
        <v>0</v>
      </c>
    </row>
    <row r="57" spans="1:3" ht="12.75" x14ac:dyDescent="0.2">
      <c r="A57" s="63" t="s">
        <v>71</v>
      </c>
      <c r="B57" s="63" t="s">
        <v>72</v>
      </c>
      <c r="C57" s="64">
        <f>C55-C56</f>
        <v>448117</v>
      </c>
    </row>
    <row r="58" spans="1:3" ht="12.75" x14ac:dyDescent="0.2">
      <c r="A58" s="56"/>
      <c r="B58" s="69"/>
      <c r="C58" s="57"/>
    </row>
    <row r="59" spans="1:3" ht="12.75" x14ac:dyDescent="0.2">
      <c r="A59" s="56"/>
      <c r="B59" s="56"/>
      <c r="C59" s="57"/>
    </row>
    <row r="60" spans="1:3" ht="12.75" x14ac:dyDescent="0.2">
      <c r="A60" s="59"/>
      <c r="B60" s="60" t="s">
        <v>78</v>
      </c>
      <c r="C60" s="61"/>
    </row>
    <row r="61" spans="1:3" ht="12.75" x14ac:dyDescent="0.2">
      <c r="A61" s="59"/>
      <c r="B61" s="59" t="s">
        <v>54</v>
      </c>
      <c r="C61" s="61"/>
    </row>
    <row r="62" spans="1:3" ht="12.75" x14ac:dyDescent="0.2">
      <c r="A62" s="59" t="s">
        <v>55</v>
      </c>
      <c r="B62" s="59" t="s">
        <v>56</v>
      </c>
      <c r="C62" s="61">
        <v>3433036</v>
      </c>
    </row>
    <row r="63" spans="1:3" ht="12.75" x14ac:dyDescent="0.2">
      <c r="A63" s="59" t="s">
        <v>57</v>
      </c>
      <c r="B63" s="59" t="s">
        <v>58</v>
      </c>
      <c r="C63" s="61">
        <v>84272334</v>
      </c>
    </row>
    <row r="64" spans="1:3" ht="12.75" x14ac:dyDescent="0.2">
      <c r="A64" s="60" t="s">
        <v>59</v>
      </c>
      <c r="B64" s="60" t="s">
        <v>60</v>
      </c>
      <c r="C64" s="62">
        <f>C62-C63</f>
        <v>-80839298</v>
      </c>
    </row>
    <row r="65" spans="1:3" ht="12.75" x14ac:dyDescent="0.2">
      <c r="A65" s="59" t="s">
        <v>61</v>
      </c>
      <c r="B65" s="59" t="s">
        <v>62</v>
      </c>
      <c r="C65" s="61">
        <v>81011940</v>
      </c>
    </row>
    <row r="66" spans="1:3" ht="12.75" x14ac:dyDescent="0.2">
      <c r="A66" s="59" t="s">
        <v>63</v>
      </c>
      <c r="B66" s="59" t="s">
        <v>64</v>
      </c>
      <c r="C66" s="61">
        <v>0</v>
      </c>
    </row>
    <row r="67" spans="1:3" ht="12.75" x14ac:dyDescent="0.2">
      <c r="A67" s="60" t="s">
        <v>65</v>
      </c>
      <c r="B67" s="60" t="s">
        <v>66</v>
      </c>
      <c r="C67" s="62">
        <f>C65-C66</f>
        <v>81011940</v>
      </c>
    </row>
    <row r="68" spans="1:3" ht="12.75" x14ac:dyDescent="0.2">
      <c r="A68" s="63" t="s">
        <v>67</v>
      </c>
      <c r="B68" s="63" t="s">
        <v>68</v>
      </c>
      <c r="C68" s="64">
        <f>C64+C67</f>
        <v>172642</v>
      </c>
    </row>
    <row r="69" spans="1:3" ht="12.75" x14ac:dyDescent="0.2">
      <c r="A69" s="63" t="s">
        <v>69</v>
      </c>
      <c r="B69" s="63" t="s">
        <v>75</v>
      </c>
      <c r="C69" s="64">
        <v>0</v>
      </c>
    </row>
    <row r="70" spans="1:3" ht="12.75" x14ac:dyDescent="0.2">
      <c r="A70" s="63" t="s">
        <v>71</v>
      </c>
      <c r="B70" s="63" t="s">
        <v>72</v>
      </c>
      <c r="C70" s="64">
        <f>C68-C69</f>
        <v>172642</v>
      </c>
    </row>
    <row r="71" spans="1:3" ht="12.75" x14ac:dyDescent="0.2">
      <c r="A71" s="56"/>
      <c r="B71" s="69"/>
      <c r="C71" s="57"/>
    </row>
    <row r="72" spans="1:3" ht="12.75" x14ac:dyDescent="0.2">
      <c r="A72" s="56"/>
      <c r="B72" s="56"/>
      <c r="C72" s="57"/>
    </row>
    <row r="73" spans="1:3" ht="12.75" x14ac:dyDescent="0.2">
      <c r="A73" s="56"/>
      <c r="B73" s="71"/>
      <c r="C73" s="72"/>
    </row>
    <row r="74" spans="1:3" ht="12.75" x14ac:dyDescent="0.2">
      <c r="A74" s="56"/>
      <c r="B74" s="56"/>
      <c r="C74" s="72"/>
    </row>
    <row r="75" spans="1:3" ht="12.75" x14ac:dyDescent="0.2">
      <c r="A75" s="56"/>
      <c r="B75" s="56"/>
      <c r="C75" s="57"/>
    </row>
    <row r="76" spans="1:3" ht="12.75" x14ac:dyDescent="0.2">
      <c r="A76" s="56"/>
      <c r="B76" s="71"/>
      <c r="C76" s="57"/>
    </row>
    <row r="77" spans="1:3" x14ac:dyDescent="0.2">
      <c r="B77" s="73"/>
    </row>
  </sheetData>
  <mergeCells count="1">
    <mergeCell ref="A1:C1"/>
  </mergeCells>
  <pageMargins left="1.1811023622047245" right="1.181102362204724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&amp;C7. melléklet a 8/2020.(VII.14.)
önkormányzati rendelethez</oddHeader>
    <oddFooter>&amp;Radatok Forintban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87739-37FD-4396-966D-6B8B43432028}">
  <dimension ref="A1:C49"/>
  <sheetViews>
    <sheetView zoomScaleNormal="100" workbookViewId="0">
      <selection sqref="A1:C1"/>
    </sheetView>
  </sheetViews>
  <sheetFormatPr defaultColWidth="43.42578125" defaultRowHeight="11.25" x14ac:dyDescent="0.2"/>
  <cols>
    <col min="1" max="1" width="3.28515625" style="58" bestFit="1" customWidth="1"/>
    <col min="2" max="2" width="61.28515625" style="58" customWidth="1"/>
    <col min="3" max="3" width="11.7109375" style="74" bestFit="1" customWidth="1"/>
    <col min="4" max="16384" width="43.42578125" style="58"/>
  </cols>
  <sheetData>
    <row r="1" spans="1:3" ht="51.75" customHeight="1" x14ac:dyDescent="0.2">
      <c r="A1" s="127" t="s">
        <v>451</v>
      </c>
      <c r="B1" s="128"/>
      <c r="C1" s="129"/>
    </row>
    <row r="2" spans="1:3" ht="27.75" customHeight="1" x14ac:dyDescent="0.2">
      <c r="A2" s="111"/>
      <c r="B2" s="111"/>
      <c r="C2" s="111"/>
    </row>
    <row r="3" spans="1:3" ht="12.75" x14ac:dyDescent="0.2">
      <c r="A3" s="59"/>
      <c r="B3" s="15" t="s">
        <v>53</v>
      </c>
      <c r="C3" s="61"/>
    </row>
    <row r="4" spans="1:3" ht="12.75" x14ac:dyDescent="0.2">
      <c r="A4" s="13" t="s">
        <v>442</v>
      </c>
      <c r="B4" s="13" t="s">
        <v>72</v>
      </c>
      <c r="C4" s="14">
        <f>+'7. melléklet_maradvány'!C13</f>
        <v>7347535</v>
      </c>
    </row>
    <row r="5" spans="1:3" ht="12.75" x14ac:dyDescent="0.2">
      <c r="A5" s="56"/>
      <c r="B5" s="114" t="s">
        <v>443</v>
      </c>
      <c r="C5" s="115">
        <f>+C4</f>
        <v>7347535</v>
      </c>
    </row>
    <row r="6" spans="1:3" ht="12.75" x14ac:dyDescent="0.2">
      <c r="A6" s="56"/>
      <c r="B6" s="56"/>
      <c r="C6" s="57"/>
    </row>
    <row r="7" spans="1:3" ht="12.75" x14ac:dyDescent="0.2">
      <c r="A7" s="59"/>
      <c r="B7" s="15" t="s">
        <v>74</v>
      </c>
      <c r="C7" s="61"/>
    </row>
    <row r="8" spans="1:3" ht="12.75" x14ac:dyDescent="0.2">
      <c r="A8" s="13" t="s">
        <v>444</v>
      </c>
      <c r="B8" s="13" t="s">
        <v>72</v>
      </c>
      <c r="C8" s="14">
        <f>+'7. melléklet_maradvány'!C31</f>
        <v>766997</v>
      </c>
    </row>
    <row r="9" spans="1:3" ht="12.75" x14ac:dyDescent="0.2">
      <c r="A9" s="112"/>
      <c r="B9" s="6" t="s">
        <v>471</v>
      </c>
      <c r="C9" s="113">
        <f>+($C$8/1.27)*9.4%</f>
        <v>56769.856692913389</v>
      </c>
    </row>
    <row r="10" spans="1:3" ht="12.75" x14ac:dyDescent="0.2">
      <c r="A10" s="112"/>
      <c r="B10" s="6" t="s">
        <v>472</v>
      </c>
      <c r="C10" s="113">
        <f>+($C$8/1.27)*51.1%</f>
        <v>308610.60393700789</v>
      </c>
    </row>
    <row r="11" spans="1:3" ht="12.75" x14ac:dyDescent="0.2">
      <c r="A11" s="112"/>
      <c r="B11" s="6" t="s">
        <v>473</v>
      </c>
      <c r="C11" s="113">
        <f>+($C$8/1.27)*39.5%</f>
        <v>238554.18503937012</v>
      </c>
    </row>
    <row r="12" spans="1:3" ht="12.75" x14ac:dyDescent="0.2">
      <c r="A12" s="112"/>
      <c r="B12" s="6" t="s">
        <v>445</v>
      </c>
      <c r="C12" s="113">
        <f>+C9*27%</f>
        <v>15327.861307086616</v>
      </c>
    </row>
    <row r="13" spans="1:3" ht="12.75" x14ac:dyDescent="0.2">
      <c r="A13" s="112"/>
      <c r="B13" s="6" t="s">
        <v>474</v>
      </c>
      <c r="C13" s="113">
        <f>+C10*27%</f>
        <v>83324.863062992139</v>
      </c>
    </row>
    <row r="14" spans="1:3" ht="12.75" x14ac:dyDescent="0.2">
      <c r="A14" s="112"/>
      <c r="B14" s="6" t="s">
        <v>475</v>
      </c>
      <c r="C14" s="113">
        <f>+C11*27%</f>
        <v>64409.629960629936</v>
      </c>
    </row>
    <row r="15" spans="1:3" ht="12.75" x14ac:dyDescent="0.2">
      <c r="A15" s="56"/>
      <c r="B15" s="56"/>
      <c r="C15" s="57"/>
    </row>
    <row r="16" spans="1:3" ht="12.75" x14ac:dyDescent="0.2">
      <c r="A16" s="59"/>
      <c r="B16" s="15" t="s">
        <v>76</v>
      </c>
      <c r="C16" s="61"/>
    </row>
    <row r="17" spans="1:3" ht="12.75" x14ac:dyDescent="0.2">
      <c r="A17" s="13" t="s">
        <v>446</v>
      </c>
      <c r="B17" s="13" t="s">
        <v>72</v>
      </c>
      <c r="C17" s="14">
        <f>+'7. melléklet_maradvány'!C44</f>
        <v>288797</v>
      </c>
    </row>
    <row r="18" spans="1:3" ht="12.75" x14ac:dyDescent="0.2">
      <c r="A18" s="112"/>
      <c r="B18" s="6" t="s">
        <v>447</v>
      </c>
      <c r="C18" s="113">
        <f>+C17/1.27</f>
        <v>227399.21259842519</v>
      </c>
    </row>
    <row r="19" spans="1:3" ht="12.75" x14ac:dyDescent="0.2">
      <c r="A19" s="112"/>
      <c r="B19" s="6" t="s">
        <v>470</v>
      </c>
      <c r="C19" s="113">
        <f>+C18*27%</f>
        <v>61397.787401574802</v>
      </c>
    </row>
    <row r="20" spans="1:3" ht="12.75" x14ac:dyDescent="0.2">
      <c r="A20" s="56"/>
      <c r="B20" s="56"/>
      <c r="C20" s="57"/>
    </row>
    <row r="21" spans="1:3" ht="12.75" x14ac:dyDescent="0.2">
      <c r="A21" s="59"/>
      <c r="B21" s="15" t="s">
        <v>77</v>
      </c>
      <c r="C21" s="61"/>
    </row>
    <row r="22" spans="1:3" ht="12.75" x14ac:dyDescent="0.2">
      <c r="A22" s="13" t="s">
        <v>448</v>
      </c>
      <c r="B22" s="13" t="s">
        <v>72</v>
      </c>
      <c r="C22" s="14">
        <f>+'7. melléklet_maradvány'!C57</f>
        <v>448117</v>
      </c>
    </row>
    <row r="23" spans="1:3" ht="12.75" x14ac:dyDescent="0.2">
      <c r="A23" s="112"/>
      <c r="B23" s="6" t="s">
        <v>449</v>
      </c>
      <c r="C23" s="113">
        <f>300000*47%/1.27</f>
        <v>111023.62204724409</v>
      </c>
    </row>
    <row r="24" spans="1:3" ht="12.75" x14ac:dyDescent="0.2">
      <c r="A24" s="112"/>
      <c r="B24" s="6" t="s">
        <v>452</v>
      </c>
      <c r="C24" s="113">
        <f>300000*18.1%/1.27</f>
        <v>42755.905511811026</v>
      </c>
    </row>
    <row r="25" spans="1:3" ht="12.75" x14ac:dyDescent="0.2">
      <c r="A25" s="112"/>
      <c r="B25" s="6" t="s">
        <v>453</v>
      </c>
      <c r="C25" s="113">
        <f>300000*20.8%/1.27</f>
        <v>49133.85826771654</v>
      </c>
    </row>
    <row r="26" spans="1:3" ht="12.75" x14ac:dyDescent="0.2">
      <c r="A26" s="112"/>
      <c r="B26" s="6" t="s">
        <v>454</v>
      </c>
      <c r="C26" s="113">
        <f>300000*14.1%/1.27</f>
        <v>33307.086614173219</v>
      </c>
    </row>
    <row r="27" spans="1:3" ht="12.75" x14ac:dyDescent="0.2">
      <c r="A27" s="112"/>
      <c r="B27" s="6" t="s">
        <v>459</v>
      </c>
      <c r="C27" s="113">
        <f>50000/1.27</f>
        <v>39370.078740157478</v>
      </c>
    </row>
    <row r="28" spans="1:3" ht="12.75" x14ac:dyDescent="0.2">
      <c r="A28" s="112"/>
      <c r="B28" s="6" t="s">
        <v>455</v>
      </c>
      <c r="C28" s="113">
        <f>+C23*27%</f>
        <v>29976.377952755905</v>
      </c>
    </row>
    <row r="29" spans="1:3" ht="12.75" x14ac:dyDescent="0.2">
      <c r="A29" s="112"/>
      <c r="B29" s="6" t="s">
        <v>456</v>
      </c>
      <c r="C29" s="113">
        <f>+C24*27%</f>
        <v>11544.094488188977</v>
      </c>
    </row>
    <row r="30" spans="1:3" ht="12.75" x14ac:dyDescent="0.2">
      <c r="A30" s="112"/>
      <c r="B30" s="6" t="s">
        <v>457</v>
      </c>
      <c r="C30" s="113">
        <f>+(C25+C27)*27%</f>
        <v>23896.062992125986</v>
      </c>
    </row>
    <row r="31" spans="1:3" ht="12.75" x14ac:dyDescent="0.2">
      <c r="A31" s="112"/>
      <c r="B31" s="6" t="s">
        <v>458</v>
      </c>
      <c r="C31" s="113">
        <f>+C26*27%</f>
        <v>8992.9133858267687</v>
      </c>
    </row>
    <row r="32" spans="1:3" ht="12.75" x14ac:dyDescent="0.2">
      <c r="A32" s="112"/>
      <c r="B32" s="6" t="s">
        <v>460</v>
      </c>
      <c r="C32" s="113">
        <f>((448117-350000)/1.27)/4</f>
        <v>19314.370078740158</v>
      </c>
    </row>
    <row r="33" spans="1:3" ht="12.75" x14ac:dyDescent="0.2">
      <c r="A33" s="112"/>
      <c r="B33" s="6" t="s">
        <v>461</v>
      </c>
      <c r="C33" s="113">
        <f>((448117-350000)/1.27)/4</f>
        <v>19314.370078740158</v>
      </c>
    </row>
    <row r="34" spans="1:3" ht="12.75" x14ac:dyDescent="0.2">
      <c r="A34" s="112"/>
      <c r="B34" s="6" t="s">
        <v>462</v>
      </c>
      <c r="C34" s="113">
        <f>((448117-350000)/1.27)/4</f>
        <v>19314.370078740158</v>
      </c>
    </row>
    <row r="35" spans="1:3" ht="12.75" x14ac:dyDescent="0.2">
      <c r="A35" s="112"/>
      <c r="B35" s="6" t="s">
        <v>463</v>
      </c>
      <c r="C35" s="113">
        <f>((448117-350000)/1.27)/4</f>
        <v>19314.370078740158</v>
      </c>
    </row>
    <row r="36" spans="1:3" ht="12.75" x14ac:dyDescent="0.2">
      <c r="A36" s="112"/>
      <c r="B36" s="6" t="s">
        <v>466</v>
      </c>
      <c r="C36" s="113">
        <f>+C32*27%</f>
        <v>5214.8799212598433</v>
      </c>
    </row>
    <row r="37" spans="1:3" ht="12.75" x14ac:dyDescent="0.2">
      <c r="A37" s="112"/>
      <c r="B37" s="6" t="s">
        <v>467</v>
      </c>
      <c r="C37" s="113">
        <f>+C33*27%</f>
        <v>5214.8799212598433</v>
      </c>
    </row>
    <row r="38" spans="1:3" ht="12.75" x14ac:dyDescent="0.2">
      <c r="A38" s="112"/>
      <c r="B38" s="6" t="s">
        <v>468</v>
      </c>
      <c r="C38" s="113">
        <f>+C34*27%</f>
        <v>5214.8799212598433</v>
      </c>
    </row>
    <row r="39" spans="1:3" ht="12.75" x14ac:dyDescent="0.2">
      <c r="A39" s="56"/>
      <c r="B39" s="6" t="s">
        <v>469</v>
      </c>
      <c r="C39" s="113">
        <f>+C35*27%</f>
        <v>5214.8799212598433</v>
      </c>
    </row>
    <row r="40" spans="1:3" s="121" customFormat="1" ht="12.75" x14ac:dyDescent="0.2">
      <c r="A40" s="118"/>
      <c r="B40" s="119"/>
      <c r="C40" s="120"/>
    </row>
    <row r="41" spans="1:3" ht="12.75" x14ac:dyDescent="0.2">
      <c r="A41" s="59"/>
      <c r="B41" s="15" t="s">
        <v>78</v>
      </c>
      <c r="C41" s="61"/>
    </row>
    <row r="42" spans="1:3" ht="12.75" x14ac:dyDescent="0.2">
      <c r="A42" s="13" t="s">
        <v>450</v>
      </c>
      <c r="B42" s="13" t="s">
        <v>72</v>
      </c>
      <c r="C42" s="14">
        <f>+'7. melléklet_maradvány'!C70</f>
        <v>172642</v>
      </c>
    </row>
    <row r="43" spans="1:3" ht="12.75" x14ac:dyDescent="0.2">
      <c r="A43" s="56"/>
      <c r="B43" s="6" t="s">
        <v>465</v>
      </c>
      <c r="C43" s="113">
        <f>+C42/1.27</f>
        <v>135938.58267716537</v>
      </c>
    </row>
    <row r="44" spans="1:3" ht="12.75" x14ac:dyDescent="0.2">
      <c r="A44" s="56"/>
      <c r="B44" s="6" t="s">
        <v>464</v>
      </c>
      <c r="C44" s="113">
        <f>+C42-C43</f>
        <v>36703.417322834634</v>
      </c>
    </row>
    <row r="45" spans="1:3" ht="12.75" x14ac:dyDescent="0.2">
      <c r="A45" s="56"/>
      <c r="B45" s="116"/>
      <c r="C45" s="117"/>
    </row>
    <row r="46" spans="1:3" ht="12.75" x14ac:dyDescent="0.2">
      <c r="A46" s="56"/>
      <c r="B46" s="56"/>
      <c r="C46" s="117"/>
    </row>
    <row r="47" spans="1:3" ht="12.75" x14ac:dyDescent="0.2">
      <c r="A47" s="56"/>
      <c r="B47" s="56"/>
      <c r="C47" s="57"/>
    </row>
    <row r="48" spans="1:3" ht="12.75" x14ac:dyDescent="0.2">
      <c r="A48" s="56"/>
      <c r="B48" s="116"/>
      <c r="C48" s="57"/>
    </row>
    <row r="49" spans="2:2" x14ac:dyDescent="0.2">
      <c r="B49" s="73"/>
    </row>
  </sheetData>
  <mergeCells count="1">
    <mergeCell ref="A1:C1"/>
  </mergeCells>
  <pageMargins left="1.1811023622047245" right="1.1811023622047245" top="0.98425196850393704" bottom="0.98425196850393704" header="0.51181102362204722" footer="0.51181102362204722"/>
  <pageSetup paperSize="9" orientation="portrait" horizontalDpi="300" verticalDpi="300" r:id="rId1"/>
  <headerFooter alignWithMargins="0">
    <oddHeader>&amp;C8. melléklet a 8/2020.(VII.14.)
önkormányzati rendelethez</oddHeader>
    <oddFooter>&amp;Radatok Forintban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5A9E-F950-4418-BC9B-222D9D856CF1}">
  <sheetPr filterMode="1"/>
  <dimension ref="A1:R16"/>
  <sheetViews>
    <sheetView zoomScaleNormal="100" workbookViewId="0">
      <selection sqref="A1:Q1"/>
    </sheetView>
  </sheetViews>
  <sheetFormatPr defaultRowHeight="12.75" x14ac:dyDescent="0.2"/>
  <cols>
    <col min="1" max="1" width="3" style="77" bestFit="1" customWidth="1"/>
    <col min="2" max="2" width="41" style="77" customWidth="1"/>
    <col min="3" max="3" width="12.7109375" style="77" customWidth="1"/>
    <col min="4" max="5" width="10.140625" style="77" bestFit="1" customWidth="1"/>
    <col min="6" max="6" width="11.140625" style="77" bestFit="1" customWidth="1"/>
    <col min="7" max="7" width="11.28515625" style="77" bestFit="1" customWidth="1"/>
    <col min="8" max="8" width="16.5703125" style="77" bestFit="1" customWidth="1"/>
    <col min="9" max="9" width="18.5703125" style="77" bestFit="1" customWidth="1"/>
    <col min="10" max="10" width="12.140625" style="77" bestFit="1" customWidth="1"/>
    <col min="11" max="11" width="13.85546875" style="77" bestFit="1" customWidth="1"/>
    <col min="12" max="12" width="19.28515625" style="77" bestFit="1" customWidth="1"/>
    <col min="13" max="13" width="16.28515625" style="77" bestFit="1" customWidth="1"/>
    <col min="14" max="16" width="16.5703125" style="77" bestFit="1" customWidth="1"/>
    <col min="17" max="17" width="16.28515625" style="77" bestFit="1" customWidth="1"/>
    <col min="18" max="18" width="11.85546875" style="77" bestFit="1" customWidth="1"/>
    <col min="19" max="256" width="9.140625" style="77"/>
    <col min="257" max="257" width="8.140625" style="77" customWidth="1"/>
    <col min="258" max="258" width="41" style="77" customWidth="1"/>
    <col min="259" max="273" width="32.85546875" style="77" customWidth="1"/>
    <col min="274" max="512" width="9.140625" style="77"/>
    <col min="513" max="513" width="8.140625" style="77" customWidth="1"/>
    <col min="514" max="514" width="41" style="77" customWidth="1"/>
    <col min="515" max="529" width="32.85546875" style="77" customWidth="1"/>
    <col min="530" max="768" width="9.140625" style="77"/>
    <col min="769" max="769" width="8.140625" style="77" customWidth="1"/>
    <col min="770" max="770" width="41" style="77" customWidth="1"/>
    <col min="771" max="785" width="32.85546875" style="77" customWidth="1"/>
    <col min="786" max="1024" width="9.140625" style="77"/>
    <col min="1025" max="1025" width="8.140625" style="77" customWidth="1"/>
    <col min="1026" max="1026" width="41" style="77" customWidth="1"/>
    <col min="1027" max="1041" width="32.85546875" style="77" customWidth="1"/>
    <col min="1042" max="1280" width="9.140625" style="77"/>
    <col min="1281" max="1281" width="8.140625" style="77" customWidth="1"/>
    <col min="1282" max="1282" width="41" style="77" customWidth="1"/>
    <col min="1283" max="1297" width="32.85546875" style="77" customWidth="1"/>
    <col min="1298" max="1536" width="9.140625" style="77"/>
    <col min="1537" max="1537" width="8.140625" style="77" customWidth="1"/>
    <col min="1538" max="1538" width="41" style="77" customWidth="1"/>
    <col min="1539" max="1553" width="32.85546875" style="77" customWidth="1"/>
    <col min="1554" max="1792" width="9.140625" style="77"/>
    <col min="1793" max="1793" width="8.140625" style="77" customWidth="1"/>
    <col min="1794" max="1794" width="41" style="77" customWidth="1"/>
    <col min="1795" max="1809" width="32.85546875" style="77" customWidth="1"/>
    <col min="1810" max="2048" width="9.140625" style="77"/>
    <col min="2049" max="2049" width="8.140625" style="77" customWidth="1"/>
    <col min="2050" max="2050" width="41" style="77" customWidth="1"/>
    <col min="2051" max="2065" width="32.85546875" style="77" customWidth="1"/>
    <col min="2066" max="2304" width="9.140625" style="77"/>
    <col min="2305" max="2305" width="8.140625" style="77" customWidth="1"/>
    <col min="2306" max="2306" width="41" style="77" customWidth="1"/>
    <col min="2307" max="2321" width="32.85546875" style="77" customWidth="1"/>
    <col min="2322" max="2560" width="9.140625" style="77"/>
    <col min="2561" max="2561" width="8.140625" style="77" customWidth="1"/>
    <col min="2562" max="2562" width="41" style="77" customWidth="1"/>
    <col min="2563" max="2577" width="32.85546875" style="77" customWidth="1"/>
    <col min="2578" max="2816" width="9.140625" style="77"/>
    <col min="2817" max="2817" width="8.140625" style="77" customWidth="1"/>
    <col min="2818" max="2818" width="41" style="77" customWidth="1"/>
    <col min="2819" max="2833" width="32.85546875" style="77" customWidth="1"/>
    <col min="2834" max="3072" width="9.140625" style="77"/>
    <col min="3073" max="3073" width="8.140625" style="77" customWidth="1"/>
    <col min="3074" max="3074" width="41" style="77" customWidth="1"/>
    <col min="3075" max="3089" width="32.85546875" style="77" customWidth="1"/>
    <col min="3090" max="3328" width="9.140625" style="77"/>
    <col min="3329" max="3329" width="8.140625" style="77" customWidth="1"/>
    <col min="3330" max="3330" width="41" style="77" customWidth="1"/>
    <col min="3331" max="3345" width="32.85546875" style="77" customWidth="1"/>
    <col min="3346" max="3584" width="9.140625" style="77"/>
    <col min="3585" max="3585" width="8.140625" style="77" customWidth="1"/>
    <col min="3586" max="3586" width="41" style="77" customWidth="1"/>
    <col min="3587" max="3601" width="32.85546875" style="77" customWidth="1"/>
    <col min="3602" max="3840" width="9.140625" style="77"/>
    <col min="3841" max="3841" width="8.140625" style="77" customWidth="1"/>
    <col min="3842" max="3842" width="41" style="77" customWidth="1"/>
    <col min="3843" max="3857" width="32.85546875" style="77" customWidth="1"/>
    <col min="3858" max="4096" width="9.140625" style="77"/>
    <col min="4097" max="4097" width="8.140625" style="77" customWidth="1"/>
    <col min="4098" max="4098" width="41" style="77" customWidth="1"/>
    <col min="4099" max="4113" width="32.85546875" style="77" customWidth="1"/>
    <col min="4114" max="4352" width="9.140625" style="77"/>
    <col min="4353" max="4353" width="8.140625" style="77" customWidth="1"/>
    <col min="4354" max="4354" width="41" style="77" customWidth="1"/>
    <col min="4355" max="4369" width="32.85546875" style="77" customWidth="1"/>
    <col min="4370" max="4608" width="9.140625" style="77"/>
    <col min="4609" max="4609" width="8.140625" style="77" customWidth="1"/>
    <col min="4610" max="4610" width="41" style="77" customWidth="1"/>
    <col min="4611" max="4625" width="32.85546875" style="77" customWidth="1"/>
    <col min="4626" max="4864" width="9.140625" style="77"/>
    <col min="4865" max="4865" width="8.140625" style="77" customWidth="1"/>
    <col min="4866" max="4866" width="41" style="77" customWidth="1"/>
    <col min="4867" max="4881" width="32.85546875" style="77" customWidth="1"/>
    <col min="4882" max="5120" width="9.140625" style="77"/>
    <col min="5121" max="5121" width="8.140625" style="77" customWidth="1"/>
    <col min="5122" max="5122" width="41" style="77" customWidth="1"/>
    <col min="5123" max="5137" width="32.85546875" style="77" customWidth="1"/>
    <col min="5138" max="5376" width="9.140625" style="77"/>
    <col min="5377" max="5377" width="8.140625" style="77" customWidth="1"/>
    <col min="5378" max="5378" width="41" style="77" customWidth="1"/>
    <col min="5379" max="5393" width="32.85546875" style="77" customWidth="1"/>
    <col min="5394" max="5632" width="9.140625" style="77"/>
    <col min="5633" max="5633" width="8.140625" style="77" customWidth="1"/>
    <col min="5634" max="5634" width="41" style="77" customWidth="1"/>
    <col min="5635" max="5649" width="32.85546875" style="77" customWidth="1"/>
    <col min="5650" max="5888" width="9.140625" style="77"/>
    <col min="5889" max="5889" width="8.140625" style="77" customWidth="1"/>
    <col min="5890" max="5890" width="41" style="77" customWidth="1"/>
    <col min="5891" max="5905" width="32.85546875" style="77" customWidth="1"/>
    <col min="5906" max="6144" width="9.140625" style="77"/>
    <col min="6145" max="6145" width="8.140625" style="77" customWidth="1"/>
    <col min="6146" max="6146" width="41" style="77" customWidth="1"/>
    <col min="6147" max="6161" width="32.85546875" style="77" customWidth="1"/>
    <col min="6162" max="6400" width="9.140625" style="77"/>
    <col min="6401" max="6401" width="8.140625" style="77" customWidth="1"/>
    <col min="6402" max="6402" width="41" style="77" customWidth="1"/>
    <col min="6403" max="6417" width="32.85546875" style="77" customWidth="1"/>
    <col min="6418" max="6656" width="9.140625" style="77"/>
    <col min="6657" max="6657" width="8.140625" style="77" customWidth="1"/>
    <col min="6658" max="6658" width="41" style="77" customWidth="1"/>
    <col min="6659" max="6673" width="32.85546875" style="77" customWidth="1"/>
    <col min="6674" max="6912" width="9.140625" style="77"/>
    <col min="6913" max="6913" width="8.140625" style="77" customWidth="1"/>
    <col min="6914" max="6914" width="41" style="77" customWidth="1"/>
    <col min="6915" max="6929" width="32.85546875" style="77" customWidth="1"/>
    <col min="6930" max="7168" width="9.140625" style="77"/>
    <col min="7169" max="7169" width="8.140625" style="77" customWidth="1"/>
    <col min="7170" max="7170" width="41" style="77" customWidth="1"/>
    <col min="7171" max="7185" width="32.85546875" style="77" customWidth="1"/>
    <col min="7186" max="7424" width="9.140625" style="77"/>
    <col min="7425" max="7425" width="8.140625" style="77" customWidth="1"/>
    <col min="7426" max="7426" width="41" style="77" customWidth="1"/>
    <col min="7427" max="7441" width="32.85546875" style="77" customWidth="1"/>
    <col min="7442" max="7680" width="9.140625" style="77"/>
    <col min="7681" max="7681" width="8.140625" style="77" customWidth="1"/>
    <col min="7682" max="7682" width="41" style="77" customWidth="1"/>
    <col min="7683" max="7697" width="32.85546875" style="77" customWidth="1"/>
    <col min="7698" max="7936" width="9.140625" style="77"/>
    <col min="7937" max="7937" width="8.140625" style="77" customWidth="1"/>
    <col min="7938" max="7938" width="41" style="77" customWidth="1"/>
    <col min="7939" max="7953" width="32.85546875" style="77" customWidth="1"/>
    <col min="7954" max="8192" width="9.140625" style="77"/>
    <col min="8193" max="8193" width="8.140625" style="77" customWidth="1"/>
    <col min="8194" max="8194" width="41" style="77" customWidth="1"/>
    <col min="8195" max="8209" width="32.85546875" style="77" customWidth="1"/>
    <col min="8210" max="8448" width="9.140625" style="77"/>
    <col min="8449" max="8449" width="8.140625" style="77" customWidth="1"/>
    <col min="8450" max="8450" width="41" style="77" customWidth="1"/>
    <col min="8451" max="8465" width="32.85546875" style="77" customWidth="1"/>
    <col min="8466" max="8704" width="9.140625" style="77"/>
    <col min="8705" max="8705" width="8.140625" style="77" customWidth="1"/>
    <col min="8706" max="8706" width="41" style="77" customWidth="1"/>
    <col min="8707" max="8721" width="32.85546875" style="77" customWidth="1"/>
    <col min="8722" max="8960" width="9.140625" style="77"/>
    <col min="8961" max="8961" width="8.140625" style="77" customWidth="1"/>
    <col min="8962" max="8962" width="41" style="77" customWidth="1"/>
    <col min="8963" max="8977" width="32.85546875" style="77" customWidth="1"/>
    <col min="8978" max="9216" width="9.140625" style="77"/>
    <col min="9217" max="9217" width="8.140625" style="77" customWidth="1"/>
    <col min="9218" max="9218" width="41" style="77" customWidth="1"/>
    <col min="9219" max="9233" width="32.85546875" style="77" customWidth="1"/>
    <col min="9234" max="9472" width="9.140625" style="77"/>
    <col min="9473" max="9473" width="8.140625" style="77" customWidth="1"/>
    <col min="9474" max="9474" width="41" style="77" customWidth="1"/>
    <col min="9475" max="9489" width="32.85546875" style="77" customWidth="1"/>
    <col min="9490" max="9728" width="9.140625" style="77"/>
    <col min="9729" max="9729" width="8.140625" style="77" customWidth="1"/>
    <col min="9730" max="9730" width="41" style="77" customWidth="1"/>
    <col min="9731" max="9745" width="32.85546875" style="77" customWidth="1"/>
    <col min="9746" max="9984" width="9.140625" style="77"/>
    <col min="9985" max="9985" width="8.140625" style="77" customWidth="1"/>
    <col min="9986" max="9986" width="41" style="77" customWidth="1"/>
    <col min="9987" max="10001" width="32.85546875" style="77" customWidth="1"/>
    <col min="10002" max="10240" width="9.140625" style="77"/>
    <col min="10241" max="10241" width="8.140625" style="77" customWidth="1"/>
    <col min="10242" max="10242" width="41" style="77" customWidth="1"/>
    <col min="10243" max="10257" width="32.85546875" style="77" customWidth="1"/>
    <col min="10258" max="10496" width="9.140625" style="77"/>
    <col min="10497" max="10497" width="8.140625" style="77" customWidth="1"/>
    <col min="10498" max="10498" width="41" style="77" customWidth="1"/>
    <col min="10499" max="10513" width="32.85546875" style="77" customWidth="1"/>
    <col min="10514" max="10752" width="9.140625" style="77"/>
    <col min="10753" max="10753" width="8.140625" style="77" customWidth="1"/>
    <col min="10754" max="10754" width="41" style="77" customWidth="1"/>
    <col min="10755" max="10769" width="32.85546875" style="77" customWidth="1"/>
    <col min="10770" max="11008" width="9.140625" style="77"/>
    <col min="11009" max="11009" width="8.140625" style="77" customWidth="1"/>
    <col min="11010" max="11010" width="41" style="77" customWidth="1"/>
    <col min="11011" max="11025" width="32.85546875" style="77" customWidth="1"/>
    <col min="11026" max="11264" width="9.140625" style="77"/>
    <col min="11265" max="11265" width="8.140625" style="77" customWidth="1"/>
    <col min="11266" max="11266" width="41" style="77" customWidth="1"/>
    <col min="11267" max="11281" width="32.85546875" style="77" customWidth="1"/>
    <col min="11282" max="11520" width="9.140625" style="77"/>
    <col min="11521" max="11521" width="8.140625" style="77" customWidth="1"/>
    <col min="11522" max="11522" width="41" style="77" customWidth="1"/>
    <col min="11523" max="11537" width="32.85546875" style="77" customWidth="1"/>
    <col min="11538" max="11776" width="9.140625" style="77"/>
    <col min="11777" max="11777" width="8.140625" style="77" customWidth="1"/>
    <col min="11778" max="11778" width="41" style="77" customWidth="1"/>
    <col min="11779" max="11793" width="32.85546875" style="77" customWidth="1"/>
    <col min="11794" max="12032" width="9.140625" style="77"/>
    <col min="12033" max="12033" width="8.140625" style="77" customWidth="1"/>
    <col min="12034" max="12034" width="41" style="77" customWidth="1"/>
    <col min="12035" max="12049" width="32.85546875" style="77" customWidth="1"/>
    <col min="12050" max="12288" width="9.140625" style="77"/>
    <col min="12289" max="12289" width="8.140625" style="77" customWidth="1"/>
    <col min="12290" max="12290" width="41" style="77" customWidth="1"/>
    <col min="12291" max="12305" width="32.85546875" style="77" customWidth="1"/>
    <col min="12306" max="12544" width="9.140625" style="77"/>
    <col min="12545" max="12545" width="8.140625" style="77" customWidth="1"/>
    <col min="12546" max="12546" width="41" style="77" customWidth="1"/>
    <col min="12547" max="12561" width="32.85546875" style="77" customWidth="1"/>
    <col min="12562" max="12800" width="9.140625" style="77"/>
    <col min="12801" max="12801" width="8.140625" style="77" customWidth="1"/>
    <col min="12802" max="12802" width="41" style="77" customWidth="1"/>
    <col min="12803" max="12817" width="32.85546875" style="77" customWidth="1"/>
    <col min="12818" max="13056" width="9.140625" style="77"/>
    <col min="13057" max="13057" width="8.140625" style="77" customWidth="1"/>
    <col min="13058" max="13058" width="41" style="77" customWidth="1"/>
    <col min="13059" max="13073" width="32.85546875" style="77" customWidth="1"/>
    <col min="13074" max="13312" width="9.140625" style="77"/>
    <col min="13313" max="13313" width="8.140625" style="77" customWidth="1"/>
    <col min="13314" max="13314" width="41" style="77" customWidth="1"/>
    <col min="13315" max="13329" width="32.85546875" style="77" customWidth="1"/>
    <col min="13330" max="13568" width="9.140625" style="77"/>
    <col min="13569" max="13569" width="8.140625" style="77" customWidth="1"/>
    <col min="13570" max="13570" width="41" style="77" customWidth="1"/>
    <col min="13571" max="13585" width="32.85546875" style="77" customWidth="1"/>
    <col min="13586" max="13824" width="9.140625" style="77"/>
    <col min="13825" max="13825" width="8.140625" style="77" customWidth="1"/>
    <col min="13826" max="13826" width="41" style="77" customWidth="1"/>
    <col min="13827" max="13841" width="32.85546875" style="77" customWidth="1"/>
    <col min="13842" max="14080" width="9.140625" style="77"/>
    <col min="14081" max="14081" width="8.140625" style="77" customWidth="1"/>
    <col min="14082" max="14082" width="41" style="77" customWidth="1"/>
    <col min="14083" max="14097" width="32.85546875" style="77" customWidth="1"/>
    <col min="14098" max="14336" width="9.140625" style="77"/>
    <col min="14337" max="14337" width="8.140625" style="77" customWidth="1"/>
    <col min="14338" max="14338" width="41" style="77" customWidth="1"/>
    <col min="14339" max="14353" width="32.85546875" style="77" customWidth="1"/>
    <col min="14354" max="14592" width="9.140625" style="77"/>
    <col min="14593" max="14593" width="8.140625" style="77" customWidth="1"/>
    <col min="14594" max="14594" width="41" style="77" customWidth="1"/>
    <col min="14595" max="14609" width="32.85546875" style="77" customWidth="1"/>
    <col min="14610" max="14848" width="9.140625" style="77"/>
    <col min="14849" max="14849" width="8.140625" style="77" customWidth="1"/>
    <col min="14850" max="14850" width="41" style="77" customWidth="1"/>
    <col min="14851" max="14865" width="32.85546875" style="77" customWidth="1"/>
    <col min="14866" max="15104" width="9.140625" style="77"/>
    <col min="15105" max="15105" width="8.140625" style="77" customWidth="1"/>
    <col min="15106" max="15106" width="41" style="77" customWidth="1"/>
    <col min="15107" max="15121" width="32.85546875" style="77" customWidth="1"/>
    <col min="15122" max="15360" width="9.140625" style="77"/>
    <col min="15361" max="15361" width="8.140625" style="77" customWidth="1"/>
    <col min="15362" max="15362" width="41" style="77" customWidth="1"/>
    <col min="15363" max="15377" width="32.85546875" style="77" customWidth="1"/>
    <col min="15378" max="15616" width="9.140625" style="77"/>
    <col min="15617" max="15617" width="8.140625" style="77" customWidth="1"/>
    <col min="15618" max="15618" width="41" style="77" customWidth="1"/>
    <col min="15619" max="15633" width="32.85546875" style="77" customWidth="1"/>
    <col min="15634" max="15872" width="9.140625" style="77"/>
    <col min="15873" max="15873" width="8.140625" style="77" customWidth="1"/>
    <col min="15874" max="15874" width="41" style="77" customWidth="1"/>
    <col min="15875" max="15889" width="32.85546875" style="77" customWidth="1"/>
    <col min="15890" max="16128" width="9.140625" style="77"/>
    <col min="16129" max="16129" width="8.140625" style="77" customWidth="1"/>
    <col min="16130" max="16130" width="41" style="77" customWidth="1"/>
    <col min="16131" max="16145" width="32.85546875" style="77" customWidth="1"/>
    <col min="16146" max="16384" width="9.140625" style="77"/>
  </cols>
  <sheetData>
    <row r="1" spans="1:18" ht="19.5" x14ac:dyDescent="0.3">
      <c r="A1" s="130" t="s">
        <v>440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2"/>
    </row>
    <row r="2" spans="1:18" x14ac:dyDescent="0.2">
      <c r="A2" s="75"/>
    </row>
    <row r="3" spans="1:18" ht="96.75" customHeight="1" x14ac:dyDescent="0.2">
      <c r="A3" s="104" t="s">
        <v>81</v>
      </c>
      <c r="B3" s="80" t="s">
        <v>54</v>
      </c>
      <c r="C3" s="84" t="s">
        <v>82</v>
      </c>
      <c r="D3" s="79" t="s">
        <v>83</v>
      </c>
      <c r="E3" s="79" t="s">
        <v>84</v>
      </c>
      <c r="F3" s="79" t="s">
        <v>85</v>
      </c>
      <c r="G3" s="79" t="s">
        <v>86</v>
      </c>
      <c r="H3" s="79" t="s">
        <v>87</v>
      </c>
      <c r="I3" s="79" t="s">
        <v>88</v>
      </c>
      <c r="J3" s="79" t="s">
        <v>89</v>
      </c>
      <c r="K3" s="79" t="s">
        <v>90</v>
      </c>
      <c r="L3" s="79" t="s">
        <v>91</v>
      </c>
      <c r="M3" s="79" t="s">
        <v>92</v>
      </c>
      <c r="N3" s="79" t="s">
        <v>93</v>
      </c>
      <c r="O3" s="79" t="s">
        <v>94</v>
      </c>
      <c r="P3" s="79" t="s">
        <v>95</v>
      </c>
      <c r="Q3" s="80" t="s">
        <v>96</v>
      </c>
      <c r="R3" s="110" t="s">
        <v>439</v>
      </c>
    </row>
    <row r="4" spans="1:18" x14ac:dyDescent="0.2">
      <c r="A4" s="81">
        <v>1</v>
      </c>
      <c r="B4" s="83">
        <v>2</v>
      </c>
      <c r="C4" s="85">
        <v>3</v>
      </c>
      <c r="D4" s="82">
        <v>4</v>
      </c>
      <c r="E4" s="82">
        <v>5</v>
      </c>
      <c r="F4" s="82">
        <v>6</v>
      </c>
      <c r="G4" s="82">
        <v>7</v>
      </c>
      <c r="H4" s="82">
        <v>8</v>
      </c>
      <c r="I4" s="82">
        <v>9</v>
      </c>
      <c r="J4" s="82">
        <v>10</v>
      </c>
      <c r="K4" s="82">
        <v>11</v>
      </c>
      <c r="L4" s="82">
        <v>12</v>
      </c>
      <c r="M4" s="82">
        <v>13</v>
      </c>
      <c r="N4" s="82">
        <v>14</v>
      </c>
      <c r="O4" s="82">
        <v>15</v>
      </c>
      <c r="P4" s="82">
        <v>16</v>
      </c>
      <c r="Q4" s="83">
        <v>17</v>
      </c>
      <c r="R4" s="76" t="str">
        <f>IF(AND(C4=0,D4=0,E4=0,F4=0,G4=0,H4=0,I4=0,J4=0,K4=0,L4=0,M4=0,N4=0,O4=0,P4=0,Q4=0),"üres sor","nem üres sor")</f>
        <v>nem üres sor</v>
      </c>
    </row>
    <row r="5" spans="1:18" ht="25.5" x14ac:dyDescent="0.2">
      <c r="A5" s="78" t="s">
        <v>97</v>
      </c>
      <c r="B5" s="86" t="s">
        <v>98</v>
      </c>
      <c r="C5" s="92">
        <v>50579686</v>
      </c>
      <c r="D5" s="93">
        <v>0</v>
      </c>
      <c r="E5" s="93">
        <v>0</v>
      </c>
      <c r="F5" s="93">
        <v>50579686</v>
      </c>
      <c r="G5" s="93">
        <v>0</v>
      </c>
      <c r="H5" s="93">
        <v>490822414</v>
      </c>
      <c r="I5" s="93">
        <v>50579686</v>
      </c>
      <c r="J5" s="93">
        <v>0</v>
      </c>
      <c r="K5" s="93">
        <v>0</v>
      </c>
      <c r="L5" s="93">
        <v>1174000</v>
      </c>
      <c r="M5" s="93">
        <v>1174000</v>
      </c>
      <c r="N5" s="93">
        <v>0</v>
      </c>
      <c r="O5" s="93">
        <v>0</v>
      </c>
      <c r="P5" s="93">
        <v>0</v>
      </c>
      <c r="Q5" s="94">
        <v>0</v>
      </c>
      <c r="R5" s="76" t="str">
        <f t="shared" ref="R5:R16" si="0">IF(AND(C5=0,D5=0,E5=0,F5=0,G5=0,H5=0,I5=0,J5=0,K5=0,L5=0,M5=0,N5=0,O5=0,P5=0,Q5=0),"üres sor","nem üres sor")</f>
        <v>nem üres sor</v>
      </c>
    </row>
    <row r="6" spans="1:18" ht="25.5" hidden="1" x14ac:dyDescent="0.2">
      <c r="A6" s="87" t="s">
        <v>99</v>
      </c>
      <c r="B6" s="88" t="s">
        <v>100</v>
      </c>
      <c r="C6" s="95">
        <v>0</v>
      </c>
      <c r="D6" s="96">
        <v>0</v>
      </c>
      <c r="E6" s="96">
        <v>0</v>
      </c>
      <c r="F6" s="96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96">
        <v>0</v>
      </c>
      <c r="N6" s="96">
        <v>0</v>
      </c>
      <c r="O6" s="96">
        <v>0</v>
      </c>
      <c r="P6" s="96">
        <v>0</v>
      </c>
      <c r="Q6" s="97">
        <v>0</v>
      </c>
      <c r="R6" s="76" t="str">
        <f t="shared" si="0"/>
        <v>üres sor</v>
      </c>
    </row>
    <row r="7" spans="1:18" ht="25.5" x14ac:dyDescent="0.2">
      <c r="A7" s="87" t="s">
        <v>101</v>
      </c>
      <c r="B7" s="88" t="s">
        <v>102</v>
      </c>
      <c r="C7" s="95">
        <v>0</v>
      </c>
      <c r="D7" s="96">
        <v>0</v>
      </c>
      <c r="E7" s="96">
        <v>0</v>
      </c>
      <c r="F7" s="96">
        <v>0</v>
      </c>
      <c r="G7" s="96">
        <v>0</v>
      </c>
      <c r="H7" s="96">
        <v>234730103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7">
        <v>0</v>
      </c>
      <c r="R7" s="76" t="str">
        <f t="shared" si="0"/>
        <v>nem üres sor</v>
      </c>
    </row>
    <row r="8" spans="1:18" ht="25.5" hidden="1" x14ac:dyDescent="0.2">
      <c r="A8" s="87" t="s">
        <v>103</v>
      </c>
      <c r="B8" s="88" t="s">
        <v>104</v>
      </c>
      <c r="C8" s="95">
        <v>0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7">
        <v>0</v>
      </c>
      <c r="R8" s="76" t="str">
        <f t="shared" si="0"/>
        <v>üres sor</v>
      </c>
    </row>
    <row r="9" spans="1:18" ht="38.25" x14ac:dyDescent="0.2">
      <c r="A9" s="87" t="s">
        <v>105</v>
      </c>
      <c r="B9" s="88" t="s">
        <v>106</v>
      </c>
      <c r="C9" s="95">
        <v>75281417</v>
      </c>
      <c r="D9" s="96">
        <v>0</v>
      </c>
      <c r="E9" s="96">
        <v>-923383</v>
      </c>
      <c r="F9" s="96">
        <v>74358034</v>
      </c>
      <c r="G9" s="96">
        <v>0</v>
      </c>
      <c r="H9" s="96">
        <v>78039426</v>
      </c>
      <c r="I9" s="96">
        <v>74358034</v>
      </c>
      <c r="J9" s="96">
        <v>0</v>
      </c>
      <c r="K9" s="96">
        <v>0</v>
      </c>
      <c r="L9" s="96">
        <v>1365000</v>
      </c>
      <c r="M9" s="96">
        <v>1365000</v>
      </c>
      <c r="N9" s="96">
        <v>0</v>
      </c>
      <c r="O9" s="96">
        <v>0</v>
      </c>
      <c r="P9" s="96">
        <v>0</v>
      </c>
      <c r="Q9" s="97">
        <v>0</v>
      </c>
      <c r="R9" s="76" t="str">
        <f t="shared" si="0"/>
        <v>nem üres sor</v>
      </c>
    </row>
    <row r="10" spans="1:18" ht="38.25" x14ac:dyDescent="0.2">
      <c r="A10" s="87" t="s">
        <v>107</v>
      </c>
      <c r="B10" s="88" t="s">
        <v>108</v>
      </c>
      <c r="C10" s="95">
        <v>3400000</v>
      </c>
      <c r="D10" s="96">
        <v>0</v>
      </c>
      <c r="E10" s="96">
        <v>0</v>
      </c>
      <c r="F10" s="96">
        <v>3400000</v>
      </c>
      <c r="G10" s="96">
        <v>0</v>
      </c>
      <c r="H10" s="96">
        <v>4783856</v>
      </c>
      <c r="I10" s="96">
        <v>3400000</v>
      </c>
      <c r="J10" s="96">
        <v>0</v>
      </c>
      <c r="K10" s="96">
        <v>0</v>
      </c>
      <c r="L10" s="96">
        <v>380000</v>
      </c>
      <c r="M10" s="96">
        <v>380000</v>
      </c>
      <c r="N10" s="96">
        <v>0</v>
      </c>
      <c r="O10" s="96">
        <v>0</v>
      </c>
      <c r="P10" s="96">
        <v>0</v>
      </c>
      <c r="Q10" s="97">
        <v>0</v>
      </c>
      <c r="R10" s="76" t="str">
        <f t="shared" si="0"/>
        <v>nem üres sor</v>
      </c>
    </row>
    <row r="11" spans="1:18" ht="38.25" x14ac:dyDescent="0.2">
      <c r="A11" s="87" t="s">
        <v>109</v>
      </c>
      <c r="B11" s="88" t="s">
        <v>110</v>
      </c>
      <c r="C11" s="95">
        <v>9610480</v>
      </c>
      <c r="D11" s="96">
        <v>0</v>
      </c>
      <c r="E11" s="96">
        <v>0</v>
      </c>
      <c r="F11" s="96">
        <v>10436560</v>
      </c>
      <c r="G11" s="96">
        <v>826080</v>
      </c>
      <c r="H11" s="96">
        <v>41526540</v>
      </c>
      <c r="I11" s="96">
        <v>10436560</v>
      </c>
      <c r="J11" s="96">
        <v>826080</v>
      </c>
      <c r="K11" s="96">
        <v>0</v>
      </c>
      <c r="L11" s="96">
        <v>2860000</v>
      </c>
      <c r="M11" s="96">
        <v>2860000</v>
      </c>
      <c r="N11" s="96">
        <v>0</v>
      </c>
      <c r="O11" s="96">
        <v>0</v>
      </c>
      <c r="P11" s="96">
        <v>0</v>
      </c>
      <c r="Q11" s="97">
        <v>0</v>
      </c>
      <c r="R11" s="76" t="str">
        <f t="shared" si="0"/>
        <v>nem üres sor</v>
      </c>
    </row>
    <row r="12" spans="1:18" ht="63.75" hidden="1" x14ac:dyDescent="0.2">
      <c r="A12" s="87" t="s">
        <v>111</v>
      </c>
      <c r="B12" s="88" t="s">
        <v>112</v>
      </c>
      <c r="C12" s="95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7">
        <v>0</v>
      </c>
      <c r="R12" s="76" t="str">
        <f t="shared" si="0"/>
        <v>üres sor</v>
      </c>
    </row>
    <row r="13" spans="1:18" ht="25.5" x14ac:dyDescent="0.2">
      <c r="A13" s="87" t="s">
        <v>113</v>
      </c>
      <c r="B13" s="88" t="s">
        <v>114</v>
      </c>
      <c r="C13" s="95">
        <v>26052033</v>
      </c>
      <c r="D13" s="96">
        <v>-96642</v>
      </c>
      <c r="E13" s="96">
        <v>0</v>
      </c>
      <c r="F13" s="96">
        <v>25632391</v>
      </c>
      <c r="G13" s="96">
        <v>-323000</v>
      </c>
      <c r="H13" s="96">
        <v>29265973</v>
      </c>
      <c r="I13" s="96">
        <v>25632391</v>
      </c>
      <c r="J13" s="96">
        <v>0</v>
      </c>
      <c r="K13" s="96">
        <v>323000</v>
      </c>
      <c r="L13" s="96">
        <v>1126000</v>
      </c>
      <c r="M13" s="96">
        <v>1126000</v>
      </c>
      <c r="N13" s="96">
        <v>0</v>
      </c>
      <c r="O13" s="96">
        <v>0</v>
      </c>
      <c r="P13" s="96">
        <v>0</v>
      </c>
      <c r="Q13" s="97">
        <v>0</v>
      </c>
      <c r="R13" s="76" t="str">
        <f t="shared" si="0"/>
        <v>nem üres sor</v>
      </c>
    </row>
    <row r="14" spans="1:18" ht="25.5" x14ac:dyDescent="0.2">
      <c r="A14" s="87" t="s">
        <v>115</v>
      </c>
      <c r="B14" s="88" t="s">
        <v>116</v>
      </c>
      <c r="C14" s="95">
        <v>374420</v>
      </c>
      <c r="D14" s="96">
        <v>-27160</v>
      </c>
      <c r="E14" s="96">
        <v>-6305</v>
      </c>
      <c r="F14" s="96">
        <v>323495</v>
      </c>
      <c r="G14" s="96">
        <v>-17460</v>
      </c>
      <c r="H14" s="96">
        <v>395130</v>
      </c>
      <c r="I14" s="96">
        <v>323495</v>
      </c>
      <c r="J14" s="96">
        <v>0</v>
      </c>
      <c r="K14" s="96">
        <v>17460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7">
        <v>0</v>
      </c>
      <c r="R14" s="76" t="str">
        <f t="shared" si="0"/>
        <v>nem üres sor</v>
      </c>
    </row>
    <row r="15" spans="1:18" ht="25.5" hidden="1" x14ac:dyDescent="0.2">
      <c r="A15" s="81" t="s">
        <v>117</v>
      </c>
      <c r="B15" s="89" t="s">
        <v>118</v>
      </c>
      <c r="C15" s="98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100">
        <v>0</v>
      </c>
      <c r="R15" s="76" t="str">
        <f t="shared" si="0"/>
        <v>üres sor</v>
      </c>
    </row>
    <row r="16" spans="1:18" x14ac:dyDescent="0.2">
      <c r="A16" s="90" t="s">
        <v>119</v>
      </c>
      <c r="B16" s="91" t="s">
        <v>120</v>
      </c>
      <c r="C16" s="101">
        <f t="shared" ref="C16:Q16" si="1">SUM(C5:C15)</f>
        <v>165298036</v>
      </c>
      <c r="D16" s="102">
        <f t="shared" si="1"/>
        <v>-123802</v>
      </c>
      <c r="E16" s="102">
        <f t="shared" si="1"/>
        <v>-929688</v>
      </c>
      <c r="F16" s="102">
        <f t="shared" si="1"/>
        <v>164730166</v>
      </c>
      <c r="G16" s="102">
        <f t="shared" si="1"/>
        <v>485620</v>
      </c>
      <c r="H16" s="102">
        <f t="shared" si="1"/>
        <v>879563442</v>
      </c>
      <c r="I16" s="102">
        <f t="shared" si="1"/>
        <v>164730166</v>
      </c>
      <c r="J16" s="102">
        <f t="shared" si="1"/>
        <v>826080</v>
      </c>
      <c r="K16" s="102">
        <f t="shared" si="1"/>
        <v>340460</v>
      </c>
      <c r="L16" s="102">
        <f t="shared" si="1"/>
        <v>6905000</v>
      </c>
      <c r="M16" s="102">
        <f t="shared" si="1"/>
        <v>6905000</v>
      </c>
      <c r="N16" s="102">
        <f t="shared" si="1"/>
        <v>0</v>
      </c>
      <c r="O16" s="102">
        <f t="shared" si="1"/>
        <v>0</v>
      </c>
      <c r="P16" s="102">
        <f t="shared" si="1"/>
        <v>0</v>
      </c>
      <c r="Q16" s="103">
        <f t="shared" si="1"/>
        <v>0</v>
      </c>
      <c r="R16" s="76" t="str">
        <f t="shared" si="0"/>
        <v>nem üres sor</v>
      </c>
    </row>
  </sheetData>
  <autoFilter ref="A3:R16" xr:uid="{3812AE54-16AD-450E-9CF7-5EF965115C6F}">
    <filterColumn colId="17">
      <filters>
        <filter val="nem üres sor"/>
      </filters>
    </filterColumn>
  </autoFilter>
  <mergeCells count="1">
    <mergeCell ref="A1:Q1"/>
  </mergeCells>
  <pageMargins left="0.74803149606299213" right="0.74803149606299213" top="0.98425196850393704" bottom="0.98425196850393704" header="0.51181102362204722" footer="0.51181102362204722"/>
  <pageSetup scale="47" orientation="landscape" horizontalDpi="300" verticalDpi="300" r:id="rId1"/>
  <headerFooter alignWithMargins="0">
    <oddHeader>&amp;C9. melléklet a 8/2020.(VII.14.)
önkormányzati rendelethez</oddHeader>
    <oddFooter>&amp;Radatok Forintban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5</vt:i4>
      </vt:variant>
    </vt:vector>
  </HeadingPairs>
  <TitlesOfParts>
    <vt:vector size="16" baseType="lpstr">
      <vt:lpstr>1. melléklet_önkormányzat</vt:lpstr>
      <vt:lpstr>2. melléklet_óvoda</vt:lpstr>
      <vt:lpstr>3. melléklet_faluház</vt:lpstr>
      <vt:lpstr>4. melléklet_idősek</vt:lpstr>
      <vt:lpstr>5. melléklet_polgármesteri hiv.</vt:lpstr>
      <vt:lpstr>6. melléklet_összesített</vt:lpstr>
      <vt:lpstr>7. melléklet_maradvány</vt:lpstr>
      <vt:lpstr>8. melléklet_szabad maradvány</vt:lpstr>
      <vt:lpstr>9. melléklet_normatíva</vt:lpstr>
      <vt:lpstr>10. melléklet_kieg.támogatás</vt:lpstr>
      <vt:lpstr>11. melléklet_előző évek kieg.t</vt:lpstr>
      <vt:lpstr>'10. melléklet_kieg.támogatás'!Nyomtatási_cím</vt:lpstr>
      <vt:lpstr>'11. melléklet_előző évek kieg.t'!Nyomtatási_cím</vt:lpstr>
      <vt:lpstr>'10. melléklet_kieg.támogatás'!Nyomtatási_terület</vt:lpstr>
      <vt:lpstr>'11. melléklet_előző évek kieg.t'!Nyomtatási_terület</vt:lpstr>
      <vt:lpstr>'9. melléklet_normatíva'!Nyomtatási_terület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konyveles1</dc:creator>
  <cp:lastModifiedBy>Iktato</cp:lastModifiedBy>
  <cp:lastPrinted>2020-07-09T13:13:25Z</cp:lastPrinted>
  <dcterms:created xsi:type="dcterms:W3CDTF">2020-06-22T07:19:14Z</dcterms:created>
  <dcterms:modified xsi:type="dcterms:W3CDTF">2020-07-15T11:52:25Z</dcterms:modified>
</cp:coreProperties>
</file>