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812" windowHeight="10092" firstSheet="4" activeTab="4"/>
  </bookViews>
  <sheets>
    <sheet name="01" sheetId="1" state="hidden" r:id="rId1"/>
    <sheet name="02" sheetId="2" state="hidden" r:id="rId2"/>
    <sheet name="03" sheetId="3" state="hidden" r:id="rId3"/>
    <sheet name="04" sheetId="4" state="hidden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  <sheet name="11" sheetId="15" r:id="rId15"/>
    <sheet name="12" sheetId="16" r:id="rId16"/>
    <sheet name="13" sheetId="17" r:id="rId17"/>
    <sheet name="14" sheetId="18" r:id="rId18"/>
    <sheet name="15." sheetId="19" r:id="rId19"/>
    <sheet name="16" sheetId="20" r:id="rId20"/>
    <sheet name="17" sheetId="21" r:id="rId21"/>
  </sheets>
  <externalReferences>
    <externalReference r:id="rId24"/>
  </externalReferences>
  <definedNames>
    <definedName name="_xlnm.Print_Area" localSheetId="4">'1'!$A$3:$F$207</definedName>
    <definedName name="_xlnm.Print_Area" localSheetId="13">'10'!$A$1:$F$11</definedName>
    <definedName name="_xlnm.Print_Area" localSheetId="14">'11'!$A$1:$H$17</definedName>
    <definedName name="_xlnm.Print_Area" localSheetId="15">'12'!$A$1:$BG$30</definedName>
    <definedName name="_xlnm.Print_Area" localSheetId="5">'2'!$A$2:$I$30</definedName>
    <definedName name="_xlnm.Print_Area" localSheetId="7">'4'!$A$1:$F$273</definedName>
    <definedName name="_xlnm.Print_Area" localSheetId="8">'5'!$A$1:$B$9</definedName>
    <definedName name="_xlnm.Print_Area" localSheetId="9">'6'!$A$1:$B$8</definedName>
    <definedName name="_xlnm.Print_Area" localSheetId="10">'7'!$A$1:$BE$18</definedName>
  </definedNames>
  <calcPr fullCalcOnLoad="1"/>
</workbook>
</file>

<file path=xl/sharedStrings.xml><?xml version="1.0" encoding="utf-8"?>
<sst xmlns="http://schemas.openxmlformats.org/spreadsheetml/2006/main" count="3652" uniqueCount="2126">
  <si>
    <t>17</t>
  </si>
  <si>
    <t>01</t>
  </si>
  <si>
    <t>02</t>
  </si>
  <si>
    <t>03</t>
  </si>
  <si>
    <t>04</t>
  </si>
  <si>
    <t>Megnevezés</t>
  </si>
  <si>
    <t>Teljesítés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</si>
  <si>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</si>
  <si>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</si>
  <si>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</si>
  <si>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</si>
  <si>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</si>
  <si>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</si>
  <si>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</si>
  <si>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</si>
  <si>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</si>
  <si>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</si>
  <si>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</si>
  <si>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</si>
  <si>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</si>
  <si>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</si>
  <si>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</si>
  <si>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</si>
  <si>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</si>
  <si>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</si>
  <si>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</si>
  <si>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</si>
  <si>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</si>
  <si>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</si>
  <si>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</si>
  <si>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</si>
  <si>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</si>
  <si>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</si>
  <si>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</si>
  <si>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</si>
  <si>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</si>
  <si>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</si>
  <si>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</si>
  <si>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</si>
  <si>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</si>
  <si>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</si>
  <si>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</si>
  <si>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</si>
  <si>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</si>
  <si>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</si>
  <si>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</si>
  <si>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</si>
  <si>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</si>
  <si>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</si>
  <si>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</si>
  <si>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</si>
  <si>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</si>
  <si>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</si>
  <si>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</si>
  <si>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</si>
  <si>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</si>
  <si>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</si>
  <si>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</si>
  <si>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</si>
  <si>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</si>
  <si>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</si>
  <si>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</si>
  <si>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</si>
  <si>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</si>
  <si>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</si>
  <si>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</si>
  <si>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</si>
  <si>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</si>
  <si>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</si>
  <si>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</si>
  <si>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</si>
  <si>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</si>
  <si>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</si>
  <si>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</si>
  <si>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</si>
  <si>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</si>
  <si>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</si>
  <si>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</si>
  <si>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</si>
  <si>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</si>
  <si>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</si>
  <si>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</si>
  <si>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</si>
  <si>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</si>
  <si>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</si>
  <si>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</si>
  <si>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</si>
  <si>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</si>
  <si>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</si>
  <si>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</si>
  <si>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</si>
  <si>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</si>
  <si>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</si>
  <si>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</si>
  <si>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</si>
  <si>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</si>
  <si>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</si>
  <si>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</si>
  <si>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</si>
  <si>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</si>
  <si>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</si>
  <si>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</si>
  <si>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</si>
  <si>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</si>
  <si>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</si>
  <si>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</si>
  <si>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</si>
  <si>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</si>
  <si>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</si>
  <si>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</si>
  <si>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</si>
  <si>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</si>
  <si>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</si>
  <si>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</si>
  <si>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</si>
  <si>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</si>
  <si>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</si>
  <si>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</si>
  <si>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</si>
  <si>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</si>
  <si>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</si>
  <si>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</si>
  <si>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</si>
  <si>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</si>
  <si>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</si>
  <si>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B111</t>
  </si>
  <si>
    <t>B112</t>
  </si>
  <si>
    <t>B113</t>
  </si>
  <si>
    <t>B114</t>
  </si>
  <si>
    <t>B115</t>
  </si>
  <si>
    <t>B116</t>
  </si>
  <si>
    <t>B11</t>
  </si>
  <si>
    <t>B12</t>
  </si>
  <si>
    <t>B13</t>
  </si>
  <si>
    <t>B14</t>
  </si>
  <si>
    <t>B15</t>
  </si>
  <si>
    <t>B16</t>
  </si>
  <si>
    <t>B1</t>
  </si>
  <si>
    <t>B21</t>
  </si>
  <si>
    <t>B22</t>
  </si>
  <si>
    <t>B23</t>
  </si>
  <si>
    <t>B24</t>
  </si>
  <si>
    <t>B25</t>
  </si>
  <si>
    <t xml:space="preserve">Helyi önkormányzatok működésének általános támogatása   </t>
  </si>
  <si>
    <t xml:space="preserve">Települési önkormányzatok egyes köznevelési feladatainak támogatása   </t>
  </si>
  <si>
    <t xml:space="preserve">Települési önkormányzatok szociális, gyermekjóléti és gyermekétkeztetési feladatainak támogatása </t>
  </si>
  <si>
    <t>Települési önkormányzatok kulturális feladatainak támogatása</t>
  </si>
  <si>
    <t xml:space="preserve">Működési célú központosított előirányzatok </t>
  </si>
  <si>
    <t>Helyi önkormányzatok kiegészítő támogatásai</t>
  </si>
  <si>
    <t>Eredeti</t>
  </si>
  <si>
    <t>Rovat megnevezése</t>
  </si>
  <si>
    <t>Bevétel</t>
  </si>
  <si>
    <t>Rov sz.</t>
  </si>
  <si>
    <t xml:space="preserve">Működési célú garancia- és kezességvállalásból származó megtérülések államháztartáson belülről </t>
  </si>
  <si>
    <t xml:space="preserve">Elvonások és befizetések bevételei </t>
  </si>
  <si>
    <t>B2</t>
  </si>
  <si>
    <t>B31</t>
  </si>
  <si>
    <t>B34</t>
  </si>
  <si>
    <t>B35</t>
  </si>
  <si>
    <t>B36</t>
  </si>
  <si>
    <t>B3</t>
  </si>
  <si>
    <t>B401</t>
  </si>
  <si>
    <t>Felhalmozási célú garancia- és kezességvállalásból származó megtérülések államháztartáson belülről</t>
  </si>
  <si>
    <t xml:space="preserve">Felhalmozási célú önkormányzati támogatások 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</si>
  <si>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</si>
  <si>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</si>
  <si>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</si>
  <si>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</si>
  <si>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</si>
  <si>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</si>
  <si>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</si>
  <si>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</si>
  <si>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</si>
  <si>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</si>
  <si>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B51</t>
  </si>
  <si>
    <t>B52</t>
  </si>
  <si>
    <t>B53</t>
  </si>
  <si>
    <t>B54</t>
  </si>
  <si>
    <t>Általános forgalmi adó visszatérítése</t>
  </si>
  <si>
    <t xml:space="preserve">Kiszámlázott általános forgalmi adó </t>
  </si>
  <si>
    <t xml:space="preserve">Ellátási díjak </t>
  </si>
  <si>
    <t xml:space="preserve">Készletértékesítés ellenértéke </t>
  </si>
  <si>
    <t>Egyéb felhalmozási célú támogatások bevételei államháztartáson belülről</t>
  </si>
  <si>
    <t>Felhalmozási célú visszatérítendő támogatások, kölcsönök igénybevétele államháztartáson belülről</t>
  </si>
  <si>
    <t>Felhalmozási célú visszatérítendő támogatások, kölcsönök visszatérülése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</si>
  <si>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</si>
  <si>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</si>
  <si>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</si>
  <si>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Vagyoni tipusú adók</t>
  </si>
  <si>
    <t>Egyéb közhatalmi bevételek</t>
  </si>
  <si>
    <t>Szolgáltatások ellenértéke</t>
  </si>
  <si>
    <t>Közvetített szolgáltatások ellenértéke</t>
  </si>
  <si>
    <t>Tulajdonosi bevételek</t>
  </si>
  <si>
    <t>Kamatbevételek</t>
  </si>
  <si>
    <t>Egyéb pénzügyi műveletek bevételei</t>
  </si>
  <si>
    <t>Egyéb működési bevételek</t>
  </si>
  <si>
    <t>B55</t>
  </si>
  <si>
    <t xml:space="preserve">Részesedések megszűnéséhez kapcsolódó bevételek </t>
  </si>
  <si>
    <t>Részesedések értékesítése</t>
  </si>
  <si>
    <t xml:space="preserve">Egyéb tárgyi eszközök értékesítése </t>
  </si>
  <si>
    <t>Immateriális javak értékesítése</t>
  </si>
  <si>
    <t>Ingatlanok értékesítése</t>
  </si>
  <si>
    <t>B5</t>
  </si>
  <si>
    <t>B61</t>
  </si>
  <si>
    <t>B62</t>
  </si>
  <si>
    <t>B63</t>
  </si>
  <si>
    <t>Működési célú garancia- és kezességvállalásból származó megtérülések államháztartáson kívülről</t>
  </si>
  <si>
    <t>B6</t>
  </si>
  <si>
    <t>B71</t>
  </si>
  <si>
    <t>B72</t>
  </si>
  <si>
    <t>B73</t>
  </si>
  <si>
    <t>B7</t>
  </si>
  <si>
    <t>B1-B7</t>
  </si>
  <si>
    <t>B811</t>
  </si>
  <si>
    <t>B812</t>
  </si>
  <si>
    <t>B813</t>
  </si>
  <si>
    <t>B814</t>
  </si>
  <si>
    <t>B817</t>
  </si>
  <si>
    <t>B81</t>
  </si>
  <si>
    <t>B821</t>
  </si>
  <si>
    <t>B822</t>
  </si>
  <si>
    <t>B823</t>
  </si>
  <si>
    <t>B824</t>
  </si>
  <si>
    <t>B82</t>
  </si>
  <si>
    <t>B83</t>
  </si>
  <si>
    <t>B8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</si>
  <si>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</si>
  <si>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</si>
  <si>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</si>
  <si>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</si>
  <si>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</si>
  <si>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</si>
  <si>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</si>
  <si>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</si>
  <si>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</si>
  <si>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</si>
  <si>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</si>
  <si>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</si>
  <si>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</si>
  <si>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K11</t>
  </si>
  <si>
    <t>K121</t>
  </si>
  <si>
    <t>K122</t>
  </si>
  <si>
    <t>K123</t>
  </si>
  <si>
    <t>K12</t>
  </si>
  <si>
    <t>K1</t>
  </si>
  <si>
    <t>K2</t>
  </si>
  <si>
    <t>K311</t>
  </si>
  <si>
    <t>K312</t>
  </si>
  <si>
    <t>K313</t>
  </si>
  <si>
    <t>K31</t>
  </si>
  <si>
    <t>K321</t>
  </si>
  <si>
    <t>K322</t>
  </si>
  <si>
    <t>K32</t>
  </si>
  <si>
    <t>K331</t>
  </si>
  <si>
    <t>K332</t>
  </si>
  <si>
    <t>K333</t>
  </si>
  <si>
    <t>K334</t>
  </si>
  <si>
    <t>K335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</si>
  <si>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</si>
  <si>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</si>
  <si>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</si>
  <si>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</si>
  <si>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</si>
  <si>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</si>
  <si>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</si>
  <si>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</si>
  <si>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</si>
  <si>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</si>
  <si>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</si>
  <si>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</si>
  <si>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K3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</si>
  <si>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</si>
  <si>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</si>
  <si>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</si>
  <si>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</si>
  <si>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</si>
  <si>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</si>
  <si>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</si>
  <si>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</si>
  <si>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</si>
  <si>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</si>
  <si>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</si>
  <si>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</si>
  <si>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</si>
  <si>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</si>
  <si>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</si>
  <si>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</si>
  <si>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</si>
  <si>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</si>
  <si>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</si>
  <si>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</si>
  <si>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</si>
  <si>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K5</t>
  </si>
  <si>
    <t>K61</t>
  </si>
  <si>
    <t>K62</t>
  </si>
  <si>
    <t>K63</t>
  </si>
  <si>
    <t>K64</t>
  </si>
  <si>
    <t>K65</t>
  </si>
  <si>
    <t>K66</t>
  </si>
  <si>
    <t>K67</t>
  </si>
  <si>
    <t>K6</t>
  </si>
  <si>
    <t>K71</t>
  </si>
  <si>
    <t>K72</t>
  </si>
  <si>
    <t>K73</t>
  </si>
  <si>
    <t>K74</t>
  </si>
  <si>
    <t>K7</t>
  </si>
  <si>
    <t>K8</t>
  </si>
  <si>
    <t>K1-K8</t>
  </si>
  <si>
    <t>K911</t>
  </si>
  <si>
    <t>K912</t>
  </si>
  <si>
    <t>K914</t>
  </si>
  <si>
    <t>K915</t>
  </si>
  <si>
    <t>K916</t>
  </si>
  <si>
    <t>K917</t>
  </si>
  <si>
    <t>K91</t>
  </si>
  <si>
    <t>K92</t>
  </si>
  <si>
    <t>K93</t>
  </si>
  <si>
    <t>K9</t>
  </si>
  <si>
    <t>Finanszírozási bevételek</t>
  </si>
  <si>
    <t xml:space="preserve">Külföldi értékpapírok kibocsátása </t>
  </si>
  <si>
    <t xml:space="preserve">Befektetési célú külföldi értékpapírok beváltása, értékesítése </t>
  </si>
  <si>
    <t xml:space="preserve">Adóssághoz nem kapcsolódó származékos ügyletek kiadásai </t>
  </si>
  <si>
    <t xml:space="preserve">Államháztartáson belüli megelőlegezések visszafizetése </t>
  </si>
  <si>
    <t>Egyéb tárgyi eszközök felújítása</t>
  </si>
  <si>
    <t>Informatikai eszközök felújítása</t>
  </si>
  <si>
    <t>Felújítási célú előzetesen felszámított általános forgalmi adó</t>
  </si>
  <si>
    <t>Ingatlanok felújítása</t>
  </si>
  <si>
    <t xml:space="preserve">Beruházási célú előzetesen felszámított általános forgalmi adó </t>
  </si>
  <si>
    <t xml:space="preserve">Meglévő részesedések növeléséhez kapcsolódó kiadások </t>
  </si>
  <si>
    <t>Részesedések beszerzése</t>
  </si>
  <si>
    <t>Egyéb tárgyi eszközök beszerzése, létesítése</t>
  </si>
  <si>
    <t>Informatikai eszközök beszerzése, létesítése</t>
  </si>
  <si>
    <t xml:space="preserve">Ingatlanok beszerzése, létesítése </t>
  </si>
  <si>
    <t>Immateriális javak beszerzése, létesítése</t>
  </si>
  <si>
    <t>Tartalékok</t>
  </si>
  <si>
    <t>Egyéb működési célú támogatások államháztartáson kívülre</t>
  </si>
  <si>
    <t xml:space="preserve">Kamattámogatások </t>
  </si>
  <si>
    <t>Árkiegészítések, ártámogatások</t>
  </si>
  <si>
    <t>Működési célú visszatérítendő támogatások, kölcsönök nyújtása államháztartáson kívülre</t>
  </si>
  <si>
    <t>Működési célú garancia- és kezességvállalásból származó kifizetés államháztartáson kívülre</t>
  </si>
  <si>
    <t>Egyéb működési célú támogatások államháztartáson belülre</t>
  </si>
  <si>
    <t>Működési célú visszatérítendő támogatások, kölcsönök törlesztése államháztartáson belülre</t>
  </si>
  <si>
    <t>Működési célú visszatérítendő támogatások, kölcsönök nyújtása államháztartáson belülre</t>
  </si>
  <si>
    <t>Működési célú garancia- és kezességvállalásból származó kifizetés államháztartáson belülre</t>
  </si>
  <si>
    <t xml:space="preserve">Elvonások és befizetések </t>
  </si>
  <si>
    <t>Nemzetközi kötelezettségek</t>
  </si>
  <si>
    <t>Egyéb nem intézményi ellátások</t>
  </si>
  <si>
    <t>Intézményi ellátottak pénzbeli juttatásai</t>
  </si>
  <si>
    <t>Lakhatással kapcsolatos ellátások</t>
  </si>
  <si>
    <t>Foglalkoztatással, munkanélküliséggel kapcsolatos ellátások</t>
  </si>
  <si>
    <t>Betegséggel kapcsolatos (nem társadalombiztosítási) ellátások</t>
  </si>
  <si>
    <t>Pénzbeli kárpótlások, kártérítések</t>
  </si>
  <si>
    <t>Családi támogatások</t>
  </si>
  <si>
    <t>Társadalombiztosítási ellátások</t>
  </si>
  <si>
    <t>Egyéb dologi kiadások</t>
  </si>
  <si>
    <t>Egyéb pénzügyi műveletek kiadásai</t>
  </si>
  <si>
    <t xml:space="preserve">Kamatkiadások </t>
  </si>
  <si>
    <t xml:space="preserve">Fizetendő általános forgalmi adó </t>
  </si>
  <si>
    <t>Működési célú előzetesen felszámított általános forgalmi adó</t>
  </si>
  <si>
    <t xml:space="preserve">Reklám- és propagandakiadások </t>
  </si>
  <si>
    <t>Kiküldetések kiadásai</t>
  </si>
  <si>
    <t>Egyéb szolgáltatások</t>
  </si>
  <si>
    <t>Szakmai tevékenységet segítő szolgáltatások</t>
  </si>
  <si>
    <t>Közvetített szolgáltatások</t>
  </si>
  <si>
    <t>Karbantartási, kisjavítási szolgáltatások</t>
  </si>
  <si>
    <t>Bérleti és lízing díjak</t>
  </si>
  <si>
    <t>Vásárolt élelmezés</t>
  </si>
  <si>
    <t>Közüzemi díjak</t>
  </si>
  <si>
    <t>Egyéb kommunikációs szolgáltatások</t>
  </si>
  <si>
    <t>Informatikai szolgáltatások igénybevétele</t>
  </si>
  <si>
    <t xml:space="preserve">Árubeszerzés </t>
  </si>
  <si>
    <t>Üzemeltetési anyagok beszerzése</t>
  </si>
  <si>
    <t>Szakmai anyagok beszerzése</t>
  </si>
  <si>
    <t xml:space="preserve">Egyéb külső személyi juttatások </t>
  </si>
  <si>
    <t>Munkavégzésre irányuló egyéb jogviszonyban nem saját foglalkoztatottnak fizetett juttatások</t>
  </si>
  <si>
    <t>Választott tisztségviselők juttatásai</t>
  </si>
  <si>
    <t xml:space="preserve">Szociális támogatások  </t>
  </si>
  <si>
    <t>Lakhatási támogatások</t>
  </si>
  <si>
    <t>Foglalkoztatottak egyéb személyi juttatásai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</si>
  <si>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</si>
  <si>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</si>
  <si>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</si>
  <si>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</si>
  <si>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 xml:space="preserve">Végkielégítés </t>
  </si>
  <si>
    <t xml:space="preserve">Jubileumi jutalom </t>
  </si>
  <si>
    <t>Béren kívüli juttatások</t>
  </si>
  <si>
    <t xml:space="preserve">Ruházati költségtérítés </t>
  </si>
  <si>
    <t xml:space="preserve">Közlekedési költségtérítés </t>
  </si>
  <si>
    <t xml:space="preserve">Egyéb költségtérítések </t>
  </si>
  <si>
    <t>Működési célú támogatások államháztartáson belülről</t>
  </si>
  <si>
    <t>Önkormányzatok működési támogatásai (B111+…+B116)</t>
  </si>
  <si>
    <t>Felhalmozási célú támogatások államháztartáson belülről</t>
  </si>
  <si>
    <t>Termékek és szolgáltatások adói</t>
  </si>
  <si>
    <t>Közhatalmi bevételek (=B35+B36)</t>
  </si>
  <si>
    <t>Felhalmozási bevételek (B51+…B55)</t>
  </si>
  <si>
    <t>Működési célú átvett pénzeszközök (B61+…B63)</t>
  </si>
  <si>
    <t>Felhalmozási célú átvett pénzeszközök (B71+…+B73)</t>
  </si>
  <si>
    <t>Költségvetési bevételek   (B1-B7)</t>
  </si>
  <si>
    <t>Működési célú támogatások államháztartáson belülről (B11+…+B16)</t>
  </si>
  <si>
    <t xml:space="preserve">Közhatalmi bevételek </t>
  </si>
  <si>
    <t xml:space="preserve">Működési bevételek </t>
  </si>
  <si>
    <t>Működési célú átvett pénzeszközök</t>
  </si>
  <si>
    <t>Felhalmozási célú átvett pénzeszközök</t>
  </si>
  <si>
    <t>Személyi juttatások</t>
  </si>
  <si>
    <t>Munkaadókat terhelő járulékok és szociális hozzájárulási adó</t>
  </si>
  <si>
    <t>Munkaadókat terhelő járulékok és szociális hozz adó</t>
  </si>
  <si>
    <t>Dologi kiadások</t>
  </si>
  <si>
    <t>Ellátottak pénzbeli juttatásai</t>
  </si>
  <si>
    <t>Egyéb működési célú kiadások</t>
  </si>
  <si>
    <t>Költségvetési kiadások</t>
  </si>
  <si>
    <t>Költségvetési bevételek (=01+…+05)</t>
  </si>
  <si>
    <t>Költségvetési kiadások (=01+…+05)</t>
  </si>
  <si>
    <t>Finanszírozási kiadások</t>
  </si>
  <si>
    <t>Bevételek összesen (=06+07)</t>
  </si>
  <si>
    <t>Felhalmozási bevételek</t>
  </si>
  <si>
    <t>Felh. célú támogatások államháztartáson belülről</t>
  </si>
  <si>
    <t>Beruházások</t>
  </si>
  <si>
    <t>Felújítások</t>
  </si>
  <si>
    <t>Egyéb felhalmozási célú kiadások</t>
  </si>
  <si>
    <t>Költségvetési bevételek (=01+…+03)</t>
  </si>
  <si>
    <t>Költségvetési kiadások (=01+…+03)</t>
  </si>
  <si>
    <t>Kiadás</t>
  </si>
  <si>
    <t>Előirányzat</t>
  </si>
  <si>
    <t>Ssz.</t>
  </si>
  <si>
    <t>Összesen</t>
  </si>
  <si>
    <t>Kapott irányító szervi támogatás</t>
  </si>
  <si>
    <t>Bevételek összesen irányító szervi támogatással (=10+11)</t>
  </si>
  <si>
    <t>B816</t>
  </si>
  <si>
    <t>Kiadások összesen (=21+22)</t>
  </si>
  <si>
    <t>Közhatalmi bevételek</t>
  </si>
  <si>
    <t>Működési bevételek</t>
  </si>
  <si>
    <t>Költségvetési bevételek   (=01+…+07)</t>
  </si>
  <si>
    <t>Bevételek összesen (=08+09)</t>
  </si>
  <si>
    <t xml:space="preserve">Egyéb működési célú kiadások </t>
  </si>
  <si>
    <t>Személyi juttatások összesen</t>
  </si>
  <si>
    <t xml:space="preserve">Felújítások </t>
  </si>
  <si>
    <t>Különféle befizetések és egyéb dologi kiadások</t>
  </si>
  <si>
    <t xml:space="preserve">Szolgáltatási kiadások </t>
  </si>
  <si>
    <t>Kommunikációs szolgáltatások</t>
  </si>
  <si>
    <t>Kiküldetések, reklám- és propagandakiadások</t>
  </si>
  <si>
    <t>Készletbeszerzés</t>
  </si>
  <si>
    <t>Külső személyi juttatások</t>
  </si>
  <si>
    <t>Foglalkoztatottak személyi juttatásai</t>
  </si>
  <si>
    <t>ezer Forintban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</si>
  <si>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</si>
  <si>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</si>
  <si>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</si>
  <si>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</si>
  <si>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</si>
  <si>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</si>
  <si>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</si>
  <si>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</si>
  <si>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</si>
  <si>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B32</t>
  </si>
  <si>
    <t>B33</t>
  </si>
  <si>
    <t>Beruházások összesen (=01+…+05)</t>
  </si>
  <si>
    <t>Felújítások összesen (=01+…+05)</t>
  </si>
  <si>
    <t>Összevont bevételek és kiadások</t>
  </si>
  <si>
    <t>Összevont  működési célú bevételek és kiadások mérlege</t>
  </si>
  <si>
    <t>Kiadás összesen (=06+07)</t>
  </si>
  <si>
    <t>Összevont  felhalmozási célú bevételek és kiadások mérlege</t>
  </si>
  <si>
    <t>(intézményi szinten tervezett beruházások, felújítások)</t>
  </si>
  <si>
    <t xml:space="preserve">Jövedelemadók </t>
  </si>
  <si>
    <t>Bevételek összesen</t>
  </si>
  <si>
    <t>Kiadás összesen</t>
  </si>
  <si>
    <t>Önként vállalt feladat</t>
  </si>
  <si>
    <t>Kötelező feladatellátás</t>
  </si>
  <si>
    <t>Bevételek-kiadások</t>
  </si>
  <si>
    <t>Költségvetési kiadások (=13+…+20)</t>
  </si>
  <si>
    <t>Államigazgatási feladat</t>
  </si>
  <si>
    <t>01 - K1-K8. Költségvetési kiadások</t>
  </si>
  <si>
    <t>#</t>
  </si>
  <si>
    <t>Eredeti előirányzat</t>
  </si>
  <si>
    <t>Módosított előirányzat</t>
  </si>
  <si>
    <t>Kötelezettségvállalás, más fizetési kötelezettség - Költségvetési évben esedékes</t>
  </si>
  <si>
    <t>Kötelezettségvállalás, más fizetési kötelezettség - Költségvetési évben esedékes végleges</t>
  </si>
  <si>
    <t>Kötelezettségvállalás, más fizetési kötelezettség - Költségvetési évet követően esedékes</t>
  </si>
  <si>
    <t>Kötelezettségvállalás, más fizetési kötelezettség - Költségvetési évet követően esedékes végleges</t>
  </si>
  <si>
    <t>Törvény szerinti illetmények, munkabérek        (K1101)</t>
  </si>
  <si>
    <t>Normatív jutalmak        (K1102)</t>
  </si>
  <si>
    <t>Céljuttatás, projektprémium        (K1103)</t>
  </si>
  <si>
    <t>Készenléti, ügyeleti, helyettesítési díj, túlóra, túlszolgálat        (K1104)</t>
  </si>
  <si>
    <t>Végkielégítés        (K1105)</t>
  </si>
  <si>
    <t>Jubileumi jutalom        (K1106)</t>
  </si>
  <si>
    <t>Béren kívüli juttatások        (K1107)</t>
  </si>
  <si>
    <t>Ruházati költségtérítés        (K1108)</t>
  </si>
  <si>
    <t>Közlekedési költségtérítés        (K1109)</t>
  </si>
  <si>
    <t>Egyéb költségtérítések        (K1110)</t>
  </si>
  <si>
    <t>Lakhatási támogatások        (K1111)</t>
  </si>
  <si>
    <t>Szociális támogatások        (K1112)</t>
  </si>
  <si>
    <t>Foglalkoztatottak egyéb személyi juttatásai(&gt;=14) (K1113)</t>
  </si>
  <si>
    <t>ebből:biztosítási díjak        (K1113)</t>
  </si>
  <si>
    <t>Foglalkoztatottak személyi juttatásai (=01+…+13)        (K11)</t>
  </si>
  <si>
    <t>Választott tisztségviselők juttatásai        (K121)</t>
  </si>
  <si>
    <t>Munkavégzésre irányuló egyéb jogviszonyban nem saját foglalkoztatottnak fizetett juttatások        (K122)</t>
  </si>
  <si>
    <t>Egyéb külső személyi juttatások        (K123)</t>
  </si>
  <si>
    <t>Külső személyi juttatások (=16+17+18)        (K12)</t>
  </si>
  <si>
    <t>Személyi juttatások (=15+19) (K1)</t>
  </si>
  <si>
    <t>Munkaadókat terhelő járulékok és szociális hozzájárulási adó (=22+…+28)                                                                                  (K2)</t>
  </si>
  <si>
    <t>ebből: szociális hozzájárulási adó        (K2)</t>
  </si>
  <si>
    <t>ebből: rehabilitációs hozzájárulás        (K2)</t>
  </si>
  <si>
    <t>ebből: korkedvezmény-biztosítási járulék        (K2)</t>
  </si>
  <si>
    <t>ebből: egészségügyi hozzájárulás        (K2)</t>
  </si>
  <si>
    <t>ebből: táppénz hozzájárulás        (K2)</t>
  </si>
  <si>
    <t>ebből: munkaadót a foglalkoztatottak részére történő kifizetésekkel kapcsolatban terhelő más járulék jellegű kötelezettségek        (K2)</t>
  </si>
  <si>
    <t>ebből: munkáltatót terhelő személyi jövedelemadó        (K2)</t>
  </si>
  <si>
    <t>Szakmai anyagok beszerzése        (K311)</t>
  </si>
  <si>
    <t>Üzemeltetési anyagok beszerzése        (K312)</t>
  </si>
  <si>
    <t>Árubeszerzés        (K313)</t>
  </si>
  <si>
    <t>Készletbeszerzés (=29+30+31)        (K31)</t>
  </si>
  <si>
    <t>Informatikai szolgáltatások igénybevétele        (K321)</t>
  </si>
  <si>
    <t>Egyéb kommunikációs szolgáltatások        (K322)</t>
  </si>
  <si>
    <t>Kommunikációs szolgáltatások (=33+34)        (K32)</t>
  </si>
  <si>
    <t>Közüzemi díjak        (K331)</t>
  </si>
  <si>
    <t>Vásárolt élelmezés        (K332)</t>
  </si>
  <si>
    <t>Bérleti és lízing díjak (&gt;=39)        (K333)</t>
  </si>
  <si>
    <t>ebből: a közszféra és a magánszféra együttműködésén (PPP) alapuló szerződéses konstrukció        (K333)</t>
  </si>
  <si>
    <t>Karbantartási, kisjavítási szolgáltatások        (K334)</t>
  </si>
  <si>
    <t>Közvetített szolgáltatások  (&gt;=42)        (K335)</t>
  </si>
  <si>
    <t>ebből: államháztartáson belül        (K335)</t>
  </si>
  <si>
    <t>Szakmai tevékenységet segítő szolgáltatások         (K336)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</si>
  <si>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</si>
  <si>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</si>
  <si>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</si>
  <si>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</si>
  <si>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propagandakiadások (=46+47)        (K34)</t>
  </si>
  <si>
    <t>Működési célú előzetesen felszámított általános forgalmi adó        (K351)</t>
  </si>
  <si>
    <t>Fizetendő általános forgalmi adó         (K352)</t>
  </si>
  <si>
    <t>Kamatkiadások   (&gt;=52+53)        (K353)</t>
  </si>
  <si>
    <t>ebből: államháztartáson belül        (K353)</t>
  </si>
  <si>
    <t>ebből: fedezeti ügyletek kamatkiadásai        (K353)</t>
  </si>
  <si>
    <t>Egyéb pénzügyi műveletek kiadásai  (&gt;=55+…+57)        (K354)</t>
  </si>
  <si>
    <t>ebből: valuta, deviza eszközök realizált árfolyamvesztesége        (K354)</t>
  </si>
  <si>
    <t>ebből: hitelviszonyt megtestesítő értékpapírok árfolyamkülönbözete        (K354)</t>
  </si>
  <si>
    <t>ebből: deviza kötelezettségek realizált árfolyamvesztesége        (K354)</t>
  </si>
  <si>
    <t>Egyéb dologi kiadások        (K355)</t>
  </si>
  <si>
    <t>Különféle befizetések és egyéb dologi kiadások (=49+50+51+54+58)        (K35)</t>
  </si>
  <si>
    <t>Dologi kiadások (=32+35+45+48+59)        (K3)</t>
  </si>
  <si>
    <t>Társadalombiztosítási ellátások        (K41)</t>
  </si>
  <si>
    <t>Családi támogatások (=63+…+73)        (K42)</t>
  </si>
  <si>
    <t>ebből: családi pótlék        (K42)</t>
  </si>
  <si>
    <t>ebből: anyasági támogatás        (K42)</t>
  </si>
  <si>
    <t>ebből: gyermekgondozási segély        (K42)</t>
  </si>
  <si>
    <t>ebből: gyermeknevelési támogatás        (K42)</t>
  </si>
  <si>
    <t>ebből: gyermekek születésével kapcsolatos szabadság megtérítése        (K42)</t>
  </si>
  <si>
    <t>ebből: életkezdési támogatás        (K42)</t>
  </si>
  <si>
    <t>ebből: otthonteremtési támogatás        (K42)</t>
  </si>
  <si>
    <t>ebből: gyermektartásdíj megelőlegezése        (K42)</t>
  </si>
  <si>
    <t>ebből: GYES-en és GYED-en lévők hallgatói hitelének célzott támogatása a Gyvt. 161/T. § (1) bekezdése szerinti támogatás kivételével (K42)</t>
  </si>
  <si>
    <t>ebből: óvodáztatási támogatás [Gyvt. 20/C. §]        (K42)</t>
  </si>
  <si>
    <t>ebből:  az egyéb pénzbeli és természetbeni gyermekvédelmi támogatások         (K42)</t>
  </si>
  <si>
    <t>Pénzbeli kárpótlások, kártérítések        (K43)</t>
  </si>
  <si>
    <t>Betegséggel kapcsolatos (nem társadalombiztosítási) ellátások (=76+…+84) (K44)</t>
  </si>
  <si>
    <t>ebből: kormányhivatalok által folyósított ápolási díj (K44)</t>
  </si>
  <si>
    <t>ebből: fogyatékossági támogatás és vakok személyi járadéka        (K44)</t>
  </si>
  <si>
    <t>ebből: helyi megállapítású ápolási díj (K44)</t>
  </si>
  <si>
    <t>ebből: mozgáskorlátozottak szerzési és átalakítási támogatása        (K44)</t>
  </si>
  <si>
    <t>ebből: megváltozott munkaképességűek illetve egészségkárosodottak kereset-kiegészítése        (K44)</t>
  </si>
  <si>
    <t>ebből: kormányhivatalok által folyósított közgyógyellátás [Szoctv.50.§ (1)-(2) bekezdése] (K44)</t>
  </si>
  <si>
    <t>ebből: cukorbetegek támogatása        (K44)</t>
  </si>
  <si>
    <t>ebből: helyi megállapítású közgyógyellátás [Szoctv.50.§ (3) bekezdése]  (K44)</t>
  </si>
  <si>
    <t>ebből: egészségügyi szolgáltatási jogosultságra való jogosultság szociális rászorultság alapján [Szoctv. 54. §-a] (K44)</t>
  </si>
  <si>
    <t>Foglalkoztatással, munkanélküliséggel kapcsolatos ellátások (=86+…+94)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</si>
  <si>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</si>
  <si>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ebből: korhatár előtti ellátás és a fegyveres testületek volt tagjai szolgálati járandósága        (K45)</t>
  </si>
  <si>
    <t>ebből: munkáltatói befizetésből finanszírozott korengedményes nyugdíj        (K45)</t>
  </si>
  <si>
    <t>ebből: átmeneti bányászjáradék        (K45)</t>
  </si>
  <si>
    <t>ebből: szénjárandóság pénzbeli megváltása        (K45)</t>
  </si>
  <si>
    <t>ebből: mecseki bányászatban munkát végzők bányászati kereset-kiegészítése        (K45)</t>
  </si>
  <si>
    <t>ebből: mezőgazdasági járadék        (K45)</t>
  </si>
  <si>
    <t>ebből: foglalkoztatást helyettesítő támogatás [Szoctv. 35. § (1) bek.]        (K45)</t>
  </si>
  <si>
    <t>ebből: polgármesterek korhatár előtti ellátása         (K45)</t>
  </si>
  <si>
    <t>Lakhatással kapcsolatos ellátások (=96+…+101) (K46)</t>
  </si>
  <si>
    <t>ebből: hozzájárulás a lakossági energiaköltségekhez        (K46)</t>
  </si>
  <si>
    <t>ebből: lakbértámogatás        (K46)</t>
  </si>
  <si>
    <t>ebből: lakásfenntartási támogatás [Szoctv. 38. § (1) bek. a) és b) pontok]         (K46)</t>
  </si>
  <si>
    <t>ebből: adósságcsökkentési támogatás [Szoctv. 55/A. § 1. bek. b) pont]        (K46)</t>
  </si>
  <si>
    <t>ebből: természetben nyújtott lakásfenntartási támogatás [Szoctv. 47.§ (1) bek. b) pont]        (K46)</t>
  </si>
  <si>
    <t>ebből: adósságkezelési szolgáltatás keretében gáz-vagy áram fogyasztást mérő készülék biztosítása [Szoctv. 55/A. § (3) bek.]        (K46)</t>
  </si>
  <si>
    <t>Intézményi ellátottak pénzbeli juttatásai (&gt;=103+104) (K47)</t>
  </si>
  <si>
    <t>ebből: állami gondozottak pénzbeli juttatásai        (K47)</t>
  </si>
  <si>
    <t>ebből: oktatásban résztvevők pénzbeli juttatásai        (K47)</t>
  </si>
  <si>
    <t>Egyéb nem intézményi ellátások (&gt;=106+…+130) (K48)</t>
  </si>
  <si>
    <t>ebből: házastársi pótlék        (K48)</t>
  </si>
  <si>
    <t>ebből: Hadigondozottak Közalapítványát terhelő hadigondozotti ellátások        (K48)</t>
  </si>
  <si>
    <t>ebből: tudományos fokozattal rendelkezők nyugdíjkiegészítése        (K48)</t>
  </si>
  <si>
    <t>ebből:nemzeti gondozotti ellátások        (K48)</t>
  </si>
  <si>
    <t>ebből: nemzeti helytállásért pótlék        (K48)</t>
  </si>
  <si>
    <t>ebből: egyes nyugdíjjogi hátrányok enyhítése miatti (közszolgálati idő után járó) nyugdíj-kiegészítés        (K48)</t>
  </si>
  <si>
    <t>ebből: egyes, tartós időtartamú szabadságelvonást elszenvedettek részére járó juttatás        (K48)</t>
  </si>
  <si>
    <t>ebből: a Nemzet Színésze címet viselő színészek havi életjáradéka, művészeti nyugdíjsegélyek, balettművészeti életjáradék        (K48)</t>
  </si>
  <si>
    <t>ebből: az elhunyt akadémikusok hozzátartozóinak folyósított özvegyi- és árvaellátás        (K48)</t>
  </si>
  <si>
    <t>ebből: a Nemzet Sportolója címmel járó járadék, olimpiai járadék, idős sportolók szociális támogatása        (K48)</t>
  </si>
  <si>
    <t>ebből: életjáradék termőföldért        (K48)</t>
  </si>
  <si>
    <t>ebből: Bevándorlási és Állampolgársági Hivatal által folyósított ellátások        (K48)</t>
  </si>
  <si>
    <t>ebből: szépkorúak jubileumi juttatása        (K48)</t>
  </si>
  <si>
    <t>ebből: időskorúak járadéka [Szoctv. 32/B. § (1) bekezdése] (K48)</t>
  </si>
  <si>
    <t>ebből: rendszeres szociális segély [Szoctv. 37. § (1) bek. a) - d) pontja] (K48)</t>
  </si>
  <si>
    <t>ebből: önkormányzati segély [Szoctv. 45.§] (K48)</t>
  </si>
  <si>
    <t>ebből: egyéb, az önkormányzat rendeletében megállapított juttatás        (K48)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</si>
  <si>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</si>
  <si>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</si>
  <si>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</si>
  <si>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</si>
  <si>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</si>
  <si>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</si>
  <si>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</si>
  <si>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</si>
  <si>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</si>
  <si>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</si>
  <si>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</si>
  <si>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</si>
  <si>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</si>
  <si>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</si>
  <si>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</si>
  <si>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</si>
  <si>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</si>
  <si>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</si>
  <si>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</si>
  <si>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</si>
  <si>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</si>
  <si>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</si>
  <si>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</si>
  <si>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</si>
  <si>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</si>
  <si>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</si>
  <si>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</si>
  <si>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</si>
  <si>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</si>
  <si>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</si>
  <si>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</si>
  <si>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</si>
  <si>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</si>
  <si>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</si>
  <si>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</si>
  <si>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</si>
  <si>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</si>
  <si>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</si>
  <si>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</si>
  <si>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</si>
  <si>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</si>
  <si>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</si>
  <si>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</si>
  <si>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</si>
  <si>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</si>
  <si>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</si>
  <si>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</si>
  <si>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</si>
  <si>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</si>
  <si>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</si>
  <si>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</si>
  <si>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</si>
  <si>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</si>
  <si>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</si>
  <si>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</si>
  <si>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</si>
  <si>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</si>
  <si>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</si>
  <si>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</si>
  <si>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</si>
  <si>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</si>
  <si>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</si>
  <si>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</si>
  <si>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</si>
  <si>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</si>
  <si>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</si>
  <si>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</si>
  <si>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</si>
  <si>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</si>
  <si>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</si>
  <si>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</si>
  <si>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</si>
  <si>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</si>
  <si>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</si>
  <si>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</si>
  <si>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</si>
  <si>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</si>
  <si>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</si>
  <si>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</si>
  <si>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</si>
  <si>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</si>
  <si>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</si>
  <si>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</si>
  <si>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</si>
  <si>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</si>
  <si>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</si>
  <si>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</si>
  <si>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</si>
  <si>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</si>
  <si>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</si>
  <si>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</si>
  <si>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</si>
  <si>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</si>
  <si>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</si>
  <si>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</si>
  <si>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</si>
  <si>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</si>
  <si>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</si>
  <si>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</si>
  <si>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</si>
  <si>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</si>
  <si>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</si>
  <si>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</si>
  <si>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</si>
  <si>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</si>
  <si>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</si>
  <si>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</si>
  <si>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</si>
  <si>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</si>
  <si>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</si>
  <si>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</si>
  <si>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</si>
  <si>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</si>
  <si>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</si>
  <si>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</si>
  <si>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</si>
  <si>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</si>
  <si>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</si>
  <si>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</si>
  <si>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</si>
  <si>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</si>
  <si>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</si>
  <si>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</si>
  <si>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</si>
  <si>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</si>
  <si>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</si>
  <si>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</si>
  <si>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</si>
  <si>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</si>
  <si>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</si>
  <si>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</si>
  <si>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</si>
  <si>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</si>
  <si>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</si>
  <si>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</si>
  <si>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</si>
  <si>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</si>
  <si>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</si>
  <si>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</si>
  <si>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</si>
  <si>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</si>
  <si>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</si>
  <si>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</si>
  <si>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</si>
  <si>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</si>
  <si>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</si>
  <si>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      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</si>
  <si>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</si>
  <si>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</si>
  <si>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</si>
  <si>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</si>
  <si>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</si>
  <si>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</si>
  <si>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</si>
  <si>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</si>
  <si>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</si>
  <si>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</si>
  <si>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</si>
  <si>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</si>
  <si>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</si>
  <si>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</si>
  <si>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</si>
  <si>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</si>
  <si>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</si>
  <si>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</si>
  <si>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</si>
  <si>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</si>
  <si>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</si>
  <si>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</si>
  <si>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</si>
  <si>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</si>
  <si>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</si>
  <si>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</si>
  <si>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</si>
  <si>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</si>
  <si>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</si>
  <si>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</si>
  <si>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</si>
  <si>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</si>
  <si>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</si>
  <si>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</si>
  <si>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</si>
  <si>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</si>
  <si>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</si>
  <si>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</si>
  <si>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</si>
  <si>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</si>
  <si>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</si>
  <si>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</si>
  <si>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</si>
  <si>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</si>
  <si>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</si>
  <si>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</si>
  <si>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</si>
  <si>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</si>
  <si>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</si>
  <si>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</si>
  <si>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</si>
  <si>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</si>
  <si>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</si>
  <si>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</si>
  <si>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</si>
  <si>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</si>
  <si>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</si>
  <si>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</si>
  <si>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</si>
  <si>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</si>
  <si>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</si>
  <si>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</si>
  <si>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</si>
  <si>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</si>
  <si>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</si>
  <si>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</si>
  <si>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</si>
  <si>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</si>
  <si>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</si>
  <si>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</si>
  <si>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</si>
  <si>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</si>
  <si>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</si>
  <si>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</si>
  <si>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</si>
  <si>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</si>
  <si>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</si>
  <si>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</si>
  <si>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</si>
  <si>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</si>
  <si>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</si>
  <si>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</si>
  <si>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</si>
  <si>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</si>
  <si>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</si>
  <si>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</si>
  <si>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</si>
  <si>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</si>
  <si>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</si>
  <si>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</si>
  <si>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</si>
  <si>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</si>
  <si>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</si>
  <si>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</si>
  <si>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</si>
  <si>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</si>
  <si>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</si>
  <si>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</si>
  <si>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</si>
  <si>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</si>
  <si>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</si>
  <si>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</si>
  <si>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</si>
  <si>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</si>
  <si>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</si>
  <si>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</si>
  <si>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</si>
  <si>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</si>
  <si>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</si>
  <si>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</si>
  <si>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</si>
  <si>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</si>
  <si>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</si>
  <si>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</si>
  <si>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</si>
  <si>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</si>
  <si>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</si>
  <si>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</si>
  <si>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</si>
  <si>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</si>
  <si>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</si>
  <si>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</si>
  <si>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</si>
  <si>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</si>
  <si>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</si>
  <si>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</si>
  <si>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</si>
  <si>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</si>
  <si>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</si>
  <si>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</si>
  <si>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</si>
  <si>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</si>
  <si>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</si>
  <si>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</si>
  <si>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</si>
  <si>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</si>
  <si>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</si>
  <si>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</si>
  <si>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</si>
  <si>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(=259+…+269)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</si>
  <si>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</si>
  <si>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</si>
  <si>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</si>
  <si>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</si>
  <si>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</si>
  <si>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</si>
  <si>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</si>
  <si>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</si>
  <si>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</si>
  <si>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</si>
  <si>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</si>
  <si>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</si>
  <si>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</si>
  <si>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</si>
  <si>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</si>
  <si>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</si>
  <si>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</si>
  <si>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</si>
  <si>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</si>
  <si>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</si>
  <si>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</si>
  <si>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</si>
  <si>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</si>
  <si>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</si>
  <si>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02 - Beszámoló a B1. - B7.  költségvetési bevételek előirányzatának teljesítéséről</t>
  </si>
  <si>
    <t>Követelés - Költségvetési évben esedékes</t>
  </si>
  <si>
    <t>Követelés - Költségvetési évet követően esedékes</t>
  </si>
  <si>
    <t>Helyi önkormányzatok működésének általános támogatása        (B111)</t>
  </si>
  <si>
    <t>Települési önkormányzatok egyes köznevelési feladatainak támogatása        (B112)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</si>
  <si>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</si>
  <si>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</si>
  <si>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</si>
  <si>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Elszámolásból származó bevételek (B116)</t>
  </si>
  <si>
    <t>Önkormányzatok működési támogatásai (=01+…+06)        (B11)</t>
  </si>
  <si>
    <t>Elvonások és befizetések bevételei        (B12)</t>
  </si>
  <si>
    <t>Működési célú garancia- és kezességvállalásból származó megtérülések államháztartáson belülről        (B13)</t>
  </si>
  <si>
    <t>Működési célú visszatérítendő támogatások, kölcsönök visszatérülése államháztartáson belülről (=11+…+20)        (B14)</t>
  </si>
  <si>
    <t>ebből: központi költségvetési szervek        (B14)</t>
  </si>
  <si>
    <t>ebből: központi kezelésű előirányzatok        (B14)</t>
  </si>
  <si>
    <t>ebből: fejezeti kezelésű előirányzatok EU-s programokra és azok hazai társfinanszírozása        (B14)</t>
  </si>
  <si>
    <t>ebből: egyéb fejezeti kezelésű előirányzatok        (B14)</t>
  </si>
  <si>
    <t>ebből: társadalombiztosítás pénzügyi alapjai        (B14)</t>
  </si>
  <si>
    <t>ebből: elkülönített állami pénzalapok        (B14)</t>
  </si>
  <si>
    <t>ebből: helyi önkormányzatok és költségvetési szerveik        (B14)</t>
  </si>
  <si>
    <t>ebből: társulások és költségvetési szerveik        (B14)</t>
  </si>
  <si>
    <t>ebből: nemzetiségi önkormányzatok és költségvetési szerveik        (B14)</t>
  </si>
  <si>
    <t>ebből: térségi fejlesztési tanácsok és költségvetési szerveik        (B14)</t>
  </si>
  <si>
    <t>Működési célú visszatérítendő támogatások, kölcsönök igénybevétele államháztartáson belülről (=22+…+31)        (B15)</t>
  </si>
  <si>
    <t>ebből: központi költségvetési szervek        (B15)</t>
  </si>
  <si>
    <t>ebből: központi kezelésű előirányzatok        (B15)</t>
  </si>
  <si>
    <t>ebből: fejezeti kezelésű előirányzatok EU-s programokra és azok hazai társfinanszírozása        (B15)</t>
  </si>
  <si>
    <t>ebből: egyéb fejezeti kezelésű előirányzatok        (B15)</t>
  </si>
  <si>
    <t>ebből: társadalombiztosítás pénzügyi alapjai        (B15)</t>
  </si>
  <si>
    <t>ebből: elkülönített állami pénzalapok        (B15)</t>
  </si>
  <si>
    <t>ebből: helyi önkormányzatok és költségvetési szerveik        (B15)</t>
  </si>
  <si>
    <t>ebből: társulások és költségvetési szerveik        (B15)</t>
  </si>
  <si>
    <t>ebből: nemzetiségi önkormányzatok és költségvetési szerveik        (B15)</t>
  </si>
  <si>
    <t>ebből: térségi fejlesztési tanácsok és költségvetési szerveik        (B15)</t>
  </si>
  <si>
    <t>Egyéb működési célú támogatások bevételei államháztartáson belülről (=33+…+42)        (B16)</t>
  </si>
  <si>
    <t>ebből: központi költségvetési szervek        (B16)</t>
  </si>
  <si>
    <t>ebből: központi kezelésű előirányzatok        (B16)</t>
  </si>
  <si>
    <t>ebből: fejezeti kezelésű előirányzatok EU-s programokra és azok hazai társfinanszírozása        (B16)</t>
  </si>
  <si>
    <t>ebből: egyéb fejezeti kezelésű előirányzatok        (B16)</t>
  </si>
  <si>
    <t>ebből: társadalombiztosítás pénzügyi alapjai        (B16)</t>
  </si>
  <si>
    <t>ebből: elkülönített állami pénzalapok        (B16)</t>
  </si>
  <si>
    <t>ebből: helyi önkormányzatok és költségvetési szerveik        (B16)</t>
  </si>
  <si>
    <t>ebből: társulások és költségvetési szerveik        (B16)</t>
  </si>
  <si>
    <t>ebből: nemzetiségi önkormányzatok és költségvetési szerveik        (B16)</t>
  </si>
  <si>
    <t>ebből: térségi fejlesztési tanácsok és költségvetési szerveik        (B16)</t>
  </si>
  <si>
    <t>Működési célú támogatások államháztartáson belülről (=07+...+10+21+32)        (B1)</t>
  </si>
  <si>
    <t>Felhalmozási célú önkormányzati támogatások        (B21)</t>
  </si>
  <si>
    <t>Felhalmozási célú garancia- és kezességvállalásból származó megtérülések államháztartáson belülről        (B22)</t>
  </si>
  <si>
    <t>Felhalmozási célú visszatérítendő támogatások, kölcsönök visszatérülése államháztartáson belülről (=47+…+56)        (B23)</t>
  </si>
  <si>
    <t>ebből: központi költségvetési szervek        (B23)</t>
  </si>
  <si>
    <t>ebből: központi kezelésű előirányzatok        (B23)</t>
  </si>
  <si>
    <t>ebből: fejezeti kezelésű előirányzatok EU-s programokra és azok hazai társfinanszírozása        (B23)</t>
  </si>
  <si>
    <t>ebből: egyéb fejezeti kezelésű előirányzatok        (B23)</t>
  </si>
  <si>
    <t>ebből: társadalombiztosítás pénzügyi alapjai        (B23)</t>
  </si>
  <si>
    <t>ebből: elkülönített állami pénzalapok        (B23)</t>
  </si>
  <si>
    <t>ebből: helyi önkormányzatok és költségvetési szerveik        (B23)</t>
  </si>
  <si>
    <t>ebből: társulások és költségvetési szerveik        (B23)</t>
  </si>
  <si>
    <t>ebből: nemzetiségi önkormányzatok és költségvetési szerveik        (B23)</t>
  </si>
  <si>
    <t>ebből: térségi fejlesztési tanácsok és költségvetési szerveik        (B23)</t>
  </si>
  <si>
    <t>Felhalmozási célú visszatérítendő támogatások, kölcsönök igénybevétele államháztartáson belülről (=58+…+67)        (B24)</t>
  </si>
  <si>
    <t>ebből: központi költségvetési szervek        (B24)</t>
  </si>
  <si>
    <t>ebből: központi kezelésű előirányzatok        (B24)</t>
  </si>
  <si>
    <t>ebből: fejezeti kezelésű előirányzatok EU-s programokra és azok hazai társfinanszírozása        (B24)</t>
  </si>
  <si>
    <t>ebből: egyéb fejezeti kezelésű előirányzatok        (B24)</t>
  </si>
  <si>
    <t>ebből: társadalombiztosítás pénzügyi alapjai        (B24)</t>
  </si>
  <si>
    <t>ebből: elkülönített állami pénzalapok        (B24)</t>
  </si>
  <si>
    <t>ebből: helyi önkormányzatok és költségvetési szerveik        (B24)</t>
  </si>
  <si>
    <t>ebből: társulások és költségvetési szerveik        (B24)</t>
  </si>
  <si>
    <t>ebből: nemzetiségi önkormányzatok és költségvetési szerveik        (B24)</t>
  </si>
  <si>
    <t>ebből: térségi fejlesztési tanácsok és költségvetési szerveik        (B24)</t>
  </si>
  <si>
    <t>Egyéb felhalmozási célú támogatások bevételei államháztartáson belülről (=69+…+78)        (B25)</t>
  </si>
  <si>
    <t>ebből: központi költségvetési szervek        (B25)</t>
  </si>
  <si>
    <t>ebből: központi kezelésű előirányzatok        (B25)</t>
  </si>
  <si>
    <t>ebből: fejezeti kezelésű előirányzatok EU-s programokra és azok hazai társfinanszírozása        (B25)</t>
  </si>
  <si>
    <t>ebből: egyéb fejezeti kezelésű előirányzatok        (B25)</t>
  </si>
  <si>
    <t>ebből: társadalombiztosítás pénzügyi alapjai        (B25)</t>
  </si>
  <si>
    <t>ebből: elkülönített állami pénzalapok        (B25)</t>
  </si>
  <si>
    <t>ebből: helyi önkormányzatok és költségvetési szerveik        (B25)</t>
  </si>
  <si>
    <t>ebből: társulások és költségvetési szerveik        (B25)</t>
  </si>
  <si>
    <t>ebből: nemzetiségi önkormányzatok és költségvetési szerveik        (B25)</t>
  </si>
  <si>
    <t>ebből: térségi fejlesztési tanácsok és költségvetési szerveik        (B25)</t>
  </si>
  <si>
    <t>Felhalmozási célú támogatások államháztartáson belülről (=44+45+46+57+68)        (B2)</t>
  </si>
  <si>
    <t>Magánszemélyek jövedelemadói (=81+82+83)        (B311)</t>
  </si>
  <si>
    <t>ebből: személyi jövedelemadó        (B311)</t>
  </si>
  <si>
    <t>ebből: magánszemély jogviszonyának megszűnéséhez kapcsolódó egyes jövedelmek különadója        (B311)</t>
  </si>
  <si>
    <t>ebből: termőföld bérbeadásából származó jövedelem utáni személyi jövedelemadó        (B311)</t>
  </si>
  <si>
    <t>Társaságok jövedelemadói (=85+…+92)        (B312)</t>
  </si>
  <si>
    <t>ebből: társasági adó        (B312)</t>
  </si>
  <si>
    <t>ebből: társas vállalkozások különadója        (B312)</t>
  </si>
  <si>
    <t>ebből: hitelintézetek és pénzügyi vállalkozások különadója        (B312)</t>
  </si>
  <si>
    <t>ebből: hiteintézeti járadék        (B312)</t>
  </si>
  <si>
    <t>ebből: pénzügyi szervezetek különadója        (B312)</t>
  </si>
  <si>
    <t>ebből: energiaellátók jövedelemadója        (B312)</t>
  </si>
  <si>
    <t>ebből: kisvállalati adó        (B312)</t>
  </si>
  <si>
    <t>ebből: kisadózó vállalkozások tételes adója        (B312)</t>
  </si>
  <si>
    <t>Jövedelemadók (=80+84)        (B31)</t>
  </si>
  <si>
    <t>Szociális hozzájárulási adó és járulékok (=95+…+103)        (B32)</t>
  </si>
  <si>
    <t>ebből: szociális hozzájárulási adó        (B32)</t>
  </si>
  <si>
    <t>ebből: nyugdíjjárulék, egészségbiztosítási járulék, ide értve a megállapodás alapján fizetők járulékait is        (B32)</t>
  </si>
  <si>
    <t>ebből: korkedvezmény-biztosítási járulék        (B32)</t>
  </si>
  <si>
    <t>ebből: egészségbiztosítási és munkaerőpiaci járulék        (B32)</t>
  </si>
  <si>
    <t>ebből: egészségügyi szolgáltatási járulék        (B32)</t>
  </si>
  <si>
    <t>ebből: egyszerűsített közteherviselési hozzájárulás        (B32)</t>
  </si>
  <si>
    <t>ebből: biztosítotti nyugdíjjárulék, egészségbiztosítási járulék        (B32)</t>
  </si>
  <si>
    <t>ebből: megállapodás alapján fizetők járulékai        (B32)</t>
  </si>
  <si>
    <t>ebből: munkáltatói táppénz hozzájárulás        (B32)</t>
  </si>
  <si>
    <t>Bérhez és foglalkoztatáshoz kapcsolódó adók (=105+…+108)        (B33)</t>
  </si>
  <si>
    <t>ebből: szakképzési hozzájárulás        (B33)</t>
  </si>
  <si>
    <t>ebből: rehabilitációs hozzájárulás        (B33)</t>
  </si>
  <si>
    <t>ebből: egészségügyi hozzájárulás        (B33)</t>
  </si>
  <si>
    <t>ebből: egyszerűsített foglalkoztatás utáni közterhek        (B33)</t>
  </si>
  <si>
    <t>Vagyoni tipusú adók (=110+…+116)        (B34)</t>
  </si>
  <si>
    <t>ebből: építményadó        (B34)</t>
  </si>
  <si>
    <t>ebből: épület után fizetett idegenforgalmi adó        (B34)</t>
  </si>
  <si>
    <t>ebből: magánszemélyek kommunális adója        (B34)</t>
  </si>
  <si>
    <t>ebből: telekadó        (B34)</t>
  </si>
  <si>
    <t>ebből: cégautóadó        (B34)</t>
  </si>
  <si>
    <t>ebből: közművezetékek adója        (B34)</t>
  </si>
  <si>
    <t>ebből: öröklési és ajándékozási illeték        (B34)</t>
  </si>
  <si>
    <t>Értékesítési és forgalmi adók (=118+…+139) (B351)</t>
  </si>
  <si>
    <t>ebből: általános forgalmi adó        (B351)</t>
  </si>
  <si>
    <t>ebből: távközlési ágazatot terhelő különadó        (B351)</t>
  </si>
  <si>
    <t>ebből: kiskereskedői ágazatot terhelő különadó        (B351)</t>
  </si>
  <si>
    <t>ebből: energia ágazatot terhelő különadó        (B351)</t>
  </si>
  <si>
    <t>ebből: bank- és biztosítási ágazatot terhelő különadó        (B351)</t>
  </si>
  <si>
    <t>ebből: visszterhes vagyonátruházási illeték        (B351)</t>
  </si>
  <si>
    <t>ebből: állandó jeleggel végzett iparűzési tevékenység után fizetett helyi iparűzési adó        (B351)</t>
  </si>
  <si>
    <t>ebből: ideiglenes jeleggel végzett tevékenység után fizetett helyi iparűzési adó        (B351)</t>
  </si>
  <si>
    <t>ebből: innovációs járulék        (B351)</t>
  </si>
  <si>
    <t>ebből: egyszerűsített vállalkozási adó        (B351)</t>
  </si>
  <si>
    <t>ebből: gyógyszer forgalmazási jogosultak befizetései [2006. évi XCVIII. tv. 36. § (1) bek.]        (B351)</t>
  </si>
  <si>
    <t>ebből: gyógyszer nagykereskedést végzők befizetései [2006. évi XCVIII. tv. 36. § (2) bek.]       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</si>
  <si>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</si>
  <si>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       (B351)</t>
  </si>
  <si>
    <t>ebből: gyógyszertámogatás többletének sávos kockázatviseléséből származó bevételek [2006. évi XCVIII. tv. 42. § ]        (B351)</t>
  </si>
  <si>
    <t>ebből: népegészségügyi termékadó        (B351)</t>
  </si>
  <si>
    <t>ebből: dohányipari vállalkozások egészségügyi hozzájárulása (B351)</t>
  </si>
  <si>
    <t>ebből: távközlési adó        (B351)</t>
  </si>
  <si>
    <t>ebből: pénzügyi tranzakciós illeték        (B351)</t>
  </si>
  <si>
    <t>ebből: biztosítási adó       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</si>
  <si>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</si>
  <si>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</si>
  <si>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</si>
  <si>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ebből: jövedéki adó        (B352)</t>
  </si>
  <si>
    <t>ebből: regisztrációs adó        (B352)</t>
  </si>
  <si>
    <t>ebből: energiaadó        (B352)</t>
  </si>
  <si>
    <t>Pénzügyi monopóliumok nyereségét terhelő adók        (B353)</t>
  </si>
  <si>
    <t>Gépjárműadók (=146+…+149) (B354)</t>
  </si>
  <si>
    <t>ebből: belföldi gépjárművek adójának a központi költségvetést megillető része        (B354)</t>
  </si>
  <si>
    <t>ebből: belföldi gépjárművek adójának a helyi önkormányzatot megillető része        (B354)</t>
  </si>
  <si>
    <t>ebből: külföldi gépjárművek adója        (B354)</t>
  </si>
  <si>
    <t>ebből: gépjármű túlsúlydíj        (B354)</t>
  </si>
  <si>
    <t>Egyéb áruhasználati és szolgáltatási adók  (=151+…+167) (B355)</t>
  </si>
  <si>
    <t>ebből: kulturális adó        (B355)</t>
  </si>
  <si>
    <t>ebből: baleseti adó        (B355)</t>
  </si>
  <si>
    <t>ebből: nukleáris létesítmények Központi Nukleáris Pénzügyi Alapba történő kötelező befizetései        (B355)</t>
  </si>
  <si>
    <t>ebből: környezetterhelési díj        (B355)</t>
  </si>
  <si>
    <t>ebből: környezetvédelmi termékdíj        (B355)</t>
  </si>
  <si>
    <t>ebből: bérfőzési szeszadó        (B355)</t>
  </si>
  <si>
    <t>ebből: szerencsejáték szervezési díj        (B355)</t>
  </si>
  <si>
    <t>ebből: tartózkodás után fizetett idegenforgalmi adó        (B355)</t>
  </si>
  <si>
    <t>ebből: talajterhelési díj        (B355)</t>
  </si>
  <si>
    <t>ebből: vizkészletjárulék        (B355)</t>
  </si>
  <si>
    <t>ebből: állami vadászjegyek díjai        (B355)</t>
  </si>
  <si>
    <t>ebből: erdővédelmi járulék        (B355)</t>
  </si>
  <si>
    <t>ebből: földvédelmi járulék        (B355)</t>
  </si>
  <si>
    <t>ebből: halászati haszonbérleti díj        (B355)</t>
  </si>
  <si>
    <t>ebből: hulladéklerakási járulék       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</si>
  <si>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</si>
  <si>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       (B355)</t>
  </si>
  <si>
    <t>Termékek és szolgáltatások adói (=117+140+144+145+150) (B35)</t>
  </si>
  <si>
    <t>Egyéb közhatalmi bevételek (&gt;=170+…+184) (B36)</t>
  </si>
  <si>
    <t>ebből: cégnyílvántartás bevételei        (B36)</t>
  </si>
  <si>
    <t>ebből: eljárási illetékek        (B36)</t>
  </si>
  <si>
    <t>ebből: igazgatási szolgáltatási díjak        (B36)</t>
  </si>
  <si>
    <t>ebből: felügyeleti díjak        (B36)</t>
  </si>
  <si>
    <t>ebből:ebrendészeti hozzájárulás        (B36)</t>
  </si>
  <si>
    <t>ebből: mezőgazdasági termelést érintő időjárási és más természeti kockázatok kezeléséről szóló törvény szerinti kárenyhítési hozzájárulás        (B36)</t>
  </si>
  <si>
    <t>ebből: környezetvédelmi bírság        (B36)</t>
  </si>
  <si>
    <t>ebből: természetvédelmi bírság        (B36)</t>
  </si>
  <si>
    <t>ebből: műemlékvédelmi bírság        (B36)</t>
  </si>
  <si>
    <t>ebből: építésügyi bírság        (B36)</t>
  </si>
  <si>
    <t>ebből: szabálysértési pénz- és helyszíni bírság és a közlekedési szabályszegések után kiszabott közigazgatási bírság helyi önkormányzatot megillető része        (B36)</t>
  </si>
  <si>
    <t>ebből: egyéb bírság       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</si>
  <si>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</si>
  <si>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</si>
  <si>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</si>
  <si>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</si>
  <si>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Készletértékesítés ellenértéke        (B401)</t>
  </si>
  <si>
    <t>Szolgáltatások ellenértéke (&gt;=188+189) (B402)</t>
  </si>
  <si>
    <t>ebből:tárgyi eszközök bérbeadásából származó bevétel        (B402)</t>
  </si>
  <si>
    <t>ebből: utak használata ellenében beszedett használati díj, pótdíj, elektronikus útdíj        (B402)</t>
  </si>
  <si>
    <t>Közvetített szolgáltatások ellenértéke  (&gt;=191) (B403)</t>
  </si>
  <si>
    <t>ebből: államháztartáson belül        (B403)</t>
  </si>
  <si>
    <t>Tulajdonosi bevételek (&gt;=193+…+198)  (B404)</t>
  </si>
  <si>
    <t>ebből: vadászati jog bérbeadásból származó bevétel        (B404)</t>
  </si>
  <si>
    <t>ebből: önkormányzati vagyon üzemeltetéséből, koncesszióból származó bevétel        (B404)</t>
  </si>
  <si>
    <t>ebből: önkormányzati vagyon vagyonkezelésbe adásából származó bevétel        (B404)</t>
  </si>
  <si>
    <t>ebből: állami többségi tulajdonú vállalkozástól kapott osztalék        (B404)</t>
  </si>
  <si>
    <t>ebből: önkormányzati többségi tulajdonú vállalkozástól kapott osztalék        (B404)</t>
  </si>
  <si>
    <t>ebből: egyéb részesedések után kapott osztalék        (B404)</t>
  </si>
  <si>
    <t>Ellátási díjak        (B405)</t>
  </si>
  <si>
    <t>Kiszámlázott általános forgalmi adó        (B406)</t>
  </si>
  <si>
    <t>Általános forgalmi adó visszatérítése        (B407)</t>
  </si>
  <si>
    <t>Kamatbevételek (&gt;=203+204+205) (B408)</t>
  </si>
  <si>
    <t>ebből: államháztartáson belül        (B408)</t>
  </si>
  <si>
    <t>ebből: befektetési jegyek kamatbevételei        (B408)</t>
  </si>
  <si>
    <t>ebből: fedezeti ügyletek kamatbevételei        (B408)</t>
  </si>
  <si>
    <t>Egyéb pénzügyi műveletek bevételei (&gt;=207+…+210) (B409)</t>
  </si>
  <si>
    <t>ebből: részesedések értékesítéséhez kapcsolódó realizált nyereség        (B409)</t>
  </si>
  <si>
    <t>ebből: hitelviszonyt megtestesítő értékpapírok értékesítési nyeresége        (B409)</t>
  </si>
  <si>
    <t>ebből: hitelviszonyt megtestesítő értékpapírok kibocsátási nyeresége        (B409)</t>
  </si>
  <si>
    <t>ebből: valuta és deviza eszközök realizált árfolyamnyeresége        (B409)</t>
  </si>
  <si>
    <t>Biztosító által fizetett kártérítés (B410)</t>
  </si>
  <si>
    <t>Egyéb működési bevételek (&gt;=213+214)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</si>
  <si>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</si>
  <si>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költségek visszatérítései (B411)</t>
  </si>
  <si>
    <t>Működési bevételek (=186+187+190+192+199+…+202+206+211+212) (B4)</t>
  </si>
  <si>
    <t>Immateriális javak értékesítése (&gt;=217) (B51)</t>
  </si>
  <si>
    <t>ebből: kiotói egységek és kibocsátási egységek eladásából befolyt eladási ár (B51)</t>
  </si>
  <si>
    <t>Ingatlanok értékesítése (&gt;=219) (B52)</t>
  </si>
  <si>
    <t>ebből: termőföld-eladás bevételei (B52)</t>
  </si>
  <si>
    <t>Egyéb tárgyi eszközök értékesítése (B53)</t>
  </si>
  <si>
    <t>Részesedések értékesítése (&gt;=222) (B54)</t>
  </si>
  <si>
    <t>ebből: privatizációból származó bevétel (B54)</t>
  </si>
  <si>
    <t>Részesedések megszűnéséhez kapcsolódó bevételek (B55)</t>
  </si>
  <si>
    <t>Felhalmozási bevételek (=216+218+220+221+223)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</si>
  <si>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</si>
  <si>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</si>
  <si>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</si>
  <si>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(=229+…+237)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</si>
  <si>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</si>
  <si>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</si>
  <si>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</si>
  <si>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</si>
  <si>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</si>
  <si>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</si>
  <si>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</si>
  <si>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</si>
  <si>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</si>
  <si>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(=239+…+249)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</si>
  <si>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</si>
  <si>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</si>
  <si>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</si>
  <si>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</si>
  <si>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</si>
  <si>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</si>
  <si>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</si>
  <si>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</si>
  <si>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</si>
  <si>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</si>
  <si>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</si>
  <si>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(=225+...+228+238)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</si>
  <si>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</si>
  <si>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</si>
  <si>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</si>
  <si>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(=255+…+263)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</si>
  <si>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</si>
  <si>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</si>
  <si>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</si>
  <si>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</si>
  <si>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</si>
  <si>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</si>
  <si>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</si>
  <si>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</si>
  <si>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</si>
  <si>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Egyéb felhalmozási célú átvett pénzeszközök (=265+…+275) (B75)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</si>
  <si>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</si>
  <si>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</si>
  <si>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</si>
  <si>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</si>
  <si>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</si>
  <si>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</si>
  <si>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</si>
  <si>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</si>
  <si>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</si>
  <si>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</si>
  <si>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</si>
  <si>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Felhalmozási célú átvett pénzeszközök (=251+…+254+264) (B7)</t>
  </si>
  <si>
    <t>Költségvetési bevételek (=43+79+185+215+224+250+276) (B1-B7)</t>
  </si>
  <si>
    <t>03 - K9. Finanszírozási kiadások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</si>
  <si>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</si>
  <si>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</si>
  <si>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</si>
  <si>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</si>
  <si>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</si>
  <si>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</si>
  <si>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</si>
  <si>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</si>
  <si>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</si>
  <si>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</si>
  <si>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</si>
  <si>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</si>
  <si>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</si>
  <si>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</si>
  <si>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</si>
  <si>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</si>
  <si>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</si>
  <si>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</si>
  <si>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</si>
  <si>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</si>
  <si>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</si>
  <si>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</si>
  <si>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</si>
  <si>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</si>
  <si>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</si>
  <si>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</si>
  <si>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</si>
  <si>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</si>
  <si>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</si>
  <si>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</si>
  <si>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</si>
  <si>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</si>
  <si>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</si>
  <si>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</si>
  <si>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</si>
  <si>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</si>
  <si>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</si>
  <si>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</si>
  <si>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</si>
  <si>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</si>
  <si>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04 - B8. Finanszírozási bevételek</t>
  </si>
  <si>
    <t>Követelés  - Költségvetési évben esedékes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</si>
  <si>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</si>
  <si>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</si>
  <si>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</si>
  <si>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</si>
  <si>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</si>
  <si>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</si>
  <si>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</si>
  <si>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</si>
  <si>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</si>
  <si>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</si>
  <si>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</si>
  <si>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</si>
  <si>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</si>
  <si>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</si>
  <si>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</si>
  <si>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</si>
  <si>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</si>
  <si>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</si>
  <si>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</si>
  <si>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</si>
  <si>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</si>
  <si>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</si>
  <si>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</si>
  <si>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</si>
  <si>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</si>
  <si>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</si>
  <si>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</si>
  <si>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</si>
  <si>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</si>
  <si>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</si>
  <si>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</si>
  <si>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</si>
  <si>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B64</t>
  </si>
  <si>
    <t>B74</t>
  </si>
  <si>
    <t>B75</t>
  </si>
  <si>
    <t>(intézményi szintű bevételek és kiadások)</t>
  </si>
  <si>
    <t xml:space="preserve">Bevételek összesen </t>
  </si>
  <si>
    <t xml:space="preserve">Kiadások összesen </t>
  </si>
  <si>
    <t>Kiadások összesen</t>
  </si>
  <si>
    <t>Rov.</t>
  </si>
  <si>
    <t>EI.</t>
  </si>
  <si>
    <t>össz.</t>
  </si>
  <si>
    <t>Diff.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</si>
  <si>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</si>
  <si>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</si>
  <si>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</si>
  <si>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</si>
  <si>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</si>
  <si>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</si>
  <si>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</si>
  <si>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</si>
  <si>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szep.</t>
  </si>
  <si>
    <t>okt.</t>
  </si>
  <si>
    <t>nov.</t>
  </si>
  <si>
    <t>dec.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</si>
  <si>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</si>
  <si>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</si>
  <si>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</si>
  <si>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</si>
  <si>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</si>
  <si>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</si>
  <si>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</si>
  <si>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</si>
  <si>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</si>
  <si>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Költségvetési bevételek (=01+…+07)</t>
  </si>
  <si>
    <t xml:space="preserve">Munkaadókat terhelő járulékok és szociális hozzájárulási adó                                                                            </t>
  </si>
  <si>
    <t>Költségvetési kiadások (=11+…+18)</t>
  </si>
  <si>
    <t>Kiadások összesen (=19+20)</t>
  </si>
  <si>
    <t>Finanszírozási hiány / többlet</t>
  </si>
  <si>
    <t>Halmozott finanszírozás</t>
  </si>
  <si>
    <t>I. Működési bevételek és kiadások</t>
  </si>
  <si>
    <t>Költségvetési bevételek</t>
  </si>
  <si>
    <t xml:space="preserve">Finanszírozási bevételek </t>
  </si>
  <si>
    <t>Tárgyévi bevételek összesen</t>
  </si>
  <si>
    <t xml:space="preserve">Finanszírozási kiadások </t>
  </si>
  <si>
    <t>Tárgyévi kiadások összesen</t>
  </si>
  <si>
    <t>Az államháztartásról szóló 2011. évi CXCIV. törvény 23.§ (2) bekezdése g) pontja szerinti</t>
  </si>
  <si>
    <t>adósságot keletkeztető ügylet felső határa</t>
  </si>
  <si>
    <t>Önkormányzat saját bevételei</t>
  </si>
  <si>
    <r>
      <t>Működési bevétel (</t>
    </r>
    <r>
      <rPr>
        <sz val="8"/>
        <rFont val="Times New Roman"/>
        <family val="1"/>
      </rPr>
      <t>Saját tevékenységből, vállalkozásból és az önkormányzati vagyon hasznosításából származó bevétel, nyereség, osztalék, kamat és bérleti díj</t>
    </r>
    <r>
      <rPr>
        <sz val="9"/>
        <rFont val="Times New Roman"/>
        <family val="1"/>
      </rPr>
      <t>;</t>
    </r>
  </si>
  <si>
    <t>Működési célú átvett pénzeszköz</t>
  </si>
  <si>
    <t>Felhalmozási célú átvett pénzeszköz</t>
  </si>
  <si>
    <t>Összesen:</t>
  </si>
  <si>
    <t>Tárgy évi saját bevétel 50%- a</t>
  </si>
  <si>
    <t>Sor-
 szám</t>
  </si>
  <si>
    <t>Saját bevétel és adósságot keletkeztető ügyletből eredő fizetési kötelezettség összegei</t>
  </si>
  <si>
    <t xml:space="preserve">  </t>
  </si>
  <si>
    <t>7=3+…+6</t>
  </si>
  <si>
    <t xml:space="preserve">Helyi adók </t>
  </si>
  <si>
    <t>Működési bevétel (Saját tevékenységből, vállalkozásból és az önkormányzati vagyon hasznosításából származó bevétel, nyereség, osztalék, kamat és bérleti díj</t>
  </si>
  <si>
    <t>Saját bevételek (01+…+04)</t>
  </si>
  <si>
    <t>Saját bevételek (05. sor) 50%-a</t>
  </si>
  <si>
    <t>Előző év(ek)ben keletkezett tárgyévet terhelő fizetési kötelezettség (11+…+17)</t>
  </si>
  <si>
    <t xml:space="preserve">   Felvett, átvállalt hitel és annak tőketartozása</t>
  </si>
  <si>
    <t xml:space="preserve">   Felvett, átvállalt kölcsön és annak tőketartozása</t>
  </si>
  <si>
    <t xml:space="preserve">   Hitelviszonyt megtestesítő értékpapir</t>
  </si>
  <si>
    <t xml:space="preserve">   Adott váltó</t>
  </si>
  <si>
    <t xml:space="preserve">   Pénzügyi lízing</t>
  </si>
  <si>
    <t xml:space="preserve">   Halasztott fizetés</t>
  </si>
  <si>
    <t xml:space="preserve">   Kezességvállalásból eredő fizetési kötelezettség 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</si>
  <si>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</si>
  <si>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</si>
  <si>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(09-26)</t>
  </si>
  <si>
    <t xml:space="preserve">Szociális hozzájárulási adó és járulékok         </t>
  </si>
  <si>
    <t xml:space="preserve">Bérhez és foglalkoztatáshoz kapcsolódó adók         </t>
  </si>
  <si>
    <t xml:space="preserve">Egyéb működési bevételek  </t>
  </si>
  <si>
    <t>B411</t>
  </si>
  <si>
    <t xml:space="preserve">Működési célú visszatérítendő támogatások, kölcsönök visszatérülése az Európai Uniótól </t>
  </si>
  <si>
    <t xml:space="preserve">Működési célú visszatérítendő támogatások, kölcsönök visszatérülése kormányoktól és más nemzetközi szervezetektől </t>
  </si>
  <si>
    <t xml:space="preserve">Működési célú visszatérítendő támogatások, kölcsönök visszatérülése államháztartáson kívülről  </t>
  </si>
  <si>
    <t xml:space="preserve">Egyéb működési célú átvett pénzeszközök  </t>
  </si>
  <si>
    <t xml:space="preserve">Felhalmozási célú garancia- és kezességvállalásból származó megtérülések államháztartáson kívülről </t>
  </si>
  <si>
    <t xml:space="preserve">Felhalmozási célú visszatérítendő támogatások, kölcsönök visszatérülése az Európai Uniótól </t>
  </si>
  <si>
    <t xml:space="preserve">Felhalmozási célú visszatérítendő támogatások, kölcsönök visszatérülése kormányoktól és más nemzetközi szervezetektől </t>
  </si>
  <si>
    <t xml:space="preserve">Felhalmozási célú visszatérítendő támogatások, kölcsönök visszatérülése államháztartáson kívülről  </t>
  </si>
  <si>
    <t xml:space="preserve">Egyéb felhalmozási célú átvett pénzeszközök  </t>
  </si>
  <si>
    <t xml:space="preserve">Hitel-, kölcsönfelvétel pénzügyi vállalkozástól  </t>
  </si>
  <si>
    <t xml:space="preserve">Belföldi értékpapírok bevételei  </t>
  </si>
  <si>
    <t xml:space="preserve">Maradvány igénybevétele  </t>
  </si>
  <si>
    <t xml:space="preserve">Államháztartáson belüli megelőlegezések </t>
  </si>
  <si>
    <t xml:space="preserve">Államháztartáson belüli megelőlegezések törlesztése </t>
  </si>
  <si>
    <t xml:space="preserve">Központi, irányító szervi támogatás </t>
  </si>
  <si>
    <t xml:space="preserve">Lekötött bankbetétek megszüntetése </t>
  </si>
  <si>
    <t xml:space="preserve">Tulajdonosi kölcsönök bevételei  </t>
  </si>
  <si>
    <t xml:space="preserve">Belföldi finanszírozás bevételei  </t>
  </si>
  <si>
    <t xml:space="preserve">Forgatási célú külföldi értékpapírok beváltása, értékesítése </t>
  </si>
  <si>
    <t xml:space="preserve">Hitelek, kölcsönök felvétele külföldi kormányoktól és nemzetközi szervezetektől </t>
  </si>
  <si>
    <t xml:space="preserve">Hitelek, kölcsönök felvétele külföldi pénzintézetektől </t>
  </si>
  <si>
    <t xml:space="preserve">Külföldi finanszírozás bevételei  </t>
  </si>
  <si>
    <t xml:space="preserve">Adóssághoz nem kapcsolódó származékos ügyletek bevételei </t>
  </si>
  <si>
    <t xml:space="preserve">Váltóbevételek </t>
  </si>
  <si>
    <t>B815</t>
  </si>
  <si>
    <t>B819</t>
  </si>
  <si>
    <t>B825</t>
  </si>
  <si>
    <t>B84</t>
  </si>
  <si>
    <t xml:space="preserve">Működési célú támogatások az Európai Uniónak </t>
  </si>
  <si>
    <t>K513</t>
  </si>
  <si>
    <t xml:space="preserve">Felhalmozási célú garancia- és kezességvállalásból származó kifizetés államháztartáson belülre        </t>
  </si>
  <si>
    <t xml:space="preserve">Felhalmozási célú visszatérítendő támogatások, kölcsönök nyújtása államháztartáson belülre  </t>
  </si>
  <si>
    <t xml:space="preserve">Felhalmozási célú visszatérítendő támogatások, kölcsönök törlesztése államháztartáson belülre  </t>
  </si>
  <si>
    <t xml:space="preserve">Egyéb felhalmozási célú támogatások államháztartáson belülre  </t>
  </si>
  <si>
    <t xml:space="preserve">Felhalmozási célú garancia- és kezességvállalásból származó kifizetés államháztartáson kívülre  </t>
  </si>
  <si>
    <t xml:space="preserve">Felhalmozási célú visszatérítendő támogatások, kölcsönök nyújtása államháztartáson kívülre  </t>
  </si>
  <si>
    <t xml:space="preserve">Lakástámogatás        </t>
  </si>
  <si>
    <t xml:space="preserve">Felhalmozási célú támogatások az Európai Uniónak </t>
  </si>
  <si>
    <t xml:space="preserve">Egyéb felhalmozási célú támogatások államháztartáson kívülre         </t>
  </si>
  <si>
    <t xml:space="preserve">Hitel-, kölcsöntörlesztés államháztartáson kívülre  </t>
  </si>
  <si>
    <t xml:space="preserve">Belföldi értékpapírok kiadásai  </t>
  </si>
  <si>
    <t xml:space="preserve">Államháztartáson belüli megelőlegezések folyósítása </t>
  </si>
  <si>
    <t xml:space="preserve">Központi, irányító szervi támogatások folyósítása </t>
  </si>
  <si>
    <t xml:space="preserve">Pénzeszközök lekötött bankbetétként elhelyezése </t>
  </si>
  <si>
    <t xml:space="preserve">Pénzügyi lízing kiadásai </t>
  </si>
  <si>
    <t xml:space="preserve">Központi költségvetés sajátos finanszírozási kiadásai </t>
  </si>
  <si>
    <t xml:space="preserve">Tulajdonosi kölcsönök kiadásai  </t>
  </si>
  <si>
    <t xml:space="preserve">Belföldi finanszírozás kiadásai  </t>
  </si>
  <si>
    <t xml:space="preserve">Forgatási célú külföldi értékpapírok vásárlása </t>
  </si>
  <si>
    <t xml:space="preserve">Befektetési célú külföldi értékpapírok vásárlása </t>
  </si>
  <si>
    <t xml:space="preserve">Külföldi értékpapírok beváltása  </t>
  </si>
  <si>
    <t xml:space="preserve">ebből: fedezeti ügyletek nettó kiadásai </t>
  </si>
  <si>
    <t xml:space="preserve">Hitelek, kölcsönök törlesztése külföldi kormányoknak és nemzetközi szervezeteknek </t>
  </si>
  <si>
    <t xml:space="preserve">Hitelek, kölcsönök törlesztése külföldi pénzintézeteknek  </t>
  </si>
  <si>
    <t xml:space="preserve">Külföldi finanszírozás kiadásai  </t>
  </si>
  <si>
    <t xml:space="preserve">Váltókiadások </t>
  </si>
  <si>
    <t>K913</t>
  </si>
  <si>
    <t>K918</t>
  </si>
  <si>
    <t>K919</t>
  </si>
  <si>
    <t>K921</t>
  </si>
  <si>
    <t>K922</t>
  </si>
  <si>
    <t>K923</t>
  </si>
  <si>
    <t>K924</t>
  </si>
  <si>
    <t>K925</t>
  </si>
  <si>
    <t>K94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</si>
  <si>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</si>
  <si>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</si>
  <si>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</si>
  <si>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</si>
  <si>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</si>
  <si>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</si>
  <si>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</si>
  <si>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</si>
  <si>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</si>
  <si>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Európai Uniós forrásból finanszírozott támogatással megvalósoló programok, projektek bevételei, kiadásai</t>
  </si>
  <si>
    <t>eredeti előirányzat</t>
  </si>
  <si>
    <t>Beruházások ÁFÁ-val összesen</t>
  </si>
  <si>
    <t>Kimutatás a közvetett támogatásokról</t>
  </si>
  <si>
    <t>Jogcím</t>
  </si>
  <si>
    <t>Összeg</t>
  </si>
  <si>
    <t>1. Ellátottak térítési díjának illetve kártérítésének méltányosságból történő elengedésének összege</t>
  </si>
  <si>
    <t>2. Lakosság részére lakásépítéshez, lakásfelújításhoz nyújtott kölcsönök elengedésének összege</t>
  </si>
  <si>
    <t>3. Helyi adónál, gépjárműadónál biztosított kedvezmény, mentesség összege adónemenként                                     Helyi iparűzési adómentesség</t>
  </si>
  <si>
    <t>4. Helyiségek, eszközök hasznosításából származó bevételből nyújtott kedvezmény, mentesség összege</t>
  </si>
  <si>
    <t>5. Egyéb nyújtott kedvezmény, vagy kölcsön elengedésének összege</t>
  </si>
  <si>
    <t>Az önkormányzat által nyújtott hitel és kölcsön 
alakulása lejárat és eszköz szerinti bontásban</t>
  </si>
  <si>
    <t>HITEL, KÖLCSÖN</t>
  </si>
  <si>
    <t>Kölcsön-nyújtás éve</t>
  </si>
  <si>
    <t>Lejárat  éve</t>
  </si>
  <si>
    <t>Hitel, kölcsön állomány január 1-jén</t>
  </si>
  <si>
    <t>Rövid lejáratú</t>
  </si>
  <si>
    <t xml:space="preserve">Hosszú lejáratú </t>
  </si>
  <si>
    <t>Összesen (1+6)</t>
  </si>
  <si>
    <t>Teljes munkaidőben foglalkoztatott (napi 8 órában foglalkoztatott)</t>
  </si>
  <si>
    <t>Teljes munkaidőben foglalkoztatott</t>
  </si>
  <si>
    <t>2019.</t>
  </si>
  <si>
    <t xml:space="preserve">Helyi önkormányzatok működésének általános támogatása  </t>
  </si>
  <si>
    <t>Települési önkormányzatok egyes köznevelési feladatainak támogatása</t>
  </si>
  <si>
    <t>ebből Települési önkormányzatok szociális feladatinak egyéb támogatása</t>
  </si>
  <si>
    <t>Forintban</t>
  </si>
  <si>
    <t>B311</t>
  </si>
  <si>
    <t>B312</t>
  </si>
  <si>
    <t>B351</t>
  </si>
  <si>
    <t>B352</t>
  </si>
  <si>
    <t>B353</t>
  </si>
  <si>
    <t>B354</t>
  </si>
  <si>
    <t>B355</t>
  </si>
  <si>
    <t>B65</t>
  </si>
  <si>
    <t>B8111</t>
  </si>
  <si>
    <t>B8112</t>
  </si>
  <si>
    <t>B8113</t>
  </si>
  <si>
    <t>B8121</t>
  </si>
  <si>
    <t>B8122</t>
  </si>
  <si>
    <t>B8123</t>
  </si>
  <si>
    <t>B8124</t>
  </si>
  <si>
    <t>B8131</t>
  </si>
  <si>
    <t>B8132</t>
  </si>
  <si>
    <t>B818</t>
  </si>
  <si>
    <t>B8191</t>
  </si>
  <si>
    <t>B8192</t>
  </si>
  <si>
    <t xml:space="preserve">Települési önkormányzatok kulturális feladatainak támogatása       </t>
  </si>
  <si>
    <t xml:space="preserve">Működési célú költségvetési támogatások és kiegészítő támogatások </t>
  </si>
  <si>
    <t xml:space="preserve">Elszámolásból származó bevételek </t>
  </si>
  <si>
    <t xml:space="preserve">Elvonások és befizetések bevételei       </t>
  </si>
  <si>
    <t xml:space="preserve">Működési célú garancia- és kezességvállalásból származó megtérülések államháztartáson belülről      </t>
  </si>
  <si>
    <t xml:space="preserve">ebből: helyi önkormányzatok és költségvetési szerveik      </t>
  </si>
  <si>
    <t xml:space="preserve">ebből: központi költségvetési szervek       </t>
  </si>
  <si>
    <t xml:space="preserve">ebből: fejezeti kezelésű előirányzatok EU-s programokra és azok hazai társfinanszírozása      </t>
  </si>
  <si>
    <t xml:space="preserve">ebből: egyéb fejezeti kezelésű előirányzatok      </t>
  </si>
  <si>
    <t xml:space="preserve">ebből: nemzetiségi önkormányzatok és költségvetési szerveik     </t>
  </si>
  <si>
    <t xml:space="preserve">ebből: központi kezelésű előirányzatok       </t>
  </si>
  <si>
    <t xml:space="preserve">ebből: elkülönített állami pénzalapok      </t>
  </si>
  <si>
    <t xml:space="preserve">ebből: társulások és költségvetési szerveik       </t>
  </si>
  <si>
    <t xml:space="preserve">ebből: térségi fejlesztési tanácsok és költségvetési szerveik    </t>
  </si>
  <si>
    <t xml:space="preserve">Működési célú támogatások államháztartáson belülről </t>
  </si>
  <si>
    <t xml:space="preserve">Felhalmozási célú önkormányzati támogatások        </t>
  </si>
  <si>
    <t xml:space="preserve">Felhalmozási célú garancia- és kezességvállalásból származó megtérülések államháztartáson belülről       </t>
  </si>
  <si>
    <t xml:space="preserve">Felhalmozási célú visszatérítendő támogatások, kölcsönök visszatérülése államháztartáson belülről </t>
  </si>
  <si>
    <t xml:space="preserve">Felhalmozási célú visszatérítendő támogatások, kölcsönök igénybevétele államháztartáson belülről </t>
  </si>
  <si>
    <t xml:space="preserve">Egyéb felhalmozási célú támogatások bevételei államháztartáson belülről </t>
  </si>
  <si>
    <t xml:space="preserve">Magánszemélyek jövedelemadói </t>
  </si>
  <si>
    <t>Társaságok jövedelemadói</t>
  </si>
  <si>
    <t xml:space="preserve">Jövedelemadók (=20+21)  </t>
  </si>
  <si>
    <t xml:space="preserve">Szociális hozzájárulási adó és járulékok </t>
  </si>
  <si>
    <t>Bérhez és foglalkoztatáshoz kapcsolódó adók</t>
  </si>
  <si>
    <t xml:space="preserve">Immateriális javak értékesítése </t>
  </si>
  <si>
    <t xml:space="preserve">Ingatlanok értékesítése </t>
  </si>
  <si>
    <t>Egyéb tárgyi eszközök értékesítése</t>
  </si>
  <si>
    <t xml:space="preserve">Részesedések értékesítése </t>
  </si>
  <si>
    <t>Részesedések megszűnéséhez kapcsolódó bevételek</t>
  </si>
  <si>
    <t>2019. évre</t>
  </si>
  <si>
    <t xml:space="preserve">Készletértékesítés ellenértéke       </t>
  </si>
  <si>
    <t xml:space="preserve">Közvetített szolgáltatások ellenértéke </t>
  </si>
  <si>
    <t xml:space="preserve"> - </t>
  </si>
  <si>
    <t xml:space="preserve">Bérleti és lízing díjak </t>
  </si>
  <si>
    <t xml:space="preserve">Gépjárműadók </t>
  </si>
  <si>
    <t xml:space="preserve">Pénzügyi monopóliumok nyereségét terhelő adók    </t>
  </si>
  <si>
    <t xml:space="preserve">Egyéb áruhasználati és szolgáltatási adók </t>
  </si>
  <si>
    <t xml:space="preserve">Általános forgalmi adó visszatérítése      </t>
  </si>
  <si>
    <t xml:space="preserve">Kiszámlázott általános forgalmi adó    </t>
  </si>
  <si>
    <t xml:space="preserve">Ellátási díjak    </t>
  </si>
  <si>
    <t>Önkormányzatok működési támogatásai</t>
  </si>
  <si>
    <t>Értékesítési és forgalmi adók</t>
  </si>
  <si>
    <t xml:space="preserve">Fogyasztási adók </t>
  </si>
  <si>
    <t xml:space="preserve">Egyéb közhatalmi bevételek </t>
  </si>
  <si>
    <t xml:space="preserve">ebből: szociális hozzájárulási adó        </t>
  </si>
  <si>
    <t xml:space="preserve">ebből: rehabilitációs hozzájárulás       </t>
  </si>
  <si>
    <t xml:space="preserve">ebből: korkedvezmény-biztosítási járulék       </t>
  </si>
  <si>
    <t xml:space="preserve">ebből: egészségügyi hozzájárulás      </t>
  </si>
  <si>
    <t xml:space="preserve">ebből: táppénz hozzájárulás      </t>
  </si>
  <si>
    <t xml:space="preserve">Munkaadókat terhelő járulékok és szociális hozzájárulási adó      </t>
  </si>
  <si>
    <t xml:space="preserve">Személyi juttatások  </t>
  </si>
  <si>
    <t xml:space="preserve">Külső személyi juttatások </t>
  </si>
  <si>
    <t xml:space="preserve">Egyéb külső személyi juttatások    </t>
  </si>
  <si>
    <t xml:space="preserve">Választott tisztségviselők juttatásai </t>
  </si>
  <si>
    <t xml:space="preserve">Törvény szerinti illetmények, munkabérek  </t>
  </si>
  <si>
    <t xml:space="preserve">Normatív jutalmak    </t>
  </si>
  <si>
    <t xml:space="preserve">Céljuttatás, projektprémium    </t>
  </si>
  <si>
    <t xml:space="preserve">Készenléti, ügyeleti, helyettesítési díj, túlóra, túlszolgálat   </t>
  </si>
  <si>
    <t xml:space="preserve">Végkielégítés        </t>
  </si>
  <si>
    <t xml:space="preserve">Jubileumi jutalom  </t>
  </si>
  <si>
    <t xml:space="preserve">Béren kívüli juttatások   </t>
  </si>
  <si>
    <t xml:space="preserve">Ruházati költségtérítés  </t>
  </si>
  <si>
    <t xml:space="preserve">Közlekedési költségtérítés   </t>
  </si>
  <si>
    <t xml:space="preserve">Egyéb költségtérítések   </t>
  </si>
  <si>
    <t xml:space="preserve">Lakhatási támogatások   </t>
  </si>
  <si>
    <t xml:space="preserve">Szociális támogatások     </t>
  </si>
  <si>
    <t xml:space="preserve">ebből:biztosítási díjak     </t>
  </si>
  <si>
    <t xml:space="preserve">Szakmai tevékenységet segítő szolgáltatások  </t>
  </si>
  <si>
    <t xml:space="preserve">Karbantartási, kisjavítási szolgáltatások  </t>
  </si>
  <si>
    <t xml:space="preserve">Vásárolt élelmezés  </t>
  </si>
  <si>
    <t>ebből: Villamos energia</t>
  </si>
  <si>
    <t>ebből: Gázdíj</t>
  </si>
  <si>
    <t>ebből: Víz- és csatornadíj</t>
  </si>
  <si>
    <t>K5021</t>
  </si>
  <si>
    <t>K5022</t>
  </si>
  <si>
    <t>K5023</t>
  </si>
  <si>
    <t>K9111</t>
  </si>
  <si>
    <t>K9112</t>
  </si>
  <si>
    <t>K9113</t>
  </si>
  <si>
    <t>K9121</t>
  </si>
  <si>
    <t>K9122</t>
  </si>
  <si>
    <t>K9123</t>
  </si>
  <si>
    <t>K9124</t>
  </si>
  <si>
    <t>K9125</t>
  </si>
  <si>
    <t>K9126</t>
  </si>
  <si>
    <t>K9191</t>
  </si>
  <si>
    <t>K9192</t>
  </si>
  <si>
    <t>Váltókiadások</t>
  </si>
  <si>
    <t>Adóssághoz nem kapcsolódó származékos ügyletek kiadásai</t>
  </si>
  <si>
    <t>Hitelek, kölcsönök törlesztése külföldi kormányoknak és nemzetközi szervezeteknek</t>
  </si>
  <si>
    <t xml:space="preserve">Rövid lejáratú tulajdonosi kölcsönök kiadásai </t>
  </si>
  <si>
    <t xml:space="preserve">Hosszú lejáratú tulajdonosi kölcsönök kiadásai </t>
  </si>
  <si>
    <t>Központi, irányító szervi támogatások folyósítása</t>
  </si>
  <si>
    <t xml:space="preserve">Éven túli lejáratú belföldi értékpapírok beváltása  </t>
  </si>
  <si>
    <t xml:space="preserve">Belföldi kötvények beváltása </t>
  </si>
  <si>
    <t xml:space="preserve">Befektetési célú belföldi értékpapírok vásárlása </t>
  </si>
  <si>
    <t xml:space="preserve">Éven belüli lejáratú belföldi értékpapírok beváltása  </t>
  </si>
  <si>
    <t xml:space="preserve">Kincstárjegyek beváltása </t>
  </si>
  <si>
    <t xml:space="preserve">Forgatási célú belföldi értékpapírok vásárlása  </t>
  </si>
  <si>
    <t xml:space="preserve">Hosszú lejáratú hitelek, kölcsönök törlesztése pénzügyi vállalkozásnak  </t>
  </si>
  <si>
    <t xml:space="preserve">Likviditási célú hitelek, kölcsönök törlesztése pénzügyi vállalkozásnak </t>
  </si>
  <si>
    <t xml:space="preserve">Rövid lejáratú hitelek, kölcsönök törlesztése pénzügyi vállalkozásnak  </t>
  </si>
  <si>
    <t xml:space="preserve">Egyéb felhalmozási célú támogatások államháztartáson kívülre </t>
  </si>
  <si>
    <t xml:space="preserve">Egyéb szolgáltatások      </t>
  </si>
  <si>
    <t xml:space="preserve">Társadalombiztosítási ellátások        </t>
  </si>
  <si>
    <t xml:space="preserve">Egyéb dologi kiadások        </t>
  </si>
  <si>
    <t xml:space="preserve">Családi támogatások         </t>
  </si>
  <si>
    <t xml:space="preserve">Kiküldetések kiadásai        </t>
  </si>
  <si>
    <t xml:space="preserve">Reklám- és propagandakiadások        </t>
  </si>
  <si>
    <t xml:space="preserve">Működési célú előzetesen felszámított általános forgalmi adó        </t>
  </si>
  <si>
    <t xml:space="preserve">Fizetendő általános forgalmi adó         </t>
  </si>
  <si>
    <t xml:space="preserve">Kamatkiadások  </t>
  </si>
  <si>
    <t xml:space="preserve">Egyéb pénzügyi műveletek kiadásai          </t>
  </si>
  <si>
    <t xml:space="preserve">Pénzbeli kárpótlások, kártérítések        </t>
  </si>
  <si>
    <t xml:space="preserve">Betegséggel kapcsolatos (nem társadalombiztosítási) ellátások  </t>
  </si>
  <si>
    <t xml:space="preserve">Foglalkoztatással, munkanélküliséggel kapcsolatos ellátások </t>
  </si>
  <si>
    <t xml:space="preserve">Lakhatással kapcsolatos ellátások  </t>
  </si>
  <si>
    <t>Rovat száma</t>
  </si>
  <si>
    <t>ebből Szociális étkezés támogatása</t>
  </si>
  <si>
    <t>Részmunkaidőben foglalkoztatot (napi 4 óra)</t>
  </si>
  <si>
    <t xml:space="preserve"> Forintban</t>
  </si>
  <si>
    <t>ebből szünidei étkeztetés</t>
  </si>
  <si>
    <t>Ft-ban</t>
  </si>
  <si>
    <t>2020. évre</t>
  </si>
  <si>
    <t>adatok: Forintban</t>
  </si>
  <si>
    <t>forintban</t>
  </si>
  <si>
    <t>2020.</t>
  </si>
  <si>
    <t>Murga Község Önkormányzata</t>
  </si>
  <si>
    <t>ebből falugondnoki szolgálat</t>
  </si>
  <si>
    <t>Murga Község Önkormányzat  középtávú terve (Áht. 29/A.§)</t>
  </si>
  <si>
    <t>Murga Község Önkormányzata  engedélyezett létszámkerete</t>
  </si>
  <si>
    <t>Murga Község Önkormányzata közfoglalkoztatási engedélyezett létszámkerete</t>
  </si>
  <si>
    <t>Murga Község  Önkormányzat adósságot keletkeztető ügyleteiből eredő fizetési kötelezettségének bemutatása</t>
  </si>
  <si>
    <t>Módosított</t>
  </si>
  <si>
    <t xml:space="preserve">Eredeti </t>
  </si>
  <si>
    <t xml:space="preserve">Módosított </t>
  </si>
  <si>
    <t>Pénzeszközök változásának levezetése</t>
  </si>
  <si>
    <t>Sor-szám</t>
  </si>
  <si>
    <t>Összeg  (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</si>
  <si>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</si>
  <si>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</si>
  <si>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</si>
  <si>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</si>
  <si>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1A - Az eszközök és források alakulása</t>
  </si>
  <si>
    <t>Állomány a tárgyév elején</t>
  </si>
  <si>
    <t>Állományváltozás pénzforgalmi tranzakciók miatt</t>
  </si>
  <si>
    <t>Állományváltozás nem pénzforgalmi tranzakciók miatt</t>
  </si>
  <si>
    <t>Egyéb volumenváltozás</t>
  </si>
  <si>
    <t>Értékelés</t>
  </si>
  <si>
    <t>Állomány a tárgyidõszak végén (=3+...+7)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</si>
  <si>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</si>
  <si>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</si>
  <si>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</si>
  <si>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</si>
  <si>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</si>
  <si>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</si>
  <si>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</si>
  <si>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</si>
  <si>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</si>
  <si>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</si>
  <si>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</si>
  <si>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</si>
  <si>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</si>
  <si>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</si>
  <si>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</si>
  <si>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</si>
  <si>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</si>
  <si>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</si>
  <si>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</si>
  <si>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</si>
  <si>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</si>
  <si>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</si>
  <si>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</si>
  <si>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</si>
  <si>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</si>
  <si>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</si>
  <si>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</si>
  <si>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</si>
  <si>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</si>
  <si>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</si>
  <si>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</si>
  <si>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</si>
  <si>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</si>
  <si>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</si>
  <si>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</si>
  <si>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</si>
  <si>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</si>
  <si>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</si>
  <si>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</si>
  <si>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</si>
  <si>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</si>
  <si>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</si>
  <si>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</si>
  <si>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</si>
  <si>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</si>
  <si>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C/I/3 Éven belüli lejáratú forint lekötött bankbetétek</t>
  </si>
  <si>
    <t>C/I/4 Éven belüli lejáratú deviza lekötött bankbetétek</t>
  </si>
  <si>
    <t>C/I Lekötött bankbetétek (=C/I/1+…+C/I/4)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</si>
  <si>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</si>
  <si>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</si>
  <si>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</si>
  <si>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</si>
  <si>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</si>
  <si>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</si>
  <si>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</si>
  <si>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</si>
  <si>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</si>
  <si>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</si>
  <si>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</si>
  <si>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</si>
  <si>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</si>
  <si>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</si>
  <si>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</si>
  <si>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</si>
  <si>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</si>
  <si>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</si>
  <si>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</si>
  <si>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</si>
  <si>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</si>
  <si>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</si>
  <si>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</si>
  <si>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</si>
  <si>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</si>
  <si>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</si>
  <si>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</si>
  <si>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</si>
  <si>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</si>
  <si>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</si>
  <si>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</si>
  <si>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</si>
  <si>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</si>
  <si>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</si>
  <si>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</si>
  <si>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</si>
  <si>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</si>
  <si>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</si>
  <si>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</si>
  <si>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</si>
  <si>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</si>
  <si>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</si>
  <si>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</si>
  <si>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</si>
  <si>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</si>
  <si>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</si>
  <si>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</si>
  <si>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</si>
  <si>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</si>
  <si>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</si>
  <si>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</si>
  <si>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</si>
  <si>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</si>
  <si>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</si>
  <si>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</si>
  <si>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</si>
  <si>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</si>
  <si>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</si>
  <si>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</si>
  <si>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</si>
  <si>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</si>
  <si>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</si>
  <si>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</si>
  <si>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</si>
  <si>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</si>
  <si>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</si>
  <si>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</si>
  <si>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</si>
  <si>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</si>
  <si>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</si>
  <si>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</si>
  <si>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</si>
  <si>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</si>
  <si>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</si>
  <si>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</si>
  <si>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</si>
  <si>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</si>
  <si>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</si>
  <si>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</si>
  <si>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</si>
  <si>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</si>
  <si>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</si>
  <si>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</si>
  <si>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</si>
  <si>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</si>
  <si>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</si>
  <si>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</si>
  <si>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</si>
  <si>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</si>
  <si>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</si>
  <si>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(=D/II/8a+D/II/8b+D/II/8c+D/II/8d)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</si>
  <si>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</si>
  <si>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</si>
  <si>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</si>
  <si>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</si>
  <si>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</si>
  <si>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</si>
  <si>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</si>
  <si>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</si>
  <si>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</si>
  <si>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</si>
  <si>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</si>
  <si>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</si>
  <si>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</si>
  <si>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</si>
  <si>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</si>
  <si>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</si>
  <si>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</si>
  <si>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</si>
  <si>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</si>
  <si>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</si>
  <si>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</si>
  <si>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</si>
  <si>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</si>
  <si>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</si>
  <si>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</si>
  <si>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</si>
  <si>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</si>
  <si>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</si>
  <si>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</si>
  <si>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</si>
  <si>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</si>
  <si>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</si>
  <si>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E/III/3 Pénzeszközök átvezetési számla</t>
  </si>
  <si>
    <t>E/III/4 Azonosítás alatt álló tételek</t>
  </si>
  <si>
    <t>E/III Egyéb sajátos eszközoldali elszámolások (=E/III/1+…+E/III/4)</t>
  </si>
  <si>
    <t>E) EGYÉB SAJÁTOS ESZKÖZOLDALI  ELSZÁMOLÁSOK (=E/I+E/II+E/III)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</si>
  <si>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</si>
  <si>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</si>
  <si>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</si>
  <si>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</si>
  <si>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</si>
  <si>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</si>
  <si>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</si>
  <si>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G/III/1 Megszűnés miatt átvett lekötött betétek könyv szerinti értéke és változása</t>
  </si>
  <si>
    <t>G/III/2 Megszűnés miatt átvett egyéb pénzeszközök könyv szerinti értéke és változása</t>
  </si>
  <si>
    <t>G/III/3 Pénzeszközön kívüli egyéb eszközök induláskori értéke és változásai</t>
  </si>
  <si>
    <t>G/III Egyéb eszközök induláskori értéke és változásai (=G/III/1+G/III/2+/G/III/3)</t>
  </si>
  <si>
    <t>G/IV Felhalmozott eredmény</t>
  </si>
  <si>
    <t>G/V Eszközök értékhelyesbítésének forrása</t>
  </si>
  <si>
    <t>G/VI Mérleg szerinti eredmény</t>
  </si>
  <si>
    <t>G)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</si>
  <si>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</si>
  <si>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</si>
  <si>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</si>
  <si>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</si>
  <si>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</si>
  <si>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</si>
  <si>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</si>
  <si>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</si>
  <si>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</si>
  <si>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</si>
  <si>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</si>
  <si>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</si>
  <si>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(&gt;=H/I/9a+…+H/I/9m)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</si>
  <si>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</si>
  <si>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</si>
  <si>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</si>
  <si>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</si>
  <si>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</si>
  <si>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</si>
  <si>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</si>
  <si>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</si>
  <si>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</si>
  <si>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</si>
  <si>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</si>
  <si>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</si>
  <si>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H/I/9m - ebből: költségvetési évben esedékes kötelezettségek likviditási célú hitelek, kölcsönök törlesztésére pénzügyi vállalkozásnak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</si>
  <si>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</si>
  <si>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</si>
  <si>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</si>
  <si>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</si>
  <si>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</si>
  <si>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</si>
  <si>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</si>
  <si>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</si>
  <si>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</si>
  <si>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</si>
  <si>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</si>
  <si>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</si>
  <si>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</si>
  <si>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(=&gt;H/II/9a+…+H/II/9j)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</si>
  <si>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</si>
  <si>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</si>
  <si>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</si>
  <si>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</si>
  <si>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</si>
  <si>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</si>
  <si>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</si>
  <si>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</si>
  <si>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</si>
  <si>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</si>
  <si>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</si>
  <si>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</si>
  <si>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</si>
  <si>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</si>
  <si>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</si>
  <si>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</si>
  <si>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</si>
  <si>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H/III/7 Munkáltató által korengedményes nyugdíjhoz megfizetett hozzájárulás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</si>
  <si>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</si>
  <si>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</si>
  <si>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</si>
  <si>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</si>
  <si>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</si>
  <si>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</si>
  <si>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</si>
  <si>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</si>
  <si>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</si>
  <si>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</si>
  <si>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</si>
  <si>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Adatok:  forintban!</t>
  </si>
  <si>
    <t>ESZKÖZÖK</t>
  </si>
  <si>
    <t>Sorszám</t>
  </si>
  <si>
    <t>Bruttó</t>
  </si>
  <si>
    <t>Értékcsökkenés</t>
  </si>
  <si>
    <t>Nettó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</si>
  <si>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</si>
  <si>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</si>
  <si>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</si>
  <si>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</si>
  <si>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</si>
  <si>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</si>
  <si>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</si>
  <si>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</si>
  <si>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</si>
  <si>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</si>
  <si>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</si>
  <si>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</si>
  <si>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</si>
  <si>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</si>
  <si>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</si>
  <si>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</si>
  <si>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</si>
  <si>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</si>
  <si>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</si>
  <si>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</si>
  <si>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</si>
  <si>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</si>
  <si>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</si>
  <si>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</si>
  <si>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</si>
  <si>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</si>
  <si>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</si>
  <si>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</si>
  <si>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</si>
  <si>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</si>
  <si>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</si>
  <si>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</si>
  <si>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</si>
  <si>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</si>
  <si>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</si>
  <si>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</si>
  <si>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</si>
  <si>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</si>
  <si>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</si>
  <si>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</si>
  <si>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</si>
  <si>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</si>
  <si>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</si>
  <si>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</si>
  <si>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</si>
  <si>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</si>
  <si>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</si>
  <si>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</si>
  <si>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</si>
  <si>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</si>
  <si>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</si>
  <si>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</si>
  <si>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</si>
  <si>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</si>
  <si>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</si>
  <si>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</si>
  <si>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</si>
  <si>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</si>
  <si>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</si>
  <si>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</si>
  <si>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</si>
  <si>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</si>
  <si>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</si>
  <si>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</si>
  <si>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</si>
  <si>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</si>
  <si>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</si>
  <si>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</si>
  <si>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</si>
  <si>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</si>
  <si>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</si>
  <si>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</si>
  <si>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</si>
  <si>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</si>
  <si>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</si>
  <si>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</si>
  <si>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</si>
  <si>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</si>
  <si>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</si>
  <si>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</si>
  <si>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</si>
  <si>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</si>
  <si>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</si>
  <si>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</si>
  <si>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</si>
  <si>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</si>
  <si>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</si>
  <si>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ebből: egyéb működési támogatások</t>
  </si>
  <si>
    <t>ebből: szociális ágazati pótlék</t>
  </si>
  <si>
    <t>ebből: Internet díj</t>
  </si>
  <si>
    <t>ebből: Telefon, telefax, mobil díj</t>
  </si>
  <si>
    <t>ebből: központi ügyelet</t>
  </si>
  <si>
    <t>ebből: szociális alapellátási társulás 2017. évi elszámolása</t>
  </si>
  <si>
    <t>ebből: VOT tagdíj</t>
  </si>
  <si>
    <t xml:space="preserve">Egyéb működési célú támogatások államháztartáson kívülre  </t>
  </si>
  <si>
    <t xml:space="preserve">Kamattámogatások      </t>
  </si>
  <si>
    <t xml:space="preserve">Árkiegészítések, ártámogatások      </t>
  </si>
  <si>
    <t xml:space="preserve">Működési célú visszatérítendő támogatások, kölcsönök nyújtása államháztartáson kívülre  </t>
  </si>
  <si>
    <t xml:space="preserve">Tartalékok        </t>
  </si>
  <si>
    <t xml:space="preserve">Felhalmozási célú garancia- és kezességvállalásból származó kifizetés államháztartáson belülre    </t>
  </si>
  <si>
    <t xml:space="preserve">Felhalmozási célú visszatérítendő támogatások, kölcsönök nyújtása államháztartáson belülre </t>
  </si>
  <si>
    <t xml:space="preserve">Felújítási célú előzetesen felszámított általános forgalmi adó       </t>
  </si>
  <si>
    <t xml:space="preserve">Egyéb tárgyi eszközök felújítása       </t>
  </si>
  <si>
    <t xml:space="preserve">Informatikai eszközök felújítása       </t>
  </si>
  <si>
    <t xml:space="preserve">Ingatlanok felújítása     </t>
  </si>
  <si>
    <t xml:space="preserve">Beruházási célú előzetesen felszámított általános forgalmi adó       </t>
  </si>
  <si>
    <t xml:space="preserve">Meglévő részesedések növeléséhez kapcsolódó kiadások       </t>
  </si>
  <si>
    <t xml:space="preserve">Részesedések beszerzése       </t>
  </si>
  <si>
    <t xml:space="preserve">Egyéb tárgyi eszközök beszerzése, létesítése      </t>
  </si>
  <si>
    <t xml:space="preserve">Informatikai eszközök beszerzése, létesítése       </t>
  </si>
  <si>
    <t>Ingatlanok beszerzése, létesítése</t>
  </si>
  <si>
    <t xml:space="preserve">Immateriális javak beszerzése, létesítése       </t>
  </si>
  <si>
    <t xml:space="preserve">Felhalmozási célú visszatérítendő támogatások, kölcsönök törlesztése államháztartáson belülre </t>
  </si>
  <si>
    <t>Egyéb felhalmozási célú támogatások államháztartáson belülre</t>
  </si>
  <si>
    <t xml:space="preserve">Felhalmozási célú garancia- és kezességvállalásból származó kifizetés államháztartáson kívülre </t>
  </si>
  <si>
    <t xml:space="preserve">Felhalmozási célú visszatérítendő támogatások, kölcsönök nyújtása államháztartáson kívülre </t>
  </si>
  <si>
    <t>Egyéb felhalmozási célú kiadások  (=85+…+93)</t>
  </si>
  <si>
    <t>Költségvetési kiadások (=19+20+45+54+71+79+84+94)</t>
  </si>
  <si>
    <t>Belföldi értékpapírok kiadásai (=05+…+10)</t>
  </si>
  <si>
    <t>Tulajdonosi kölcsönök kiadásai (=18+19)</t>
  </si>
  <si>
    <t>Belföldi finanszírozás kiadásai  (=04+11+…+17+20)</t>
  </si>
  <si>
    <t>Külföldi finanszírozás kiadásai  (=22+…+26)</t>
  </si>
  <si>
    <t>Finanszírozási kiadások (=21+27+28+29)</t>
  </si>
  <si>
    <t xml:space="preserve">ebből: munkaadót a foglalkoztatottak részére történő kifizetésekkel kapcsolatban terhelő más járulék jellegű kötelezettségek      </t>
  </si>
  <si>
    <t xml:space="preserve">ebből: munkáltatót terhelő személyi jövedelemadó        </t>
  </si>
  <si>
    <t xml:space="preserve">Szakmai anyagok beszerzése       </t>
  </si>
  <si>
    <t xml:space="preserve">Üzemeltetési anyagok beszerzése      </t>
  </si>
  <si>
    <t xml:space="preserve">Árubeszerzés        </t>
  </si>
  <si>
    <t xml:space="preserve">Készletbeszerzés (=21+22+23)        </t>
  </si>
  <si>
    <t xml:space="preserve">Informatikai szolgáltatások igénybevétele      </t>
  </si>
  <si>
    <t xml:space="preserve">Egyéb kommunikációs szolgáltatások        </t>
  </si>
  <si>
    <t xml:space="preserve">Kommunikációs szolgáltatások (=25-26)        </t>
  </si>
  <si>
    <t xml:space="preserve">Közüzemi díjak        </t>
  </si>
  <si>
    <t>Szolgáltatási kiadások        (=28+…+34)</t>
  </si>
  <si>
    <t>Kiküldetések, reklám- és propagandakiadások         (=36+37)</t>
  </si>
  <si>
    <t xml:space="preserve">Különféle befizetések és egyéb dologi kiadások  (=39+…+43)       </t>
  </si>
  <si>
    <t xml:space="preserve">Dologi kiadások    (=24+27+35+38+44)     </t>
  </si>
  <si>
    <t xml:space="preserve">Intézményi ellátottak pénzbeli juttatásai </t>
  </si>
  <si>
    <t>Ellátottak pénzbeli juttatásai  (=46+…+53)</t>
  </si>
  <si>
    <t xml:space="preserve">Nemzetközi kötelezettségek </t>
  </si>
  <si>
    <t xml:space="preserve">A helyi önkormányzatok előző évi elszámolásából származó kiadások </t>
  </si>
  <si>
    <t>A helyi önkormányzatok törvényi előíráson alapuló befizetései</t>
  </si>
  <si>
    <t xml:space="preserve">Egyéb elvonások, befizetések </t>
  </si>
  <si>
    <t>Elvonások és befizetések   (=56+57+58)</t>
  </si>
  <si>
    <t xml:space="preserve">Működési célú garancia- és kezességvállalásból származó kifizetés államháztartáson belülre </t>
  </si>
  <si>
    <t xml:space="preserve">Működési célú visszatérítendő támogatások, kölcsönök nyújtása államháztartáson belülre  </t>
  </si>
  <si>
    <t xml:space="preserve">Egyéb működési célú támogatások államháztartáson belülre  </t>
  </si>
  <si>
    <t>ebből: hozzájárulás a szekszárdi kórház egy emeletének felújításához</t>
  </si>
  <si>
    <t xml:space="preserve">Működési célú garancia- és kezességvállalásból származó kifizetés államháztartáson kívülre </t>
  </si>
  <si>
    <t>Egyéb működési célú kiadások (=55+59+…+70)</t>
  </si>
  <si>
    <t>Beruházások  (=72+…+78)</t>
  </si>
  <si>
    <t>Felújítások   (=80+…+83)</t>
  </si>
  <si>
    <t>Hitel-, kölcsöntörlesztés államháztartáson kívülre  (=01+02+03)</t>
  </si>
  <si>
    <t>ebből: Település-üzemeltetéshez kapcsolódó feladatellátás</t>
  </si>
  <si>
    <t>ebből: Egyéb önkormányzati feladatok támogatása</t>
  </si>
  <si>
    <t>ebből: 2017. évről áthúzódó bérkompenzáció</t>
  </si>
  <si>
    <t>ebből: polgármesteri illetmény támogatása</t>
  </si>
  <si>
    <t>Termékek és szolgáltatások adói (=26+…+30)</t>
  </si>
  <si>
    <t>Közhatalmi bevételek (=22+…+25+31+32)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</si>
  <si>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</si>
  <si>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</si>
  <si>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</si>
  <si>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</si>
  <si>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</si>
  <si>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Részesedésekből származó pénzügyi műveletek bevételei</t>
  </si>
  <si>
    <t>B4091</t>
  </si>
  <si>
    <t>Más egyéb pénzügyi műveletek bevételei</t>
  </si>
  <si>
    <t>B4092</t>
  </si>
  <si>
    <t>Egyéb pénzügyi műveletek bevételei (=44+45)</t>
  </si>
  <si>
    <t xml:space="preserve">Biztosító által fizetett kártérítés </t>
  </si>
  <si>
    <t xml:space="preserve">Egyéb működési bevételek </t>
  </si>
  <si>
    <t>Működési bevételek (=34+…+40+43+46+…+48)</t>
  </si>
  <si>
    <t>Felhalmozási bevételek (=50+…+54)</t>
  </si>
  <si>
    <t xml:space="preserve">Működési célú garancia- és kezességvállalásból származó megtérülések államháztartáson kívülről </t>
  </si>
  <si>
    <t>Működési célú visszatérítendő támogatások, kölcsönök visszatérülése az Európai Uniótól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</si>
  <si>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</si>
  <si>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</si>
  <si>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>Működési célú átvett pénzeszközök  (=56+…+60)</t>
  </si>
  <si>
    <t>Felhalmozási célú visszatérítendő támogatások, kölcsönök visszatérülése az Európai Uniótól</t>
  </si>
  <si>
    <t xml:space="preserve">Felhalmozási célú visszatérítendő támogatások, kölcsönök visszatérülése államháztartáson kívülről </t>
  </si>
  <si>
    <t>Felhalmozási célú átvett pénzeszközök (=62+…+66)</t>
  </si>
  <si>
    <t>Költségvetési bevételek  (=13+19+33+49+55+61+67)</t>
  </si>
  <si>
    <t xml:space="preserve">Hosszú lejáratú hitelek, kölcsönök felvétele pénzügyi vállalkozástól </t>
  </si>
  <si>
    <t xml:space="preserve">Likviditási célú hitelek, kölcsönök felvétele pénzügyi vállalkozástól </t>
  </si>
  <si>
    <t>Rövid lejáratú hitelek, kölcsönök felvétele pénzügyi vállalkozástól</t>
  </si>
  <si>
    <t>Hitel-, kölcsönfelvétel pénzügyi vállalkozástól  (=01+02+03)</t>
  </si>
  <si>
    <t xml:space="preserve">Forgatási célú belföldi értékpapírok beváltása, értékesítése  </t>
  </si>
  <si>
    <t>Éven belüli lejáratú belföldi értékpapírok kibocsátása</t>
  </si>
  <si>
    <t xml:space="preserve">Befektetési célú belföldi értékpapírok beváltása, értékesítése  </t>
  </si>
  <si>
    <t>Éven túli lejáratú belföldi értékpapírok kibocsátása</t>
  </si>
  <si>
    <t>Belföldi értékpapírok bevételei  (=05+…+08)</t>
  </si>
  <si>
    <t xml:space="preserve">Előző év költségvetési maradványának igénybevétele </t>
  </si>
  <si>
    <t xml:space="preserve">Előző év vállalkozási maradványának igénybevétele </t>
  </si>
  <si>
    <t>Maradvány igénybevétele  (=10+11)</t>
  </si>
  <si>
    <t>Központi, irányító szervi támogatás</t>
  </si>
  <si>
    <t>Központi költségvetés sajátos finanszírozási bevételei</t>
  </si>
  <si>
    <t xml:space="preserve">Hosszú lejáratú tulajdonosi kölcsönök bevételei </t>
  </si>
  <si>
    <t xml:space="preserve">Rövid lejáratú tulajdonosi kölcsönök bevételei </t>
  </si>
  <si>
    <t>Tulajdonosi kölcsönök bevételei (=18+19)</t>
  </si>
  <si>
    <t>Belföldi finanszírozás bevételei  (=04+19+12+…+17+20)</t>
  </si>
  <si>
    <t>Forgatási célú külföldi értékpapírok beváltása, értékesítése</t>
  </si>
  <si>
    <t>Külföldi finanszírozás bevételei  (=22+…+26)</t>
  </si>
  <si>
    <t>Finanszírozási bevételek  (=21+27+28+29)</t>
  </si>
  <si>
    <t>2021.</t>
  </si>
  <si>
    <t>pecsenyesütő serpenyő</t>
  </si>
  <si>
    <t>HP LazerJet Pro nyomtató</t>
  </si>
  <si>
    <t>sörpad garnitúra 10 db</t>
  </si>
  <si>
    <t>tranbulin 305 cm</t>
  </si>
  <si>
    <t>egytornyos csúszdás vár</t>
  </si>
  <si>
    <t>gyertya led</t>
  </si>
  <si>
    <t>fényfűzérek</t>
  </si>
  <si>
    <t>asus notebook</t>
  </si>
  <si>
    <t>2021 évre</t>
  </si>
  <si>
    <t>2022 évre</t>
  </si>
  <si>
    <t>Értékadat: Ft</t>
  </si>
  <si>
    <t>2019. év</t>
  </si>
  <si>
    <t>2022.</t>
  </si>
  <si>
    <t>Pénzkészlet 2019. január 1-én                                              ebből</t>
  </si>
  <si>
    <t>Záró pénzkészlet 2019. december 31-én                          ebből:</t>
  </si>
  <si>
    <t>2019. évi mérlege                                                                                 Forintban</t>
  </si>
  <si>
    <t>VAGYONKIMUTATÁS                                                                                                                                        a könyvviteli mérlegben értékkel szereplő eszközökről                                                                           2019</t>
  </si>
  <si>
    <t xml:space="preserve"> Ft-ban</t>
  </si>
  <si>
    <t xml:space="preserve">Eredeti előirányzat </t>
  </si>
  <si>
    <t xml:space="preserve">Módosított előirányzat </t>
  </si>
  <si>
    <t>módosított előirányzat</t>
  </si>
  <si>
    <t>teljesítés</t>
  </si>
  <si>
    <t>Gáz grill műv. Ház</t>
  </si>
  <si>
    <t>szerszámok, gépek brigád</t>
  </si>
  <si>
    <t>összevont bevételek és kiadások kötelező, önként vállalt és államigazgatási feladatok szerinti megoszlásban</t>
  </si>
  <si>
    <t>3 fő</t>
  </si>
  <si>
    <t>1 fő</t>
  </si>
  <si>
    <t>előirányzat-felhasználási és likviditási ütemterv</t>
  </si>
  <si>
    <t>1. melléklet a 3/2020.(VII.13.) önkormányzati rendelethez</t>
  </si>
  <si>
    <t>2. melléklet a 3/2020.(VII.13.) önkormányzati rendelethez</t>
  </si>
  <si>
    <t>3. melléklet a 3/2020.(VII.13.) önkormányzati rendelethez</t>
  </si>
  <si>
    <t>4. melléklet a 3/2020.(VII.13.) önkormányzati rendelethez</t>
  </si>
  <si>
    <t>5. melléklet a 3/2020.(VII.13.) önkormányzati rendelethez</t>
  </si>
  <si>
    <t>6. melléklet a 3/2020.(VII.13.) önkormányzati rendelethez</t>
  </si>
  <si>
    <t>7. melléklet a 3/2020.(VII.13.) önkormányzati rendelethez</t>
  </si>
  <si>
    <t xml:space="preserve">                                                          8. melléklet a 3/2020.(VII.13.) önkormányzati rendelethez</t>
  </si>
  <si>
    <t xml:space="preserve">                                                            9. melléklet a 3/2020.(VII.13.) önkormányzati rendelethez</t>
  </si>
  <si>
    <t>10. melléklet a 3/2020.(VII.13.) önkormányzati rendelethez</t>
  </si>
  <si>
    <t>11. melléklet a 3/2020.(VII.13.) önkormányzati rendelethez</t>
  </si>
  <si>
    <t>12. melléklet a 3/2020.(VII.13.) önkormányzati rendelethez</t>
  </si>
  <si>
    <t>13. melléklet a 3/2020.(VII.13.) önkormányzati rendelethez</t>
  </si>
  <si>
    <t>14. melléklet a 3/2020.(VII.13.) önkormányzati rendelethez</t>
  </si>
  <si>
    <t xml:space="preserve">                                                           15. melléklet a 3/2020.(VII.13.) önkormányzati rendelethez</t>
  </si>
  <si>
    <t>16. melléklet a 3/2020.(VII.13.) önkormányzati rendelethez</t>
  </si>
  <si>
    <t>17. melléklet a 3/2020.(VII.13.) önkormányzati rendelethez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</si>
</sst>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  <numFmt numFmtId="173" formatCode="00"/>
    <numFmt numFmtId="174" formatCode="\ ##########"/>
    <numFmt numFmtId="175" formatCode="0__"/>
    <numFmt numFmtId="176" formatCode="#,##0_ ;\-#,##0\ "/>
    <numFmt numFmtId="177" formatCode="General\ \f\ő"/>
    <numFmt numFmtId="178" formatCode="General&quot; fő&quot;"/>
    <numFmt numFmtId="179" formatCode="0.0000%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  <numFmt numFmtId="184" formatCode="#,###__"/>
    <numFmt numFmtId="185" formatCode="#,###__;\-#,###__"/>
  </numFmts>
  <fonts count="95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u val="single"/>
      <sz val="10"/>
      <color indexed="20"/>
      <name val="Arial CE"/>
      <family val="0"/>
    </font>
    <font>
      <u val="single"/>
      <sz val="10"/>
      <color indexed="12"/>
      <name val="Arial CE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E"/>
      <family val="0"/>
    </font>
    <font>
      <sz val="12"/>
      <name val="Arial"/>
      <family val="0"/>
    </font>
    <font>
      <b/>
      <sz val="14"/>
      <name val="Arial"/>
      <family val="2"/>
    </font>
    <font>
      <b/>
      <sz val="14"/>
      <name val="Arial CE"/>
      <family val="0"/>
    </font>
    <font>
      <sz val="12"/>
      <name val="Arial CE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name val="Times New Roman CE"/>
      <family val="0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color indexed="10"/>
      <name val="Times New Roman CE"/>
      <family val="0"/>
    </font>
    <font>
      <sz val="12"/>
      <name val="Times New Roman C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color indexed="10"/>
      <name val="MS Sans Serif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Arial CE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name val="Times New Roman CE"/>
      <family val="0"/>
    </font>
    <font>
      <b/>
      <i/>
      <sz val="8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0"/>
    </font>
    <font>
      <sz val="10"/>
      <name val="Wingdings"/>
      <family val="0"/>
    </font>
    <font>
      <sz val="9"/>
      <name val="Times New Roman CE"/>
      <family val="0"/>
    </font>
    <font>
      <sz val="11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 CE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 CE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E"/>
      <family val="0"/>
    </font>
    <font>
      <sz val="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/>
      <bottom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thick"/>
      <top style="medium"/>
      <bottom style="thin"/>
    </border>
    <border>
      <left style="thick"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/>
      <top style="medium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5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0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1" fillId="18" borderId="1" applyNumberFormat="0" applyAlignment="0" applyProtection="0"/>
    <xf numFmtId="0" fontId="5" fillId="0" borderId="0" applyNumberFormat="0" applyFill="0" applyBorder="0" applyAlignment="0" applyProtection="0"/>
    <xf numFmtId="0" fontId="65" fillId="0" borderId="2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82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1" fillId="20" borderId="7" applyNumberFormat="0" applyFont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8" applyNumberFormat="0" applyAlignment="0" applyProtection="0"/>
    <xf numFmtId="0" fontId="3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/>
      <protection/>
    </xf>
    <xf numFmtId="0" fontId="88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9" fillId="27" borderId="0" applyNumberFormat="0" applyBorder="0" applyAlignment="0" applyProtection="0"/>
    <xf numFmtId="0" fontId="90" fillId="28" borderId="0" applyNumberFormat="0" applyBorder="0" applyAlignment="0" applyProtection="0"/>
    <xf numFmtId="0" fontId="91" fillId="26" borderId="1" applyNumberFormat="0" applyAlignment="0" applyProtection="0"/>
    <xf numFmtId="9" fontId="1" fillId="0" borderId="0" applyFont="0" applyFill="0" applyBorder="0" applyAlignment="0" applyProtection="0"/>
  </cellStyleXfs>
  <cellXfs count="559"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2" fillId="0" borderId="0" xfId="0" applyFont="1" applyFill="1" applyAlignment="1">
      <alignment/>
    </xf>
    <xf numFmtId="173" fontId="14" fillId="0" borderId="0" xfId="0" applyNumberFormat="1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right" vertical="top" wrapText="1"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horizontal="right" vertical="top" wrapText="1"/>
    </xf>
    <xf numFmtId="0" fontId="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9" fillId="0" borderId="10" xfId="0" applyNumberFormat="1" applyFont="1" applyBorder="1" applyAlignment="1">
      <alignment/>
    </xf>
    <xf numFmtId="0" fontId="9" fillId="29" borderId="10" xfId="0" applyFont="1" applyFill="1" applyBorder="1" applyAlignment="1">
      <alignment/>
    </xf>
    <xf numFmtId="0" fontId="7" fillId="29" borderId="10" xfId="0" applyFont="1" applyFill="1" applyBorder="1" applyAlignment="1">
      <alignment horizontal="left" vertical="top" wrapText="1"/>
    </xf>
    <xf numFmtId="3" fontId="9" fillId="29" borderId="10" xfId="0" applyNumberFormat="1" applyFont="1" applyFill="1" applyBorder="1" applyAlignment="1">
      <alignment/>
    </xf>
    <xf numFmtId="3" fontId="6" fillId="30" borderId="10" xfId="0" applyNumberFormat="1" applyFont="1" applyFill="1" applyBorder="1" applyAlignment="1">
      <alignment horizontal="right" vertical="top" wrapText="1"/>
    </xf>
    <xf numFmtId="0" fontId="17" fillId="16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7" fillId="31" borderId="10" xfId="0" applyFont="1" applyFill="1" applyBorder="1" applyAlignment="1">
      <alignment horizontal="left" vertical="top" wrapText="1"/>
    </xf>
    <xf numFmtId="3" fontId="7" fillId="31" borderId="1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0" fontId="7" fillId="31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vertical="center"/>
    </xf>
    <xf numFmtId="3" fontId="12" fillId="32" borderId="10" xfId="0" applyNumberFormat="1" applyFont="1" applyFill="1" applyBorder="1" applyAlignment="1">
      <alignment vertical="center"/>
    </xf>
    <xf numFmtId="0" fontId="13" fillId="32" borderId="0" xfId="0" applyFont="1" applyFill="1" applyAlignment="1">
      <alignment/>
    </xf>
    <xf numFmtId="0" fontId="7" fillId="29" borderId="11" xfId="0" applyFont="1" applyFill="1" applyBorder="1" applyAlignment="1">
      <alignment horizontal="left" vertical="center"/>
    </xf>
    <xf numFmtId="0" fontId="7" fillId="29" borderId="12" xfId="0" applyFont="1" applyFill="1" applyBorder="1" applyAlignment="1">
      <alignment horizontal="left" vertical="center"/>
    </xf>
    <xf numFmtId="0" fontId="7" fillId="29" borderId="13" xfId="0" applyFont="1" applyFill="1" applyBorder="1" applyAlignment="1">
      <alignment horizontal="left" vertical="center"/>
    </xf>
    <xf numFmtId="0" fontId="23" fillId="29" borderId="11" xfId="0" applyFont="1" applyFill="1" applyBorder="1" applyAlignment="1">
      <alignment horizontal="left" vertical="center" wrapText="1"/>
    </xf>
    <xf numFmtId="0" fontId="23" fillId="29" borderId="1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24" fillId="0" borderId="0" xfId="59" applyFont="1" applyAlignment="1">
      <alignment/>
      <protection/>
    </xf>
    <xf numFmtId="0" fontId="24" fillId="30" borderId="14" xfId="59" applyFont="1" applyFill="1" applyBorder="1" applyAlignment="1">
      <alignment/>
      <protection/>
    </xf>
    <xf numFmtId="0" fontId="26" fillId="30" borderId="0" xfId="59" applyFont="1" applyFill="1" applyBorder="1" applyAlignment="1">
      <alignment/>
      <protection/>
    </xf>
    <xf numFmtId="3" fontId="27" fillId="30" borderId="0" xfId="59" applyNumberFormat="1" applyFont="1" applyFill="1" applyBorder="1" applyAlignment="1">
      <alignment/>
      <protection/>
    </xf>
    <xf numFmtId="3" fontId="28" fillId="30" borderId="0" xfId="59" applyNumberFormat="1" applyFont="1" applyFill="1" applyBorder="1" applyAlignment="1">
      <alignment/>
      <protection/>
    </xf>
    <xf numFmtId="3" fontId="26" fillId="30" borderId="15" xfId="58" applyNumberFormat="1" applyFont="1" applyFill="1" applyBorder="1" applyAlignment="1">
      <alignment horizontal="center" vertical="center" wrapText="1"/>
      <protection/>
    </xf>
    <xf numFmtId="3" fontId="26" fillId="30" borderId="16" xfId="58" applyNumberFormat="1" applyFont="1" applyFill="1" applyBorder="1" applyAlignment="1">
      <alignment horizontal="center" vertical="center" wrapText="1"/>
      <protection/>
    </xf>
    <xf numFmtId="3" fontId="26" fillId="30" borderId="17" xfId="58" applyNumberFormat="1" applyFont="1" applyFill="1" applyBorder="1" applyAlignment="1">
      <alignment horizontal="center" vertical="center" wrapText="1"/>
      <protection/>
    </xf>
    <xf numFmtId="0" fontId="29" fillId="0" borderId="0" xfId="59" applyFont="1" applyAlignment="1">
      <alignment horizontal="center" vertical="center"/>
      <protection/>
    </xf>
    <xf numFmtId="0" fontId="30" fillId="0" borderId="18" xfId="57" applyFont="1" applyFill="1" applyBorder="1" applyAlignment="1">
      <alignment vertical="center"/>
      <protection/>
    </xf>
    <xf numFmtId="0" fontId="24" fillId="0" borderId="19" xfId="58" applyFont="1" applyBorder="1" applyAlignment="1">
      <alignment horizontal="left" vertical="center" wrapText="1"/>
      <protection/>
    </xf>
    <xf numFmtId="3" fontId="28" fillId="0" borderId="20" xfId="63" applyNumberFormat="1" applyFont="1" applyBorder="1" applyAlignment="1">
      <alignment vertical="center"/>
    </xf>
    <xf numFmtId="3" fontId="28" fillId="0" borderId="21" xfId="63" applyNumberFormat="1" applyFont="1" applyBorder="1" applyAlignment="1">
      <alignment vertical="center"/>
    </xf>
    <xf numFmtId="3" fontId="28" fillId="0" borderId="22" xfId="63" applyNumberFormat="1" applyFont="1" applyBorder="1" applyAlignment="1">
      <alignment vertical="center"/>
    </xf>
    <xf numFmtId="3" fontId="28" fillId="0" borderId="23" xfId="63" applyNumberFormat="1" applyFont="1" applyBorder="1" applyAlignment="1">
      <alignment vertical="center"/>
    </xf>
    <xf numFmtId="3" fontId="28" fillId="0" borderId="24" xfId="63" applyNumberFormat="1" applyFont="1" applyBorder="1" applyAlignment="1">
      <alignment vertical="center"/>
    </xf>
    <xf numFmtId="0" fontId="26" fillId="30" borderId="25" xfId="58" applyFont="1" applyFill="1" applyBorder="1" applyAlignment="1">
      <alignment horizontal="left" vertical="center"/>
      <protection/>
    </xf>
    <xf numFmtId="0" fontId="26" fillId="30" borderId="26" xfId="58" applyFont="1" applyFill="1" applyBorder="1" applyAlignment="1">
      <alignment horizontal="left" vertical="center"/>
      <protection/>
    </xf>
    <xf numFmtId="3" fontId="26" fillId="30" borderId="15" xfId="63" applyNumberFormat="1" applyFont="1" applyFill="1" applyBorder="1" applyAlignment="1">
      <alignment vertical="center"/>
    </xf>
    <xf numFmtId="3" fontId="26" fillId="30" borderId="16" xfId="63" applyNumberFormat="1" applyFont="1" applyFill="1" applyBorder="1" applyAlignment="1">
      <alignment vertical="center"/>
    </xf>
    <xf numFmtId="3" fontId="26" fillId="30" borderId="17" xfId="63" applyNumberFormat="1" applyFont="1" applyFill="1" applyBorder="1" applyAlignment="1">
      <alignment vertical="center"/>
    </xf>
    <xf numFmtId="0" fontId="28" fillId="0" borderId="0" xfId="59" applyFont="1" applyAlignment="1">
      <alignment/>
      <protection/>
    </xf>
    <xf numFmtId="3" fontId="28" fillId="0" borderId="27" xfId="63" applyNumberFormat="1" applyFont="1" applyBorder="1" applyAlignment="1">
      <alignment vertical="center"/>
    </xf>
    <xf numFmtId="0" fontId="24" fillId="0" borderId="0" xfId="59" applyFont="1" applyAlignment="1">
      <alignment/>
      <protection/>
    </xf>
    <xf numFmtId="3" fontId="28" fillId="0" borderId="28" xfId="63" applyNumberFormat="1" applyFont="1" applyBorder="1" applyAlignment="1">
      <alignment vertical="center"/>
    </xf>
    <xf numFmtId="0" fontId="24" fillId="0" borderId="0" xfId="58" applyFont="1" applyFill="1" applyBorder="1" applyAlignment="1">
      <alignment horizontal="left" vertical="center" wrapText="1"/>
      <protection/>
    </xf>
    <xf numFmtId="3" fontId="31" fillId="0" borderId="0" xfId="58" applyNumberFormat="1" applyFont="1" applyAlignment="1">
      <alignment/>
      <protection/>
    </xf>
    <xf numFmtId="3" fontId="27" fillId="0" borderId="0" xfId="68" applyNumberFormat="1" applyFont="1" applyAlignment="1">
      <alignment/>
    </xf>
    <xf numFmtId="179" fontId="28" fillId="0" borderId="0" xfId="68" applyNumberFormat="1" applyFont="1" applyAlignment="1">
      <alignment/>
    </xf>
    <xf numFmtId="3" fontId="28" fillId="0" borderId="0" xfId="59" applyNumberFormat="1" applyFont="1" applyAlignment="1">
      <alignment/>
      <protection/>
    </xf>
    <xf numFmtId="3" fontId="27" fillId="0" borderId="0" xfId="59" applyNumberFormat="1" applyFont="1" applyAlignment="1">
      <alignment/>
      <protection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30" xfId="0" applyFont="1" applyBorder="1" applyAlignment="1">
      <alignment/>
    </xf>
    <xf numFmtId="0" fontId="33" fillId="30" borderId="31" xfId="0" applyFont="1" applyFill="1" applyBorder="1" applyAlignment="1">
      <alignment horizontal="center"/>
    </xf>
    <xf numFmtId="0" fontId="33" fillId="30" borderId="31" xfId="0" applyFont="1" applyFill="1" applyBorder="1" applyAlignment="1">
      <alignment/>
    </xf>
    <xf numFmtId="0" fontId="32" fillId="30" borderId="31" xfId="0" applyFont="1" applyFill="1" applyBorder="1" applyAlignment="1">
      <alignment/>
    </xf>
    <xf numFmtId="0" fontId="32" fillId="30" borderId="0" xfId="0" applyFont="1" applyFill="1" applyBorder="1" applyAlignment="1">
      <alignment/>
    </xf>
    <xf numFmtId="0" fontId="33" fillId="30" borderId="32" xfId="0" applyFont="1" applyFill="1" applyBorder="1" applyAlignment="1">
      <alignment/>
    </xf>
    <xf numFmtId="0" fontId="33" fillId="30" borderId="33" xfId="0" applyFont="1" applyFill="1" applyBorder="1" applyAlignment="1">
      <alignment horizontal="center"/>
    </xf>
    <xf numFmtId="0" fontId="32" fillId="0" borderId="34" xfId="0" applyFont="1" applyBorder="1" applyAlignment="1">
      <alignment/>
    </xf>
    <xf numFmtId="0" fontId="32" fillId="0" borderId="35" xfId="0" applyFont="1" applyBorder="1" applyAlignment="1">
      <alignment/>
    </xf>
    <xf numFmtId="3" fontId="32" fillId="0" borderId="36" xfId="0" applyNumberFormat="1" applyFont="1" applyBorder="1" applyAlignment="1">
      <alignment/>
    </xf>
    <xf numFmtId="0" fontId="32" fillId="0" borderId="37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12" xfId="0" applyFont="1" applyBorder="1" applyAlignment="1">
      <alignment/>
    </xf>
    <xf numFmtId="0" fontId="32" fillId="0" borderId="38" xfId="0" applyFont="1" applyBorder="1" applyAlignment="1">
      <alignment/>
    </xf>
    <xf numFmtId="3" fontId="32" fillId="0" borderId="39" xfId="0" applyNumberFormat="1" applyFont="1" applyBorder="1" applyAlignment="1">
      <alignment/>
    </xf>
    <xf numFmtId="0" fontId="32" fillId="0" borderId="40" xfId="0" applyFont="1" applyBorder="1" applyAlignment="1">
      <alignment/>
    </xf>
    <xf numFmtId="0" fontId="32" fillId="0" borderId="41" xfId="0" applyFont="1" applyBorder="1" applyAlignment="1">
      <alignment/>
    </xf>
    <xf numFmtId="3" fontId="32" fillId="0" borderId="42" xfId="0" applyNumberFormat="1" applyFont="1" applyBorder="1" applyAlignment="1">
      <alignment/>
    </xf>
    <xf numFmtId="0" fontId="33" fillId="30" borderId="43" xfId="0" applyFont="1" applyFill="1" applyBorder="1" applyAlignment="1">
      <alignment/>
    </xf>
    <xf numFmtId="0" fontId="33" fillId="30" borderId="44" xfId="0" applyFont="1" applyFill="1" applyBorder="1" applyAlignment="1">
      <alignment/>
    </xf>
    <xf numFmtId="3" fontId="33" fillId="30" borderId="45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12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7" fillId="0" borderId="4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9" fillId="26" borderId="25" xfId="0" applyFont="1" applyFill="1" applyBorder="1" applyAlignment="1">
      <alignment horizontal="center"/>
    </xf>
    <xf numFmtId="0" fontId="39" fillId="26" borderId="46" xfId="0" applyFont="1" applyFill="1" applyBorder="1" applyAlignment="1">
      <alignment horizontal="center"/>
    </xf>
    <xf numFmtId="0" fontId="39" fillId="26" borderId="15" xfId="0" applyFont="1" applyFill="1" applyBorder="1" applyAlignment="1">
      <alignment horizontal="center"/>
    </xf>
    <xf numFmtId="0" fontId="39" fillId="26" borderId="16" xfId="0" applyFont="1" applyFill="1" applyBorder="1" applyAlignment="1">
      <alignment horizontal="center"/>
    </xf>
    <xf numFmtId="0" fontId="39" fillId="26" borderId="17" xfId="0" applyFont="1" applyFill="1" applyBorder="1" applyAlignment="1">
      <alignment horizontal="center"/>
    </xf>
    <xf numFmtId="0" fontId="39" fillId="26" borderId="47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38" fillId="0" borderId="48" xfId="0" applyNumberFormat="1" applyFont="1" applyBorder="1" applyAlignment="1">
      <alignment vertical="center" wrapText="1"/>
    </xf>
    <xf numFmtId="49" fontId="38" fillId="0" borderId="49" xfId="0" applyNumberFormat="1" applyFont="1" applyBorder="1" applyAlignment="1">
      <alignment horizontal="center" vertical="center"/>
    </xf>
    <xf numFmtId="3" fontId="37" fillId="0" borderId="27" xfId="0" applyNumberFormat="1" applyFont="1" applyBorder="1" applyAlignment="1">
      <alignment vertical="center"/>
    </xf>
    <xf numFmtId="3" fontId="37" fillId="0" borderId="50" xfId="0" applyNumberFormat="1" applyFont="1" applyBorder="1" applyAlignment="1">
      <alignment vertical="center"/>
    </xf>
    <xf numFmtId="3" fontId="37" fillId="0" borderId="51" xfId="0" applyNumberFormat="1" applyFont="1" applyBorder="1" applyAlignment="1">
      <alignment vertical="center"/>
    </xf>
    <xf numFmtId="3" fontId="37" fillId="0" borderId="52" xfId="0" applyNumberFormat="1" applyFont="1" applyBorder="1" applyAlignment="1">
      <alignment vertical="center"/>
    </xf>
    <xf numFmtId="3" fontId="37" fillId="0" borderId="49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38" fillId="0" borderId="18" xfId="0" applyNumberFormat="1" applyFont="1" applyBorder="1" applyAlignment="1">
      <alignment vertical="center" wrapText="1"/>
    </xf>
    <xf numFmtId="49" fontId="38" fillId="0" borderId="53" xfId="0" applyNumberFormat="1" applyFont="1" applyBorder="1" applyAlignment="1">
      <alignment horizontal="center" vertical="center"/>
    </xf>
    <xf numFmtId="3" fontId="37" fillId="0" borderId="53" xfId="0" applyNumberFormat="1" applyFont="1" applyBorder="1" applyAlignment="1">
      <alignment vertical="center"/>
    </xf>
    <xf numFmtId="0" fontId="36" fillId="33" borderId="25" xfId="0" applyNumberFormat="1" applyFont="1" applyFill="1" applyBorder="1" applyAlignment="1">
      <alignment vertical="center" wrapText="1"/>
    </xf>
    <xf numFmtId="49" fontId="36" fillId="33" borderId="46" xfId="0" applyNumberFormat="1" applyFont="1" applyFill="1" applyBorder="1" applyAlignment="1">
      <alignment horizontal="center" vertical="center"/>
    </xf>
    <xf numFmtId="3" fontId="41" fillId="33" borderId="15" xfId="0" applyNumberFormat="1" applyFont="1" applyFill="1" applyBorder="1" applyAlignment="1">
      <alignment vertical="center"/>
    </xf>
    <xf numFmtId="3" fontId="41" fillId="33" borderId="16" xfId="0" applyNumberFormat="1" applyFont="1" applyFill="1" applyBorder="1" applyAlignment="1">
      <alignment vertical="center"/>
    </xf>
    <xf numFmtId="3" fontId="41" fillId="33" borderId="17" xfId="0" applyNumberFormat="1" applyFont="1" applyFill="1" applyBorder="1" applyAlignment="1">
      <alignment vertical="center"/>
    </xf>
    <xf numFmtId="3" fontId="41" fillId="33" borderId="47" xfId="0" applyNumberFormat="1" applyFont="1" applyFill="1" applyBorder="1" applyAlignment="1">
      <alignment vertical="center"/>
    </xf>
    <xf numFmtId="3" fontId="41" fillId="33" borderId="46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36" fillId="34" borderId="25" xfId="0" applyNumberFormat="1" applyFont="1" applyFill="1" applyBorder="1" applyAlignment="1">
      <alignment vertical="center" wrapText="1"/>
    </xf>
    <xf numFmtId="49" fontId="36" fillId="34" borderId="46" xfId="0" applyNumberFormat="1" applyFont="1" applyFill="1" applyBorder="1" applyAlignment="1">
      <alignment horizontal="center" vertical="center"/>
    </xf>
    <xf numFmtId="3" fontId="41" fillId="34" borderId="15" xfId="0" applyNumberFormat="1" applyFont="1" applyFill="1" applyBorder="1" applyAlignment="1">
      <alignment vertical="center"/>
    </xf>
    <xf numFmtId="3" fontId="41" fillId="34" borderId="16" xfId="0" applyNumberFormat="1" applyFont="1" applyFill="1" applyBorder="1" applyAlignment="1">
      <alignment vertical="center"/>
    </xf>
    <xf numFmtId="3" fontId="41" fillId="34" borderId="17" xfId="0" applyNumberFormat="1" applyFont="1" applyFill="1" applyBorder="1" applyAlignment="1">
      <alignment vertical="center"/>
    </xf>
    <xf numFmtId="3" fontId="41" fillId="34" borderId="47" xfId="0" applyNumberFormat="1" applyFont="1" applyFill="1" applyBorder="1" applyAlignment="1">
      <alignment vertical="center"/>
    </xf>
    <xf numFmtId="3" fontId="41" fillId="34" borderId="46" xfId="0" applyNumberFormat="1" applyFont="1" applyFill="1" applyBorder="1" applyAlignment="1">
      <alignment vertical="center"/>
    </xf>
    <xf numFmtId="0" fontId="42" fillId="0" borderId="48" xfId="0" applyNumberFormat="1" applyFont="1" applyBorder="1" applyAlignment="1">
      <alignment vertical="center" wrapText="1"/>
    </xf>
    <xf numFmtId="0" fontId="42" fillId="0" borderId="18" xfId="0" applyNumberFormat="1" applyFont="1" applyBorder="1" applyAlignment="1">
      <alignment vertical="center" wrapText="1"/>
    </xf>
    <xf numFmtId="3" fontId="37" fillId="0" borderId="28" xfId="0" applyNumberFormat="1" applyFont="1" applyBorder="1" applyAlignment="1">
      <alignment vertical="center"/>
    </xf>
    <xf numFmtId="3" fontId="37" fillId="0" borderId="10" xfId="0" applyNumberFormat="1" applyFont="1" applyBorder="1" applyAlignment="1">
      <alignment vertical="center"/>
    </xf>
    <xf numFmtId="3" fontId="37" fillId="0" borderId="54" xfId="0" applyNumberFormat="1" applyFont="1" applyBorder="1" applyAlignment="1">
      <alignment vertical="center"/>
    </xf>
    <xf numFmtId="3" fontId="37" fillId="0" borderId="13" xfId="0" applyNumberFormat="1" applyFont="1" applyBorder="1" applyAlignment="1">
      <alignment vertical="center"/>
    </xf>
    <xf numFmtId="0" fontId="42" fillId="0" borderId="55" xfId="0" applyNumberFormat="1" applyFont="1" applyBorder="1" applyAlignment="1">
      <alignment vertical="center" wrapText="1"/>
    </xf>
    <xf numFmtId="3" fontId="37" fillId="0" borderId="23" xfId="0" applyNumberFormat="1" applyFont="1" applyBorder="1" applyAlignment="1">
      <alignment vertical="center"/>
    </xf>
    <xf numFmtId="3" fontId="37" fillId="0" borderId="56" xfId="0" applyNumberFormat="1" applyFont="1" applyBorder="1" applyAlignment="1">
      <alignment vertical="center"/>
    </xf>
    <xf numFmtId="3" fontId="37" fillId="0" borderId="57" xfId="0" applyNumberFormat="1" applyFont="1" applyBorder="1" applyAlignment="1">
      <alignment vertical="center"/>
    </xf>
    <xf numFmtId="3" fontId="37" fillId="0" borderId="58" xfId="0" applyNumberFormat="1" applyFont="1" applyBorder="1" applyAlignment="1">
      <alignment vertical="center"/>
    </xf>
    <xf numFmtId="3" fontId="37" fillId="0" borderId="59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36" fillId="35" borderId="25" xfId="0" applyNumberFormat="1" applyFont="1" applyFill="1" applyBorder="1" applyAlignment="1">
      <alignment vertical="center" wrapText="1"/>
    </xf>
    <xf numFmtId="49" fontId="36" fillId="35" borderId="46" xfId="0" applyNumberFormat="1" applyFont="1" applyFill="1" applyBorder="1" applyAlignment="1">
      <alignment horizontal="center" vertical="center"/>
    </xf>
    <xf numFmtId="3" fontId="41" fillId="35" borderId="15" xfId="0" applyNumberFormat="1" applyFont="1" applyFill="1" applyBorder="1" applyAlignment="1">
      <alignment vertical="center"/>
    </xf>
    <xf numFmtId="3" fontId="41" fillId="35" borderId="16" xfId="0" applyNumberFormat="1" applyFont="1" applyFill="1" applyBorder="1" applyAlignment="1">
      <alignment vertical="center"/>
    </xf>
    <xf numFmtId="3" fontId="41" fillId="35" borderId="17" xfId="0" applyNumberFormat="1" applyFont="1" applyFill="1" applyBorder="1" applyAlignment="1">
      <alignment vertical="center"/>
    </xf>
    <xf numFmtId="3" fontId="41" fillId="35" borderId="47" xfId="0" applyNumberFormat="1" applyFont="1" applyFill="1" applyBorder="1" applyAlignment="1">
      <alignment vertical="center"/>
    </xf>
    <xf numFmtId="3" fontId="41" fillId="35" borderId="46" xfId="0" applyNumberFormat="1" applyFont="1" applyFill="1" applyBorder="1" applyAlignment="1">
      <alignment vertical="center"/>
    </xf>
    <xf numFmtId="0" fontId="36" fillId="34" borderId="60" xfId="0" applyNumberFormat="1" applyFont="1" applyFill="1" applyBorder="1" applyAlignment="1">
      <alignment vertical="center" wrapText="1"/>
    </xf>
    <xf numFmtId="49" fontId="36" fillId="34" borderId="61" xfId="0" applyNumberFormat="1" applyFont="1" applyFill="1" applyBorder="1" applyAlignment="1">
      <alignment horizontal="center" vertical="center"/>
    </xf>
    <xf numFmtId="3" fontId="41" fillId="34" borderId="62" xfId="0" applyNumberFormat="1" applyFont="1" applyFill="1" applyBorder="1" applyAlignment="1">
      <alignment vertical="center"/>
    </xf>
    <xf numFmtId="3" fontId="41" fillId="34" borderId="63" xfId="0" applyNumberFormat="1" applyFont="1" applyFill="1" applyBorder="1" applyAlignment="1">
      <alignment vertical="center"/>
    </xf>
    <xf numFmtId="3" fontId="41" fillId="34" borderId="64" xfId="0" applyNumberFormat="1" applyFont="1" applyFill="1" applyBorder="1" applyAlignment="1">
      <alignment vertical="center"/>
    </xf>
    <xf numFmtId="3" fontId="41" fillId="34" borderId="65" xfId="0" applyNumberFormat="1" applyFont="1" applyFill="1" applyBorder="1" applyAlignment="1">
      <alignment vertical="center"/>
    </xf>
    <xf numFmtId="3" fontId="41" fillId="34" borderId="61" xfId="0" applyNumberFormat="1" applyFont="1" applyFill="1" applyBorder="1" applyAlignment="1">
      <alignment vertical="center"/>
    </xf>
    <xf numFmtId="0" fontId="6" fillId="30" borderId="10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left" vertical="top" wrapText="1"/>
    </xf>
    <xf numFmtId="3" fontId="7" fillId="36" borderId="10" xfId="0" applyNumberFormat="1" applyFont="1" applyFill="1" applyBorder="1" applyAlignment="1">
      <alignment horizontal="right" vertical="top" wrapText="1"/>
    </xf>
    <xf numFmtId="0" fontId="7" fillId="3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wrapText="1"/>
    </xf>
    <xf numFmtId="0" fontId="9" fillId="26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9" fillId="26" borderId="10" xfId="0" applyFont="1" applyFill="1" applyBorder="1" applyAlignment="1">
      <alignment vertical="center"/>
    </xf>
    <xf numFmtId="0" fontId="9" fillId="26" borderId="10" xfId="0" applyFont="1" applyFill="1" applyBorder="1" applyAlignment="1">
      <alignment horizontal="right" vertical="center"/>
    </xf>
    <xf numFmtId="0" fontId="7" fillId="26" borderId="10" xfId="0" applyFont="1" applyFill="1" applyBorder="1" applyAlignment="1">
      <alignment horizontal="justify" vertical="center"/>
    </xf>
    <xf numFmtId="1" fontId="9" fillId="26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justify" vertical="center"/>
    </xf>
    <xf numFmtId="177" fontId="0" fillId="0" borderId="10" xfId="0" applyNumberFormat="1" applyFont="1" applyBorder="1" applyAlignment="1">
      <alignment horizontal="center" vertical="center"/>
    </xf>
    <xf numFmtId="177" fontId="7" fillId="26" borderId="10" xfId="0" applyNumberFormat="1" applyFont="1" applyFill="1" applyBorder="1" applyAlignment="1">
      <alignment horizontal="center" vertical="center"/>
    </xf>
    <xf numFmtId="0" fontId="7" fillId="30" borderId="10" xfId="0" applyFont="1" applyFill="1" applyBorder="1" applyAlignment="1">
      <alignment horizontal="center" vertical="top" wrapText="1"/>
    </xf>
    <xf numFmtId="0" fontId="7" fillId="30" borderId="10" xfId="0" applyFont="1" applyFill="1" applyBorder="1" applyAlignment="1">
      <alignment horizontal="left" vertical="top" wrapText="1"/>
    </xf>
    <xf numFmtId="3" fontId="7" fillId="30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6" borderId="10" xfId="0" applyNumberFormat="1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/>
    </xf>
    <xf numFmtId="3" fontId="7" fillId="36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right"/>
    </xf>
    <xf numFmtId="0" fontId="29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50" xfId="0" applyFill="1" applyBorder="1" applyAlignment="1" applyProtection="1">
      <alignment horizontal="left" vertical="center" wrapText="1" indent="1"/>
      <protection locked="0"/>
    </xf>
    <xf numFmtId="184" fontId="48" fillId="0" borderId="51" xfId="0" applyNumberFormat="1" applyFont="1" applyFill="1" applyBorder="1" applyAlignment="1" applyProtection="1">
      <alignment horizontal="right" vertical="center"/>
      <protection/>
    </xf>
    <xf numFmtId="0" fontId="0" fillId="0" borderId="28" xfId="0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indent="5"/>
    </xf>
    <xf numFmtId="184" fontId="50" fillId="0" borderId="54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49" fillId="0" borderId="68" xfId="0" applyFont="1" applyFill="1" applyBorder="1" applyAlignment="1">
      <alignment horizontal="left" vertical="center" indent="5"/>
    </xf>
    <xf numFmtId="184" fontId="50" fillId="0" borderId="24" xfId="0" applyNumberFormat="1" applyFont="1" applyFill="1" applyBorder="1" applyAlignment="1" applyProtection="1">
      <alignment horizontal="right" vertical="center"/>
      <protection locked="0"/>
    </xf>
    <xf numFmtId="0" fontId="17" fillId="16" borderId="10" xfId="0" applyFont="1" applyFill="1" applyBorder="1" applyAlignment="1">
      <alignment horizontal="center" vertical="top" wrapText="1"/>
    </xf>
    <xf numFmtId="0" fontId="52" fillId="16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left" vertical="top" wrapText="1"/>
    </xf>
    <xf numFmtId="3" fontId="5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3" fontId="23" fillId="0" borderId="10" xfId="0" applyNumberFormat="1" applyFont="1" applyBorder="1" applyAlignment="1">
      <alignment horizontal="right" vertical="top" wrapText="1"/>
    </xf>
    <xf numFmtId="0" fontId="53" fillId="0" borderId="0" xfId="0" applyFont="1" applyAlignment="1">
      <alignment/>
    </xf>
    <xf numFmtId="0" fontId="30" fillId="0" borderId="0" xfId="61" applyFill="1" applyProtection="1">
      <alignment/>
      <protection/>
    </xf>
    <xf numFmtId="0" fontId="30" fillId="0" borderId="0" xfId="61" applyFill="1" applyAlignment="1" applyProtection="1">
      <alignment/>
      <protection/>
    </xf>
    <xf numFmtId="0" fontId="55" fillId="0" borderId="0" xfId="61" applyFont="1" applyFill="1" applyProtection="1">
      <alignment/>
      <protection/>
    </xf>
    <xf numFmtId="0" fontId="59" fillId="0" borderId="67" xfId="61" applyFont="1" applyFill="1" applyBorder="1" applyAlignment="1" applyProtection="1">
      <alignment horizontal="center" vertical="center" wrapText="1"/>
      <protection/>
    </xf>
    <xf numFmtId="0" fontId="59" fillId="0" borderId="68" xfId="61" applyFont="1" applyFill="1" applyBorder="1" applyAlignment="1" applyProtection="1">
      <alignment horizontal="center" vertical="center" wrapText="1"/>
      <protection/>
    </xf>
    <xf numFmtId="0" fontId="59" fillId="0" borderId="24" xfId="61" applyFont="1" applyFill="1" applyBorder="1" applyAlignment="1" applyProtection="1">
      <alignment horizontal="center" vertical="center" wrapText="1"/>
      <protection/>
    </xf>
    <xf numFmtId="0" fontId="30" fillId="0" borderId="0" xfId="61" applyFill="1" applyAlignment="1" applyProtection="1">
      <alignment horizontal="center" vertical="center"/>
      <protection/>
    </xf>
    <xf numFmtId="0" fontId="60" fillId="0" borderId="66" xfId="61" applyFont="1" applyFill="1" applyBorder="1" applyAlignment="1" applyProtection="1">
      <alignment vertical="center" wrapText="1"/>
      <protection/>
    </xf>
    <xf numFmtId="173" fontId="61" fillId="0" borderId="21" xfId="60" applyNumberFormat="1" applyFont="1" applyFill="1" applyBorder="1" applyAlignment="1" applyProtection="1">
      <alignment horizontal="center" vertical="center"/>
      <protection/>
    </xf>
    <xf numFmtId="0" fontId="30" fillId="0" borderId="0" xfId="61" applyFill="1" applyAlignment="1" applyProtection="1">
      <alignment vertical="center"/>
      <protection/>
    </xf>
    <xf numFmtId="0" fontId="60" fillId="0" borderId="28" xfId="61" applyFont="1" applyFill="1" applyBorder="1" applyAlignment="1" applyProtection="1">
      <alignment vertical="center" wrapText="1"/>
      <protection/>
    </xf>
    <xf numFmtId="173" fontId="61" fillId="0" borderId="10" xfId="60" applyNumberFormat="1" applyFont="1" applyFill="1" applyBorder="1" applyAlignment="1" applyProtection="1">
      <alignment horizontal="center" vertical="center"/>
      <protection/>
    </xf>
    <xf numFmtId="0" fontId="62" fillId="0" borderId="28" xfId="61" applyFont="1" applyFill="1" applyBorder="1" applyAlignment="1" applyProtection="1">
      <alignment horizontal="left" vertical="center" wrapText="1" indent="1"/>
      <protection/>
    </xf>
    <xf numFmtId="185" fontId="34" fillId="0" borderId="10" xfId="61" applyNumberFormat="1" applyFont="1" applyFill="1" applyBorder="1" applyAlignment="1" applyProtection="1">
      <alignment horizontal="right" vertical="center" wrapText="1"/>
      <protection locked="0"/>
    </xf>
    <xf numFmtId="176" fontId="34" fillId="0" borderId="54" xfId="61" applyNumberFormat="1" applyFont="1" applyFill="1" applyBorder="1" applyAlignment="1" applyProtection="1">
      <alignment horizontal="right" vertical="center" wrapText="1"/>
      <protection locked="0"/>
    </xf>
    <xf numFmtId="185" fontId="34" fillId="0" borderId="10" xfId="61" applyNumberFormat="1" applyFont="1" applyFill="1" applyBorder="1" applyAlignment="1" applyProtection="1">
      <alignment horizontal="right" vertical="center" wrapText="1"/>
      <protection/>
    </xf>
    <xf numFmtId="176" fontId="34" fillId="0" borderId="54" xfId="61" applyNumberFormat="1" applyFont="1" applyFill="1" applyBorder="1" applyAlignment="1" applyProtection="1">
      <alignment horizontal="right" vertical="center" wrapText="1"/>
      <protection/>
    </xf>
    <xf numFmtId="185" fontId="59" fillId="0" borderId="10" xfId="61" applyNumberFormat="1" applyFont="1" applyFill="1" applyBorder="1" applyAlignment="1" applyProtection="1">
      <alignment horizontal="right" vertical="center" wrapText="1"/>
      <protection/>
    </xf>
    <xf numFmtId="176" fontId="59" fillId="0" borderId="54" xfId="61" applyNumberFormat="1" applyFont="1" applyFill="1" applyBorder="1" applyAlignment="1" applyProtection="1">
      <alignment horizontal="right" vertical="center" wrapText="1"/>
      <protection/>
    </xf>
    <xf numFmtId="0" fontId="34" fillId="0" borderId="0" xfId="61" applyFont="1" applyFill="1" applyProtection="1">
      <alignment/>
      <protection/>
    </xf>
    <xf numFmtId="3" fontId="30" fillId="0" borderId="0" xfId="61" applyNumberFormat="1" applyFont="1" applyFill="1" applyProtection="1">
      <alignment/>
      <protection/>
    </xf>
    <xf numFmtId="3" fontId="30" fillId="0" borderId="0" xfId="61" applyNumberFormat="1" applyFont="1" applyFill="1" applyAlignment="1" applyProtection="1">
      <alignment horizontal="center"/>
      <protection/>
    </xf>
    <xf numFmtId="0" fontId="30" fillId="0" borderId="0" xfId="61" applyFont="1" applyFill="1" applyProtection="1">
      <alignment/>
      <protection/>
    </xf>
    <xf numFmtId="0" fontId="30" fillId="0" borderId="0" xfId="61" applyFill="1" applyAlignment="1" applyProtection="1">
      <alignment horizontal="center"/>
      <protection/>
    </xf>
    <xf numFmtId="0" fontId="6" fillId="3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7" fillId="30" borderId="10" xfId="0" applyNumberFormat="1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vertical="center" indent="1"/>
    </xf>
    <xf numFmtId="0" fontId="24" fillId="0" borderId="69" xfId="0" applyFont="1" applyFill="1" applyBorder="1" applyAlignment="1">
      <alignment horizontal="left" vertical="center" indent="1"/>
    </xf>
    <xf numFmtId="0" fontId="49" fillId="0" borderId="11" xfId="0" applyFont="1" applyFill="1" applyBorder="1" applyAlignment="1">
      <alignment horizontal="left" vertical="center" indent="5"/>
    </xf>
    <xf numFmtId="0" fontId="0" fillId="0" borderId="70" xfId="0" applyFill="1" applyBorder="1" applyAlignment="1" applyProtection="1">
      <alignment horizontal="left" vertical="center" wrapText="1" indent="1"/>
      <protection locked="0"/>
    </xf>
    <xf numFmtId="3" fontId="0" fillId="0" borderId="54" xfId="0" applyNumberFormat="1" applyBorder="1" applyAlignment="1">
      <alignment/>
    </xf>
    <xf numFmtId="3" fontId="0" fillId="0" borderId="24" xfId="0" applyNumberFormat="1" applyBorder="1" applyAlignment="1">
      <alignment/>
    </xf>
    <xf numFmtId="185" fontId="60" fillId="30" borderId="21" xfId="61" applyNumberFormat="1" applyFont="1" applyFill="1" applyBorder="1" applyAlignment="1" applyProtection="1">
      <alignment horizontal="right" vertical="center" wrapText="1"/>
      <protection locked="0"/>
    </xf>
    <xf numFmtId="176" fontId="60" fillId="30" borderId="22" xfId="61" applyNumberFormat="1" applyFont="1" applyFill="1" applyBorder="1" applyAlignment="1" applyProtection="1">
      <alignment horizontal="right" vertical="center" wrapText="1"/>
      <protection locked="0"/>
    </xf>
    <xf numFmtId="185" fontId="60" fillId="30" borderId="10" xfId="61" applyNumberFormat="1" applyFont="1" applyFill="1" applyBorder="1" applyAlignment="1" applyProtection="1">
      <alignment horizontal="right" vertical="center" wrapText="1"/>
      <protection/>
    </xf>
    <xf numFmtId="176" fontId="60" fillId="30" borderId="54" xfId="61" applyNumberFormat="1" applyFont="1" applyFill="1" applyBorder="1" applyAlignment="1" applyProtection="1">
      <alignment horizontal="right" vertical="center" wrapText="1"/>
      <protection/>
    </xf>
    <xf numFmtId="176" fontId="34" fillId="30" borderId="54" xfId="61" applyNumberFormat="1" applyFont="1" applyFill="1" applyBorder="1" applyAlignment="1" applyProtection="1">
      <alignment horizontal="right" vertical="center" wrapText="1"/>
      <protection locked="0"/>
    </xf>
    <xf numFmtId="176" fontId="34" fillId="30" borderId="54" xfId="61" applyNumberFormat="1" applyFont="1" applyFill="1" applyBorder="1" applyAlignment="1" applyProtection="1">
      <alignment horizontal="right" vertical="center" wrapText="1"/>
      <protection/>
    </xf>
    <xf numFmtId="185" fontId="34" fillId="30" borderId="10" xfId="61" applyNumberFormat="1" applyFont="1" applyFill="1" applyBorder="1" applyAlignment="1" applyProtection="1">
      <alignment horizontal="right" vertical="center" wrapText="1"/>
      <protection locked="0"/>
    </xf>
    <xf numFmtId="185" fontId="34" fillId="30" borderId="10" xfId="61" applyNumberFormat="1" applyFont="1" applyFill="1" applyBorder="1" applyAlignment="1" applyProtection="1">
      <alignment horizontal="right" vertical="center" wrapText="1"/>
      <protection/>
    </xf>
    <xf numFmtId="185" fontId="34" fillId="0" borderId="10" xfId="61" applyNumberFormat="1" applyFont="1" applyFill="1" applyBorder="1" applyAlignment="1" applyProtection="1">
      <alignment horizontal="right" vertical="center" wrapText="1"/>
      <protection/>
    </xf>
    <xf numFmtId="0" fontId="16" fillId="30" borderId="10" xfId="0" applyFont="1" applyFill="1" applyBorder="1" applyAlignment="1">
      <alignment horizontal="center" vertical="center" wrapText="1"/>
    </xf>
    <xf numFmtId="3" fontId="0" fillId="30" borderId="10" xfId="0" applyNumberFormat="1" applyFill="1" applyBorder="1" applyAlignment="1">
      <alignment/>
    </xf>
    <xf numFmtId="3" fontId="6" fillId="0" borderId="10" xfId="0" applyNumberFormat="1" applyFont="1" applyBorder="1" applyAlignment="1">
      <alignment horizontal="right" wrapText="1"/>
    </xf>
    <xf numFmtId="3" fontId="9" fillId="30" borderId="10" xfId="0" applyNumberFormat="1" applyFont="1" applyFill="1" applyBorder="1" applyAlignment="1">
      <alignment/>
    </xf>
    <xf numFmtId="0" fontId="9" fillId="29" borderId="10" xfId="0" applyFont="1" applyFill="1" applyBorder="1" applyAlignment="1">
      <alignment wrapText="1"/>
    </xf>
    <xf numFmtId="3" fontId="0" fillId="29" borderId="10" xfId="0" applyNumberFormat="1" applyFill="1" applyBorder="1" applyAlignment="1">
      <alignment/>
    </xf>
    <xf numFmtId="3" fontId="9" fillId="37" borderId="10" xfId="0" applyNumberFormat="1" applyFont="1" applyFill="1" applyBorder="1" applyAlignment="1">
      <alignment/>
    </xf>
    <xf numFmtId="3" fontId="7" fillId="37" borderId="10" xfId="0" applyNumberFormat="1" applyFont="1" applyFill="1" applyBorder="1" applyAlignment="1">
      <alignment horizontal="right" vertical="top" wrapText="1"/>
    </xf>
    <xf numFmtId="3" fontId="92" fillId="36" borderId="10" xfId="0" applyNumberFormat="1" applyFont="1" applyFill="1" applyBorder="1" applyAlignment="1">
      <alignment horizontal="right" vertical="top" wrapText="1"/>
    </xf>
    <xf numFmtId="3" fontId="93" fillId="36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85" fontId="94" fillId="30" borderId="10" xfId="61" applyNumberFormat="1" applyFont="1" applyFill="1" applyBorder="1" applyAlignment="1" applyProtection="1">
      <alignment horizontal="right" vertical="center" wrapText="1"/>
      <protection locked="0"/>
    </xf>
    <xf numFmtId="0" fontId="17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9" fillId="0" borderId="5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7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73" xfId="0" applyFont="1" applyBorder="1" applyAlignment="1">
      <alignment horizontal="right" vertical="top" wrapText="1"/>
    </xf>
    <xf numFmtId="0" fontId="9" fillId="0" borderId="56" xfId="0" applyFont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0" xfId="0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top"/>
    </xf>
    <xf numFmtId="173" fontId="44" fillId="0" borderId="69" xfId="0" applyNumberFormat="1" applyFont="1" applyFill="1" applyBorder="1" applyAlignment="1">
      <alignment horizontal="center" vertical="center"/>
    </xf>
    <xf numFmtId="173" fontId="44" fillId="0" borderId="19" xfId="0" applyNumberFormat="1" applyFont="1" applyFill="1" applyBorder="1" applyAlignment="1">
      <alignment horizontal="center" vertical="center"/>
    </xf>
    <xf numFmtId="173" fontId="12" fillId="0" borderId="74" xfId="0" applyNumberFormat="1" applyFont="1" applyFill="1" applyBorder="1" applyAlignment="1">
      <alignment horizontal="center" vertical="center"/>
    </xf>
    <xf numFmtId="0" fontId="0" fillId="0" borderId="73" xfId="0" applyFont="1" applyBorder="1" applyAlignment="1">
      <alignment/>
    </xf>
    <xf numFmtId="0" fontId="13" fillId="0" borderId="19" xfId="0" applyFont="1" applyFill="1" applyBorder="1" applyAlignment="1">
      <alignment horizontal="right"/>
    </xf>
    <xf numFmtId="0" fontId="12" fillId="0" borderId="73" xfId="0" applyFont="1" applyFill="1" applyBorder="1" applyAlignment="1">
      <alignment horizontal="right" vertical="top"/>
    </xf>
    <xf numFmtId="0" fontId="10" fillId="0" borderId="73" xfId="0" applyFont="1" applyFill="1" applyBorder="1" applyAlignment="1">
      <alignment horizontal="right" vertical="top"/>
    </xf>
    <xf numFmtId="173" fontId="11" fillId="0" borderId="69" xfId="0" applyNumberFormat="1" applyFont="1" applyFill="1" applyBorder="1" applyAlignment="1">
      <alignment horizontal="center" vertical="center"/>
    </xf>
    <xf numFmtId="173" fontId="11" fillId="0" borderId="19" xfId="0" applyNumberFormat="1" applyFont="1" applyFill="1" applyBorder="1" applyAlignment="1">
      <alignment horizontal="center" vertical="center"/>
    </xf>
    <xf numFmtId="173" fontId="11" fillId="0" borderId="58" xfId="0" applyNumberFormat="1" applyFont="1" applyFill="1" applyBorder="1" applyAlignment="1">
      <alignment horizontal="center" vertical="center"/>
    </xf>
    <xf numFmtId="173" fontId="12" fillId="0" borderId="73" xfId="0" applyNumberFormat="1" applyFont="1" applyFill="1" applyBorder="1" applyAlignment="1">
      <alignment horizontal="center" vertical="center"/>
    </xf>
    <xf numFmtId="173" fontId="12" fillId="0" borderId="5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right"/>
    </xf>
    <xf numFmtId="173" fontId="13" fillId="0" borderId="69" xfId="0" applyNumberFormat="1" applyFont="1" applyFill="1" applyBorder="1" applyAlignment="1">
      <alignment horizontal="center" vertical="center" wrapText="1"/>
    </xf>
    <xf numFmtId="173" fontId="13" fillId="0" borderId="58" xfId="0" applyNumberFormat="1" applyFont="1" applyFill="1" applyBorder="1" applyAlignment="1">
      <alignment horizontal="center" vertical="center" wrapText="1"/>
    </xf>
    <xf numFmtId="173" fontId="13" fillId="0" borderId="74" xfId="0" applyNumberFormat="1" applyFont="1" applyFill="1" applyBorder="1" applyAlignment="1">
      <alignment horizontal="center" vertical="center" wrapText="1"/>
    </xf>
    <xf numFmtId="173" fontId="13" fillId="0" borderId="52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12" fillId="30" borderId="11" xfId="0" applyFont="1" applyFill="1" applyBorder="1" applyAlignment="1">
      <alignment horizontal="left" vertical="center" wrapText="1"/>
    </xf>
    <xf numFmtId="0" fontId="12" fillId="30" borderId="12" xfId="0" applyFont="1" applyFill="1" applyBorder="1" applyAlignment="1">
      <alignment horizontal="left" vertical="center" wrapText="1"/>
    </xf>
    <xf numFmtId="0" fontId="12" fillId="30" borderId="13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0" fontId="13" fillId="29" borderId="11" xfId="0" applyFont="1" applyFill="1" applyBorder="1" applyAlignment="1">
      <alignment horizontal="left" vertical="center" wrapText="1"/>
    </xf>
    <xf numFmtId="0" fontId="13" fillId="29" borderId="12" xfId="0" applyFont="1" applyFill="1" applyBorder="1" applyAlignment="1">
      <alignment horizontal="left" vertical="center" wrapText="1"/>
    </xf>
    <xf numFmtId="0" fontId="13" fillId="29" borderId="13" xfId="0" applyFont="1" applyFill="1" applyBorder="1" applyAlignment="1">
      <alignment horizontal="left" vertical="center" wrapText="1"/>
    </xf>
    <xf numFmtId="3" fontId="13" fillId="29" borderId="11" xfId="0" applyNumberFormat="1" applyFont="1" applyFill="1" applyBorder="1" applyAlignment="1">
      <alignment horizontal="right" vertical="center"/>
    </xf>
    <xf numFmtId="3" fontId="13" fillId="29" borderId="12" xfId="0" applyNumberFormat="1" applyFont="1" applyFill="1" applyBorder="1" applyAlignment="1">
      <alignment horizontal="right" vertical="center"/>
    </xf>
    <xf numFmtId="3" fontId="13" fillId="29" borderId="13" xfId="0" applyNumberFormat="1" applyFont="1" applyFill="1" applyBorder="1" applyAlignment="1">
      <alignment horizontal="right" vertical="center"/>
    </xf>
    <xf numFmtId="49" fontId="15" fillId="29" borderId="11" xfId="0" applyNumberFormat="1" applyFont="1" applyFill="1" applyBorder="1" applyAlignment="1">
      <alignment horizontal="center" vertical="center"/>
    </xf>
    <xf numFmtId="49" fontId="15" fillId="29" borderId="13" xfId="0" applyNumberFormat="1" applyFont="1" applyFill="1" applyBorder="1" applyAlignment="1">
      <alignment horizontal="center" vertical="center"/>
    </xf>
    <xf numFmtId="3" fontId="13" fillId="29" borderId="11" xfId="0" applyNumberFormat="1" applyFont="1" applyFill="1" applyBorder="1" applyAlignment="1">
      <alignment horizontal="right" vertical="center" wrapText="1"/>
    </xf>
    <xf numFmtId="3" fontId="13" fillId="29" borderId="12" xfId="0" applyNumberFormat="1" applyFont="1" applyFill="1" applyBorder="1" applyAlignment="1">
      <alignment horizontal="right" vertical="center" wrapText="1"/>
    </xf>
    <xf numFmtId="3" fontId="13" fillId="29" borderId="13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/>
    </xf>
    <xf numFmtId="0" fontId="14" fillId="0" borderId="19" xfId="0" applyFont="1" applyFill="1" applyBorder="1" applyAlignment="1" quotePrefix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6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73" xfId="0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30" fillId="0" borderId="48" xfId="0" applyFont="1" applyBorder="1" applyAlignment="1">
      <alignment horizontal="left" vertical="top" wrapText="1"/>
    </xf>
    <xf numFmtId="0" fontId="0" fillId="0" borderId="75" xfId="0" applyBorder="1" applyAlignment="1">
      <alignment horizontal="left"/>
    </xf>
    <xf numFmtId="0" fontId="30" fillId="0" borderId="76" xfId="0" applyFont="1" applyBorder="1" applyAlignment="1">
      <alignment horizontal="left" vertical="top" wrapText="1"/>
    </xf>
    <xf numFmtId="0" fontId="0" fillId="0" borderId="77" xfId="0" applyBorder="1" applyAlignment="1">
      <alignment horizontal="left" vertical="top" wrapText="1"/>
    </xf>
    <xf numFmtId="0" fontId="25" fillId="30" borderId="78" xfId="59" applyFont="1" applyFill="1" applyBorder="1" applyAlignment="1">
      <alignment horizontal="center"/>
      <protection/>
    </xf>
    <xf numFmtId="0" fontId="25" fillId="30" borderId="79" xfId="59" applyFont="1" applyFill="1" applyBorder="1" applyAlignment="1">
      <alignment horizontal="center"/>
      <protection/>
    </xf>
    <xf numFmtId="0" fontId="25" fillId="30" borderId="80" xfId="59" applyFont="1" applyFill="1" applyBorder="1" applyAlignment="1">
      <alignment horizontal="center"/>
      <protection/>
    </xf>
    <xf numFmtId="3" fontId="28" fillId="30" borderId="0" xfId="58" applyNumberFormat="1" applyFont="1" applyFill="1" applyBorder="1" applyAlignment="1">
      <alignment horizontal="right"/>
      <protection/>
    </xf>
    <xf numFmtId="3" fontId="28" fillId="30" borderId="81" xfId="58" applyNumberFormat="1" applyFont="1" applyFill="1" applyBorder="1" applyAlignment="1">
      <alignment horizontal="right"/>
      <protection/>
    </xf>
    <xf numFmtId="0" fontId="26" fillId="30" borderId="25" xfId="58" applyFont="1" applyFill="1" applyBorder="1" applyAlignment="1">
      <alignment horizontal="left"/>
      <protection/>
    </xf>
    <xf numFmtId="0" fontId="26" fillId="30" borderId="82" xfId="58" applyFont="1" applyFill="1" applyBorder="1" applyAlignment="1">
      <alignment horizontal="left"/>
      <protection/>
    </xf>
    <xf numFmtId="0" fontId="30" fillId="0" borderId="76" xfId="57" applyFont="1" applyFill="1" applyBorder="1" applyAlignment="1">
      <alignment horizontal="left" vertical="top" wrapText="1"/>
      <protection/>
    </xf>
    <xf numFmtId="0" fontId="0" fillId="0" borderId="77" xfId="0" applyBorder="1" applyAlignment="1">
      <alignment horizontal="left" wrapText="1"/>
    </xf>
    <xf numFmtId="173" fontId="44" fillId="0" borderId="11" xfId="0" applyNumberFormat="1" applyFont="1" applyFill="1" applyBorder="1" applyAlignment="1">
      <alignment horizontal="center" vertical="center" wrapText="1"/>
    </xf>
    <xf numFmtId="173" fontId="44" fillId="0" borderId="12" xfId="0" applyNumberFormat="1" applyFont="1" applyFill="1" applyBorder="1" applyAlignment="1">
      <alignment horizontal="center" vertical="center" wrapText="1"/>
    </xf>
    <xf numFmtId="173" fontId="44" fillId="0" borderId="13" xfId="0" applyNumberFormat="1" applyFont="1" applyFill="1" applyBorder="1" applyAlignment="1">
      <alignment horizontal="center" vertical="center" wrapText="1"/>
    </xf>
    <xf numFmtId="0" fontId="9" fillId="26" borderId="56" xfId="0" applyFont="1" applyFill="1" applyBorder="1" applyAlignment="1">
      <alignment horizontal="center" vertical="center" wrapText="1"/>
    </xf>
    <xf numFmtId="0" fontId="9" fillId="26" borderId="50" xfId="0" applyFont="1" applyFill="1" applyBorder="1" applyAlignment="1">
      <alignment horizontal="center" vertical="center" wrapText="1"/>
    </xf>
    <xf numFmtId="0" fontId="9" fillId="26" borderId="56" xfId="0" applyFont="1" applyFill="1" applyBorder="1" applyAlignment="1">
      <alignment horizontal="center" vertical="center"/>
    </xf>
    <xf numFmtId="0" fontId="9" fillId="26" borderId="50" xfId="0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9" fillId="26" borderId="12" xfId="0" applyFont="1" applyFill="1" applyBorder="1" applyAlignment="1">
      <alignment horizontal="center" vertical="center"/>
    </xf>
    <xf numFmtId="0" fontId="9" fillId="26" borderId="13" xfId="0" applyFont="1" applyFill="1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58" xfId="0" applyFont="1" applyBorder="1" applyAlignment="1">
      <alignment/>
    </xf>
    <xf numFmtId="0" fontId="0" fillId="0" borderId="52" xfId="0" applyFont="1" applyBorder="1" applyAlignment="1">
      <alignment/>
    </xf>
    <xf numFmtId="0" fontId="6" fillId="0" borderId="12" xfId="0" applyFont="1" applyBorder="1" applyAlignment="1">
      <alignment/>
    </xf>
    <xf numFmtId="17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3" fontId="12" fillId="0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15" fillId="32" borderId="11" xfId="0" applyNumberFormat="1" applyFont="1" applyFill="1" applyBorder="1" applyAlignment="1">
      <alignment horizontal="center" vertical="center"/>
    </xf>
    <xf numFmtId="49" fontId="15" fillId="32" borderId="13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 wrapText="1"/>
    </xf>
    <xf numFmtId="0" fontId="7" fillId="32" borderId="12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15" fillId="32" borderId="11" xfId="0" applyFont="1" applyFill="1" applyBorder="1" applyAlignment="1">
      <alignment horizontal="left" vertical="center"/>
    </xf>
    <xf numFmtId="0" fontId="15" fillId="32" borderId="12" xfId="0" applyFont="1" applyFill="1" applyBorder="1" applyAlignment="1">
      <alignment horizontal="left" vertical="center"/>
    </xf>
    <xf numFmtId="3" fontId="13" fillId="32" borderId="11" xfId="0" applyNumberFormat="1" applyFont="1" applyFill="1" applyBorder="1" applyAlignment="1">
      <alignment vertical="center"/>
    </xf>
    <xf numFmtId="3" fontId="13" fillId="32" borderId="13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5" fillId="29" borderId="11" xfId="0" applyFont="1" applyFill="1" applyBorder="1" applyAlignment="1">
      <alignment horizontal="center" vertical="center"/>
    </xf>
    <xf numFmtId="0" fontId="15" fillId="29" borderId="13" xfId="0" applyFont="1" applyFill="1" applyBorder="1" applyAlignment="1">
      <alignment horizontal="center" vertical="center"/>
    </xf>
    <xf numFmtId="3" fontId="13" fillId="29" borderId="11" xfId="0" applyNumberFormat="1" applyFont="1" applyFill="1" applyBorder="1" applyAlignment="1">
      <alignment vertical="center"/>
    </xf>
    <xf numFmtId="3" fontId="13" fillId="29" borderId="12" xfId="0" applyNumberFormat="1" applyFont="1" applyFill="1" applyBorder="1" applyAlignment="1">
      <alignment vertical="center"/>
    </xf>
    <xf numFmtId="3" fontId="7" fillId="29" borderId="11" xfId="0" applyNumberFormat="1" applyFont="1" applyFill="1" applyBorder="1" applyAlignment="1">
      <alignment vertical="center"/>
    </xf>
    <xf numFmtId="3" fontId="7" fillId="29" borderId="13" xfId="0" applyNumberFormat="1" applyFont="1" applyFill="1" applyBorder="1" applyAlignment="1">
      <alignment vertical="center"/>
    </xf>
    <xf numFmtId="3" fontId="13" fillId="29" borderId="13" xfId="0" applyNumberFormat="1" applyFont="1" applyFill="1" applyBorder="1" applyAlignment="1">
      <alignment vertical="center"/>
    </xf>
    <xf numFmtId="0" fontId="14" fillId="0" borderId="11" xfId="0" applyFont="1" applyFill="1" applyBorder="1" applyAlignment="1" quotePrefix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174" fontId="14" fillId="0" borderId="11" xfId="0" applyNumberFormat="1" applyFont="1" applyFill="1" applyBorder="1" applyAlignment="1">
      <alignment vertical="center"/>
    </xf>
    <xf numFmtId="174" fontId="14" fillId="0" borderId="12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5" fillId="32" borderId="11" xfId="0" applyFont="1" applyFill="1" applyBorder="1" applyAlignment="1" quotePrefix="1">
      <alignment horizontal="center" vertical="center"/>
    </xf>
    <xf numFmtId="0" fontId="15" fillId="32" borderId="13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left" vertical="center"/>
    </xf>
    <xf numFmtId="0" fontId="13" fillId="32" borderId="12" xfId="0" applyFont="1" applyFill="1" applyBorder="1" applyAlignment="1">
      <alignment horizontal="left" vertical="center"/>
    </xf>
    <xf numFmtId="0" fontId="13" fillId="32" borderId="13" xfId="0" applyFont="1" applyFill="1" applyBorder="1" applyAlignment="1">
      <alignment horizontal="left" vertical="center"/>
    </xf>
    <xf numFmtId="174" fontId="15" fillId="32" borderId="11" xfId="0" applyNumberFormat="1" applyFont="1" applyFill="1" applyBorder="1" applyAlignment="1">
      <alignment vertical="center"/>
    </xf>
    <xf numFmtId="174" fontId="15" fillId="32" borderId="12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 applyProtection="1">
      <alignment vertical="center"/>
      <protection locked="0"/>
    </xf>
    <xf numFmtId="0" fontId="7" fillId="29" borderId="11" xfId="0" applyFont="1" applyFill="1" applyBorder="1" applyAlignment="1">
      <alignment horizontal="left" vertical="center"/>
    </xf>
    <xf numFmtId="0" fontId="7" fillId="29" borderId="12" xfId="0" applyFont="1" applyFill="1" applyBorder="1" applyAlignment="1">
      <alignment horizontal="left" vertical="center"/>
    </xf>
    <xf numFmtId="0" fontId="7" fillId="29" borderId="13" xfId="0" applyFont="1" applyFill="1" applyBorder="1" applyAlignment="1">
      <alignment horizontal="left" vertical="center"/>
    </xf>
    <xf numFmtId="0" fontId="15" fillId="29" borderId="11" xfId="0" applyFont="1" applyFill="1" applyBorder="1" applyAlignment="1">
      <alignment horizontal="left" vertical="center" wrapText="1"/>
    </xf>
    <xf numFmtId="0" fontId="15" fillId="29" borderId="12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32" fillId="0" borderId="30" xfId="0" applyFont="1" applyBorder="1" applyAlignment="1">
      <alignment horizontal="right"/>
    </xf>
    <xf numFmtId="0" fontId="33" fillId="30" borderId="83" xfId="0" applyFont="1" applyFill="1" applyBorder="1" applyAlignment="1">
      <alignment horizontal="left"/>
    </xf>
    <xf numFmtId="0" fontId="33" fillId="30" borderId="31" xfId="0" applyFont="1" applyFill="1" applyBorder="1" applyAlignment="1">
      <alignment horizontal="left"/>
    </xf>
    <xf numFmtId="0" fontId="32" fillId="0" borderId="84" xfId="0" applyFont="1" applyBorder="1" applyAlignment="1">
      <alignment horizontal="left"/>
    </xf>
    <xf numFmtId="0" fontId="32" fillId="0" borderId="34" xfId="0" applyFont="1" applyBorder="1" applyAlignment="1">
      <alignment horizontal="left"/>
    </xf>
    <xf numFmtId="0" fontId="32" fillId="0" borderId="37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0" fontId="32" fillId="0" borderId="85" xfId="0" applyFont="1" applyBorder="1" applyAlignment="1">
      <alignment horizontal="left"/>
    </xf>
    <xf numFmtId="0" fontId="32" fillId="0" borderId="40" xfId="0" applyFont="1" applyBorder="1" applyAlignment="1">
      <alignment horizontal="left"/>
    </xf>
    <xf numFmtId="0" fontId="33" fillId="30" borderId="86" xfId="0" applyFont="1" applyFill="1" applyBorder="1" applyAlignment="1">
      <alignment horizontal="left"/>
    </xf>
    <xf numFmtId="0" fontId="33" fillId="30" borderId="43" xfId="0" applyFont="1" applyFill="1" applyBorder="1" applyAlignment="1">
      <alignment horizontal="left"/>
    </xf>
    <xf numFmtId="0" fontId="0" fillId="0" borderId="30" xfId="0" applyBorder="1" applyAlignment="1">
      <alignment horizontal="right"/>
    </xf>
    <xf numFmtId="0" fontId="33" fillId="30" borderId="87" xfId="0" applyNumberFormat="1" applyFont="1" applyFill="1" applyBorder="1" applyAlignment="1" applyProtection="1">
      <alignment horizontal="center"/>
      <protection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33" fillId="30" borderId="29" xfId="0" applyFont="1" applyFill="1" applyBorder="1" applyAlignment="1">
      <alignment horizontal="center"/>
    </xf>
    <xf numFmtId="0" fontId="33" fillId="30" borderId="0" xfId="0" applyFont="1" applyFill="1" applyBorder="1" applyAlignment="1">
      <alignment horizontal="center"/>
    </xf>
    <xf numFmtId="0" fontId="33" fillId="30" borderId="32" xfId="0" applyFont="1" applyFill="1" applyBorder="1" applyAlignment="1">
      <alignment horizontal="center"/>
    </xf>
    <xf numFmtId="0" fontId="33" fillId="30" borderId="90" xfId="0" applyFont="1" applyFill="1" applyBorder="1" applyAlignment="1">
      <alignment horizontal="center"/>
    </xf>
    <xf numFmtId="0" fontId="33" fillId="30" borderId="30" xfId="0" applyFont="1" applyFill="1" applyBorder="1" applyAlignment="1">
      <alignment horizontal="center"/>
    </xf>
    <xf numFmtId="0" fontId="33" fillId="30" borderId="91" xfId="0" applyFont="1" applyFill="1" applyBorder="1" applyAlignment="1">
      <alignment horizontal="center"/>
    </xf>
    <xf numFmtId="0" fontId="32" fillId="0" borderId="0" xfId="0" applyFont="1" applyBorder="1" applyAlignment="1">
      <alignment horizontal="right"/>
    </xf>
    <xf numFmtId="0" fontId="36" fillId="0" borderId="0" xfId="0" applyFont="1" applyAlignment="1">
      <alignment horizontal="center" wrapText="1"/>
    </xf>
    <xf numFmtId="0" fontId="37" fillId="0" borderId="92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93" xfId="0" applyFont="1" applyBorder="1" applyAlignment="1">
      <alignment horizontal="center" vertical="center" wrapText="1"/>
    </xf>
    <xf numFmtId="0" fontId="37" fillId="0" borderId="9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wrapText="1"/>
    </xf>
    <xf numFmtId="0" fontId="38" fillId="0" borderId="26" xfId="0" applyFont="1" applyBorder="1" applyAlignment="1">
      <alignment horizontal="center" wrapText="1"/>
    </xf>
    <xf numFmtId="0" fontId="38" fillId="0" borderId="82" xfId="0" applyFont="1" applyBorder="1" applyAlignment="1">
      <alignment horizontal="center" wrapText="1"/>
    </xf>
    <xf numFmtId="0" fontId="37" fillId="0" borderId="93" xfId="0" applyFont="1" applyBorder="1" applyAlignment="1">
      <alignment horizontal="center" vertical="center"/>
    </xf>
    <xf numFmtId="0" fontId="37" fillId="0" borderId="94" xfId="0" applyFont="1" applyBorder="1" applyAlignment="1">
      <alignment horizontal="center" vertical="center"/>
    </xf>
    <xf numFmtId="0" fontId="26" fillId="0" borderId="0" xfId="0" applyFont="1" applyFill="1" applyAlignment="1" applyProtection="1">
      <alignment horizontal="center" vertical="top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17" fillId="1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6" fillId="0" borderId="21" xfId="61" applyFont="1" applyFill="1" applyBorder="1" applyAlignment="1" applyProtection="1">
      <alignment horizontal="center" vertical="center" wrapText="1"/>
      <protection/>
    </xf>
    <xf numFmtId="0" fontId="56" fillId="0" borderId="10" xfId="61" applyFont="1" applyFill="1" applyBorder="1" applyAlignment="1" applyProtection="1">
      <alignment horizontal="center" vertical="center" wrapText="1"/>
      <protection/>
    </xf>
    <xf numFmtId="0" fontId="56" fillId="0" borderId="95" xfId="61" applyFont="1" applyFill="1" applyBorder="1" applyAlignment="1" applyProtection="1">
      <alignment horizontal="center" vertical="center" wrapText="1"/>
      <protection/>
    </xf>
    <xf numFmtId="0" fontId="56" fillId="0" borderId="51" xfId="61" applyFont="1" applyFill="1" applyBorder="1" applyAlignment="1" applyProtection="1">
      <alignment horizontal="center" vertical="center" wrapText="1"/>
      <protection/>
    </xf>
    <xf numFmtId="0" fontId="56" fillId="0" borderId="10" xfId="61" applyFont="1" applyFill="1" applyBorder="1" applyAlignment="1" applyProtection="1">
      <alignment horizontal="center" wrapText="1"/>
      <protection/>
    </xf>
    <xf numFmtId="0" fontId="56" fillId="0" borderId="54" xfId="61" applyFont="1" applyFill="1" applyBorder="1" applyAlignment="1" applyProtection="1">
      <alignment horizontal="center" wrapText="1"/>
      <protection/>
    </xf>
    <xf numFmtId="0" fontId="30" fillId="0" borderId="0" xfId="61" applyFont="1" applyFill="1" applyAlignment="1" applyProtection="1">
      <alignment horizontal="right" vertical="center" wrapText="1"/>
      <protection/>
    </xf>
    <xf numFmtId="0" fontId="30" fillId="0" borderId="0" xfId="61" applyFont="1" applyFill="1" applyAlignment="1" applyProtection="1">
      <alignment horizontal="right" vertical="center"/>
      <protection/>
    </xf>
    <xf numFmtId="0" fontId="54" fillId="0" borderId="0" xfId="61" applyFont="1" applyFill="1" applyAlignment="1" applyProtection="1">
      <alignment horizontal="center" vertical="center" wrapText="1"/>
      <protection/>
    </xf>
    <xf numFmtId="0" fontId="54" fillId="0" borderId="0" xfId="61" applyFont="1" applyFill="1" applyAlignment="1" applyProtection="1">
      <alignment horizontal="center" vertical="center"/>
      <protection/>
    </xf>
    <xf numFmtId="0" fontId="30" fillId="0" borderId="0" xfId="61" applyFont="1" applyFill="1" applyAlignment="1" applyProtection="1">
      <alignment horizontal="left"/>
      <protection/>
    </xf>
    <xf numFmtId="0" fontId="56" fillId="0" borderId="0" xfId="61" applyFont="1" applyFill="1" applyBorder="1" applyAlignment="1" applyProtection="1">
      <alignment horizontal="right"/>
      <protection/>
    </xf>
    <xf numFmtId="0" fontId="57" fillId="0" borderId="96" xfId="61" applyFont="1" applyFill="1" applyBorder="1" applyAlignment="1" applyProtection="1">
      <alignment horizontal="center" vertical="center" wrapText="1"/>
      <protection/>
    </xf>
    <xf numFmtId="0" fontId="57" fillId="0" borderId="20" xfId="61" applyFont="1" applyFill="1" applyBorder="1" applyAlignment="1" applyProtection="1">
      <alignment horizontal="center" vertical="center" wrapText="1"/>
      <protection/>
    </xf>
    <xf numFmtId="0" fontId="57" fillId="0" borderId="27" xfId="61" applyFont="1" applyFill="1" applyBorder="1" applyAlignment="1" applyProtection="1">
      <alignment horizontal="center" vertical="center" wrapText="1"/>
      <protection/>
    </xf>
    <xf numFmtId="0" fontId="58" fillId="0" borderId="97" xfId="60" applyFont="1" applyFill="1" applyBorder="1" applyAlignment="1" applyProtection="1">
      <alignment horizontal="center" vertical="center" textRotation="90"/>
      <protection/>
    </xf>
    <xf numFmtId="0" fontId="58" fillId="0" borderId="72" xfId="60" applyFont="1" applyFill="1" applyBorder="1" applyAlignment="1" applyProtection="1">
      <alignment horizontal="center" vertical="center" textRotation="90"/>
      <protection/>
    </xf>
    <xf numFmtId="0" fontId="58" fillId="0" borderId="50" xfId="60" applyFont="1" applyFill="1" applyBorder="1" applyAlignment="1" applyProtection="1">
      <alignment horizontal="center" vertical="center" textRotation="90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ál_IV.mérleg" xfId="58"/>
    <cellStyle name="Normál_költségvetés2003végleges" xfId="59"/>
    <cellStyle name="Normál_VAGYONK" xfId="60"/>
    <cellStyle name="Normál_VAGYONKIM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suzsi\2015.&#201;V\el&#337;terjeszt&#233;s\2014-4-m1%20&#337;cs&#233;n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Munka1"/>
    </sheetNames>
    <sheetDataSet>
      <sheetData sheetId="0">
        <row r="25">
          <cell r="AC25" t="str">
            <v>B25</v>
          </cell>
          <cell r="AD25">
            <v>36013</v>
          </cell>
          <cell r="AE25">
            <v>36013</v>
          </cell>
          <cell r="AF25" t="str">
            <v> -----</v>
          </cell>
          <cell r="AG25" t="str">
            <v> -----</v>
          </cell>
          <cell r="AH25">
            <v>0</v>
          </cell>
        </row>
        <row r="26">
          <cell r="AC26" t="str">
            <v>B2</v>
          </cell>
          <cell r="AD26">
            <v>36031</v>
          </cell>
          <cell r="AE26">
            <v>36031</v>
          </cell>
          <cell r="AF26">
            <v>0</v>
          </cell>
          <cell r="AG26" t="str">
            <v> -----</v>
          </cell>
          <cell r="AH26">
            <v>0</v>
          </cell>
          <cell r="AI26" t="str">
            <v> -----</v>
          </cell>
          <cell r="AJ26">
            <v>0</v>
          </cell>
          <cell r="AK26">
            <v>0</v>
          </cell>
        </row>
        <row r="27">
          <cell r="AC27" t="str">
            <v>B311</v>
          </cell>
          <cell r="AD27" t="str">
            <v/>
          </cell>
          <cell r="AE27" t="str">
            <v/>
          </cell>
          <cell r="AF27" t="str">
            <v> -----</v>
          </cell>
          <cell r="AG27" t="str">
            <v> -----</v>
          </cell>
          <cell r="AH27" t="str">
            <v>n.é.</v>
          </cell>
        </row>
        <row r="28">
          <cell r="AC28" t="str">
            <v>B312</v>
          </cell>
          <cell r="AD28" t="str">
            <v/>
          </cell>
          <cell r="AE28" t="str">
            <v/>
          </cell>
          <cell r="AF28" t="str">
            <v> -----</v>
          </cell>
          <cell r="AG28" t="str">
            <v> -----</v>
          </cell>
          <cell r="AH28" t="str">
            <v>n.é.</v>
          </cell>
        </row>
        <row r="29">
          <cell r="AC29" t="str">
            <v>B31</v>
          </cell>
          <cell r="AD29">
            <v>0</v>
          </cell>
          <cell r="AE29">
            <v>0</v>
          </cell>
          <cell r="AF29">
            <v>0</v>
          </cell>
          <cell r="AG29" t="str">
            <v> -----</v>
          </cell>
          <cell r="AH29">
            <v>0</v>
          </cell>
          <cell r="AI29" t="str">
            <v> -----</v>
          </cell>
          <cell r="AJ29">
            <v>0</v>
          </cell>
          <cell r="AK29" t="str">
            <v>n.é.</v>
          </cell>
        </row>
        <row r="30">
          <cell r="AC30" t="str">
            <v>B32</v>
          </cell>
          <cell r="AD30" t="str">
            <v/>
          </cell>
          <cell r="AE30" t="str">
            <v/>
          </cell>
          <cell r="AF30" t="str">
            <v> -----</v>
          </cell>
          <cell r="AG30" t="str">
            <v> -----</v>
          </cell>
          <cell r="AH30" t="str">
            <v>n.é.</v>
          </cell>
        </row>
        <row r="31">
          <cell r="AC31" t="str">
            <v>B33</v>
          </cell>
          <cell r="AD31" t="str">
            <v/>
          </cell>
          <cell r="AE31" t="str">
            <v/>
          </cell>
          <cell r="AF31" t="str">
            <v> -----</v>
          </cell>
          <cell r="AG31" t="str">
            <v> -----</v>
          </cell>
          <cell r="AH31" t="str">
            <v>n.é.</v>
          </cell>
        </row>
        <row r="32">
          <cell r="AC32" t="str">
            <v>B34</v>
          </cell>
          <cell r="AD32">
            <v>3200</v>
          </cell>
          <cell r="AE32">
            <v>3200</v>
          </cell>
          <cell r="AF32" t="str">
            <v> -----</v>
          </cell>
          <cell r="AG32" t="str">
            <v> -----</v>
          </cell>
          <cell r="AH32">
            <v>0</v>
          </cell>
        </row>
        <row r="33">
          <cell r="AC33" t="str">
            <v>B351</v>
          </cell>
          <cell r="AD33">
            <v>75000</v>
          </cell>
          <cell r="AE33">
            <v>75000</v>
          </cell>
          <cell r="AF33" t="str">
            <v> -----</v>
          </cell>
          <cell r="AG33" t="str">
            <v> -----</v>
          </cell>
          <cell r="AH33">
            <v>0</v>
          </cell>
        </row>
        <row r="34">
          <cell r="AC34" t="str">
            <v>B352</v>
          </cell>
          <cell r="AD34" t="str">
            <v/>
          </cell>
          <cell r="AE34" t="str">
            <v/>
          </cell>
          <cell r="AF34" t="str">
            <v> -----</v>
          </cell>
          <cell r="AG34" t="str">
            <v> -----</v>
          </cell>
          <cell r="AH34" t="str">
            <v>n.é.</v>
          </cell>
        </row>
        <row r="35">
          <cell r="AC35" t="str">
            <v>B353</v>
          </cell>
          <cell r="AD35" t="str">
            <v/>
          </cell>
          <cell r="AE35" t="str">
            <v/>
          </cell>
          <cell r="AF35" t="str">
            <v> -----</v>
          </cell>
          <cell r="AG35" t="str">
            <v> -----</v>
          </cell>
          <cell r="AH35" t="str">
            <v>n.é.</v>
          </cell>
        </row>
        <row r="36">
          <cell r="AC36" t="str">
            <v>B354</v>
          </cell>
          <cell r="AD36">
            <v>6000</v>
          </cell>
          <cell r="AE36">
            <v>6000</v>
          </cell>
          <cell r="AF36" t="str">
            <v> -----</v>
          </cell>
          <cell r="AG36" t="str">
            <v> -----</v>
          </cell>
          <cell r="AH36">
            <v>0</v>
          </cell>
        </row>
        <row r="37">
          <cell r="AC37" t="str">
            <v>B355</v>
          </cell>
          <cell r="AD37">
            <v>700</v>
          </cell>
          <cell r="AE37">
            <v>700</v>
          </cell>
          <cell r="AF37" t="str">
            <v> -----</v>
          </cell>
          <cell r="AG37" t="str">
            <v> -----</v>
          </cell>
          <cell r="AH37">
            <v>0</v>
          </cell>
        </row>
        <row r="38">
          <cell r="AC38" t="str">
            <v>B35</v>
          </cell>
          <cell r="AD38">
            <v>81700</v>
          </cell>
          <cell r="AE38">
            <v>81700</v>
          </cell>
          <cell r="AF38">
            <v>0</v>
          </cell>
          <cell r="AG38" t="str">
            <v> -----</v>
          </cell>
          <cell r="AH38">
            <v>0</v>
          </cell>
          <cell r="AI38" t="str">
            <v> -----</v>
          </cell>
          <cell r="AJ38">
            <v>0</v>
          </cell>
          <cell r="AK38">
            <v>0</v>
          </cell>
        </row>
        <row r="39">
          <cell r="AC39" t="str">
            <v>B36</v>
          </cell>
          <cell r="AD39">
            <v>235</v>
          </cell>
          <cell r="AE39">
            <v>235</v>
          </cell>
          <cell r="AF39" t="str">
            <v> -----</v>
          </cell>
          <cell r="AG39" t="str">
            <v> -----</v>
          </cell>
          <cell r="AH39">
            <v>0</v>
          </cell>
        </row>
        <row r="40">
          <cell r="AC40" t="str">
            <v>B3</v>
          </cell>
          <cell r="AD40">
            <v>85135</v>
          </cell>
          <cell r="AE40">
            <v>85135</v>
          </cell>
          <cell r="AF40">
            <v>0</v>
          </cell>
          <cell r="AG40" t="str">
            <v> -----</v>
          </cell>
          <cell r="AH40">
            <v>0</v>
          </cell>
          <cell r="AI40" t="str">
            <v> -----</v>
          </cell>
          <cell r="AJ40">
            <v>0</v>
          </cell>
          <cell r="AK40">
            <v>0</v>
          </cell>
        </row>
        <row r="41">
          <cell r="AC41" t="str">
            <v>B401</v>
          </cell>
          <cell r="AD41" t="str">
            <v/>
          </cell>
          <cell r="AE41" t="str">
            <v/>
          </cell>
          <cell r="AF41" t="str">
            <v> -----</v>
          </cell>
          <cell r="AG41" t="str">
            <v> -----</v>
          </cell>
          <cell r="AH41" t="str">
            <v>n.é.</v>
          </cell>
        </row>
        <row r="42">
          <cell r="AC42" t="str">
            <v>B402</v>
          </cell>
          <cell r="AD42">
            <v>13644</v>
          </cell>
          <cell r="AE42">
            <v>13644</v>
          </cell>
          <cell r="AF42" t="str">
            <v> -----</v>
          </cell>
          <cell r="AG42" t="str">
            <v> -----</v>
          </cell>
          <cell r="AH42">
            <v>0</v>
          </cell>
        </row>
        <row r="43">
          <cell r="AC43" t="str">
            <v>B403</v>
          </cell>
          <cell r="AD43">
            <v>400</v>
          </cell>
          <cell r="AE43">
            <v>400</v>
          </cell>
          <cell r="AF43" t="str">
            <v> -----</v>
          </cell>
          <cell r="AG43" t="str">
            <v> -----</v>
          </cell>
          <cell r="AH43">
            <v>0</v>
          </cell>
        </row>
        <row r="44">
          <cell r="AC44" t="str">
            <v>B404</v>
          </cell>
          <cell r="AD44">
            <v>3234</v>
          </cell>
          <cell r="AE44">
            <v>3234</v>
          </cell>
          <cell r="AF44" t="str">
            <v> -----</v>
          </cell>
          <cell r="AG44" t="str">
            <v> -----</v>
          </cell>
          <cell r="AH44">
            <v>0</v>
          </cell>
        </row>
        <row r="45">
          <cell r="AC45" t="str">
            <v>B405</v>
          </cell>
          <cell r="AD45">
            <v>5658</v>
          </cell>
          <cell r="AE45">
            <v>5658</v>
          </cell>
          <cell r="AF45" t="str">
            <v> -----</v>
          </cell>
          <cell r="AG45" t="str">
            <v> -----</v>
          </cell>
          <cell r="AH45">
            <v>0</v>
          </cell>
        </row>
        <row r="46">
          <cell r="AC46" t="str">
            <v>B406</v>
          </cell>
          <cell r="AD46">
            <v>6029</v>
          </cell>
          <cell r="AE46">
            <v>6029</v>
          </cell>
          <cell r="AF46" t="str">
            <v> -----</v>
          </cell>
          <cell r="AG46" t="str">
            <v> -----</v>
          </cell>
          <cell r="AH46">
            <v>0</v>
          </cell>
        </row>
        <row r="47">
          <cell r="AC47" t="str">
            <v>B407</v>
          </cell>
          <cell r="AD47" t="str">
            <v/>
          </cell>
          <cell r="AE47" t="str">
            <v/>
          </cell>
          <cell r="AF47" t="str">
            <v> -----</v>
          </cell>
          <cell r="AG47" t="str">
            <v> -----</v>
          </cell>
          <cell r="AH47" t="str">
            <v>n.é.</v>
          </cell>
        </row>
        <row r="48">
          <cell r="AC48" t="str">
            <v>B408</v>
          </cell>
          <cell r="AD48">
            <v>40</v>
          </cell>
          <cell r="AE48">
            <v>40</v>
          </cell>
          <cell r="AF48" t="str">
            <v> -----</v>
          </cell>
          <cell r="AG48" t="str">
            <v> -----</v>
          </cell>
          <cell r="AH48">
            <v>0</v>
          </cell>
        </row>
        <row r="49">
          <cell r="AC49" t="str">
            <v>B409</v>
          </cell>
          <cell r="AD49" t="str">
            <v/>
          </cell>
          <cell r="AE49" t="str">
            <v/>
          </cell>
          <cell r="AF49" t="str">
            <v> -----</v>
          </cell>
          <cell r="AG49" t="str">
            <v> -----</v>
          </cell>
          <cell r="AH49" t="str">
            <v>n.é.</v>
          </cell>
        </row>
        <row r="50">
          <cell r="AC50" t="str">
            <v>B410</v>
          </cell>
          <cell r="AD50" t="str">
            <v/>
          </cell>
          <cell r="AE50" t="str">
            <v/>
          </cell>
          <cell r="AF50" t="str">
            <v> -----</v>
          </cell>
          <cell r="AG50" t="str">
            <v> -----</v>
          </cell>
          <cell r="AH50" t="str">
            <v>n.é.</v>
          </cell>
        </row>
        <row r="51">
          <cell r="AC51" t="str">
            <v>B4</v>
          </cell>
          <cell r="AD51">
            <v>29005</v>
          </cell>
          <cell r="AE51">
            <v>29005</v>
          </cell>
          <cell r="AF51">
            <v>0</v>
          </cell>
          <cell r="AG51" t="str">
            <v> -----</v>
          </cell>
          <cell r="AH51">
            <v>0</v>
          </cell>
          <cell r="AI51" t="str">
            <v> -----</v>
          </cell>
          <cell r="AJ51">
            <v>0</v>
          </cell>
          <cell r="AK51">
            <v>0</v>
          </cell>
        </row>
        <row r="52">
          <cell r="AC52" t="str">
            <v>B51</v>
          </cell>
          <cell r="AD52" t="str">
            <v/>
          </cell>
          <cell r="AE52" t="str">
            <v/>
          </cell>
          <cell r="AF52" t="str">
            <v> -----</v>
          </cell>
          <cell r="AG52" t="str">
            <v> -----</v>
          </cell>
          <cell r="AH52" t="str">
            <v>n.é.</v>
          </cell>
        </row>
        <row r="53">
          <cell r="AC53" t="str">
            <v>B52</v>
          </cell>
          <cell r="AD53" t="str">
            <v/>
          </cell>
          <cell r="AE53" t="str">
            <v/>
          </cell>
          <cell r="AF53" t="str">
            <v> -----</v>
          </cell>
          <cell r="AG53" t="str">
            <v> -----</v>
          </cell>
          <cell r="AH53" t="str">
            <v>n.é.</v>
          </cell>
        </row>
        <row r="54">
          <cell r="AC54" t="str">
            <v>B53</v>
          </cell>
          <cell r="AD54" t="str">
            <v/>
          </cell>
          <cell r="AE54" t="str">
            <v/>
          </cell>
          <cell r="AF54" t="str">
            <v> -----</v>
          </cell>
          <cell r="AG54" t="str">
            <v> -----</v>
          </cell>
          <cell r="AH54" t="str">
            <v>n.é.</v>
          </cell>
        </row>
        <row r="55">
          <cell r="AC55" t="str">
            <v>B54</v>
          </cell>
          <cell r="AD55" t="str">
            <v/>
          </cell>
          <cell r="AE55" t="str">
            <v/>
          </cell>
          <cell r="AF55" t="str">
            <v> -----</v>
          </cell>
          <cell r="AG55" t="str">
            <v> -----</v>
          </cell>
          <cell r="AH55" t="str">
            <v>n.é.</v>
          </cell>
        </row>
        <row r="56">
          <cell r="AC56" t="str">
            <v>B55</v>
          </cell>
          <cell r="AD56" t="str">
            <v/>
          </cell>
          <cell r="AE56" t="str">
            <v/>
          </cell>
          <cell r="AF56" t="str">
            <v> -----</v>
          </cell>
          <cell r="AG56" t="str">
            <v> -----</v>
          </cell>
          <cell r="AH56" t="str">
            <v>n.é.</v>
          </cell>
        </row>
        <row r="57">
          <cell r="AC57" t="str">
            <v>B5</v>
          </cell>
          <cell r="AD57">
            <v>0</v>
          </cell>
          <cell r="AE57">
            <v>0</v>
          </cell>
          <cell r="AF57">
            <v>0</v>
          </cell>
          <cell r="AG57" t="str">
            <v> -----</v>
          </cell>
          <cell r="AH57">
            <v>0</v>
          </cell>
          <cell r="AI57" t="str">
            <v> -----</v>
          </cell>
          <cell r="AJ57">
            <v>0</v>
          </cell>
          <cell r="AK57" t="str">
            <v>n.é.</v>
          </cell>
        </row>
        <row r="58">
          <cell r="AC58" t="str">
            <v>B61</v>
          </cell>
          <cell r="AD58" t="str">
            <v/>
          </cell>
          <cell r="AE58" t="str">
            <v/>
          </cell>
          <cell r="AF58" t="str">
            <v> -----</v>
          </cell>
          <cell r="AG58" t="str">
            <v> -----</v>
          </cell>
          <cell r="AH58" t="str">
            <v>n.é.</v>
          </cell>
        </row>
        <row r="59">
          <cell r="AC59" t="str">
            <v>B62</v>
          </cell>
          <cell r="AD59">
            <v>100</v>
          </cell>
          <cell r="AE59">
            <v>100</v>
          </cell>
          <cell r="AF59" t="str">
            <v> -----</v>
          </cell>
          <cell r="AG59" t="str">
            <v> -----</v>
          </cell>
          <cell r="AH59">
            <v>0</v>
          </cell>
        </row>
        <row r="60">
          <cell r="AC60" t="str">
            <v>B63</v>
          </cell>
          <cell r="AD60" t="str">
            <v/>
          </cell>
          <cell r="AE60" t="str">
            <v/>
          </cell>
          <cell r="AF60" t="str">
            <v> -----</v>
          </cell>
          <cell r="AG60" t="str">
            <v> -----</v>
          </cell>
          <cell r="AH60" t="str">
            <v>n.é.</v>
          </cell>
        </row>
        <row r="61">
          <cell r="AC61" t="str">
            <v>B6</v>
          </cell>
          <cell r="AD61">
            <v>100</v>
          </cell>
          <cell r="AE61">
            <v>100</v>
          </cell>
          <cell r="AF61">
            <v>0</v>
          </cell>
          <cell r="AG61" t="str">
            <v> -----</v>
          </cell>
          <cell r="AH61">
            <v>0</v>
          </cell>
          <cell r="AI61" t="str">
            <v> -----</v>
          </cell>
          <cell r="AJ61">
            <v>0</v>
          </cell>
          <cell r="AK61">
            <v>0</v>
          </cell>
        </row>
        <row r="62">
          <cell r="AC62" t="str">
            <v>B71</v>
          </cell>
          <cell r="AD62" t="str">
            <v/>
          </cell>
          <cell r="AE62" t="str">
            <v/>
          </cell>
          <cell r="AF62" t="str">
            <v> -----</v>
          </cell>
          <cell r="AG62" t="str">
            <v> -----</v>
          </cell>
          <cell r="AH62" t="str">
            <v>n.é.</v>
          </cell>
        </row>
        <row r="63">
          <cell r="AC63" t="str">
            <v>B72</v>
          </cell>
          <cell r="AD63" t="str">
            <v/>
          </cell>
          <cell r="AE63" t="str">
            <v/>
          </cell>
          <cell r="AF63" t="str">
            <v> -----</v>
          </cell>
          <cell r="AG63" t="str">
            <v> -----</v>
          </cell>
          <cell r="AH63" t="str">
            <v>n.é.</v>
          </cell>
        </row>
        <row r="64">
          <cell r="AC64" t="str">
            <v>B73</v>
          </cell>
          <cell r="AD64">
            <v>50</v>
          </cell>
          <cell r="AE64">
            <v>50</v>
          </cell>
          <cell r="AF64" t="str">
            <v> -----</v>
          </cell>
          <cell r="AG64" t="str">
            <v> -----</v>
          </cell>
          <cell r="AH64">
            <v>0</v>
          </cell>
        </row>
        <row r="65">
          <cell r="AC65" t="str">
            <v>B7</v>
          </cell>
          <cell r="AD65">
            <v>50</v>
          </cell>
          <cell r="AE65">
            <v>50</v>
          </cell>
          <cell r="AF65">
            <v>0</v>
          </cell>
          <cell r="AG65" t="str">
            <v> -----</v>
          </cell>
          <cell r="AH65">
            <v>0</v>
          </cell>
          <cell r="AI65" t="str">
            <v> -----</v>
          </cell>
          <cell r="AJ65">
            <v>0</v>
          </cell>
          <cell r="AK65">
            <v>0</v>
          </cell>
        </row>
        <row r="66">
          <cell r="AC66" t="str">
            <v>B1-B7</v>
          </cell>
          <cell r="AD66">
            <v>322694</v>
          </cell>
          <cell r="AE66">
            <v>322694</v>
          </cell>
          <cell r="AF66">
            <v>0</v>
          </cell>
          <cell r="AG66" t="str">
            <v> -----</v>
          </cell>
          <cell r="AH66">
            <v>0</v>
          </cell>
          <cell r="AI66" t="str">
            <v> -----</v>
          </cell>
          <cell r="AJ66">
            <v>0</v>
          </cell>
          <cell r="AK66">
            <v>0</v>
          </cell>
        </row>
        <row r="67">
          <cell r="AC67" t="str">
            <v>B8111</v>
          </cell>
          <cell r="AD67" t="str">
            <v/>
          </cell>
          <cell r="AE67" t="str">
            <v/>
          </cell>
          <cell r="AF67" t="str">
            <v> -----</v>
          </cell>
          <cell r="AG67" t="str">
            <v> -----</v>
          </cell>
          <cell r="AH67" t="str">
            <v>n.é.</v>
          </cell>
        </row>
        <row r="68">
          <cell r="AC68" t="str">
            <v>B8112</v>
          </cell>
          <cell r="AD68" t="str">
            <v/>
          </cell>
          <cell r="AE68" t="str">
            <v/>
          </cell>
          <cell r="AF68" t="str">
            <v> -----</v>
          </cell>
          <cell r="AG68" t="str">
            <v> -----</v>
          </cell>
          <cell r="AH68" t="str">
            <v>n.é.</v>
          </cell>
        </row>
        <row r="69">
          <cell r="AC69" t="str">
            <v>B8113</v>
          </cell>
          <cell r="AD69" t="str">
            <v/>
          </cell>
          <cell r="AE69" t="str">
            <v/>
          </cell>
          <cell r="AF69" t="str">
            <v> -----</v>
          </cell>
          <cell r="AG69" t="str">
            <v> -----</v>
          </cell>
          <cell r="AH69" t="str">
            <v>n.é.</v>
          </cell>
        </row>
        <row r="70">
          <cell r="AC70" t="str">
            <v>B811</v>
          </cell>
          <cell r="AD70">
            <v>0</v>
          </cell>
          <cell r="AE70">
            <v>0</v>
          </cell>
          <cell r="AF70">
            <v>0</v>
          </cell>
          <cell r="AG70" t="str">
            <v> -----</v>
          </cell>
          <cell r="AH70">
            <v>0</v>
          </cell>
          <cell r="AI70" t="str">
            <v> -----</v>
          </cell>
          <cell r="AJ70">
            <v>0</v>
          </cell>
          <cell r="AK70" t="str">
            <v>n.é.</v>
          </cell>
        </row>
        <row r="71">
          <cell r="AC71" t="str">
            <v>B8121</v>
          </cell>
          <cell r="AD71" t="str">
            <v/>
          </cell>
          <cell r="AE71" t="str">
            <v/>
          </cell>
          <cell r="AF71" t="str">
            <v> -----</v>
          </cell>
          <cell r="AG71" t="str">
            <v> -----</v>
          </cell>
          <cell r="AH71" t="str">
            <v>n.é.</v>
          </cell>
        </row>
        <row r="72">
          <cell r="AC72" t="str">
            <v>B8122</v>
          </cell>
          <cell r="AD72" t="str">
            <v/>
          </cell>
          <cell r="AE72" t="str">
            <v/>
          </cell>
          <cell r="AF72" t="str">
            <v> -----</v>
          </cell>
          <cell r="AG72" t="str">
            <v> -----</v>
          </cell>
          <cell r="AH72" t="str">
            <v>n.é.</v>
          </cell>
        </row>
        <row r="73">
          <cell r="AC73" t="str">
            <v>B8123</v>
          </cell>
          <cell r="AD73" t="str">
            <v/>
          </cell>
          <cell r="AE73" t="str">
            <v/>
          </cell>
          <cell r="AF73" t="str">
            <v> -----</v>
          </cell>
          <cell r="AG73" t="str">
            <v> -----</v>
          </cell>
          <cell r="AH73" t="str">
            <v>n.é.</v>
          </cell>
        </row>
        <row r="74">
          <cell r="AC74" t="str">
            <v>B8124</v>
          </cell>
          <cell r="AD74" t="str">
            <v/>
          </cell>
          <cell r="AE74" t="str">
            <v/>
          </cell>
          <cell r="AF74" t="str">
            <v> -----</v>
          </cell>
          <cell r="AG74" t="str">
            <v> -----</v>
          </cell>
          <cell r="AH74" t="str">
            <v>n.é.</v>
          </cell>
        </row>
        <row r="75">
          <cell r="AC75" t="str">
            <v>B812</v>
          </cell>
          <cell r="AD75">
            <v>0</v>
          </cell>
          <cell r="AE75">
            <v>0</v>
          </cell>
          <cell r="AF75">
            <v>0</v>
          </cell>
          <cell r="AG75" t="str">
            <v> -----</v>
          </cell>
          <cell r="AH75">
            <v>0</v>
          </cell>
          <cell r="AI75" t="str">
            <v> -----</v>
          </cell>
          <cell r="AJ75">
            <v>0</v>
          </cell>
          <cell r="AK75" t="str">
            <v>n.é.</v>
          </cell>
        </row>
        <row r="76">
          <cell r="AC76" t="str">
            <v>B8131</v>
          </cell>
          <cell r="AD76">
            <v>1500</v>
          </cell>
          <cell r="AE76">
            <v>1500</v>
          </cell>
          <cell r="AF76" t="str">
            <v> -----</v>
          </cell>
          <cell r="AG76" t="str">
            <v> -----</v>
          </cell>
          <cell r="AH76">
            <v>0</v>
          </cell>
        </row>
        <row r="77">
          <cell r="AC77" t="str">
            <v>B8132</v>
          </cell>
          <cell r="AD77" t="str">
            <v/>
          </cell>
          <cell r="AE77" t="str">
            <v/>
          </cell>
          <cell r="AF77" t="str">
            <v> -----</v>
          </cell>
          <cell r="AG77" t="str">
            <v> -----</v>
          </cell>
          <cell r="AH77" t="str">
            <v>n.é.</v>
          </cell>
        </row>
        <row r="78">
          <cell r="AC78" t="str">
            <v>B813</v>
          </cell>
          <cell r="AD78">
            <v>1500</v>
          </cell>
          <cell r="AE78">
            <v>1500</v>
          </cell>
          <cell r="AF78">
            <v>0</v>
          </cell>
          <cell r="AG78" t="str">
            <v> -----</v>
          </cell>
          <cell r="AH78">
            <v>0</v>
          </cell>
          <cell r="AI78" t="str">
            <v> -----</v>
          </cell>
          <cell r="AJ78">
            <v>0</v>
          </cell>
          <cell r="AK78">
            <v>0</v>
          </cell>
        </row>
        <row r="79">
          <cell r="AC79" t="str">
            <v>B814</v>
          </cell>
          <cell r="AD79" t="str">
            <v/>
          </cell>
          <cell r="AE79" t="str">
            <v/>
          </cell>
          <cell r="AF79" t="str">
            <v> -----</v>
          </cell>
          <cell r="AG79" t="str">
            <v> -----</v>
          </cell>
          <cell r="AH79" t="str">
            <v>n.é.</v>
          </cell>
        </row>
        <row r="80">
          <cell r="AC80" t="str">
            <v>B815</v>
          </cell>
          <cell r="AD80" t="str">
            <v/>
          </cell>
          <cell r="AE80" t="str">
            <v/>
          </cell>
          <cell r="AF80" t="str">
            <v> -----</v>
          </cell>
          <cell r="AG80" t="str">
            <v> -----</v>
          </cell>
          <cell r="AH80" t="str">
            <v>n.é.</v>
          </cell>
        </row>
        <row r="81">
          <cell r="AC81" t="str">
            <v>B816</v>
          </cell>
          <cell r="AD81">
            <v>0</v>
          </cell>
          <cell r="AE81">
            <v>0</v>
          </cell>
          <cell r="AF81" t="str">
            <v> -----</v>
          </cell>
          <cell r="AG81" t="str">
            <v> -----</v>
          </cell>
          <cell r="AH81" t="str">
            <v>n.é.</v>
          </cell>
        </row>
        <row r="82">
          <cell r="AC82" t="str">
            <v>B817</v>
          </cell>
          <cell r="AD82" t="str">
            <v/>
          </cell>
          <cell r="AE82" t="str">
            <v/>
          </cell>
          <cell r="AF82" t="str">
            <v> -----</v>
          </cell>
          <cell r="AG82" t="str">
            <v> -----</v>
          </cell>
          <cell r="AH82" t="str">
            <v>n.é.</v>
          </cell>
        </row>
        <row r="83">
          <cell r="AC83" t="str">
            <v>B818</v>
          </cell>
          <cell r="AD83" t="str">
            <v/>
          </cell>
          <cell r="AE83" t="str">
            <v/>
          </cell>
          <cell r="AF83" t="str">
            <v> -----</v>
          </cell>
          <cell r="AG83" t="str">
            <v> -----</v>
          </cell>
          <cell r="AH83" t="str">
            <v>n.é.</v>
          </cell>
        </row>
        <row r="84">
          <cell r="AC84" t="str">
            <v>B81</v>
          </cell>
          <cell r="AD84">
            <v>1500</v>
          </cell>
          <cell r="AE84">
            <v>1500</v>
          </cell>
          <cell r="AF84">
            <v>0</v>
          </cell>
          <cell r="AG84" t="str">
            <v> -----</v>
          </cell>
          <cell r="AH84">
            <v>0</v>
          </cell>
          <cell r="AI84" t="str">
            <v> -----</v>
          </cell>
          <cell r="AJ84">
            <v>0</v>
          </cell>
          <cell r="AK84">
            <v>0</v>
          </cell>
        </row>
        <row r="85">
          <cell r="AC85" t="str">
            <v>B821</v>
          </cell>
          <cell r="AD85" t="str">
            <v/>
          </cell>
          <cell r="AE85" t="str">
            <v/>
          </cell>
          <cell r="AF85" t="str">
            <v> -----</v>
          </cell>
          <cell r="AG85" t="str">
            <v> -----</v>
          </cell>
          <cell r="AH85" t="str">
            <v>n.é.</v>
          </cell>
        </row>
        <row r="86">
          <cell r="AC86" t="str">
            <v>B822</v>
          </cell>
          <cell r="AD86" t="str">
            <v/>
          </cell>
          <cell r="AE86" t="str">
            <v/>
          </cell>
          <cell r="AF86" t="str">
            <v> -----</v>
          </cell>
          <cell r="AG86" t="str">
            <v> -----</v>
          </cell>
          <cell r="AH86" t="str">
            <v>n.é.</v>
          </cell>
        </row>
        <row r="87">
          <cell r="AC87" t="str">
            <v>B823</v>
          </cell>
          <cell r="AD87" t="str">
            <v/>
          </cell>
          <cell r="AE87" t="str">
            <v/>
          </cell>
          <cell r="AF87" t="str">
            <v> -----</v>
          </cell>
          <cell r="AG87" t="str">
            <v> -----</v>
          </cell>
          <cell r="AH87" t="str">
            <v>n.é.</v>
          </cell>
        </row>
        <row r="88">
          <cell r="AC88" t="str">
            <v>B824</v>
          </cell>
          <cell r="AD88" t="str">
            <v/>
          </cell>
          <cell r="AE88" t="str">
            <v/>
          </cell>
          <cell r="AF88" t="str">
            <v> -----</v>
          </cell>
          <cell r="AG88" t="str">
            <v> -----</v>
          </cell>
          <cell r="AH88" t="str">
            <v>n.é.</v>
          </cell>
        </row>
        <row r="89">
          <cell r="AC89" t="str">
            <v>B82</v>
          </cell>
          <cell r="AD89">
            <v>0</v>
          </cell>
          <cell r="AE89">
            <v>0</v>
          </cell>
          <cell r="AF89">
            <v>0</v>
          </cell>
          <cell r="AG89" t="str">
            <v> -----</v>
          </cell>
          <cell r="AH89">
            <v>0</v>
          </cell>
          <cell r="AI89" t="str">
            <v> -----</v>
          </cell>
          <cell r="AJ89">
            <v>0</v>
          </cell>
          <cell r="AK89" t="str">
            <v>n.é.</v>
          </cell>
        </row>
        <row r="90">
          <cell r="AC90" t="str">
            <v>B83</v>
          </cell>
          <cell r="AD90" t="str">
            <v> -----</v>
          </cell>
          <cell r="AE90" t="str">
            <v> -----</v>
          </cell>
          <cell r="AF90" t="str">
            <v>n.é.</v>
          </cell>
        </row>
        <row r="91">
          <cell r="AC91" t="str">
            <v>B8</v>
          </cell>
          <cell r="AD91">
            <v>1500</v>
          </cell>
          <cell r="AE91">
            <v>1500</v>
          </cell>
          <cell r="AF91">
            <v>0</v>
          </cell>
          <cell r="AG91" t="str">
            <v> -----</v>
          </cell>
          <cell r="AH91">
            <v>0</v>
          </cell>
          <cell r="AI91" t="str">
            <v> -----</v>
          </cell>
          <cell r="AJ91">
            <v>0</v>
          </cell>
          <cell r="AK91">
            <v>0</v>
          </cell>
        </row>
        <row r="92">
          <cell r="A92">
            <v>324194</v>
          </cell>
          <cell r="B92">
            <v>324194</v>
          </cell>
          <cell r="C92">
            <v>0</v>
          </cell>
          <cell r="D92" t="str">
            <v> -----</v>
          </cell>
          <cell r="E92">
            <v>0</v>
          </cell>
          <cell r="F92" t="str">
            <v> -----</v>
          </cell>
          <cell r="G92">
            <v>0</v>
          </cell>
          <cell r="H92">
            <v>0</v>
          </cell>
        </row>
        <row r="93">
          <cell r="AC93" t="str">
            <v>K1101</v>
          </cell>
          <cell r="AD93">
            <v>90620.1</v>
          </cell>
          <cell r="AE93">
            <v>90620</v>
          </cell>
          <cell r="AF93">
            <v>0</v>
          </cell>
        </row>
        <row r="94">
          <cell r="AC94" t="str">
            <v>K1102</v>
          </cell>
          <cell r="AD94">
            <v>1143</v>
          </cell>
          <cell r="AE94">
            <v>1143</v>
          </cell>
          <cell r="AF94">
            <v>0</v>
          </cell>
        </row>
        <row r="95">
          <cell r="AC95" t="str">
            <v>K1103</v>
          </cell>
          <cell r="AD95" t="str">
            <v/>
          </cell>
          <cell r="AE95" t="str">
            <v/>
          </cell>
          <cell r="AF95" t="str">
            <v>n.é.</v>
          </cell>
        </row>
        <row r="96">
          <cell r="AC96" t="str">
            <v>K1104</v>
          </cell>
          <cell r="AD96" t="str">
            <v/>
          </cell>
          <cell r="AE96" t="str">
            <v/>
          </cell>
          <cell r="AF96" t="str">
            <v>n.é.</v>
          </cell>
        </row>
        <row r="97">
          <cell r="AC97" t="str">
            <v>K1105</v>
          </cell>
          <cell r="AD97" t="str">
            <v/>
          </cell>
          <cell r="AE97" t="str">
            <v/>
          </cell>
          <cell r="AF97" t="str">
            <v>n.é.</v>
          </cell>
        </row>
        <row r="98">
          <cell r="AC98" t="str">
            <v>K1106</v>
          </cell>
          <cell r="AD98" t="str">
            <v/>
          </cell>
          <cell r="AE98" t="str">
            <v/>
          </cell>
          <cell r="AF98" t="str">
            <v>n.é.</v>
          </cell>
        </row>
        <row r="99">
          <cell r="AC99" t="str">
            <v>K1107</v>
          </cell>
          <cell r="AD99">
            <v>5083</v>
          </cell>
          <cell r="AE99">
            <v>5083</v>
          </cell>
          <cell r="AF99">
            <v>0</v>
          </cell>
        </row>
        <row r="100">
          <cell r="AC100" t="str">
            <v>K1108</v>
          </cell>
          <cell r="AD100" t="str">
            <v/>
          </cell>
          <cell r="AE100" t="str">
            <v/>
          </cell>
          <cell r="AF100" t="str">
            <v>n.é.</v>
          </cell>
        </row>
        <row r="101">
          <cell r="AC101" t="str">
            <v>K1109</v>
          </cell>
          <cell r="AD101">
            <v>269</v>
          </cell>
          <cell r="AE101">
            <v>269</v>
          </cell>
          <cell r="AF101">
            <v>0</v>
          </cell>
        </row>
        <row r="102">
          <cell r="AC102" t="str">
            <v>K1110</v>
          </cell>
          <cell r="AD102">
            <v>95</v>
          </cell>
          <cell r="AE102">
            <v>95</v>
          </cell>
          <cell r="AF102">
            <v>0</v>
          </cell>
        </row>
        <row r="103">
          <cell r="AC103" t="str">
            <v>K1111</v>
          </cell>
          <cell r="AD103" t="str">
            <v/>
          </cell>
          <cell r="AE103" t="str">
            <v/>
          </cell>
          <cell r="AF103" t="str">
            <v>n.é.</v>
          </cell>
        </row>
        <row r="104">
          <cell r="AC104" t="str">
            <v>K1112</v>
          </cell>
          <cell r="AD104" t="str">
            <v/>
          </cell>
          <cell r="AE104" t="str">
            <v/>
          </cell>
          <cell r="AF104" t="str">
            <v>n.é.</v>
          </cell>
        </row>
        <row r="105">
          <cell r="AC105" t="str">
            <v>K1113</v>
          </cell>
          <cell r="AD105">
            <v>80</v>
          </cell>
          <cell r="AE105">
            <v>80</v>
          </cell>
          <cell r="AF105">
            <v>0</v>
          </cell>
        </row>
        <row r="106">
          <cell r="AC106" t="str">
            <v>K11</v>
          </cell>
          <cell r="AD106">
            <v>97290.1</v>
          </cell>
          <cell r="AE106">
            <v>97290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  <row r="107">
          <cell r="AC107" t="str">
            <v>K121</v>
          </cell>
          <cell r="AD107">
            <v>7031</v>
          </cell>
          <cell r="AE107">
            <v>7031</v>
          </cell>
          <cell r="AF107">
            <v>0</v>
          </cell>
        </row>
        <row r="108">
          <cell r="AC108" t="str">
            <v>K122</v>
          </cell>
          <cell r="AD108">
            <v>80</v>
          </cell>
          <cell r="AE108">
            <v>80</v>
          </cell>
          <cell r="AF108">
            <v>0</v>
          </cell>
        </row>
        <row r="109">
          <cell r="AC109" t="str">
            <v>K123</v>
          </cell>
          <cell r="AD109">
            <v>1338</v>
          </cell>
          <cell r="AE109">
            <v>1338</v>
          </cell>
          <cell r="AF109">
            <v>0</v>
          </cell>
        </row>
        <row r="110">
          <cell r="AC110" t="str">
            <v>K12</v>
          </cell>
          <cell r="AD110">
            <v>8449</v>
          </cell>
          <cell r="AE110">
            <v>8449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  <row r="111">
          <cell r="AC111" t="str">
            <v>K1</v>
          </cell>
          <cell r="AD111">
            <v>105739.1</v>
          </cell>
          <cell r="AE111">
            <v>105739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AC112" t="str">
            <v>K2</v>
          </cell>
          <cell r="AD112">
            <v>28259</v>
          </cell>
          <cell r="AE112">
            <v>28259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AC113" t="str">
            <v>K311</v>
          </cell>
          <cell r="AD113">
            <v>1520</v>
          </cell>
          <cell r="AE113">
            <v>1520</v>
          </cell>
          <cell r="AF113">
            <v>0</v>
          </cell>
        </row>
        <row r="114">
          <cell r="AC114" t="str">
            <v>K312</v>
          </cell>
          <cell r="AD114">
            <v>28313</v>
          </cell>
          <cell r="AE114">
            <v>28313</v>
          </cell>
          <cell r="AF114">
            <v>0</v>
          </cell>
        </row>
        <row r="115">
          <cell r="AC115" t="str">
            <v>K313</v>
          </cell>
          <cell r="AD115" t="str">
            <v/>
          </cell>
          <cell r="AE115" t="str">
            <v/>
          </cell>
          <cell r="AF115" t="str">
            <v>n.é.</v>
          </cell>
        </row>
        <row r="116">
          <cell r="AC116" t="str">
            <v>K31</v>
          </cell>
          <cell r="AD116">
            <v>29833</v>
          </cell>
          <cell r="AE116">
            <v>29833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AC117" t="str">
            <v>K321</v>
          </cell>
          <cell r="AD117">
            <v>2737</v>
          </cell>
          <cell r="AE117">
            <v>2737</v>
          </cell>
          <cell r="AF117">
            <v>0</v>
          </cell>
        </row>
        <row r="118">
          <cell r="AC118" t="str">
            <v>K322</v>
          </cell>
          <cell r="AD118">
            <v>2172</v>
          </cell>
          <cell r="AE118">
            <v>2172</v>
          </cell>
          <cell r="AF118">
            <v>0</v>
          </cell>
        </row>
        <row r="119">
          <cell r="AC119" t="str">
            <v>K32</v>
          </cell>
          <cell r="AD119">
            <v>4909</v>
          </cell>
          <cell r="AE119">
            <v>4909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AC120" t="str">
            <v>K331</v>
          </cell>
          <cell r="AD120">
            <v>17054</v>
          </cell>
          <cell r="AE120">
            <v>17054</v>
          </cell>
          <cell r="AF120">
            <v>0</v>
          </cell>
        </row>
        <row r="121">
          <cell r="AC121" t="str">
            <v>K332</v>
          </cell>
          <cell r="AD121">
            <v>560</v>
          </cell>
          <cell r="AE121">
            <v>560</v>
          </cell>
          <cell r="AF121">
            <v>0</v>
          </cell>
        </row>
        <row r="122">
          <cell r="AC122" t="str">
            <v>K333</v>
          </cell>
          <cell r="AD122">
            <v>50</v>
          </cell>
          <cell r="AE122">
            <v>50</v>
          </cell>
          <cell r="AF122">
            <v>0</v>
          </cell>
        </row>
        <row r="123">
          <cell r="AC123" t="str">
            <v>K334</v>
          </cell>
          <cell r="AD123">
            <v>4940</v>
          </cell>
          <cell r="AE123">
            <v>4940</v>
          </cell>
          <cell r="AF123">
            <v>0</v>
          </cell>
        </row>
        <row r="124">
          <cell r="AC124" t="str">
            <v>K335</v>
          </cell>
          <cell r="AD124" t="str">
            <v/>
          </cell>
          <cell r="AE124" t="str">
            <v/>
          </cell>
          <cell r="AF124" t="str">
            <v>n.é.</v>
          </cell>
        </row>
        <row r="125">
          <cell r="AC125" t="str">
            <v>K336</v>
          </cell>
          <cell r="AD125">
            <v>2771</v>
          </cell>
          <cell r="AE125">
            <v>2771</v>
          </cell>
          <cell r="AF125">
            <v>0</v>
          </cell>
        </row>
        <row r="126">
          <cell r="AC126" t="str">
            <v>K337</v>
          </cell>
          <cell r="AD126">
            <v>3971</v>
          </cell>
          <cell r="AE126">
            <v>3971</v>
          </cell>
          <cell r="AF126">
            <v>0</v>
          </cell>
        </row>
        <row r="127">
          <cell r="AC127" t="str">
            <v>K33</v>
          </cell>
          <cell r="AD127">
            <v>29346</v>
          </cell>
          <cell r="AE127">
            <v>29346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</row>
        <row r="128">
          <cell r="AC128" t="str">
            <v>K341</v>
          </cell>
          <cell r="AD128">
            <v>900</v>
          </cell>
          <cell r="AE128">
            <v>900</v>
          </cell>
          <cell r="AF128">
            <v>0</v>
          </cell>
        </row>
        <row r="129">
          <cell r="AC129" t="str">
            <v>K342</v>
          </cell>
          <cell r="AD129">
            <v>400</v>
          </cell>
          <cell r="AE129">
            <v>400</v>
          </cell>
          <cell r="AF129">
            <v>0</v>
          </cell>
        </row>
        <row r="130">
          <cell r="AC130" t="str">
            <v>K34</v>
          </cell>
          <cell r="AD130">
            <v>1300</v>
          </cell>
          <cell r="AE130">
            <v>1300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</row>
        <row r="131">
          <cell r="AC131" t="str">
            <v>K351</v>
          </cell>
          <cell r="AD131">
            <v>16579</v>
          </cell>
          <cell r="AE131">
            <v>16579</v>
          </cell>
          <cell r="AF131">
            <v>0</v>
          </cell>
        </row>
        <row r="132">
          <cell r="AC132" t="str">
            <v>K352</v>
          </cell>
          <cell r="AD132">
            <v>2700</v>
          </cell>
          <cell r="AE132">
            <v>2700</v>
          </cell>
          <cell r="AF132">
            <v>0</v>
          </cell>
        </row>
        <row r="133">
          <cell r="AC133" t="str">
            <v>K353</v>
          </cell>
          <cell r="AD133" t="str">
            <v/>
          </cell>
          <cell r="AE133" t="str">
            <v/>
          </cell>
          <cell r="AF133" t="str">
            <v>n.é.</v>
          </cell>
        </row>
        <row r="134">
          <cell r="AC134" t="str">
            <v>K354</v>
          </cell>
          <cell r="AD134" t="str">
            <v/>
          </cell>
          <cell r="AE134" t="str">
            <v/>
          </cell>
          <cell r="AF134" t="str">
            <v>n.é.</v>
          </cell>
        </row>
        <row r="135">
          <cell r="AC135" t="str">
            <v>K355</v>
          </cell>
          <cell r="AD135">
            <v>130</v>
          </cell>
          <cell r="AE135">
            <v>130</v>
          </cell>
          <cell r="AF135">
            <v>0</v>
          </cell>
        </row>
        <row r="136">
          <cell r="AC136" t="str">
            <v>K35</v>
          </cell>
          <cell r="AD136">
            <v>19409</v>
          </cell>
          <cell r="AE136">
            <v>19409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</row>
        <row r="137">
          <cell r="AC137" t="str">
            <v>K3</v>
          </cell>
          <cell r="AD137">
            <v>84797</v>
          </cell>
          <cell r="AE137">
            <v>84797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</row>
        <row r="138">
          <cell r="AC138" t="str">
            <v>K41</v>
          </cell>
          <cell r="AD138" t="str">
            <v/>
          </cell>
          <cell r="AE138" t="str">
            <v/>
          </cell>
          <cell r="AF138" t="str">
            <v>n.é.</v>
          </cell>
        </row>
        <row r="139">
          <cell r="AC139" t="str">
            <v>K42</v>
          </cell>
          <cell r="AD139" t="str">
            <v/>
          </cell>
          <cell r="AE139" t="str">
            <v/>
          </cell>
          <cell r="AF139" t="str">
            <v>n.é.</v>
          </cell>
        </row>
        <row r="140">
          <cell r="AC140" t="str">
            <v>K43</v>
          </cell>
          <cell r="AD140" t="str">
            <v/>
          </cell>
          <cell r="AE140" t="str">
            <v/>
          </cell>
          <cell r="AF140" t="str">
            <v>n.é.</v>
          </cell>
        </row>
        <row r="141">
          <cell r="AC141" t="str">
            <v>K44</v>
          </cell>
          <cell r="AD141">
            <v>3000</v>
          </cell>
          <cell r="AE141">
            <v>3000</v>
          </cell>
          <cell r="AF141">
            <v>0</v>
          </cell>
        </row>
        <row r="142">
          <cell r="AC142" t="str">
            <v>K45</v>
          </cell>
          <cell r="AD142">
            <v>20925</v>
          </cell>
          <cell r="AE142">
            <v>20925</v>
          </cell>
          <cell r="AF142">
            <v>0</v>
          </cell>
        </row>
        <row r="143">
          <cell r="AC143" t="str">
            <v>K46</v>
          </cell>
          <cell r="AD143">
            <v>5735</v>
          </cell>
          <cell r="AE143">
            <v>5735</v>
          </cell>
          <cell r="AF143">
            <v>0</v>
          </cell>
        </row>
        <row r="144">
          <cell r="AC144" t="str">
            <v>K47</v>
          </cell>
          <cell r="AD144" t="str">
            <v/>
          </cell>
          <cell r="AE144" t="str">
            <v/>
          </cell>
          <cell r="AF144" t="str">
            <v>n.é.</v>
          </cell>
        </row>
        <row r="145">
          <cell r="AC145" t="str">
            <v>K48</v>
          </cell>
          <cell r="AD145">
            <v>3500</v>
          </cell>
          <cell r="AE145">
            <v>3500</v>
          </cell>
          <cell r="AF145">
            <v>0</v>
          </cell>
        </row>
        <row r="146">
          <cell r="AC146" t="str">
            <v>K4</v>
          </cell>
          <cell r="AD146">
            <v>33160</v>
          </cell>
          <cell r="AE146">
            <v>33160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</row>
        <row r="147">
          <cell r="AC147" t="str">
            <v>K501</v>
          </cell>
          <cell r="AD147" t="str">
            <v/>
          </cell>
          <cell r="AE147" t="str">
            <v/>
          </cell>
          <cell r="AF147" t="str">
            <v>n.é.</v>
          </cell>
        </row>
        <row r="148">
          <cell r="AC148" t="str">
            <v>K502</v>
          </cell>
          <cell r="AD148" t="str">
            <v/>
          </cell>
          <cell r="AE148" t="str">
            <v/>
          </cell>
          <cell r="AF148" t="str">
            <v>n.é.</v>
          </cell>
        </row>
        <row r="149">
          <cell r="AC149" t="str">
            <v>K503</v>
          </cell>
          <cell r="AD149" t="str">
            <v/>
          </cell>
          <cell r="AE149" t="str">
            <v/>
          </cell>
          <cell r="AF149" t="str">
            <v>n.é.</v>
          </cell>
        </row>
        <row r="150">
          <cell r="AC150" t="str">
            <v>K504</v>
          </cell>
          <cell r="AD150" t="str">
            <v/>
          </cell>
          <cell r="AE150" t="str">
            <v/>
          </cell>
          <cell r="AF150" t="str">
            <v>n.é.</v>
          </cell>
        </row>
        <row r="151">
          <cell r="AC151" t="str">
            <v>K505</v>
          </cell>
          <cell r="AD151" t="str">
            <v/>
          </cell>
          <cell r="AE151" t="str">
            <v/>
          </cell>
          <cell r="AF151" t="str">
            <v>n.é.</v>
          </cell>
        </row>
        <row r="152">
          <cell r="AC152" t="str">
            <v>K506</v>
          </cell>
          <cell r="AD152">
            <v>2000</v>
          </cell>
          <cell r="AE152">
            <v>2000</v>
          </cell>
          <cell r="AF152">
            <v>0</v>
          </cell>
        </row>
        <row r="153">
          <cell r="AC153" t="str">
            <v>K507</v>
          </cell>
          <cell r="AD153" t="str">
            <v/>
          </cell>
          <cell r="AE153" t="str">
            <v/>
          </cell>
          <cell r="AF153" t="str">
            <v>n.é.</v>
          </cell>
        </row>
        <row r="154">
          <cell r="AC154" t="str">
            <v>K508</v>
          </cell>
          <cell r="AD154" t="str">
            <v/>
          </cell>
          <cell r="AE154" t="str">
            <v/>
          </cell>
          <cell r="AF154" t="str">
            <v>n.é.</v>
          </cell>
        </row>
        <row r="155">
          <cell r="AC155" t="str">
            <v>K509</v>
          </cell>
          <cell r="AD155" t="str">
            <v/>
          </cell>
          <cell r="AE155" t="str">
            <v/>
          </cell>
          <cell r="AF155" t="str">
            <v>n.é.</v>
          </cell>
        </row>
        <row r="156">
          <cell r="AC156" t="str">
            <v>K510</v>
          </cell>
          <cell r="AD156" t="str">
            <v/>
          </cell>
          <cell r="AE156" t="str">
            <v/>
          </cell>
          <cell r="AF156" t="str">
            <v>n.é.</v>
          </cell>
        </row>
        <row r="157">
          <cell r="AC157" t="str">
            <v>K511</v>
          </cell>
          <cell r="AD157">
            <v>5318</v>
          </cell>
          <cell r="AE157">
            <v>5318</v>
          </cell>
          <cell r="AF157">
            <v>0</v>
          </cell>
        </row>
        <row r="158">
          <cell r="AC158" t="str">
            <v>K512</v>
          </cell>
          <cell r="AD158">
            <v>3682</v>
          </cell>
          <cell r="AE158">
            <v>3682</v>
          </cell>
          <cell r="AF158">
            <v>0</v>
          </cell>
        </row>
        <row r="159">
          <cell r="AC159" t="str">
            <v>K5</v>
          </cell>
          <cell r="AD159">
            <v>11000</v>
          </cell>
          <cell r="AE159">
            <v>11000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</row>
        <row r="160">
          <cell r="AC160" t="str">
            <v>K61</v>
          </cell>
          <cell r="AD160">
            <v>2562</v>
          </cell>
          <cell r="AE160">
            <v>2562</v>
          </cell>
          <cell r="AF160">
            <v>0</v>
          </cell>
        </row>
        <row r="161">
          <cell r="AC161" t="str">
            <v>K62</v>
          </cell>
          <cell r="AD161">
            <v>26545</v>
          </cell>
          <cell r="AE161">
            <v>26545</v>
          </cell>
          <cell r="AF161">
            <v>0</v>
          </cell>
        </row>
        <row r="162">
          <cell r="AC162" t="str">
            <v>K63</v>
          </cell>
          <cell r="AD162">
            <v>1243</v>
          </cell>
          <cell r="AE162">
            <v>1243</v>
          </cell>
          <cell r="AF162">
            <v>0</v>
          </cell>
        </row>
        <row r="163">
          <cell r="AC163" t="str">
            <v>K64</v>
          </cell>
          <cell r="AD163">
            <v>1126</v>
          </cell>
          <cell r="AE163">
            <v>1126</v>
          </cell>
          <cell r="AF163">
            <v>0</v>
          </cell>
        </row>
        <row r="164">
          <cell r="AC164" t="str">
            <v>K65</v>
          </cell>
          <cell r="AD164" t="str">
            <v/>
          </cell>
          <cell r="AE164" t="str">
            <v/>
          </cell>
          <cell r="AF164" t="str">
            <v>n.é.</v>
          </cell>
        </row>
        <row r="165">
          <cell r="AC165" t="str">
            <v>K66</v>
          </cell>
          <cell r="AD165" t="str">
            <v/>
          </cell>
          <cell r="AE165" t="str">
            <v/>
          </cell>
          <cell r="AF165" t="str">
            <v>n.é.</v>
          </cell>
        </row>
        <row r="166">
          <cell r="AC166" t="str">
            <v>K67</v>
          </cell>
          <cell r="AD166">
            <v>8499</v>
          </cell>
          <cell r="AE166">
            <v>8499</v>
          </cell>
          <cell r="AF166">
            <v>0</v>
          </cell>
        </row>
        <row r="167">
          <cell r="AC167" t="str">
            <v>K6</v>
          </cell>
          <cell r="AD167">
            <v>39975</v>
          </cell>
          <cell r="AE167">
            <v>39975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</row>
        <row r="168">
          <cell r="AC168" t="str">
            <v>K71</v>
          </cell>
          <cell r="AD168">
            <v>16743</v>
          </cell>
          <cell r="AE168">
            <v>16743</v>
          </cell>
          <cell r="AF168">
            <v>0</v>
          </cell>
        </row>
        <row r="169">
          <cell r="AC169" t="str">
            <v>K72</v>
          </cell>
          <cell r="AD169" t="str">
            <v/>
          </cell>
          <cell r="AE169" t="str">
            <v/>
          </cell>
          <cell r="AF169" t="str">
            <v>n.é.</v>
          </cell>
        </row>
        <row r="170">
          <cell r="AC170" t="str">
            <v>K73</v>
          </cell>
          <cell r="AD170" t="str">
            <v/>
          </cell>
          <cell r="AE170" t="str">
            <v/>
          </cell>
          <cell r="AF170" t="str">
            <v>n.é.</v>
          </cell>
        </row>
        <row r="171">
          <cell r="AC171" t="str">
            <v>K74</v>
          </cell>
          <cell r="AD171">
            <v>4521</v>
          </cell>
          <cell r="AE171">
            <v>4521</v>
          </cell>
          <cell r="AF171">
            <v>0</v>
          </cell>
        </row>
        <row r="172">
          <cell r="AC172" t="str">
            <v>K7</v>
          </cell>
          <cell r="AD172">
            <v>21264</v>
          </cell>
          <cell r="AE172">
            <v>21264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</row>
        <row r="173">
          <cell r="AC173" t="str">
            <v>K81</v>
          </cell>
          <cell r="AD173" t="str">
            <v/>
          </cell>
          <cell r="AE173" t="str">
            <v/>
          </cell>
          <cell r="AF173" t="str">
            <v>n.é.</v>
          </cell>
        </row>
        <row r="174">
          <cell r="AC174" t="str">
            <v>K82</v>
          </cell>
          <cell r="AD174" t="str">
            <v/>
          </cell>
          <cell r="AE174" t="str">
            <v/>
          </cell>
          <cell r="AF174" t="str">
            <v>n.é.</v>
          </cell>
        </row>
        <row r="175">
          <cell r="AC175" t="str">
            <v>K83</v>
          </cell>
          <cell r="AD175" t="str">
            <v/>
          </cell>
          <cell r="AE175" t="str">
            <v/>
          </cell>
          <cell r="AF175" t="str">
            <v>n.é.</v>
          </cell>
        </row>
        <row r="176">
          <cell r="AC176" t="str">
            <v>K84</v>
          </cell>
          <cell r="AD176" t="str">
            <v/>
          </cell>
          <cell r="AE176" t="str">
            <v/>
          </cell>
          <cell r="AF176" t="str">
            <v>n.é.</v>
          </cell>
        </row>
        <row r="177">
          <cell r="AC177" t="str">
            <v>K85</v>
          </cell>
          <cell r="AD177" t="str">
            <v/>
          </cell>
          <cell r="AE177" t="str">
            <v/>
          </cell>
          <cell r="AF177" t="str">
            <v>n.é.</v>
          </cell>
        </row>
        <row r="178">
          <cell r="AC178" t="str">
            <v>K86</v>
          </cell>
          <cell r="AD178" t="str">
            <v/>
          </cell>
          <cell r="AE178" t="str">
            <v/>
          </cell>
          <cell r="AF178" t="str">
            <v>n.é.</v>
          </cell>
        </row>
        <row r="179">
          <cell r="AC179" t="str">
            <v>K87</v>
          </cell>
          <cell r="AD179" t="str">
            <v/>
          </cell>
          <cell r="AE179" t="str">
            <v/>
          </cell>
          <cell r="AF179" t="str">
            <v>n.é.</v>
          </cell>
        </row>
        <row r="180">
          <cell r="AC180" t="str">
            <v>K88</v>
          </cell>
          <cell r="AD180" t="str">
            <v/>
          </cell>
          <cell r="AE180" t="str">
            <v/>
          </cell>
          <cell r="AF180" t="str">
            <v>n.é.</v>
          </cell>
        </row>
        <row r="181">
          <cell r="AC181" t="str">
            <v>K8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 t="str">
            <v>n.é.</v>
          </cell>
        </row>
        <row r="182">
          <cell r="AC182" t="str">
            <v>K1-K8</v>
          </cell>
          <cell r="AD182">
            <v>324194.1</v>
          </cell>
          <cell r="AE182">
            <v>324194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</row>
        <row r="183">
          <cell r="AC183" t="str">
            <v>K9111</v>
          </cell>
          <cell r="AD183" t="str">
            <v/>
          </cell>
          <cell r="AE183" t="str">
            <v/>
          </cell>
          <cell r="AF183" t="str">
            <v>n.é.</v>
          </cell>
        </row>
        <row r="184">
          <cell r="AC184" t="str">
            <v>K9112</v>
          </cell>
          <cell r="AD184" t="str">
            <v/>
          </cell>
          <cell r="AE184" t="str">
            <v/>
          </cell>
          <cell r="AF184" t="str">
            <v>n.é.</v>
          </cell>
        </row>
        <row r="185">
          <cell r="AC185" t="str">
            <v>K9113</v>
          </cell>
          <cell r="AD185" t="str">
            <v/>
          </cell>
          <cell r="AE185" t="str">
            <v/>
          </cell>
          <cell r="AF185" t="str">
            <v>n.é.</v>
          </cell>
        </row>
        <row r="186">
          <cell r="AC186" t="str">
            <v>K911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 t="str">
            <v>n.é.</v>
          </cell>
        </row>
        <row r="187">
          <cell r="AC187" t="str">
            <v>K9121</v>
          </cell>
          <cell r="AD187" t="str">
            <v/>
          </cell>
          <cell r="AE187" t="str">
            <v/>
          </cell>
          <cell r="AF187" t="str">
            <v>n.é.</v>
          </cell>
        </row>
        <row r="188">
          <cell r="AC188" t="str">
            <v>K9122</v>
          </cell>
          <cell r="AD188" t="str">
            <v/>
          </cell>
          <cell r="AE188" t="str">
            <v/>
          </cell>
          <cell r="AF188" t="str">
            <v>n.é.</v>
          </cell>
        </row>
        <row r="189">
          <cell r="AC189" t="str">
            <v>K9123</v>
          </cell>
          <cell r="AD189" t="str">
            <v/>
          </cell>
          <cell r="AE189" t="str">
            <v/>
          </cell>
          <cell r="AF189" t="str">
            <v>n.é.</v>
          </cell>
        </row>
        <row r="190">
          <cell r="AC190" t="str">
            <v>K9124</v>
          </cell>
          <cell r="AD190" t="str">
            <v/>
          </cell>
          <cell r="AE190" t="str">
            <v/>
          </cell>
          <cell r="AF190" t="str">
            <v>n.é.</v>
          </cell>
        </row>
        <row r="191">
          <cell r="AC191" t="str">
            <v>K912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 t="str">
            <v>n.é.</v>
          </cell>
        </row>
        <row r="192">
          <cell r="AC192" t="str">
            <v>K913</v>
          </cell>
          <cell r="AD192" t="str">
            <v/>
          </cell>
          <cell r="AE192" t="str">
            <v/>
          </cell>
          <cell r="AF192" t="str">
            <v>n.é.</v>
          </cell>
        </row>
        <row r="193">
          <cell r="AC193" t="str">
            <v>K914</v>
          </cell>
          <cell r="AD193" t="str">
            <v/>
          </cell>
          <cell r="AE193" t="str">
            <v/>
          </cell>
          <cell r="AF193" t="str">
            <v>n.é.</v>
          </cell>
        </row>
        <row r="194">
          <cell r="AC194" t="str">
            <v>K915</v>
          </cell>
          <cell r="AD194">
            <v>0</v>
          </cell>
          <cell r="AE194">
            <v>0</v>
          </cell>
          <cell r="AF194" t="str">
            <v>n.é.</v>
          </cell>
        </row>
        <row r="195">
          <cell r="AC195" t="str">
            <v>K916</v>
          </cell>
          <cell r="AD195" t="str">
            <v/>
          </cell>
          <cell r="AE195" t="str">
            <v/>
          </cell>
          <cell r="AF195" t="str">
            <v>n.é.</v>
          </cell>
        </row>
        <row r="196">
          <cell r="AC196" t="str">
            <v>K917</v>
          </cell>
          <cell r="AD196" t="str">
            <v/>
          </cell>
          <cell r="AE196" t="str">
            <v/>
          </cell>
          <cell r="AF196" t="str">
            <v>n.é.</v>
          </cell>
        </row>
        <row r="197">
          <cell r="AC197" t="str">
            <v>K918</v>
          </cell>
          <cell r="AD197" t="str">
            <v/>
          </cell>
          <cell r="AE197" t="str">
            <v/>
          </cell>
          <cell r="AF197" t="str">
            <v>n.é.</v>
          </cell>
        </row>
        <row r="198">
          <cell r="AC198" t="str">
            <v>K91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 t="str">
            <v>n.é.</v>
          </cell>
        </row>
        <row r="199">
          <cell r="AC199" t="str">
            <v>K921</v>
          </cell>
          <cell r="AD199" t="str">
            <v/>
          </cell>
          <cell r="AE199" t="str">
            <v/>
          </cell>
          <cell r="AF199" t="str">
            <v>n.é.</v>
          </cell>
        </row>
        <row r="200">
          <cell r="AC200" t="str">
            <v>K922</v>
          </cell>
          <cell r="AD200" t="str">
            <v/>
          </cell>
          <cell r="AE200" t="str">
            <v/>
          </cell>
          <cell r="AF200" t="str">
            <v>n.é.</v>
          </cell>
        </row>
        <row r="201">
          <cell r="AC201" t="str">
            <v>K923</v>
          </cell>
          <cell r="AD201" t="str">
            <v/>
          </cell>
          <cell r="AE201" t="str">
            <v/>
          </cell>
          <cell r="AF201" t="str">
            <v>n.é.</v>
          </cell>
        </row>
        <row r="202">
          <cell r="AC202" t="str">
            <v>K924</v>
          </cell>
          <cell r="AD202" t="str">
            <v/>
          </cell>
          <cell r="AE202" t="str">
            <v/>
          </cell>
          <cell r="AF202" t="str">
            <v>n.é.</v>
          </cell>
        </row>
        <row r="203">
          <cell r="AC203" t="str">
            <v>K92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 t="str">
            <v>n.é.</v>
          </cell>
        </row>
        <row r="204">
          <cell r="AC204" t="str">
            <v>K93</v>
          </cell>
          <cell r="AD204" t="str">
            <v>n.é.</v>
          </cell>
        </row>
        <row r="205">
          <cell r="AC205" t="str">
            <v>K9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 t="str">
            <v>n.é.</v>
          </cell>
        </row>
        <row r="206">
          <cell r="A206">
            <v>324194.1</v>
          </cell>
          <cell r="B206">
            <v>324194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zoomScalePageLayoutView="0" workbookViewId="0" topLeftCell="A1">
      <selection activeCell="A4" sqref="A4:D28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9" width="19.125" style="0" customWidth="1"/>
  </cols>
  <sheetData>
    <row r="1" spans="1:9" ht="12.75">
      <c r="A1" s="306" t="s">
        <v>470</v>
      </c>
      <c r="B1" s="307"/>
      <c r="C1" s="307"/>
      <c r="D1" s="307"/>
      <c r="E1" s="307"/>
      <c r="F1" s="307"/>
      <c r="G1" s="307"/>
      <c r="H1" s="307"/>
      <c r="I1" s="307"/>
    </row>
    <row r="2" spans="1:9" ht="105">
      <c r="A2" s="35" t="s">
        <v>471</v>
      </c>
      <c r="B2" s="35" t="s">
        <v>5</v>
      </c>
      <c r="C2" s="35" t="s">
        <v>472</v>
      </c>
      <c r="D2" s="35" t="s">
        <v>473</v>
      </c>
      <c r="E2" s="35" t="s">
        <v>474</v>
      </c>
      <c r="F2" s="35" t="s">
        <v>475</v>
      </c>
      <c r="G2" s="35" t="s">
        <v>476</v>
      </c>
      <c r="H2" s="35" t="s">
        <v>477</v>
      </c>
      <c r="I2" s="35" t="s">
        <v>6</v>
      </c>
    </row>
    <row r="3" spans="1:9" ht="15">
      <c r="A3" s="35">
        <v>2</v>
      </c>
      <c r="B3" s="35">
        <v>3</v>
      </c>
      <c r="C3" s="35">
        <v>4</v>
      </c>
      <c r="D3" s="35">
        <v>5</v>
      </c>
      <c r="E3" s="35">
        <v>6</v>
      </c>
      <c r="F3" s="35">
        <v>7</v>
      </c>
      <c r="G3" s="35">
        <v>8</v>
      </c>
      <c r="H3" s="35">
        <v>9</v>
      </c>
      <c r="I3" s="35">
        <v>10</v>
      </c>
    </row>
    <row r="4" spans="1:9" ht="12.75">
      <c r="A4" s="36" t="s">
        <v>1</v>
      </c>
      <c r="B4" s="37" t="s">
        <v>478</v>
      </c>
      <c r="C4" s="38">
        <v>10703</v>
      </c>
      <c r="D4" s="38">
        <v>10703</v>
      </c>
      <c r="E4" s="38">
        <v>0</v>
      </c>
      <c r="F4" s="38">
        <v>6595</v>
      </c>
      <c r="G4" s="38">
        <v>0</v>
      </c>
      <c r="H4" s="38">
        <v>0</v>
      </c>
      <c r="I4" s="38">
        <v>6595</v>
      </c>
    </row>
    <row r="5" spans="1:9" ht="12.75">
      <c r="A5" s="36" t="s">
        <v>2</v>
      </c>
      <c r="B5" s="37" t="s">
        <v>479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</row>
    <row r="6" spans="1:9" ht="12.75">
      <c r="A6" s="36" t="s">
        <v>3</v>
      </c>
      <c r="B6" s="37" t="s">
        <v>480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</row>
    <row r="7" spans="1:9" ht="12.75">
      <c r="A7" s="36" t="s">
        <v>4</v>
      </c>
      <c r="B7" s="37" t="s">
        <v>481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</row>
    <row r="8" spans="1:9" ht="12.75">
      <c r="A8" s="36" t="s">
        <v>7</v>
      </c>
      <c r="B8" s="37" t="s">
        <v>482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</row>
    <row r="9" spans="1:9" ht="12.75">
      <c r="A9" s="36" t="s">
        <v>8</v>
      </c>
      <c r="B9" s="37" t="s">
        <v>483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</row>
    <row r="10" spans="1:9" ht="12.75">
      <c r="A10" s="36" t="s">
        <v>9</v>
      </c>
      <c r="B10" s="37" t="s">
        <v>484</v>
      </c>
      <c r="C10" s="38">
        <v>0</v>
      </c>
      <c r="D10" s="38">
        <v>20</v>
      </c>
      <c r="E10" s="38">
        <v>0</v>
      </c>
      <c r="F10" s="38">
        <v>20</v>
      </c>
      <c r="G10" s="38">
        <v>0</v>
      </c>
      <c r="H10" s="38">
        <v>0</v>
      </c>
      <c r="I10" s="38">
        <v>20</v>
      </c>
    </row>
    <row r="11" spans="1:9" ht="12.75">
      <c r="A11" s="36" t="s">
        <v>10</v>
      </c>
      <c r="B11" s="37" t="s">
        <v>485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</row>
    <row r="12" spans="1:9" ht="12.75">
      <c r="A12" s="36" t="s">
        <v>11</v>
      </c>
      <c r="B12" s="37" t="s">
        <v>486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</row>
    <row r="13" spans="1:9" ht="12.75">
      <c r="A13" s="36" t="s">
        <v>12</v>
      </c>
      <c r="B13" s="37" t="s">
        <v>487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</row>
    <row r="14" spans="1:9" ht="12.75">
      <c r="A14" s="36" t="s">
        <v>13</v>
      </c>
      <c r="B14" s="37" t="s">
        <v>488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</row>
    <row r="15" spans="1:9" ht="12.75">
      <c r="A15" s="36" t="s">
        <v>14</v>
      </c>
      <c r="B15" s="37" t="s">
        <v>489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</row>
    <row r="16" spans="1:9" ht="12.75">
      <c r="A16" s="36" t="s">
        <v>15</v>
      </c>
      <c r="B16" s="37" t="s">
        <v>490</v>
      </c>
      <c r="C16" s="38">
        <v>0</v>
      </c>
      <c r="D16" s="38">
        <v>298</v>
      </c>
      <c r="E16" s="38">
        <v>0</v>
      </c>
      <c r="F16" s="38">
        <v>298</v>
      </c>
      <c r="G16" s="38">
        <v>0</v>
      </c>
      <c r="H16" s="38">
        <v>0</v>
      </c>
      <c r="I16" s="38">
        <v>298</v>
      </c>
    </row>
    <row r="17" spans="1:9" ht="12.75">
      <c r="A17" s="36" t="s">
        <v>16</v>
      </c>
      <c r="B17" s="37" t="s">
        <v>491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</row>
    <row r="18" spans="1:9" ht="12.75">
      <c r="A18" s="39" t="s">
        <v>17</v>
      </c>
      <c r="B18" s="40" t="s">
        <v>492</v>
      </c>
      <c r="C18" s="41">
        <v>10703</v>
      </c>
      <c r="D18" s="41">
        <v>11021</v>
      </c>
      <c r="E18" s="41">
        <v>0</v>
      </c>
      <c r="F18" s="41">
        <v>6913</v>
      </c>
      <c r="G18" s="41">
        <v>0</v>
      </c>
      <c r="H18" s="41">
        <v>0</v>
      </c>
      <c r="I18" s="41">
        <v>6913</v>
      </c>
    </row>
    <row r="19" spans="1:9" ht="12.75">
      <c r="A19" s="36" t="s">
        <v>18</v>
      </c>
      <c r="B19" s="37" t="s">
        <v>493</v>
      </c>
      <c r="C19" s="38">
        <v>4329</v>
      </c>
      <c r="D19" s="38">
        <v>4329</v>
      </c>
      <c r="E19" s="38">
        <v>0</v>
      </c>
      <c r="F19" s="38">
        <v>2528</v>
      </c>
      <c r="G19" s="38">
        <v>0</v>
      </c>
      <c r="H19" s="38">
        <v>0</v>
      </c>
      <c r="I19" s="38">
        <v>2528</v>
      </c>
    </row>
    <row r="20" spans="1:9" ht="26.25">
      <c r="A20" s="36" t="s">
        <v>0</v>
      </c>
      <c r="B20" s="37" t="s">
        <v>494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</row>
    <row r="21" spans="1:9" ht="12.75">
      <c r="A21" s="36" t="s">
        <v>19</v>
      </c>
      <c r="B21" s="37" t="s">
        <v>495</v>
      </c>
      <c r="C21" s="38">
        <v>360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</row>
    <row r="22" spans="1:9" ht="12.75">
      <c r="A22" s="39" t="s">
        <v>20</v>
      </c>
      <c r="B22" s="40" t="s">
        <v>496</v>
      </c>
      <c r="C22" s="41">
        <v>4689</v>
      </c>
      <c r="D22" s="41">
        <v>4329</v>
      </c>
      <c r="E22" s="41">
        <v>0</v>
      </c>
      <c r="F22" s="41">
        <v>2528</v>
      </c>
      <c r="G22" s="41">
        <v>0</v>
      </c>
      <c r="H22" s="41">
        <v>0</v>
      </c>
      <c r="I22" s="41">
        <v>2528</v>
      </c>
    </row>
    <row r="23" spans="1:9" ht="12.75">
      <c r="A23" s="39" t="s">
        <v>21</v>
      </c>
      <c r="B23" s="40" t="s">
        <v>497</v>
      </c>
      <c r="C23" s="41">
        <v>15392</v>
      </c>
      <c r="D23" s="41">
        <v>15350</v>
      </c>
      <c r="E23" s="41">
        <v>0</v>
      </c>
      <c r="F23" s="41">
        <v>9441</v>
      </c>
      <c r="G23" s="41">
        <v>0</v>
      </c>
      <c r="H23" s="41">
        <v>0</v>
      </c>
      <c r="I23" s="41">
        <v>9441</v>
      </c>
    </row>
    <row r="24" spans="1:9" ht="26.25">
      <c r="A24" s="39" t="s">
        <v>22</v>
      </c>
      <c r="B24" s="40" t="s">
        <v>498</v>
      </c>
      <c r="C24" s="41">
        <v>2945</v>
      </c>
      <c r="D24" s="41">
        <v>2945</v>
      </c>
      <c r="E24" s="41">
        <v>0</v>
      </c>
      <c r="F24" s="41">
        <v>1704</v>
      </c>
      <c r="G24" s="41">
        <v>0</v>
      </c>
      <c r="H24" s="41">
        <v>0</v>
      </c>
      <c r="I24" s="41">
        <v>1704</v>
      </c>
    </row>
    <row r="25" spans="1:9" ht="12.75">
      <c r="A25" s="36" t="s">
        <v>23</v>
      </c>
      <c r="B25" s="37" t="s">
        <v>499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1171</v>
      </c>
    </row>
    <row r="26" spans="1:9" ht="12.75">
      <c r="A26" s="36" t="s">
        <v>24</v>
      </c>
      <c r="B26" s="37" t="s">
        <v>500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</row>
    <row r="27" spans="1:9" ht="12.75">
      <c r="A27" s="36" t="s">
        <v>25</v>
      </c>
      <c r="B27" s="37" t="s">
        <v>501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495</v>
      </c>
    </row>
    <row r="28" spans="1:9" ht="12.75">
      <c r="A28" s="36" t="s">
        <v>26</v>
      </c>
      <c r="B28" s="37" t="s">
        <v>502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38</v>
      </c>
    </row>
    <row r="29" spans="1:9" ht="12.75">
      <c r="A29" s="36" t="s">
        <v>27</v>
      </c>
      <c r="B29" s="37" t="s">
        <v>503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</row>
    <row r="30" spans="1:9" ht="26.25">
      <c r="A30" s="36" t="s">
        <v>28</v>
      </c>
      <c r="B30" s="37" t="s">
        <v>504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</row>
    <row r="31" spans="1:9" ht="12.75">
      <c r="A31" s="36" t="s">
        <v>29</v>
      </c>
      <c r="B31" s="37" t="s">
        <v>505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</row>
    <row r="32" spans="1:9" ht="12.75">
      <c r="A32" s="36" t="s">
        <v>30</v>
      </c>
      <c r="B32" s="37" t="s">
        <v>506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</row>
    <row r="33" spans="1:9" ht="12.75">
      <c r="A33" s="36" t="s">
        <v>31</v>
      </c>
      <c r="B33" s="37" t="s">
        <v>507</v>
      </c>
      <c r="C33" s="38">
        <v>1164</v>
      </c>
      <c r="D33" s="38">
        <v>1715</v>
      </c>
      <c r="E33" s="38">
        <v>0</v>
      </c>
      <c r="F33" s="38">
        <v>1715</v>
      </c>
      <c r="G33" s="38">
        <v>0</v>
      </c>
      <c r="H33" s="38">
        <v>0</v>
      </c>
      <c r="I33" s="38">
        <v>1715</v>
      </c>
    </row>
    <row r="34" spans="1:9" ht="12.75">
      <c r="A34" s="36" t="s">
        <v>32</v>
      </c>
      <c r="B34" s="37" t="s">
        <v>508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</row>
    <row r="35" spans="1:9" ht="12.75">
      <c r="A35" s="39" t="s">
        <v>33</v>
      </c>
      <c r="B35" s="40" t="s">
        <v>509</v>
      </c>
      <c r="C35" s="41">
        <v>1164</v>
      </c>
      <c r="D35" s="41">
        <v>1715</v>
      </c>
      <c r="E35" s="41">
        <v>0</v>
      </c>
      <c r="F35" s="41">
        <v>1715</v>
      </c>
      <c r="G35" s="41">
        <v>0</v>
      </c>
      <c r="H35" s="41">
        <v>0</v>
      </c>
      <c r="I35" s="41">
        <v>1715</v>
      </c>
    </row>
    <row r="36" spans="1:9" ht="12.75">
      <c r="A36" s="36" t="s">
        <v>34</v>
      </c>
      <c r="B36" s="37" t="s">
        <v>510</v>
      </c>
      <c r="C36" s="38">
        <v>44</v>
      </c>
      <c r="D36" s="38">
        <v>44</v>
      </c>
      <c r="E36" s="38">
        <v>0</v>
      </c>
      <c r="F36" s="38">
        <v>12</v>
      </c>
      <c r="G36" s="38">
        <v>0</v>
      </c>
      <c r="H36" s="38">
        <v>0</v>
      </c>
      <c r="I36" s="38">
        <v>12</v>
      </c>
    </row>
    <row r="37" spans="1:9" ht="12.75">
      <c r="A37" s="36" t="s">
        <v>35</v>
      </c>
      <c r="B37" s="37" t="s">
        <v>511</v>
      </c>
      <c r="C37" s="38">
        <v>0</v>
      </c>
      <c r="D37" s="38">
        <v>33</v>
      </c>
      <c r="E37" s="38">
        <v>0</v>
      </c>
      <c r="F37" s="38">
        <v>33</v>
      </c>
      <c r="G37" s="38">
        <v>0</v>
      </c>
      <c r="H37" s="38">
        <v>0</v>
      </c>
      <c r="I37" s="38">
        <v>33</v>
      </c>
    </row>
    <row r="38" spans="1:9" ht="12.75">
      <c r="A38" s="39" t="s">
        <v>36</v>
      </c>
      <c r="B38" s="40" t="s">
        <v>512</v>
      </c>
      <c r="C38" s="41">
        <v>44</v>
      </c>
      <c r="D38" s="41">
        <v>77</v>
      </c>
      <c r="E38" s="41">
        <v>0</v>
      </c>
      <c r="F38" s="41">
        <v>45</v>
      </c>
      <c r="G38" s="41">
        <v>0</v>
      </c>
      <c r="H38" s="41">
        <v>0</v>
      </c>
      <c r="I38" s="41">
        <v>45</v>
      </c>
    </row>
    <row r="39" spans="1:9" ht="12.75">
      <c r="A39" s="36" t="s">
        <v>37</v>
      </c>
      <c r="B39" s="37" t="s">
        <v>513</v>
      </c>
      <c r="C39" s="38">
        <v>1945</v>
      </c>
      <c r="D39" s="38">
        <v>1945</v>
      </c>
      <c r="E39" s="38">
        <v>0</v>
      </c>
      <c r="F39" s="38">
        <v>971</v>
      </c>
      <c r="G39" s="38">
        <v>0</v>
      </c>
      <c r="H39" s="38">
        <v>0</v>
      </c>
      <c r="I39" s="38">
        <v>971</v>
      </c>
    </row>
    <row r="40" spans="1:9" ht="12.75">
      <c r="A40" s="36" t="s">
        <v>38</v>
      </c>
      <c r="B40" s="37" t="s">
        <v>514</v>
      </c>
      <c r="C40" s="38">
        <v>3230</v>
      </c>
      <c r="D40" s="38">
        <v>3230</v>
      </c>
      <c r="E40" s="38">
        <v>0</v>
      </c>
      <c r="F40" s="38">
        <v>2291</v>
      </c>
      <c r="G40" s="38">
        <v>0</v>
      </c>
      <c r="H40" s="38">
        <v>0</v>
      </c>
      <c r="I40" s="38">
        <v>2291</v>
      </c>
    </row>
    <row r="41" spans="1:9" ht="12.75">
      <c r="A41" s="36" t="s">
        <v>39</v>
      </c>
      <c r="B41" s="37" t="s">
        <v>515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</row>
    <row r="42" spans="1:9" ht="26.25">
      <c r="A42" s="36" t="s">
        <v>40</v>
      </c>
      <c r="B42" s="37" t="s">
        <v>516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</row>
    <row r="43" spans="1:9" ht="12.75">
      <c r="A43" s="36" t="s">
        <v>41</v>
      </c>
      <c r="B43" s="37" t="s">
        <v>517</v>
      </c>
      <c r="C43" s="38">
        <v>800</v>
      </c>
      <c r="D43" s="38">
        <v>800</v>
      </c>
      <c r="E43" s="38">
        <v>0</v>
      </c>
      <c r="F43" s="38">
        <v>219</v>
      </c>
      <c r="G43" s="38">
        <v>0</v>
      </c>
      <c r="H43" s="38">
        <v>0</v>
      </c>
      <c r="I43" s="38">
        <v>219</v>
      </c>
    </row>
    <row r="44" spans="1:9" ht="12.75">
      <c r="A44" s="36" t="s">
        <v>42</v>
      </c>
      <c r="B44" s="37" t="s">
        <v>518</v>
      </c>
      <c r="C44" s="38">
        <v>1534</v>
      </c>
      <c r="D44" s="38">
        <v>1534</v>
      </c>
      <c r="E44" s="38">
        <v>0</v>
      </c>
      <c r="F44" s="38">
        <v>909</v>
      </c>
      <c r="G44" s="38">
        <v>0</v>
      </c>
      <c r="H44" s="38">
        <v>0</v>
      </c>
      <c r="I44" s="38">
        <v>909</v>
      </c>
    </row>
    <row r="45" spans="1:9" ht="12.75">
      <c r="A45" s="36" t="s">
        <v>43</v>
      </c>
      <c r="B45" s="37" t="s">
        <v>519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909</v>
      </c>
    </row>
    <row r="46" spans="1:9" ht="12.75">
      <c r="A46" s="36" t="s">
        <v>44</v>
      </c>
      <c r="B46" s="37" t="s">
        <v>520</v>
      </c>
      <c r="C46" s="38">
        <v>324</v>
      </c>
      <c r="D46" s="38">
        <v>324</v>
      </c>
      <c r="E46" s="38">
        <v>0</v>
      </c>
      <c r="F46" s="38">
        <v>17</v>
      </c>
      <c r="G46" s="38">
        <v>0</v>
      </c>
      <c r="H46" s="38">
        <v>0</v>
      </c>
      <c r="I46" s="38">
        <v>17</v>
      </c>
    </row>
    <row r="47" spans="1:9" ht="12.75">
      <c r="A47" s="36" t="s">
        <v>45</v>
      </c>
      <c r="B47" s="37" t="s">
        <v>521</v>
      </c>
      <c r="C47" s="38">
        <v>1500</v>
      </c>
      <c r="D47" s="38">
        <v>1500</v>
      </c>
      <c r="E47" s="38">
        <v>0</v>
      </c>
      <c r="F47" s="38">
        <v>574</v>
      </c>
      <c r="G47" s="38">
        <v>0</v>
      </c>
      <c r="H47" s="38">
        <v>0</v>
      </c>
      <c r="I47" s="38">
        <v>562</v>
      </c>
    </row>
    <row r="48" spans="1:9" ht="12.75">
      <c r="A48" s="39" t="s">
        <v>46</v>
      </c>
      <c r="B48" s="40" t="s">
        <v>522</v>
      </c>
      <c r="C48" s="41">
        <v>9333</v>
      </c>
      <c r="D48" s="41">
        <v>9333</v>
      </c>
      <c r="E48" s="41">
        <v>0</v>
      </c>
      <c r="F48" s="41">
        <v>4981</v>
      </c>
      <c r="G48" s="41">
        <v>0</v>
      </c>
      <c r="H48" s="41">
        <v>0</v>
      </c>
      <c r="I48" s="41">
        <v>4969</v>
      </c>
    </row>
    <row r="49" spans="1:9" ht="12.75">
      <c r="A49" s="36" t="s">
        <v>47</v>
      </c>
      <c r="B49" s="37" t="s">
        <v>523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</row>
    <row r="50" spans="1:9" ht="12.75">
      <c r="A50" s="36" t="s">
        <v>48</v>
      </c>
      <c r="B50" s="37" t="s">
        <v>524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</row>
    <row r="51" spans="1:9" ht="12.75">
      <c r="A51" s="39" t="s">
        <v>49</v>
      </c>
      <c r="B51" s="40" t="s">
        <v>525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</row>
    <row r="52" spans="1:9" ht="12.75">
      <c r="A52" s="36" t="s">
        <v>50</v>
      </c>
      <c r="B52" s="37" t="s">
        <v>526</v>
      </c>
      <c r="C52" s="38">
        <v>3251</v>
      </c>
      <c r="D52" s="38">
        <v>1670</v>
      </c>
      <c r="E52" s="38">
        <v>0</v>
      </c>
      <c r="F52" s="38">
        <v>1670</v>
      </c>
      <c r="G52" s="38">
        <v>0</v>
      </c>
      <c r="H52" s="38">
        <v>0</v>
      </c>
      <c r="I52" s="38">
        <v>1666</v>
      </c>
    </row>
    <row r="53" spans="1:9" ht="12.75">
      <c r="A53" s="36" t="s">
        <v>51</v>
      </c>
      <c r="B53" s="37" t="s">
        <v>527</v>
      </c>
      <c r="C53" s="38">
        <v>0</v>
      </c>
      <c r="D53" s="38">
        <v>102</v>
      </c>
      <c r="E53" s="38">
        <v>0</v>
      </c>
      <c r="F53" s="38">
        <v>102</v>
      </c>
      <c r="G53" s="38">
        <v>0</v>
      </c>
      <c r="H53" s="38">
        <v>0</v>
      </c>
      <c r="I53" s="38">
        <v>0</v>
      </c>
    </row>
    <row r="54" spans="1:9" ht="12.75">
      <c r="A54" s="36" t="s">
        <v>52</v>
      </c>
      <c r="B54" s="37" t="s">
        <v>528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</row>
    <row r="55" spans="1:9" ht="12.75">
      <c r="A55" s="36" t="s">
        <v>53</v>
      </c>
      <c r="B55" s="37" t="s">
        <v>529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</row>
    <row r="56" spans="1:9" ht="12.75">
      <c r="A56" s="36" t="s">
        <v>54</v>
      </c>
      <c r="B56" s="37" t="s">
        <v>530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</row>
    <row r="57" spans="1:9" ht="12.75">
      <c r="A57" s="36" t="s">
        <v>55</v>
      </c>
      <c r="B57" s="37" t="s">
        <v>531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</row>
    <row r="58" spans="1:9" ht="12.75">
      <c r="A58" s="36" t="s">
        <v>56</v>
      </c>
      <c r="B58" s="37" t="s">
        <v>532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</row>
    <row r="59" spans="1:9" ht="12.75">
      <c r="A59" s="36" t="s">
        <v>57</v>
      </c>
      <c r="B59" s="37" t="s">
        <v>533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</row>
    <row r="60" spans="1:9" ht="12.75">
      <c r="A60" s="36" t="s">
        <v>58</v>
      </c>
      <c r="B60" s="37" t="s">
        <v>534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</row>
    <row r="61" spans="1:9" ht="12.75">
      <c r="A61" s="36" t="s">
        <v>59</v>
      </c>
      <c r="B61" s="37" t="s">
        <v>535</v>
      </c>
      <c r="C61" s="38">
        <v>1562</v>
      </c>
      <c r="D61" s="38">
        <v>1562</v>
      </c>
      <c r="E61" s="38">
        <v>0</v>
      </c>
      <c r="F61" s="38">
        <v>83</v>
      </c>
      <c r="G61" s="38">
        <v>0</v>
      </c>
      <c r="H61" s="38">
        <v>0</v>
      </c>
      <c r="I61" s="38">
        <v>83</v>
      </c>
    </row>
    <row r="62" spans="1:9" ht="12.75">
      <c r="A62" s="39" t="s">
        <v>60</v>
      </c>
      <c r="B62" s="40" t="s">
        <v>536</v>
      </c>
      <c r="C62" s="41">
        <v>4813</v>
      </c>
      <c r="D62" s="41">
        <v>3334</v>
      </c>
      <c r="E62" s="41">
        <v>0</v>
      </c>
      <c r="F62" s="41">
        <v>1855</v>
      </c>
      <c r="G62" s="41">
        <v>0</v>
      </c>
      <c r="H62" s="41">
        <v>0</v>
      </c>
      <c r="I62" s="41">
        <v>1749</v>
      </c>
    </row>
    <row r="63" spans="1:9" ht="12.75">
      <c r="A63" s="39" t="s">
        <v>61</v>
      </c>
      <c r="B63" s="40" t="s">
        <v>537</v>
      </c>
      <c r="C63" s="41">
        <v>15354</v>
      </c>
      <c r="D63" s="41">
        <v>14459</v>
      </c>
      <c r="E63" s="41">
        <v>0</v>
      </c>
      <c r="F63" s="41">
        <v>8596</v>
      </c>
      <c r="G63" s="41">
        <v>0</v>
      </c>
      <c r="H63" s="41">
        <v>0</v>
      </c>
      <c r="I63" s="41">
        <v>8478</v>
      </c>
    </row>
    <row r="64" spans="1:9" ht="12.75">
      <c r="A64" s="36" t="s">
        <v>62</v>
      </c>
      <c r="B64" s="37" t="s">
        <v>538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</row>
    <row r="65" spans="1:9" ht="12.75">
      <c r="A65" s="36" t="s">
        <v>63</v>
      </c>
      <c r="B65" s="37" t="s">
        <v>539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</row>
    <row r="66" spans="1:9" ht="12.75">
      <c r="A66" s="36" t="s">
        <v>64</v>
      </c>
      <c r="B66" s="37" t="s">
        <v>540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</row>
    <row r="67" spans="1:9" ht="12.75">
      <c r="A67" s="36" t="s">
        <v>65</v>
      </c>
      <c r="B67" s="37" t="s">
        <v>541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</row>
    <row r="68" spans="1:9" ht="12.75">
      <c r="A68" s="36" t="s">
        <v>66</v>
      </c>
      <c r="B68" s="37" t="s">
        <v>542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</row>
    <row r="69" spans="1:9" ht="12.75">
      <c r="A69" s="36" t="s">
        <v>67</v>
      </c>
      <c r="B69" s="37" t="s">
        <v>543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</row>
    <row r="70" spans="1:9" ht="12.75">
      <c r="A70" s="36" t="s">
        <v>68</v>
      </c>
      <c r="B70" s="37" t="s">
        <v>544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</row>
    <row r="71" spans="1:9" ht="12.75">
      <c r="A71" s="36" t="s">
        <v>69</v>
      </c>
      <c r="B71" s="37" t="s">
        <v>545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</row>
    <row r="72" spans="1:9" ht="12.75">
      <c r="A72" s="36" t="s">
        <v>70</v>
      </c>
      <c r="B72" s="37" t="s">
        <v>546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</row>
    <row r="73" spans="1:9" ht="12.75">
      <c r="A73" s="36" t="s">
        <v>71</v>
      </c>
      <c r="B73" s="37" t="s">
        <v>547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</row>
    <row r="74" spans="1:9" ht="26.25">
      <c r="A74" s="36" t="s">
        <v>72</v>
      </c>
      <c r="B74" s="37" t="s">
        <v>548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</row>
    <row r="75" spans="1:9" ht="12.75">
      <c r="A75" s="36" t="s">
        <v>73</v>
      </c>
      <c r="B75" s="37" t="s">
        <v>549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</row>
    <row r="76" spans="1:9" ht="12.75">
      <c r="A76" s="36" t="s">
        <v>74</v>
      </c>
      <c r="B76" s="37" t="s">
        <v>550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</row>
    <row r="77" spans="1:9" ht="12.75">
      <c r="A77" s="36" t="s">
        <v>75</v>
      </c>
      <c r="B77" s="37" t="s">
        <v>551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</row>
    <row r="78" spans="1:9" ht="12.75">
      <c r="A78" s="36" t="s">
        <v>76</v>
      </c>
      <c r="B78" s="37" t="s">
        <v>552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</row>
    <row r="79" spans="1:9" ht="12.75">
      <c r="A79" s="36" t="s">
        <v>77</v>
      </c>
      <c r="B79" s="37" t="s">
        <v>553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</row>
    <row r="80" spans="1:9" ht="12.75">
      <c r="A80" s="36" t="s">
        <v>78</v>
      </c>
      <c r="B80" s="37" t="s">
        <v>554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</row>
    <row r="81" spans="1:9" ht="12.75">
      <c r="A81" s="36" t="s">
        <v>79</v>
      </c>
      <c r="B81" s="37" t="s">
        <v>555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</row>
    <row r="82" spans="1:9" ht="12.75">
      <c r="A82" s="36" t="s">
        <v>80</v>
      </c>
      <c r="B82" s="37" t="s">
        <v>556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</row>
    <row r="83" spans="1:9" ht="26.25">
      <c r="A83" s="36" t="s">
        <v>81</v>
      </c>
      <c r="B83" s="37" t="s">
        <v>557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</row>
    <row r="84" spans="1:9" ht="12.75">
      <c r="A84" s="36" t="s">
        <v>82</v>
      </c>
      <c r="B84" s="37" t="s">
        <v>558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</row>
    <row r="85" spans="1:9" ht="12.75">
      <c r="A85" s="36" t="s">
        <v>83</v>
      </c>
      <c r="B85" s="37" t="s">
        <v>559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</row>
    <row r="86" spans="1:9" ht="12.75">
      <c r="A86" s="36" t="s">
        <v>84</v>
      </c>
      <c r="B86" s="37" t="s">
        <v>560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</row>
    <row r="87" spans="1:9" ht="26.25">
      <c r="A87" s="36" t="s">
        <v>85</v>
      </c>
      <c r="B87" s="37" t="s">
        <v>561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</row>
    <row r="88" spans="1:9" ht="12.75">
      <c r="A88" s="36" t="s">
        <v>86</v>
      </c>
      <c r="B88" s="37" t="s">
        <v>562</v>
      </c>
      <c r="C88" s="38">
        <v>143</v>
      </c>
      <c r="D88" s="38">
        <v>533</v>
      </c>
      <c r="E88" s="38">
        <v>0</v>
      </c>
      <c r="F88" s="38">
        <v>533</v>
      </c>
      <c r="G88" s="38">
        <v>0</v>
      </c>
      <c r="H88" s="38">
        <v>0</v>
      </c>
      <c r="I88" s="38">
        <v>533</v>
      </c>
    </row>
    <row r="89" spans="1:9" ht="39">
      <c r="A89" s="36" t="s">
        <v>87</v>
      </c>
      <c r="B89" s="37" t="s">
        <v>563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</row>
    <row r="90" spans="1:9" ht="12.75">
      <c r="A90" s="36" t="s">
        <v>88</v>
      </c>
      <c r="B90" s="37" t="s">
        <v>564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  <c r="H90" s="38">
        <v>0</v>
      </c>
      <c r="I90" s="38">
        <v>0</v>
      </c>
    </row>
    <row r="91" spans="1:9" ht="12.75">
      <c r="A91" s="36" t="s">
        <v>89</v>
      </c>
      <c r="B91" s="37" t="s">
        <v>565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</row>
    <row r="92" spans="1:9" ht="12.75">
      <c r="A92" s="36" t="s">
        <v>90</v>
      </c>
      <c r="B92" s="37" t="s">
        <v>566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</row>
    <row r="93" spans="1:9" ht="12.75">
      <c r="A93" s="36" t="s">
        <v>91</v>
      </c>
      <c r="B93" s="37" t="s">
        <v>567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</row>
    <row r="94" spans="1:9" ht="12.75">
      <c r="A94" s="36" t="s">
        <v>92</v>
      </c>
      <c r="B94" s="37" t="s">
        <v>568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</row>
    <row r="95" spans="1:9" ht="12.75">
      <c r="A95" s="36" t="s">
        <v>93</v>
      </c>
      <c r="B95" s="37" t="s">
        <v>569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</row>
    <row r="96" spans="1:9" ht="12.75">
      <c r="A96" s="36" t="s">
        <v>94</v>
      </c>
      <c r="B96" s="37" t="s">
        <v>570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533</v>
      </c>
    </row>
    <row r="97" spans="1:9" ht="12.75">
      <c r="A97" s="36" t="s">
        <v>95</v>
      </c>
      <c r="B97" s="37" t="s">
        <v>571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</row>
    <row r="98" spans="1:9" ht="12.75">
      <c r="A98" s="36" t="s">
        <v>96</v>
      </c>
      <c r="B98" s="37" t="s">
        <v>572</v>
      </c>
      <c r="C98" s="38">
        <v>1417</v>
      </c>
      <c r="D98" s="38">
        <v>1417</v>
      </c>
      <c r="E98" s="38">
        <v>0</v>
      </c>
      <c r="F98" s="38">
        <v>1414</v>
      </c>
      <c r="G98" s="38">
        <v>0</v>
      </c>
      <c r="H98" s="38">
        <v>0</v>
      </c>
      <c r="I98" s="38">
        <v>1414</v>
      </c>
    </row>
    <row r="99" spans="1:9" ht="12.75">
      <c r="A99" s="36" t="s">
        <v>97</v>
      </c>
      <c r="B99" s="37" t="s">
        <v>573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</row>
    <row r="100" spans="1:9" ht="12.75">
      <c r="A100" s="36" t="s">
        <v>98</v>
      </c>
      <c r="B100" s="37" t="s">
        <v>574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</row>
    <row r="101" spans="1:9" ht="12.75">
      <c r="A101" s="36" t="s">
        <v>99</v>
      </c>
      <c r="B101" s="37" t="s">
        <v>575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  <c r="H101" s="38">
        <v>0</v>
      </c>
      <c r="I101" s="38">
        <v>333</v>
      </c>
    </row>
    <row r="102" spans="1:9" ht="12.75">
      <c r="A102" s="36" t="s">
        <v>100</v>
      </c>
      <c r="B102" s="37" t="s">
        <v>576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</row>
    <row r="103" spans="1:9" ht="12.75">
      <c r="A103" s="36" t="s">
        <v>101</v>
      </c>
      <c r="B103" s="37" t="s">
        <v>577</v>
      </c>
      <c r="C103" s="38">
        <v>0</v>
      </c>
      <c r="D103" s="38">
        <v>0</v>
      </c>
      <c r="E103" s="38">
        <v>0</v>
      </c>
      <c r="F103" s="38">
        <v>0</v>
      </c>
      <c r="G103" s="38">
        <v>0</v>
      </c>
      <c r="H103" s="38">
        <v>0</v>
      </c>
      <c r="I103" s="38">
        <v>1081</v>
      </c>
    </row>
    <row r="104" spans="1:9" ht="26.25">
      <c r="A104" s="36" t="s">
        <v>102</v>
      </c>
      <c r="B104" s="37" t="s">
        <v>578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</row>
    <row r="105" spans="1:9" ht="12.75">
      <c r="A105" s="36" t="s">
        <v>103</v>
      </c>
      <c r="B105" s="37" t="s">
        <v>579</v>
      </c>
      <c r="C105" s="38">
        <v>150</v>
      </c>
      <c r="D105" s="38">
        <v>150</v>
      </c>
      <c r="E105" s="38">
        <v>0</v>
      </c>
      <c r="F105" s="38">
        <v>60</v>
      </c>
      <c r="G105" s="38">
        <v>0</v>
      </c>
      <c r="H105" s="38">
        <v>0</v>
      </c>
      <c r="I105" s="38">
        <v>60</v>
      </c>
    </row>
    <row r="106" spans="1:9" ht="12.75">
      <c r="A106" s="36" t="s">
        <v>104</v>
      </c>
      <c r="B106" s="37" t="s">
        <v>580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</row>
    <row r="107" spans="1:9" ht="12.75">
      <c r="A107" s="36" t="s">
        <v>105</v>
      </c>
      <c r="B107" s="37" t="s">
        <v>581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60</v>
      </c>
    </row>
    <row r="108" spans="1:9" ht="12.75">
      <c r="A108" s="36" t="s">
        <v>106</v>
      </c>
      <c r="B108" s="37" t="s">
        <v>582</v>
      </c>
      <c r="C108" s="38">
        <v>1281</v>
      </c>
      <c r="D108" s="38">
        <v>1281</v>
      </c>
      <c r="E108" s="38">
        <v>0</v>
      </c>
      <c r="F108" s="38">
        <v>96</v>
      </c>
      <c r="G108" s="38">
        <v>0</v>
      </c>
      <c r="H108" s="38">
        <v>0</v>
      </c>
      <c r="I108" s="38">
        <v>96</v>
      </c>
    </row>
    <row r="109" spans="1:9" ht="12.75">
      <c r="A109" s="36" t="s">
        <v>107</v>
      </c>
      <c r="B109" s="37" t="s">
        <v>583</v>
      </c>
      <c r="C109" s="38">
        <v>0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</row>
    <row r="110" spans="1:9" ht="12.75">
      <c r="A110" s="36" t="s">
        <v>108</v>
      </c>
      <c r="B110" s="37" t="s">
        <v>584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</row>
    <row r="111" spans="1:9" ht="12.75">
      <c r="A111" s="36" t="s">
        <v>109</v>
      </c>
      <c r="B111" s="37" t="s">
        <v>585</v>
      </c>
      <c r="C111" s="38">
        <v>0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</row>
    <row r="112" spans="1:9" ht="12.75">
      <c r="A112" s="36" t="s">
        <v>110</v>
      </c>
      <c r="B112" s="37" t="s">
        <v>586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</row>
    <row r="113" spans="1:9" ht="12.75">
      <c r="A113" s="36" t="s">
        <v>111</v>
      </c>
      <c r="B113" s="37" t="s">
        <v>587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</row>
    <row r="114" spans="1:9" ht="26.25">
      <c r="A114" s="36" t="s">
        <v>112</v>
      </c>
      <c r="B114" s="37" t="s">
        <v>588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</row>
    <row r="115" spans="1:9" ht="12.75">
      <c r="A115" s="36" t="s">
        <v>113</v>
      </c>
      <c r="B115" s="37" t="s">
        <v>589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</row>
    <row r="116" spans="1:9" ht="26.25">
      <c r="A116" s="36" t="s">
        <v>114</v>
      </c>
      <c r="B116" s="37" t="s">
        <v>590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</row>
    <row r="117" spans="1:9" ht="12.75">
      <c r="A117" s="36" t="s">
        <v>115</v>
      </c>
      <c r="B117" s="37" t="s">
        <v>591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</row>
    <row r="118" spans="1:9" ht="26.25">
      <c r="A118" s="36" t="s">
        <v>116</v>
      </c>
      <c r="B118" s="37" t="s">
        <v>592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</row>
    <row r="119" spans="1:9" ht="12.75">
      <c r="A119" s="36" t="s">
        <v>117</v>
      </c>
      <c r="B119" s="37" t="s">
        <v>593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</row>
    <row r="120" spans="1:9" ht="12.75">
      <c r="A120" s="36" t="s">
        <v>118</v>
      </c>
      <c r="B120" s="37" t="s">
        <v>594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</row>
    <row r="121" spans="1:9" ht="12.75">
      <c r="A121" s="36" t="s">
        <v>119</v>
      </c>
      <c r="B121" s="37" t="s">
        <v>595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</row>
    <row r="122" spans="1:9" ht="12.75">
      <c r="A122" s="36" t="s">
        <v>120</v>
      </c>
      <c r="B122" s="37" t="s">
        <v>596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</row>
    <row r="123" spans="1:9" ht="12.75">
      <c r="A123" s="36" t="s">
        <v>121</v>
      </c>
      <c r="B123" s="37" t="s">
        <v>597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</row>
    <row r="124" spans="1:9" ht="12.75">
      <c r="A124" s="36" t="s">
        <v>122</v>
      </c>
      <c r="B124" s="37" t="s">
        <v>598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</row>
    <row r="125" spans="1:9" ht="12.75">
      <c r="A125" s="36" t="s">
        <v>123</v>
      </c>
      <c r="B125" s="37" t="s">
        <v>599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</row>
    <row r="126" spans="1:9" ht="26.25">
      <c r="A126" s="36" t="s">
        <v>124</v>
      </c>
      <c r="B126" s="37" t="s">
        <v>600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</row>
    <row r="127" spans="1:9" ht="12.75">
      <c r="A127" s="36" t="s">
        <v>601</v>
      </c>
      <c r="B127" s="37" t="s">
        <v>602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</row>
    <row r="128" spans="1:9" ht="12.75">
      <c r="A128" s="36" t="s">
        <v>603</v>
      </c>
      <c r="B128" s="37" t="s">
        <v>604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80</v>
      </c>
    </row>
    <row r="129" spans="1:9" ht="12.75">
      <c r="A129" s="36" t="s">
        <v>605</v>
      </c>
      <c r="B129" s="37" t="s">
        <v>606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</row>
    <row r="130" spans="1:9" ht="26.25">
      <c r="A130" s="36" t="s">
        <v>607</v>
      </c>
      <c r="B130" s="37" t="s">
        <v>608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5</v>
      </c>
    </row>
    <row r="131" spans="1:9" ht="26.25">
      <c r="A131" s="36" t="s">
        <v>609</v>
      </c>
      <c r="B131" s="37" t="s">
        <v>610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11</v>
      </c>
    </row>
    <row r="132" spans="1:9" ht="12.75">
      <c r="A132" s="36" t="s">
        <v>611</v>
      </c>
      <c r="B132" s="37" t="s">
        <v>612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</row>
    <row r="133" spans="1:9" ht="26.25">
      <c r="A133" s="36" t="s">
        <v>613</v>
      </c>
      <c r="B133" s="37" t="s">
        <v>614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</row>
    <row r="134" spans="1:9" ht="12.75">
      <c r="A134" s="39" t="s">
        <v>615</v>
      </c>
      <c r="B134" s="40" t="s">
        <v>616</v>
      </c>
      <c r="C134" s="41">
        <v>2991</v>
      </c>
      <c r="D134" s="41">
        <v>3381</v>
      </c>
      <c r="E134" s="41">
        <v>0</v>
      </c>
      <c r="F134" s="41">
        <v>2103</v>
      </c>
      <c r="G134" s="41">
        <v>0</v>
      </c>
      <c r="H134" s="41">
        <v>0</v>
      </c>
      <c r="I134" s="41">
        <v>2103</v>
      </c>
    </row>
    <row r="135" spans="1:9" ht="12.75">
      <c r="A135" s="36" t="s">
        <v>617</v>
      </c>
      <c r="B135" s="37" t="s">
        <v>618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</row>
    <row r="136" spans="1:9" ht="12.75">
      <c r="A136" s="36" t="s">
        <v>619</v>
      </c>
      <c r="B136" s="37" t="s">
        <v>620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</row>
    <row r="137" spans="1:9" ht="12.75">
      <c r="A137" s="36" t="s">
        <v>621</v>
      </c>
      <c r="B137" s="37" t="s">
        <v>622</v>
      </c>
      <c r="C137" s="38">
        <v>0</v>
      </c>
      <c r="D137" s="38">
        <v>341</v>
      </c>
      <c r="E137" s="38">
        <v>0</v>
      </c>
      <c r="F137" s="38">
        <v>341</v>
      </c>
      <c r="G137" s="38">
        <v>0</v>
      </c>
      <c r="H137" s="38">
        <v>0</v>
      </c>
      <c r="I137" s="38">
        <v>341</v>
      </c>
    </row>
    <row r="138" spans="1:9" ht="12.75">
      <c r="A138" s="36" t="s">
        <v>623</v>
      </c>
      <c r="B138" s="37" t="s">
        <v>624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</row>
    <row r="139" spans="1:9" ht="12.75">
      <c r="A139" s="36" t="s">
        <v>625</v>
      </c>
      <c r="B139" s="37" t="s">
        <v>626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</row>
    <row r="140" spans="1:9" ht="12.75">
      <c r="A140" s="36" t="s">
        <v>627</v>
      </c>
      <c r="B140" s="37" t="s">
        <v>628</v>
      </c>
      <c r="C140" s="38">
        <v>0</v>
      </c>
      <c r="D140" s="38">
        <v>341</v>
      </c>
      <c r="E140" s="38">
        <v>0</v>
      </c>
      <c r="F140" s="38">
        <v>341</v>
      </c>
      <c r="G140" s="38">
        <v>0</v>
      </c>
      <c r="H140" s="38">
        <v>0</v>
      </c>
      <c r="I140" s="38">
        <v>341</v>
      </c>
    </row>
    <row r="141" spans="1:9" ht="26.25">
      <c r="A141" s="36" t="s">
        <v>629</v>
      </c>
      <c r="B141" s="37" t="s">
        <v>630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</row>
    <row r="142" spans="1:9" ht="26.25">
      <c r="A142" s="36" t="s">
        <v>631</v>
      </c>
      <c r="B142" s="37" t="s">
        <v>632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</row>
    <row r="143" spans="1:9" ht="12.75">
      <c r="A143" s="36" t="s">
        <v>633</v>
      </c>
      <c r="B143" s="37" t="s">
        <v>634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</row>
    <row r="144" spans="1:9" ht="12.75">
      <c r="A144" s="36" t="s">
        <v>635</v>
      </c>
      <c r="B144" s="37" t="s">
        <v>636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</row>
    <row r="145" spans="1:9" ht="26.25">
      <c r="A145" s="36" t="s">
        <v>637</v>
      </c>
      <c r="B145" s="37" t="s">
        <v>638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</row>
    <row r="146" spans="1:9" ht="12.75">
      <c r="A146" s="36" t="s">
        <v>639</v>
      </c>
      <c r="B146" s="37" t="s">
        <v>640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</row>
    <row r="147" spans="1:9" ht="12.75">
      <c r="A147" s="36" t="s">
        <v>641</v>
      </c>
      <c r="B147" s="37" t="s">
        <v>642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</row>
    <row r="148" spans="1:9" ht="12.75">
      <c r="A148" s="36" t="s">
        <v>643</v>
      </c>
      <c r="B148" s="37" t="s">
        <v>644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</row>
    <row r="149" spans="1:9" ht="12.75">
      <c r="A149" s="36" t="s">
        <v>645</v>
      </c>
      <c r="B149" s="37" t="s">
        <v>646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</row>
    <row r="150" spans="1:9" ht="12.75">
      <c r="A150" s="36" t="s">
        <v>647</v>
      </c>
      <c r="B150" s="37" t="s">
        <v>648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</row>
    <row r="151" spans="1:9" ht="12.75">
      <c r="A151" s="36" t="s">
        <v>649</v>
      </c>
      <c r="B151" s="37" t="s">
        <v>650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</row>
    <row r="152" spans="1:9" ht="12.75">
      <c r="A152" s="36" t="s">
        <v>651</v>
      </c>
      <c r="B152" s="37" t="s">
        <v>652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</row>
    <row r="153" spans="1:9" ht="26.25">
      <c r="A153" s="36" t="s">
        <v>653</v>
      </c>
      <c r="B153" s="37" t="s">
        <v>654</v>
      </c>
      <c r="C153" s="38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</row>
    <row r="154" spans="1:9" ht="12.75">
      <c r="A154" s="36" t="s">
        <v>655</v>
      </c>
      <c r="B154" s="37" t="s">
        <v>656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</row>
    <row r="155" spans="1:9" ht="12.75">
      <c r="A155" s="36" t="s">
        <v>657</v>
      </c>
      <c r="B155" s="37" t="s">
        <v>658</v>
      </c>
      <c r="C155" s="38">
        <v>0</v>
      </c>
      <c r="D155" s="38">
        <v>0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</row>
    <row r="156" spans="1:9" ht="26.25">
      <c r="A156" s="36" t="s">
        <v>659</v>
      </c>
      <c r="B156" s="37" t="s">
        <v>660</v>
      </c>
      <c r="C156" s="38">
        <v>0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</row>
    <row r="157" spans="1:9" ht="12.75">
      <c r="A157" s="36" t="s">
        <v>661</v>
      </c>
      <c r="B157" s="37" t="s">
        <v>662</v>
      </c>
      <c r="C157" s="38">
        <v>0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</row>
    <row r="158" spans="1:9" ht="12.75">
      <c r="A158" s="36" t="s">
        <v>663</v>
      </c>
      <c r="B158" s="37" t="s">
        <v>664</v>
      </c>
      <c r="C158" s="38">
        <v>0</v>
      </c>
      <c r="D158" s="38">
        <v>0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</row>
    <row r="159" spans="1:9" ht="12.75">
      <c r="A159" s="36" t="s">
        <v>665</v>
      </c>
      <c r="B159" s="37" t="s">
        <v>666</v>
      </c>
      <c r="C159" s="38">
        <v>0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</row>
    <row r="160" spans="1:9" ht="12.75">
      <c r="A160" s="36" t="s">
        <v>667</v>
      </c>
      <c r="B160" s="37" t="s">
        <v>668</v>
      </c>
      <c r="C160" s="38">
        <v>0</v>
      </c>
      <c r="D160" s="38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</row>
    <row r="161" spans="1:9" ht="12.75">
      <c r="A161" s="36" t="s">
        <v>669</v>
      </c>
      <c r="B161" s="37" t="s">
        <v>670</v>
      </c>
      <c r="C161" s="38">
        <v>0</v>
      </c>
      <c r="D161" s="38">
        <v>0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</row>
    <row r="162" spans="1:9" ht="12.75">
      <c r="A162" s="36" t="s">
        <v>671</v>
      </c>
      <c r="B162" s="37" t="s">
        <v>672</v>
      </c>
      <c r="C162" s="38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</row>
    <row r="163" spans="1:9" ht="12.75">
      <c r="A163" s="36" t="s">
        <v>673</v>
      </c>
      <c r="B163" s="37" t="s">
        <v>674</v>
      </c>
      <c r="C163" s="38">
        <v>0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</row>
    <row r="164" spans="1:9" ht="12.75">
      <c r="A164" s="36" t="s">
        <v>675</v>
      </c>
      <c r="B164" s="37" t="s">
        <v>676</v>
      </c>
      <c r="C164" s="38">
        <v>5330</v>
      </c>
      <c r="D164" s="38">
        <v>5330</v>
      </c>
      <c r="E164" s="38">
        <v>0</v>
      </c>
      <c r="F164" s="38">
        <v>2811</v>
      </c>
      <c r="G164" s="38">
        <v>0</v>
      </c>
      <c r="H164" s="38">
        <v>0</v>
      </c>
      <c r="I164" s="38">
        <v>2811</v>
      </c>
    </row>
    <row r="165" spans="1:9" ht="12.75">
      <c r="A165" s="36" t="s">
        <v>677</v>
      </c>
      <c r="B165" s="37" t="s">
        <v>678</v>
      </c>
      <c r="C165" s="38">
        <v>0</v>
      </c>
      <c r="D165" s="38">
        <v>0</v>
      </c>
      <c r="E165" s="38">
        <v>0</v>
      </c>
      <c r="F165" s="38">
        <v>0</v>
      </c>
      <c r="G165" s="38">
        <v>0</v>
      </c>
      <c r="H165" s="38">
        <v>0</v>
      </c>
      <c r="I165" s="38">
        <v>2806</v>
      </c>
    </row>
    <row r="166" spans="1:9" ht="12.75">
      <c r="A166" s="36" t="s">
        <v>679</v>
      </c>
      <c r="B166" s="37" t="s">
        <v>680</v>
      </c>
      <c r="C166" s="38">
        <v>0</v>
      </c>
      <c r="D166" s="38">
        <v>0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</row>
    <row r="167" spans="1:9" ht="26.25">
      <c r="A167" s="36" t="s">
        <v>681</v>
      </c>
      <c r="B167" s="37" t="s">
        <v>682</v>
      </c>
      <c r="C167" s="38">
        <v>0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</row>
    <row r="168" spans="1:9" ht="12.75">
      <c r="A168" s="36" t="s">
        <v>683</v>
      </c>
      <c r="B168" s="37" t="s">
        <v>684</v>
      </c>
      <c r="C168" s="38">
        <v>0</v>
      </c>
      <c r="D168" s="38">
        <v>0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</row>
    <row r="169" spans="1:9" ht="12.75">
      <c r="A169" s="36" t="s">
        <v>685</v>
      </c>
      <c r="B169" s="37" t="s">
        <v>686</v>
      </c>
      <c r="C169" s="38">
        <v>0</v>
      </c>
      <c r="D169" s="38">
        <v>0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</row>
    <row r="170" spans="1:9" ht="12.75">
      <c r="A170" s="36" t="s">
        <v>687</v>
      </c>
      <c r="B170" s="37" t="s">
        <v>688</v>
      </c>
      <c r="C170" s="38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</row>
    <row r="171" spans="1:9" ht="12.75">
      <c r="A171" s="36" t="s">
        <v>689</v>
      </c>
      <c r="B171" s="37" t="s">
        <v>690</v>
      </c>
      <c r="C171" s="38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</row>
    <row r="172" spans="1:9" ht="12.75">
      <c r="A172" s="36" t="s">
        <v>691</v>
      </c>
      <c r="B172" s="37" t="s">
        <v>692</v>
      </c>
      <c r="C172" s="38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5</v>
      </c>
    </row>
    <row r="173" spans="1:9" ht="12.75">
      <c r="A173" s="36" t="s">
        <v>693</v>
      </c>
      <c r="B173" s="37" t="s">
        <v>694</v>
      </c>
      <c r="C173" s="38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</row>
    <row r="174" spans="1:9" ht="12.75">
      <c r="A174" s="36" t="s">
        <v>695</v>
      </c>
      <c r="B174" s="37" t="s">
        <v>696</v>
      </c>
      <c r="C174" s="38">
        <v>0</v>
      </c>
      <c r="D174" s="38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</row>
    <row r="175" spans="1:9" ht="26.25">
      <c r="A175" s="36" t="s">
        <v>697</v>
      </c>
      <c r="B175" s="37" t="s">
        <v>698</v>
      </c>
      <c r="C175" s="38">
        <v>0</v>
      </c>
      <c r="D175" s="38">
        <v>0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</row>
    <row r="176" spans="1:9" ht="26.25">
      <c r="A176" s="36" t="s">
        <v>699</v>
      </c>
      <c r="B176" s="37" t="s">
        <v>700</v>
      </c>
      <c r="C176" s="38">
        <v>0</v>
      </c>
      <c r="D176" s="38">
        <v>0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</row>
    <row r="177" spans="1:9" ht="26.25">
      <c r="A177" s="36" t="s">
        <v>701</v>
      </c>
      <c r="B177" s="37" t="s">
        <v>702</v>
      </c>
      <c r="C177" s="38">
        <v>0</v>
      </c>
      <c r="D177" s="38">
        <v>0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</row>
    <row r="178" spans="1:9" ht="12.75">
      <c r="A178" s="36" t="s">
        <v>703</v>
      </c>
      <c r="B178" s="37" t="s">
        <v>704</v>
      </c>
      <c r="C178" s="38">
        <v>0</v>
      </c>
      <c r="D178" s="38">
        <v>0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</row>
    <row r="179" spans="1:9" ht="12.75">
      <c r="A179" s="36" t="s">
        <v>705</v>
      </c>
      <c r="B179" s="37" t="s">
        <v>706</v>
      </c>
      <c r="C179" s="38">
        <v>0</v>
      </c>
      <c r="D179" s="38">
        <v>0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</row>
    <row r="180" spans="1:9" ht="12.75">
      <c r="A180" s="36" t="s">
        <v>707</v>
      </c>
      <c r="B180" s="37" t="s">
        <v>708</v>
      </c>
      <c r="C180" s="38">
        <v>0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</row>
    <row r="181" spans="1:9" ht="12.75">
      <c r="A181" s="36" t="s">
        <v>709</v>
      </c>
      <c r="B181" s="37" t="s">
        <v>710</v>
      </c>
      <c r="C181" s="38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</row>
    <row r="182" spans="1:9" ht="12.75">
      <c r="A182" s="36" t="s">
        <v>711</v>
      </c>
      <c r="B182" s="37" t="s">
        <v>712</v>
      </c>
      <c r="C182" s="38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</row>
    <row r="183" spans="1:9" ht="12.75">
      <c r="A183" s="36" t="s">
        <v>713</v>
      </c>
      <c r="B183" s="37" t="s">
        <v>714</v>
      </c>
      <c r="C183" s="38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</row>
    <row r="184" spans="1:9" ht="12.75">
      <c r="A184" s="36" t="s">
        <v>715</v>
      </c>
      <c r="B184" s="37" t="s">
        <v>716</v>
      </c>
      <c r="C184" s="38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</row>
    <row r="185" spans="1:9" ht="12.75">
      <c r="A185" s="36" t="s">
        <v>717</v>
      </c>
      <c r="B185" s="37" t="s">
        <v>718</v>
      </c>
      <c r="C185" s="38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</row>
    <row r="186" spans="1:9" ht="12.75">
      <c r="A186" s="36" t="s">
        <v>719</v>
      </c>
      <c r="B186" s="37" t="s">
        <v>720</v>
      </c>
      <c r="C186" s="38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</row>
    <row r="187" spans="1:9" ht="12.75">
      <c r="A187" s="36" t="s">
        <v>721</v>
      </c>
      <c r="B187" s="37" t="s">
        <v>722</v>
      </c>
      <c r="C187" s="38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</row>
    <row r="188" spans="1:9" ht="12.75">
      <c r="A188" s="36" t="s">
        <v>723</v>
      </c>
      <c r="B188" s="37" t="s">
        <v>724</v>
      </c>
      <c r="C188" s="38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</row>
    <row r="189" spans="1:9" ht="12.75">
      <c r="A189" s="36" t="s">
        <v>725</v>
      </c>
      <c r="B189" s="37" t="s">
        <v>726</v>
      </c>
      <c r="C189" s="38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</row>
    <row r="190" spans="1:9" ht="12.75">
      <c r="A190" s="36" t="s">
        <v>727</v>
      </c>
      <c r="B190" s="37" t="s">
        <v>728</v>
      </c>
      <c r="C190" s="38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</row>
    <row r="191" spans="1:9" ht="12.75">
      <c r="A191" s="36" t="s">
        <v>729</v>
      </c>
      <c r="B191" s="37" t="s">
        <v>730</v>
      </c>
      <c r="C191" s="38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</row>
    <row r="192" spans="1:9" ht="12.75">
      <c r="A192" s="36" t="s">
        <v>731</v>
      </c>
      <c r="B192" s="37" t="s">
        <v>732</v>
      </c>
      <c r="C192" s="38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</row>
    <row r="193" spans="1:9" ht="12.75">
      <c r="A193" s="36" t="s">
        <v>733</v>
      </c>
      <c r="B193" s="37" t="s">
        <v>734</v>
      </c>
      <c r="C193" s="38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</row>
    <row r="194" spans="1:9" ht="12.75">
      <c r="A194" s="36" t="s">
        <v>735</v>
      </c>
      <c r="B194" s="37" t="s">
        <v>736</v>
      </c>
      <c r="C194" s="38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</row>
    <row r="195" spans="1:9" ht="12.75">
      <c r="A195" s="36" t="s">
        <v>737</v>
      </c>
      <c r="B195" s="37" t="s">
        <v>738</v>
      </c>
      <c r="C195" s="38">
        <v>0</v>
      </c>
      <c r="D195" s="38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</row>
    <row r="196" spans="1:9" ht="12.75">
      <c r="A196" s="36" t="s">
        <v>739</v>
      </c>
      <c r="B196" s="37" t="s">
        <v>740</v>
      </c>
      <c r="C196" s="38">
        <v>0</v>
      </c>
      <c r="D196" s="38">
        <v>0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</row>
    <row r="197" spans="1:9" ht="12.75">
      <c r="A197" s="36" t="s">
        <v>741</v>
      </c>
      <c r="B197" s="37" t="s">
        <v>742</v>
      </c>
      <c r="C197" s="38">
        <v>0</v>
      </c>
      <c r="D197" s="38">
        <v>0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</row>
    <row r="198" spans="1:9" ht="12.75">
      <c r="A198" s="36" t="s">
        <v>743</v>
      </c>
      <c r="B198" s="37" t="s">
        <v>744</v>
      </c>
      <c r="C198" s="38">
        <v>0</v>
      </c>
      <c r="D198" s="38">
        <v>0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</row>
    <row r="199" spans="1:9" ht="12.75">
      <c r="A199" s="36" t="s">
        <v>745</v>
      </c>
      <c r="B199" s="37" t="s">
        <v>746</v>
      </c>
      <c r="C199" s="38">
        <v>0</v>
      </c>
      <c r="D199" s="38">
        <v>0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</row>
    <row r="200" spans="1:9" ht="12.75">
      <c r="A200" s="36" t="s">
        <v>747</v>
      </c>
      <c r="B200" s="37" t="s">
        <v>748</v>
      </c>
      <c r="C200" s="38">
        <v>0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</row>
    <row r="201" spans="1:9" ht="12.75">
      <c r="A201" s="36" t="s">
        <v>749</v>
      </c>
      <c r="B201" s="37" t="s">
        <v>750</v>
      </c>
      <c r="C201" s="38">
        <v>0</v>
      </c>
      <c r="D201" s="38">
        <v>0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</row>
    <row r="202" spans="1:9" ht="12.75">
      <c r="A202" s="36" t="s">
        <v>751</v>
      </c>
      <c r="B202" s="37" t="s">
        <v>752</v>
      </c>
      <c r="C202" s="38">
        <v>0</v>
      </c>
      <c r="D202" s="38">
        <v>0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</row>
    <row r="203" spans="1:9" ht="12.75">
      <c r="A203" s="36" t="s">
        <v>753</v>
      </c>
      <c r="B203" s="37" t="s">
        <v>754</v>
      </c>
      <c r="C203" s="38">
        <v>3600</v>
      </c>
      <c r="D203" s="38">
        <v>6992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</row>
    <row r="204" spans="1:9" ht="26.25">
      <c r="A204" s="39" t="s">
        <v>755</v>
      </c>
      <c r="B204" s="40" t="s">
        <v>756</v>
      </c>
      <c r="C204" s="41">
        <v>8930</v>
      </c>
      <c r="D204" s="41">
        <v>12663</v>
      </c>
      <c r="E204" s="41">
        <v>0</v>
      </c>
      <c r="F204" s="41">
        <v>3152</v>
      </c>
      <c r="G204" s="41">
        <v>0</v>
      </c>
      <c r="H204" s="41">
        <v>0</v>
      </c>
      <c r="I204" s="41">
        <v>3152</v>
      </c>
    </row>
    <row r="205" spans="1:9" ht="12.75">
      <c r="A205" s="36" t="s">
        <v>757</v>
      </c>
      <c r="B205" s="37" t="s">
        <v>758</v>
      </c>
      <c r="C205" s="38">
        <v>0</v>
      </c>
      <c r="D205" s="38">
        <v>0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</row>
    <row r="206" spans="1:9" ht="12.75">
      <c r="A206" s="36" t="s">
        <v>759</v>
      </c>
      <c r="B206" s="37" t="s">
        <v>760</v>
      </c>
      <c r="C206" s="38">
        <v>0</v>
      </c>
      <c r="D206" s="38">
        <v>205</v>
      </c>
      <c r="E206" s="38">
        <v>0</v>
      </c>
      <c r="F206" s="38">
        <v>205</v>
      </c>
      <c r="G206" s="38">
        <v>0</v>
      </c>
      <c r="H206" s="38">
        <v>0</v>
      </c>
      <c r="I206" s="38">
        <v>161</v>
      </c>
    </row>
    <row r="207" spans="1:9" ht="12.75">
      <c r="A207" s="36" t="s">
        <v>761</v>
      </c>
      <c r="B207" s="37" t="s">
        <v>762</v>
      </c>
      <c r="C207" s="38">
        <v>0</v>
      </c>
      <c r="D207" s="38">
        <v>0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</row>
    <row r="208" spans="1:9" ht="12.75">
      <c r="A208" s="36" t="s">
        <v>763</v>
      </c>
      <c r="B208" s="37" t="s">
        <v>764</v>
      </c>
      <c r="C208" s="38">
        <v>0</v>
      </c>
      <c r="D208" s="38">
        <v>0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</row>
    <row r="209" spans="1:9" ht="12.75">
      <c r="A209" s="36" t="s">
        <v>765</v>
      </c>
      <c r="B209" s="37" t="s">
        <v>766</v>
      </c>
      <c r="C209" s="38">
        <v>485</v>
      </c>
      <c r="D209" s="38">
        <v>485</v>
      </c>
      <c r="E209" s="38">
        <v>0</v>
      </c>
      <c r="F209" s="38">
        <v>354</v>
      </c>
      <c r="G209" s="38">
        <v>0</v>
      </c>
      <c r="H209" s="38">
        <v>0</v>
      </c>
      <c r="I209" s="38">
        <v>354</v>
      </c>
    </row>
    <row r="210" spans="1:9" ht="12.75">
      <c r="A210" s="36" t="s">
        <v>767</v>
      </c>
      <c r="B210" s="37" t="s">
        <v>768</v>
      </c>
      <c r="C210" s="38">
        <v>0</v>
      </c>
      <c r="D210" s="38">
        <v>0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</row>
    <row r="211" spans="1:9" ht="12.75">
      <c r="A211" s="36" t="s">
        <v>769</v>
      </c>
      <c r="B211" s="37" t="s">
        <v>770</v>
      </c>
      <c r="C211" s="38">
        <v>0</v>
      </c>
      <c r="D211" s="38">
        <v>0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</row>
    <row r="212" spans="1:9" ht="12.75">
      <c r="A212" s="36" t="s">
        <v>771</v>
      </c>
      <c r="B212" s="37" t="s">
        <v>772</v>
      </c>
      <c r="C212" s="38">
        <v>131</v>
      </c>
      <c r="D212" s="38">
        <v>144</v>
      </c>
      <c r="E212" s="38">
        <v>0</v>
      </c>
      <c r="F212" s="38">
        <v>144</v>
      </c>
      <c r="G212" s="38">
        <v>0</v>
      </c>
      <c r="H212" s="38">
        <v>0</v>
      </c>
      <c r="I212" s="38">
        <v>132</v>
      </c>
    </row>
    <row r="213" spans="1:9" ht="12.75">
      <c r="A213" s="39" t="s">
        <v>773</v>
      </c>
      <c r="B213" s="40" t="s">
        <v>774</v>
      </c>
      <c r="C213" s="41">
        <v>616</v>
      </c>
      <c r="D213" s="41">
        <v>834</v>
      </c>
      <c r="E213" s="41">
        <v>0</v>
      </c>
      <c r="F213" s="41">
        <v>703</v>
      </c>
      <c r="G213" s="41">
        <v>0</v>
      </c>
      <c r="H213" s="41">
        <v>0</v>
      </c>
      <c r="I213" s="41">
        <v>647</v>
      </c>
    </row>
    <row r="214" spans="1:9" ht="12.75">
      <c r="A214" s="36" t="s">
        <v>775</v>
      </c>
      <c r="B214" s="37" t="s">
        <v>776</v>
      </c>
      <c r="C214" s="38">
        <v>300</v>
      </c>
      <c r="D214" s="38">
        <v>300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</row>
    <row r="215" spans="1:9" ht="12.75">
      <c r="A215" s="36" t="s">
        <v>777</v>
      </c>
      <c r="B215" s="37" t="s">
        <v>778</v>
      </c>
      <c r="C215" s="38">
        <v>0</v>
      </c>
      <c r="D215" s="38">
        <v>0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</row>
    <row r="216" spans="1:9" ht="12.75">
      <c r="A216" s="36" t="s">
        <v>779</v>
      </c>
      <c r="B216" s="37" t="s">
        <v>780</v>
      </c>
      <c r="C216" s="38">
        <v>0</v>
      </c>
      <c r="D216" s="38">
        <v>46</v>
      </c>
      <c r="E216" s="38">
        <v>0</v>
      </c>
      <c r="F216" s="38">
        <v>46</v>
      </c>
      <c r="G216" s="38">
        <v>0</v>
      </c>
      <c r="H216" s="38">
        <v>0</v>
      </c>
      <c r="I216" s="38">
        <v>46</v>
      </c>
    </row>
    <row r="217" spans="1:9" ht="12.75">
      <c r="A217" s="36" t="s">
        <v>781</v>
      </c>
      <c r="B217" s="37" t="s">
        <v>782</v>
      </c>
      <c r="C217" s="38">
        <v>81</v>
      </c>
      <c r="D217" s="38">
        <v>81</v>
      </c>
      <c r="E217" s="38">
        <v>0</v>
      </c>
      <c r="F217" s="38">
        <v>12</v>
      </c>
      <c r="G217" s="38">
        <v>0</v>
      </c>
      <c r="H217" s="38">
        <v>0</v>
      </c>
      <c r="I217" s="38">
        <v>12</v>
      </c>
    </row>
    <row r="218" spans="1:9" ht="12.75">
      <c r="A218" s="39" t="s">
        <v>783</v>
      </c>
      <c r="B218" s="40" t="s">
        <v>784</v>
      </c>
      <c r="C218" s="41">
        <v>381</v>
      </c>
      <c r="D218" s="41">
        <v>427</v>
      </c>
      <c r="E218" s="41">
        <v>0</v>
      </c>
      <c r="F218" s="41">
        <v>58</v>
      </c>
      <c r="G218" s="41">
        <v>0</v>
      </c>
      <c r="H218" s="41">
        <v>0</v>
      </c>
      <c r="I218" s="41">
        <v>58</v>
      </c>
    </row>
    <row r="219" spans="1:9" ht="26.25">
      <c r="A219" s="36" t="s">
        <v>785</v>
      </c>
      <c r="B219" s="37" t="s">
        <v>786</v>
      </c>
      <c r="C219" s="38">
        <v>0</v>
      </c>
      <c r="D219" s="38">
        <v>0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</row>
    <row r="220" spans="1:9" ht="26.25">
      <c r="A220" s="36" t="s">
        <v>787</v>
      </c>
      <c r="B220" s="37" t="s">
        <v>788</v>
      </c>
      <c r="C220" s="38">
        <v>0</v>
      </c>
      <c r="D220" s="38">
        <v>0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</row>
    <row r="221" spans="1:9" ht="12.75">
      <c r="A221" s="36" t="s">
        <v>789</v>
      </c>
      <c r="B221" s="37" t="s">
        <v>790</v>
      </c>
      <c r="C221" s="38">
        <v>0</v>
      </c>
      <c r="D221" s="38">
        <v>0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</row>
    <row r="222" spans="1:9" ht="12.75">
      <c r="A222" s="36" t="s">
        <v>791</v>
      </c>
      <c r="B222" s="37" t="s">
        <v>792</v>
      </c>
      <c r="C222" s="38">
        <v>0</v>
      </c>
      <c r="D222" s="38">
        <v>0</v>
      </c>
      <c r="E222" s="38">
        <v>0</v>
      </c>
      <c r="F222" s="38">
        <v>0</v>
      </c>
      <c r="G222" s="38">
        <v>0</v>
      </c>
      <c r="H222" s="38">
        <v>0</v>
      </c>
      <c r="I222" s="38">
        <v>0</v>
      </c>
    </row>
    <row r="223" spans="1:9" ht="26.25">
      <c r="A223" s="36" t="s">
        <v>793</v>
      </c>
      <c r="B223" s="37" t="s">
        <v>794</v>
      </c>
      <c r="C223" s="38">
        <v>0</v>
      </c>
      <c r="D223" s="38">
        <v>0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</row>
    <row r="224" spans="1:9" ht="12.75">
      <c r="A224" s="36" t="s">
        <v>795</v>
      </c>
      <c r="B224" s="37" t="s">
        <v>796</v>
      </c>
      <c r="C224" s="38">
        <v>0</v>
      </c>
      <c r="D224" s="38">
        <v>0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</row>
    <row r="225" spans="1:9" ht="12.75">
      <c r="A225" s="36" t="s">
        <v>797</v>
      </c>
      <c r="B225" s="37" t="s">
        <v>798</v>
      </c>
      <c r="C225" s="38">
        <v>0</v>
      </c>
      <c r="D225" s="38">
        <v>0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</row>
    <row r="226" spans="1:9" ht="12.75">
      <c r="A226" s="36" t="s">
        <v>799</v>
      </c>
      <c r="B226" s="37" t="s">
        <v>800</v>
      </c>
      <c r="C226" s="38">
        <v>0</v>
      </c>
      <c r="D226" s="38">
        <v>0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</row>
    <row r="227" spans="1:9" ht="12.75">
      <c r="A227" s="36" t="s">
        <v>801</v>
      </c>
      <c r="B227" s="37" t="s">
        <v>802</v>
      </c>
      <c r="C227" s="38">
        <v>0</v>
      </c>
      <c r="D227" s="38">
        <v>0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</row>
    <row r="228" spans="1:9" ht="12.75">
      <c r="A228" s="36" t="s">
        <v>803</v>
      </c>
      <c r="B228" s="37" t="s">
        <v>804</v>
      </c>
      <c r="C228" s="38">
        <v>0</v>
      </c>
      <c r="D228" s="38">
        <v>0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</row>
    <row r="229" spans="1:9" ht="12.75">
      <c r="A229" s="36" t="s">
        <v>805</v>
      </c>
      <c r="B229" s="37" t="s">
        <v>806</v>
      </c>
      <c r="C229" s="38">
        <v>0</v>
      </c>
      <c r="D229" s="38">
        <v>0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</row>
    <row r="230" spans="1:9" ht="12.75">
      <c r="A230" s="36" t="s">
        <v>807</v>
      </c>
      <c r="B230" s="37" t="s">
        <v>808</v>
      </c>
      <c r="C230" s="38">
        <v>0</v>
      </c>
      <c r="D230" s="38">
        <v>0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</row>
    <row r="231" spans="1:9" ht="26.25">
      <c r="A231" s="36" t="s">
        <v>809</v>
      </c>
      <c r="B231" s="37" t="s">
        <v>810</v>
      </c>
      <c r="C231" s="38">
        <v>0</v>
      </c>
      <c r="D231" s="38">
        <v>0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</row>
    <row r="232" spans="1:9" ht="12.75">
      <c r="A232" s="36" t="s">
        <v>811</v>
      </c>
      <c r="B232" s="37" t="s">
        <v>812</v>
      </c>
      <c r="C232" s="38">
        <v>0</v>
      </c>
      <c r="D232" s="38">
        <v>0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</row>
    <row r="233" spans="1:9" ht="12.75">
      <c r="A233" s="36" t="s">
        <v>813</v>
      </c>
      <c r="B233" s="37" t="s">
        <v>814</v>
      </c>
      <c r="C233" s="38">
        <v>0</v>
      </c>
      <c r="D233" s="38">
        <v>0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</row>
    <row r="234" spans="1:9" ht="26.25">
      <c r="A234" s="36" t="s">
        <v>815</v>
      </c>
      <c r="B234" s="37" t="s">
        <v>816</v>
      </c>
      <c r="C234" s="38">
        <v>0</v>
      </c>
      <c r="D234" s="38">
        <v>0</v>
      </c>
      <c r="E234" s="38">
        <v>0</v>
      </c>
      <c r="F234" s="38">
        <v>0</v>
      </c>
      <c r="G234" s="38">
        <v>0</v>
      </c>
      <c r="H234" s="38">
        <v>0</v>
      </c>
      <c r="I234" s="38">
        <v>0</v>
      </c>
    </row>
    <row r="235" spans="1:9" ht="12.75">
      <c r="A235" s="36" t="s">
        <v>817</v>
      </c>
      <c r="B235" s="37" t="s">
        <v>818</v>
      </c>
      <c r="C235" s="38">
        <v>0</v>
      </c>
      <c r="D235" s="38">
        <v>0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</row>
    <row r="236" spans="1:9" ht="12.75">
      <c r="A236" s="36" t="s">
        <v>819</v>
      </c>
      <c r="B236" s="37" t="s">
        <v>820</v>
      </c>
      <c r="C236" s="38">
        <v>0</v>
      </c>
      <c r="D236" s="38">
        <v>0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</row>
    <row r="237" spans="1:9" ht="12.75">
      <c r="A237" s="36" t="s">
        <v>821</v>
      </c>
      <c r="B237" s="37" t="s">
        <v>822</v>
      </c>
      <c r="C237" s="38">
        <v>0</v>
      </c>
      <c r="D237" s="38">
        <v>0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</row>
    <row r="238" spans="1:9" ht="12.75">
      <c r="A238" s="36" t="s">
        <v>823</v>
      </c>
      <c r="B238" s="37" t="s">
        <v>824</v>
      </c>
      <c r="C238" s="38">
        <v>0</v>
      </c>
      <c r="D238" s="38">
        <v>0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</row>
    <row r="239" spans="1:9" ht="12.75">
      <c r="A239" s="36" t="s">
        <v>825</v>
      </c>
      <c r="B239" s="37" t="s">
        <v>826</v>
      </c>
      <c r="C239" s="38">
        <v>0</v>
      </c>
      <c r="D239" s="38">
        <v>0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</row>
    <row r="240" spans="1:9" ht="12.75">
      <c r="A240" s="36" t="s">
        <v>827</v>
      </c>
      <c r="B240" s="37" t="s">
        <v>828</v>
      </c>
      <c r="C240" s="38">
        <v>0</v>
      </c>
      <c r="D240" s="38">
        <v>0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</row>
    <row r="241" spans="1:9" ht="12.75">
      <c r="A241" s="36" t="s">
        <v>829</v>
      </c>
      <c r="B241" s="37" t="s">
        <v>830</v>
      </c>
      <c r="C241" s="38">
        <v>0</v>
      </c>
      <c r="D241" s="38">
        <v>0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</row>
    <row r="242" spans="1:9" ht="12.75">
      <c r="A242" s="36" t="s">
        <v>831</v>
      </c>
      <c r="B242" s="37" t="s">
        <v>832</v>
      </c>
      <c r="C242" s="38">
        <v>0</v>
      </c>
      <c r="D242" s="38">
        <v>0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</row>
    <row r="243" spans="1:9" ht="12.75">
      <c r="A243" s="36" t="s">
        <v>833</v>
      </c>
      <c r="B243" s="37" t="s">
        <v>834</v>
      </c>
      <c r="C243" s="38">
        <v>0</v>
      </c>
      <c r="D243" s="38">
        <v>0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</row>
    <row r="244" spans="1:9" ht="12.75">
      <c r="A244" s="36" t="s">
        <v>835</v>
      </c>
      <c r="B244" s="37" t="s">
        <v>836</v>
      </c>
      <c r="C244" s="38">
        <v>0</v>
      </c>
      <c r="D244" s="38">
        <v>0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</row>
    <row r="245" spans="1:9" ht="26.25">
      <c r="A245" s="36" t="s">
        <v>837</v>
      </c>
      <c r="B245" s="37" t="s">
        <v>838</v>
      </c>
      <c r="C245" s="38">
        <v>0</v>
      </c>
      <c r="D245" s="38">
        <v>0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</row>
    <row r="246" spans="1:9" ht="12.75">
      <c r="A246" s="36" t="s">
        <v>839</v>
      </c>
      <c r="B246" s="37" t="s">
        <v>840</v>
      </c>
      <c r="C246" s="38">
        <v>0</v>
      </c>
      <c r="D246" s="38">
        <v>0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</row>
    <row r="247" spans="1:9" ht="12.75">
      <c r="A247" s="36" t="s">
        <v>841</v>
      </c>
      <c r="B247" s="37" t="s">
        <v>842</v>
      </c>
      <c r="C247" s="38">
        <v>0</v>
      </c>
      <c r="D247" s="38">
        <v>0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</row>
    <row r="248" spans="1:9" ht="12.75">
      <c r="A248" s="36" t="s">
        <v>843</v>
      </c>
      <c r="B248" s="37" t="s">
        <v>844</v>
      </c>
      <c r="C248" s="38">
        <v>0</v>
      </c>
      <c r="D248" s="38">
        <v>0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</row>
    <row r="249" spans="1:9" ht="12.75">
      <c r="A249" s="36" t="s">
        <v>845</v>
      </c>
      <c r="B249" s="37" t="s">
        <v>846</v>
      </c>
      <c r="C249" s="38">
        <v>0</v>
      </c>
      <c r="D249" s="38">
        <v>0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</row>
    <row r="250" spans="1:9" ht="12.75">
      <c r="A250" s="36" t="s">
        <v>847</v>
      </c>
      <c r="B250" s="37" t="s">
        <v>848</v>
      </c>
      <c r="C250" s="38">
        <v>0</v>
      </c>
      <c r="D250" s="38">
        <v>0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</row>
    <row r="251" spans="1:9" ht="12.75">
      <c r="A251" s="36" t="s">
        <v>849</v>
      </c>
      <c r="B251" s="37" t="s">
        <v>850</v>
      </c>
      <c r="C251" s="38">
        <v>0</v>
      </c>
      <c r="D251" s="38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</row>
    <row r="252" spans="1:9" ht="12.75">
      <c r="A252" s="36" t="s">
        <v>851</v>
      </c>
      <c r="B252" s="37" t="s">
        <v>852</v>
      </c>
      <c r="C252" s="38">
        <v>0</v>
      </c>
      <c r="D252" s="38">
        <v>0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</row>
    <row r="253" spans="1:9" ht="26.25">
      <c r="A253" s="36" t="s">
        <v>853</v>
      </c>
      <c r="B253" s="37" t="s">
        <v>854</v>
      </c>
      <c r="C253" s="38">
        <v>0</v>
      </c>
      <c r="D253" s="38">
        <v>0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</row>
    <row r="254" spans="1:9" ht="26.25">
      <c r="A254" s="36" t="s">
        <v>855</v>
      </c>
      <c r="B254" s="37" t="s">
        <v>856</v>
      </c>
      <c r="C254" s="38">
        <v>0</v>
      </c>
      <c r="D254" s="38">
        <v>0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</row>
    <row r="255" spans="1:9" ht="26.25">
      <c r="A255" s="36" t="s">
        <v>857</v>
      </c>
      <c r="B255" s="37" t="s">
        <v>858</v>
      </c>
      <c r="C255" s="38">
        <v>0</v>
      </c>
      <c r="D255" s="38">
        <v>0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</row>
    <row r="256" spans="1:9" ht="12.75">
      <c r="A256" s="36" t="s">
        <v>859</v>
      </c>
      <c r="B256" s="37" t="s">
        <v>860</v>
      </c>
      <c r="C256" s="38">
        <v>0</v>
      </c>
      <c r="D256" s="38">
        <v>0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</row>
    <row r="257" spans="1:9" ht="12.75">
      <c r="A257" s="36" t="s">
        <v>861</v>
      </c>
      <c r="B257" s="37" t="s">
        <v>862</v>
      </c>
      <c r="C257" s="38">
        <v>0</v>
      </c>
      <c r="D257" s="38">
        <v>0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</row>
    <row r="258" spans="1:9" ht="12.75">
      <c r="A258" s="36" t="s">
        <v>863</v>
      </c>
      <c r="B258" s="37" t="s">
        <v>864</v>
      </c>
      <c r="C258" s="38">
        <v>0</v>
      </c>
      <c r="D258" s="38">
        <v>0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</row>
    <row r="259" spans="1:9" ht="12.75">
      <c r="A259" s="36" t="s">
        <v>865</v>
      </c>
      <c r="B259" s="37" t="s">
        <v>866</v>
      </c>
      <c r="C259" s="38">
        <v>0</v>
      </c>
      <c r="D259" s="38">
        <v>0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</row>
    <row r="260" spans="1:9" ht="12.75">
      <c r="A260" s="36" t="s">
        <v>867</v>
      </c>
      <c r="B260" s="37" t="s">
        <v>868</v>
      </c>
      <c r="C260" s="38">
        <v>0</v>
      </c>
      <c r="D260" s="38">
        <v>0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</row>
    <row r="261" spans="1:9" ht="12.75">
      <c r="A261" s="36" t="s">
        <v>869</v>
      </c>
      <c r="B261" s="37" t="s">
        <v>870</v>
      </c>
      <c r="C261" s="38">
        <v>0</v>
      </c>
      <c r="D261" s="38">
        <v>0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</row>
    <row r="262" spans="1:9" ht="12.75">
      <c r="A262" s="36" t="s">
        <v>871</v>
      </c>
      <c r="B262" s="37" t="s">
        <v>872</v>
      </c>
      <c r="C262" s="38">
        <v>0</v>
      </c>
      <c r="D262" s="38">
        <v>0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</row>
    <row r="263" spans="1:9" ht="12.75">
      <c r="A263" s="36" t="s">
        <v>873</v>
      </c>
      <c r="B263" s="37" t="s">
        <v>874</v>
      </c>
      <c r="C263" s="38">
        <v>0</v>
      </c>
      <c r="D263" s="38">
        <v>0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</row>
    <row r="264" spans="1:9" ht="12.75">
      <c r="A264" s="36" t="s">
        <v>875</v>
      </c>
      <c r="B264" s="37" t="s">
        <v>876</v>
      </c>
      <c r="C264" s="38">
        <v>0</v>
      </c>
      <c r="D264" s="38">
        <v>0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</row>
    <row r="265" spans="1:9" ht="12.75">
      <c r="A265" s="36" t="s">
        <v>877</v>
      </c>
      <c r="B265" s="37" t="s">
        <v>878</v>
      </c>
      <c r="C265" s="38">
        <v>0</v>
      </c>
      <c r="D265" s="38">
        <v>0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</row>
    <row r="266" spans="1:9" ht="12.75">
      <c r="A266" s="36" t="s">
        <v>879</v>
      </c>
      <c r="B266" s="37" t="s">
        <v>880</v>
      </c>
      <c r="C266" s="38">
        <v>0</v>
      </c>
      <c r="D266" s="38">
        <v>0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</row>
    <row r="267" spans="1:9" ht="12.75">
      <c r="A267" s="36" t="s">
        <v>881</v>
      </c>
      <c r="B267" s="37" t="s">
        <v>882</v>
      </c>
      <c r="C267" s="38">
        <v>0</v>
      </c>
      <c r="D267" s="38">
        <v>0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</row>
    <row r="268" spans="1:9" ht="12.75">
      <c r="A268" s="36" t="s">
        <v>883</v>
      </c>
      <c r="B268" s="37" t="s">
        <v>884</v>
      </c>
      <c r="C268" s="38">
        <v>0</v>
      </c>
      <c r="D268" s="38">
        <v>0</v>
      </c>
      <c r="E268" s="38">
        <v>0</v>
      </c>
      <c r="F268" s="38">
        <v>0</v>
      </c>
      <c r="G268" s="38">
        <v>0</v>
      </c>
      <c r="H268" s="38">
        <v>0</v>
      </c>
      <c r="I268" s="38">
        <v>0</v>
      </c>
    </row>
    <row r="269" spans="1:9" ht="12.75">
      <c r="A269" s="36" t="s">
        <v>885</v>
      </c>
      <c r="B269" s="37" t="s">
        <v>886</v>
      </c>
      <c r="C269" s="38">
        <v>0</v>
      </c>
      <c r="D269" s="38">
        <v>0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</row>
    <row r="270" spans="1:9" ht="12.75">
      <c r="A270" s="36" t="s">
        <v>887</v>
      </c>
      <c r="B270" s="37" t="s">
        <v>888</v>
      </c>
      <c r="C270" s="38">
        <v>0</v>
      </c>
      <c r="D270" s="38">
        <v>0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</row>
    <row r="271" spans="1:9" ht="12.75">
      <c r="A271" s="36" t="s">
        <v>889</v>
      </c>
      <c r="B271" s="37" t="s">
        <v>890</v>
      </c>
      <c r="C271" s="38">
        <v>0</v>
      </c>
      <c r="D271" s="38">
        <v>0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</row>
    <row r="272" spans="1:9" ht="12.75">
      <c r="A272" s="36" t="s">
        <v>891</v>
      </c>
      <c r="B272" s="37" t="s">
        <v>892</v>
      </c>
      <c r="C272" s="38">
        <v>0</v>
      </c>
      <c r="D272" s="38">
        <v>0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</row>
    <row r="273" spans="1:9" ht="12.75">
      <c r="A273" s="36" t="s">
        <v>893</v>
      </c>
      <c r="B273" s="37" t="s">
        <v>894</v>
      </c>
      <c r="C273" s="38">
        <v>0</v>
      </c>
      <c r="D273" s="38">
        <v>0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</row>
    <row r="274" spans="1:9" ht="12.75">
      <c r="A274" s="36" t="s">
        <v>895</v>
      </c>
      <c r="B274" s="37" t="s">
        <v>896</v>
      </c>
      <c r="C274" s="38">
        <v>0</v>
      </c>
      <c r="D274" s="38">
        <v>0</v>
      </c>
      <c r="E274" s="38">
        <v>0</v>
      </c>
      <c r="F274" s="38">
        <v>0</v>
      </c>
      <c r="G274" s="38">
        <v>0</v>
      </c>
      <c r="H274" s="38">
        <v>0</v>
      </c>
      <c r="I274" s="38">
        <v>0</v>
      </c>
    </row>
    <row r="275" spans="1:9" ht="12.75">
      <c r="A275" s="36" t="s">
        <v>897</v>
      </c>
      <c r="B275" s="37" t="s">
        <v>898</v>
      </c>
      <c r="C275" s="38">
        <v>0</v>
      </c>
      <c r="D275" s="38">
        <v>0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</row>
    <row r="276" spans="1:9" ht="12.75">
      <c r="A276" s="36" t="s">
        <v>899</v>
      </c>
      <c r="B276" s="37" t="s">
        <v>900</v>
      </c>
      <c r="C276" s="38">
        <v>0</v>
      </c>
      <c r="D276" s="38">
        <v>0</v>
      </c>
      <c r="E276" s="38">
        <v>0</v>
      </c>
      <c r="F276" s="38">
        <v>0</v>
      </c>
      <c r="G276" s="38">
        <v>0</v>
      </c>
      <c r="H276" s="38">
        <v>0</v>
      </c>
      <c r="I276" s="38">
        <v>0</v>
      </c>
    </row>
    <row r="277" spans="1:9" ht="12.75">
      <c r="A277" s="36" t="s">
        <v>901</v>
      </c>
      <c r="B277" s="37" t="s">
        <v>902</v>
      </c>
      <c r="C277" s="38">
        <v>0</v>
      </c>
      <c r="D277" s="38">
        <v>0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</row>
    <row r="278" spans="1:9" ht="12.75">
      <c r="A278" s="36" t="s">
        <v>903</v>
      </c>
      <c r="B278" s="37" t="s">
        <v>904</v>
      </c>
      <c r="C278" s="38">
        <v>0</v>
      </c>
      <c r="D278" s="38">
        <v>0</v>
      </c>
      <c r="E278" s="38">
        <v>0</v>
      </c>
      <c r="F278" s="38">
        <v>0</v>
      </c>
      <c r="G278" s="38">
        <v>0</v>
      </c>
      <c r="H278" s="38">
        <v>0</v>
      </c>
      <c r="I278" s="38">
        <v>0</v>
      </c>
    </row>
    <row r="279" spans="1:9" ht="12.75">
      <c r="A279" s="36" t="s">
        <v>905</v>
      </c>
      <c r="B279" s="37" t="s">
        <v>906</v>
      </c>
      <c r="C279" s="38">
        <v>0</v>
      </c>
      <c r="D279" s="38">
        <v>0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</row>
    <row r="280" spans="1:9" ht="12.75">
      <c r="A280" s="39" t="s">
        <v>907</v>
      </c>
      <c r="B280" s="40" t="s">
        <v>908</v>
      </c>
      <c r="C280" s="41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</row>
    <row r="281" spans="1:9" ht="12.75">
      <c r="A281" s="39" t="s">
        <v>909</v>
      </c>
      <c r="B281" s="40" t="s">
        <v>910</v>
      </c>
      <c r="C281" s="41">
        <v>46609</v>
      </c>
      <c r="D281" s="41">
        <v>50059</v>
      </c>
      <c r="E281" s="41">
        <v>0</v>
      </c>
      <c r="F281" s="41">
        <v>25757</v>
      </c>
      <c r="G281" s="41">
        <v>0</v>
      </c>
      <c r="H281" s="41">
        <v>0</v>
      </c>
      <c r="I281" s="41">
        <v>25583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125" defaultRowHeight="12.75"/>
  <cols>
    <col min="1" max="1" width="61.625" style="14" customWidth="1"/>
    <col min="2" max="2" width="32.50390625" style="14" customWidth="1"/>
    <col min="3" max="16384" width="9.125" style="13" customWidth="1"/>
  </cols>
  <sheetData>
    <row r="1" spans="1:2" ht="28.5" customHeight="1">
      <c r="A1" s="337" t="s">
        <v>2114</v>
      </c>
      <c r="B1" s="337"/>
    </row>
    <row r="3" spans="1:2" ht="27.75" customHeight="1">
      <c r="A3" s="338" t="s">
        <v>1593</v>
      </c>
      <c r="B3" s="339"/>
    </row>
    <row r="4" spans="1:2" ht="14.25" customHeight="1">
      <c r="A4" s="340"/>
      <c r="B4" s="341"/>
    </row>
    <row r="5" spans="1:2" ht="12.75">
      <c r="A5" s="342"/>
      <c r="B5" s="342"/>
    </row>
    <row r="6" spans="1:2" ht="19.5" customHeight="1">
      <c r="A6" s="212"/>
      <c r="B6" s="213" t="s">
        <v>2092</v>
      </c>
    </row>
    <row r="7" spans="1:2" ht="19.5" customHeight="1">
      <c r="A7" s="214" t="s">
        <v>1435</v>
      </c>
      <c r="B7" s="215">
        <v>1</v>
      </c>
    </row>
    <row r="8" spans="1:2" ht="19.5" customHeight="1">
      <c r="A8" s="212" t="s">
        <v>1316</v>
      </c>
      <c r="B8" s="216" t="s">
        <v>2107</v>
      </c>
    </row>
    <row r="9" ht="19.5" customHeight="1"/>
  </sheetData>
  <sheetProtection/>
  <mergeCells count="4">
    <mergeCell ref="A1:B1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19"/>
  <sheetViews>
    <sheetView zoomScalePageLayoutView="0" workbookViewId="0" topLeftCell="A1">
      <selection activeCell="A1" sqref="A1:BE1"/>
    </sheetView>
  </sheetViews>
  <sheetFormatPr defaultColWidth="9.125" defaultRowHeight="12.75"/>
  <cols>
    <col min="1" max="1" width="2.50390625" style="14" customWidth="1"/>
    <col min="2" max="2" width="2.125" style="14" customWidth="1"/>
    <col min="3" max="42" width="2.625" style="13" customWidth="1"/>
    <col min="43" max="43" width="3.50390625" style="13" customWidth="1"/>
    <col min="44" max="44" width="3.375" style="13" customWidth="1"/>
    <col min="45" max="57" width="2.625" style="13" customWidth="1"/>
    <col min="58" max="16384" width="9.125" style="13" customWidth="1"/>
  </cols>
  <sheetData>
    <row r="1" spans="1:57" ht="28.5" customHeight="1">
      <c r="A1" s="343" t="s">
        <v>2115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</row>
    <row r="2" spans="1:57" ht="28.5" customHeight="1">
      <c r="A2" s="345" t="s">
        <v>1589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7"/>
    </row>
    <row r="3" spans="1:57" ht="15" customHeight="1">
      <c r="A3" s="340" t="s">
        <v>461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8"/>
      <c r="AX3" s="348"/>
      <c r="AY3" s="348"/>
      <c r="AZ3" s="348"/>
      <c r="BA3" s="348"/>
      <c r="BB3" s="348"/>
      <c r="BC3" s="348"/>
      <c r="BD3" s="348"/>
      <c r="BE3" s="349"/>
    </row>
    <row r="4" spans="1:57" ht="15.75" customHeight="1">
      <c r="A4" s="350" t="s">
        <v>1440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</row>
    <row r="5" spans="1:57" s="15" customFormat="1" ht="19.5" customHeight="1">
      <c r="A5" s="351" t="s">
        <v>423</v>
      </c>
      <c r="B5" s="352"/>
      <c r="C5" s="355" t="s">
        <v>416</v>
      </c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7"/>
      <c r="AD5" s="355" t="s">
        <v>417</v>
      </c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7"/>
    </row>
    <row r="6" spans="1:57" s="15" customFormat="1" ht="19.5" customHeight="1">
      <c r="A6" s="353"/>
      <c r="B6" s="354"/>
      <c r="C6" s="355" t="s">
        <v>5</v>
      </c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7"/>
      <c r="R6" s="358" t="s">
        <v>1596</v>
      </c>
      <c r="S6" s="359"/>
      <c r="T6" s="359"/>
      <c r="U6" s="360"/>
      <c r="V6" s="358" t="s">
        <v>1595</v>
      </c>
      <c r="W6" s="359"/>
      <c r="X6" s="359"/>
      <c r="Y6" s="360"/>
      <c r="Z6" s="358" t="s">
        <v>6</v>
      </c>
      <c r="AA6" s="359"/>
      <c r="AB6" s="359"/>
      <c r="AC6" s="360"/>
      <c r="AD6" s="361" t="s">
        <v>5</v>
      </c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3"/>
      <c r="AT6" s="358" t="s">
        <v>149</v>
      </c>
      <c r="AU6" s="359"/>
      <c r="AV6" s="359"/>
      <c r="AW6" s="360"/>
      <c r="AX6" s="358" t="s">
        <v>1597</v>
      </c>
      <c r="AY6" s="359"/>
      <c r="AZ6" s="359"/>
      <c r="BA6" s="360"/>
      <c r="BB6" s="358" t="s">
        <v>6</v>
      </c>
      <c r="BC6" s="359"/>
      <c r="BD6" s="359"/>
      <c r="BE6" s="360"/>
    </row>
    <row r="7" spans="1:57" s="15" customFormat="1" ht="12.75" customHeight="1">
      <c r="A7" s="364" t="s">
        <v>444</v>
      </c>
      <c r="B7" s="365"/>
      <c r="C7" s="366" t="s">
        <v>445</v>
      </c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8"/>
      <c r="R7" s="366" t="s">
        <v>446</v>
      </c>
      <c r="S7" s="367"/>
      <c r="T7" s="367"/>
      <c r="U7" s="368"/>
      <c r="V7" s="366" t="s">
        <v>447</v>
      </c>
      <c r="W7" s="367"/>
      <c r="X7" s="367"/>
      <c r="Y7" s="368"/>
      <c r="Z7" s="366" t="s">
        <v>448</v>
      </c>
      <c r="AA7" s="367"/>
      <c r="AB7" s="367"/>
      <c r="AC7" s="368"/>
      <c r="AD7" s="366" t="s">
        <v>449</v>
      </c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8"/>
      <c r="AT7" s="366" t="s">
        <v>450</v>
      </c>
      <c r="AU7" s="367"/>
      <c r="AV7" s="367"/>
      <c r="AW7" s="368"/>
      <c r="AX7" s="366" t="s">
        <v>451</v>
      </c>
      <c r="AY7" s="367"/>
      <c r="AZ7" s="367"/>
      <c r="BA7" s="368"/>
      <c r="BB7" s="366" t="s">
        <v>452</v>
      </c>
      <c r="BC7" s="367"/>
      <c r="BD7" s="367"/>
      <c r="BE7" s="368"/>
    </row>
    <row r="8" spans="1:57" s="15" customFormat="1" ht="19.5" customHeight="1">
      <c r="A8" s="369" t="s">
        <v>1</v>
      </c>
      <c r="B8" s="370"/>
      <c r="C8" s="371" t="s">
        <v>2103</v>
      </c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3"/>
      <c r="R8" s="374">
        <v>88900</v>
      </c>
      <c r="S8" s="375"/>
      <c r="T8" s="375"/>
      <c r="U8" s="376"/>
      <c r="V8" s="374">
        <v>85700</v>
      </c>
      <c r="W8" s="375"/>
      <c r="X8" s="375"/>
      <c r="Y8" s="376"/>
      <c r="Z8" s="374">
        <v>85700</v>
      </c>
      <c r="AA8" s="375"/>
      <c r="AB8" s="375"/>
      <c r="AC8" s="376"/>
      <c r="AD8" s="377"/>
      <c r="AE8" s="378"/>
      <c r="AF8" s="378"/>
      <c r="AG8" s="378"/>
      <c r="AH8" s="378"/>
      <c r="AI8" s="378"/>
      <c r="AJ8" s="378"/>
      <c r="AK8" s="378"/>
      <c r="AL8" s="378"/>
      <c r="AM8" s="378"/>
      <c r="AN8" s="378"/>
      <c r="AO8" s="378"/>
      <c r="AP8" s="378"/>
      <c r="AQ8" s="378"/>
      <c r="AR8" s="378"/>
      <c r="AS8" s="379"/>
      <c r="AT8" s="380">
        <v>0</v>
      </c>
      <c r="AU8" s="381"/>
      <c r="AV8" s="381"/>
      <c r="AW8" s="382"/>
      <c r="AX8" s="380">
        <v>0</v>
      </c>
      <c r="AY8" s="381"/>
      <c r="AZ8" s="381"/>
      <c r="BA8" s="382"/>
      <c r="BB8" s="380">
        <f>AT8-AX8</f>
        <v>0</v>
      </c>
      <c r="BC8" s="381"/>
      <c r="BD8" s="381"/>
      <c r="BE8" s="382"/>
    </row>
    <row r="9" spans="1:57" s="15" customFormat="1" ht="19.5" customHeight="1">
      <c r="A9" s="369" t="s">
        <v>2</v>
      </c>
      <c r="B9" s="370"/>
      <c r="C9" s="371" t="s">
        <v>2081</v>
      </c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3"/>
      <c r="R9" s="374">
        <v>0</v>
      </c>
      <c r="S9" s="375"/>
      <c r="T9" s="375"/>
      <c r="U9" s="376"/>
      <c r="V9" s="374">
        <v>16500</v>
      </c>
      <c r="W9" s="375"/>
      <c r="X9" s="375"/>
      <c r="Y9" s="376"/>
      <c r="Z9" s="374">
        <v>16500</v>
      </c>
      <c r="AA9" s="375"/>
      <c r="AB9" s="375"/>
      <c r="AC9" s="376"/>
      <c r="AD9" s="377"/>
      <c r="AE9" s="378"/>
      <c r="AF9" s="378"/>
      <c r="AG9" s="378"/>
      <c r="AH9" s="378"/>
      <c r="AI9" s="378"/>
      <c r="AJ9" s="378"/>
      <c r="AK9" s="378"/>
      <c r="AL9" s="378"/>
      <c r="AM9" s="378"/>
      <c r="AN9" s="378"/>
      <c r="AO9" s="378"/>
      <c r="AP9" s="378"/>
      <c r="AQ9" s="378"/>
      <c r="AR9" s="378"/>
      <c r="AS9" s="379"/>
      <c r="AT9" s="380">
        <v>0</v>
      </c>
      <c r="AU9" s="381"/>
      <c r="AV9" s="381"/>
      <c r="AW9" s="382"/>
      <c r="AX9" s="380">
        <v>0</v>
      </c>
      <c r="AY9" s="381"/>
      <c r="AZ9" s="381"/>
      <c r="BA9" s="382"/>
      <c r="BB9" s="380">
        <f>AT9-AX9</f>
        <v>0</v>
      </c>
      <c r="BC9" s="381"/>
      <c r="BD9" s="381"/>
      <c r="BE9" s="382"/>
    </row>
    <row r="10" spans="1:57" s="15" customFormat="1" ht="19.5" customHeight="1">
      <c r="A10" s="369" t="s">
        <v>3</v>
      </c>
      <c r="B10" s="370"/>
      <c r="C10" s="371" t="s">
        <v>2082</v>
      </c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3"/>
      <c r="R10" s="374">
        <v>63500</v>
      </c>
      <c r="S10" s="375"/>
      <c r="T10" s="375"/>
      <c r="U10" s="376"/>
      <c r="V10" s="374">
        <v>63500</v>
      </c>
      <c r="W10" s="375"/>
      <c r="X10" s="375"/>
      <c r="Y10" s="376"/>
      <c r="Z10" s="374">
        <v>63500</v>
      </c>
      <c r="AA10" s="375"/>
      <c r="AB10" s="375"/>
      <c r="AC10" s="376"/>
      <c r="AD10" s="377"/>
      <c r="AE10" s="378"/>
      <c r="AF10" s="378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9"/>
      <c r="AT10" s="380"/>
      <c r="AU10" s="381"/>
      <c r="AV10" s="381"/>
      <c r="AW10" s="382"/>
      <c r="AX10" s="380"/>
      <c r="AY10" s="381"/>
      <c r="AZ10" s="381"/>
      <c r="BA10" s="382"/>
      <c r="BB10" s="380"/>
      <c r="BC10" s="381"/>
      <c r="BD10" s="381"/>
      <c r="BE10" s="382"/>
    </row>
    <row r="11" spans="1:57" s="15" customFormat="1" ht="19.5" customHeight="1">
      <c r="A11" s="369" t="s">
        <v>4</v>
      </c>
      <c r="B11" s="370"/>
      <c r="C11" s="371" t="s">
        <v>2083</v>
      </c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3"/>
      <c r="R11" s="374">
        <v>254000</v>
      </c>
      <c r="S11" s="375"/>
      <c r="T11" s="375"/>
      <c r="U11" s="376"/>
      <c r="V11" s="374">
        <v>350000</v>
      </c>
      <c r="W11" s="375"/>
      <c r="X11" s="375"/>
      <c r="Y11" s="376"/>
      <c r="Z11" s="374">
        <v>350000</v>
      </c>
      <c r="AA11" s="375"/>
      <c r="AB11" s="375"/>
      <c r="AC11" s="376"/>
      <c r="AD11" s="377"/>
      <c r="AE11" s="378"/>
      <c r="AF11" s="378"/>
      <c r="AG11" s="378"/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9"/>
      <c r="AT11" s="380"/>
      <c r="AU11" s="381"/>
      <c r="AV11" s="381"/>
      <c r="AW11" s="382"/>
      <c r="AX11" s="380"/>
      <c r="AY11" s="381"/>
      <c r="AZ11" s="381"/>
      <c r="BA11" s="382"/>
      <c r="BB11" s="380"/>
      <c r="BC11" s="381"/>
      <c r="BD11" s="381"/>
      <c r="BE11" s="382"/>
    </row>
    <row r="12" spans="1:57" s="15" customFormat="1" ht="19.5" customHeight="1">
      <c r="A12" s="369" t="s">
        <v>4</v>
      </c>
      <c r="B12" s="370"/>
      <c r="C12" s="371" t="s">
        <v>2084</v>
      </c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3"/>
      <c r="R12" s="374">
        <v>101600</v>
      </c>
      <c r="S12" s="375"/>
      <c r="T12" s="375"/>
      <c r="U12" s="376"/>
      <c r="V12" s="374">
        <v>47990</v>
      </c>
      <c r="W12" s="375"/>
      <c r="X12" s="375"/>
      <c r="Y12" s="376"/>
      <c r="Z12" s="374">
        <v>47990</v>
      </c>
      <c r="AA12" s="375"/>
      <c r="AB12" s="375"/>
      <c r="AC12" s="376"/>
      <c r="AD12" s="377"/>
      <c r="AE12" s="378"/>
      <c r="AF12" s="378"/>
      <c r="AG12" s="378"/>
      <c r="AH12" s="378"/>
      <c r="AI12" s="378"/>
      <c r="AJ12" s="378"/>
      <c r="AK12" s="378"/>
      <c r="AL12" s="378"/>
      <c r="AM12" s="378"/>
      <c r="AN12" s="378"/>
      <c r="AO12" s="378"/>
      <c r="AP12" s="378"/>
      <c r="AQ12" s="378"/>
      <c r="AR12" s="378"/>
      <c r="AS12" s="379"/>
      <c r="AT12" s="380"/>
      <c r="AU12" s="381"/>
      <c r="AV12" s="381"/>
      <c r="AW12" s="382"/>
      <c r="AX12" s="380"/>
      <c r="AY12" s="381"/>
      <c r="AZ12" s="381"/>
      <c r="BA12" s="382"/>
      <c r="BB12" s="380"/>
      <c r="BC12" s="381"/>
      <c r="BD12" s="381"/>
      <c r="BE12" s="382"/>
    </row>
    <row r="13" spans="1:57" s="15" customFormat="1" ht="19.5" customHeight="1">
      <c r="A13" s="369" t="s">
        <v>7</v>
      </c>
      <c r="B13" s="370"/>
      <c r="C13" s="371" t="s">
        <v>2085</v>
      </c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3"/>
      <c r="R13" s="374">
        <v>0</v>
      </c>
      <c r="S13" s="375"/>
      <c r="T13" s="375"/>
      <c r="U13" s="376"/>
      <c r="V13" s="374">
        <v>750000</v>
      </c>
      <c r="W13" s="375"/>
      <c r="X13" s="375"/>
      <c r="Y13" s="376"/>
      <c r="Z13" s="374">
        <v>750000</v>
      </c>
      <c r="AA13" s="375"/>
      <c r="AB13" s="375"/>
      <c r="AC13" s="376"/>
      <c r="AD13" s="377"/>
      <c r="AE13" s="378"/>
      <c r="AF13" s="378"/>
      <c r="AG13" s="378"/>
      <c r="AH13" s="378"/>
      <c r="AI13" s="378"/>
      <c r="AJ13" s="378"/>
      <c r="AK13" s="378"/>
      <c r="AL13" s="378"/>
      <c r="AM13" s="378"/>
      <c r="AN13" s="378"/>
      <c r="AO13" s="378"/>
      <c r="AP13" s="378"/>
      <c r="AQ13" s="378"/>
      <c r="AR13" s="378"/>
      <c r="AS13" s="379"/>
      <c r="AT13" s="380"/>
      <c r="AU13" s="381"/>
      <c r="AV13" s="381"/>
      <c r="AW13" s="382"/>
      <c r="AX13" s="380"/>
      <c r="AY13" s="381"/>
      <c r="AZ13" s="381"/>
      <c r="BA13" s="382"/>
      <c r="BB13" s="380"/>
      <c r="BC13" s="381"/>
      <c r="BD13" s="381"/>
      <c r="BE13" s="382"/>
    </row>
    <row r="14" spans="1:57" s="15" customFormat="1" ht="27.75" customHeight="1">
      <c r="A14" s="369" t="s">
        <v>8</v>
      </c>
      <c r="B14" s="370"/>
      <c r="C14" s="371" t="s">
        <v>2086</v>
      </c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3"/>
      <c r="R14" s="374">
        <v>0</v>
      </c>
      <c r="S14" s="375"/>
      <c r="T14" s="375"/>
      <c r="U14" s="376"/>
      <c r="V14" s="374">
        <v>1996</v>
      </c>
      <c r="W14" s="375"/>
      <c r="X14" s="375"/>
      <c r="Y14" s="376"/>
      <c r="Z14" s="374">
        <v>1996</v>
      </c>
      <c r="AA14" s="375"/>
      <c r="AB14" s="375"/>
      <c r="AC14" s="376"/>
      <c r="AD14" s="377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9"/>
      <c r="AT14" s="380"/>
      <c r="AU14" s="381"/>
      <c r="AV14" s="381"/>
      <c r="AW14" s="382"/>
      <c r="AX14" s="380"/>
      <c r="AY14" s="381"/>
      <c r="AZ14" s="381"/>
      <c r="BA14" s="382"/>
      <c r="BB14" s="380"/>
      <c r="BC14" s="381"/>
      <c r="BD14" s="381"/>
      <c r="BE14" s="382"/>
    </row>
    <row r="15" spans="1:57" s="15" customFormat="1" ht="24.75" customHeight="1">
      <c r="A15" s="369" t="s">
        <v>9</v>
      </c>
      <c r="B15" s="370"/>
      <c r="C15" s="371" t="s">
        <v>2087</v>
      </c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3"/>
      <c r="R15" s="374">
        <v>0</v>
      </c>
      <c r="S15" s="375"/>
      <c r="T15" s="375"/>
      <c r="U15" s="376"/>
      <c r="V15" s="374">
        <v>15995</v>
      </c>
      <c r="W15" s="375"/>
      <c r="X15" s="375"/>
      <c r="Y15" s="376"/>
      <c r="Z15" s="374">
        <v>15995</v>
      </c>
      <c r="AA15" s="375"/>
      <c r="AB15" s="375"/>
      <c r="AC15" s="376"/>
      <c r="AD15" s="377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9"/>
      <c r="AT15" s="380"/>
      <c r="AU15" s="381"/>
      <c r="AV15" s="381"/>
      <c r="AW15" s="382"/>
      <c r="AX15" s="380"/>
      <c r="AY15" s="381"/>
      <c r="AZ15" s="381"/>
      <c r="BA15" s="382"/>
      <c r="BB15" s="380"/>
      <c r="BC15" s="381"/>
      <c r="BD15" s="381"/>
      <c r="BE15" s="382"/>
    </row>
    <row r="16" spans="1:57" s="15" customFormat="1" ht="19.5" customHeight="1">
      <c r="A16" s="369" t="s">
        <v>10</v>
      </c>
      <c r="B16" s="370"/>
      <c r="C16" s="371" t="s">
        <v>2088</v>
      </c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3"/>
      <c r="R16" s="374">
        <v>0</v>
      </c>
      <c r="S16" s="375"/>
      <c r="T16" s="375"/>
      <c r="U16" s="376"/>
      <c r="V16" s="374">
        <v>182258</v>
      </c>
      <c r="W16" s="375"/>
      <c r="X16" s="375"/>
      <c r="Y16" s="376"/>
      <c r="Z16" s="374">
        <v>182258</v>
      </c>
      <c r="AA16" s="375"/>
      <c r="AB16" s="375"/>
      <c r="AC16" s="376"/>
      <c r="AD16" s="377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9"/>
      <c r="AT16" s="380"/>
      <c r="AU16" s="381"/>
      <c r="AV16" s="381"/>
      <c r="AW16" s="382"/>
      <c r="AX16" s="380"/>
      <c r="AY16" s="381"/>
      <c r="AZ16" s="381"/>
      <c r="BA16" s="382"/>
      <c r="BB16" s="380"/>
      <c r="BC16" s="381"/>
      <c r="BD16" s="381"/>
      <c r="BE16" s="382"/>
    </row>
    <row r="17" spans="1:57" s="15" customFormat="1" ht="19.5" customHeight="1">
      <c r="A17" s="369" t="s">
        <v>11</v>
      </c>
      <c r="B17" s="370"/>
      <c r="C17" s="377" t="s">
        <v>2104</v>
      </c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379"/>
      <c r="R17" s="374">
        <v>190500</v>
      </c>
      <c r="S17" s="375"/>
      <c r="T17" s="375"/>
      <c r="U17" s="376"/>
      <c r="V17" s="374">
        <v>0</v>
      </c>
      <c r="W17" s="375"/>
      <c r="X17" s="375"/>
      <c r="Y17" s="376"/>
      <c r="Z17" s="374">
        <v>0</v>
      </c>
      <c r="AA17" s="375"/>
      <c r="AB17" s="375"/>
      <c r="AC17" s="376"/>
      <c r="AD17" s="377"/>
      <c r="AE17" s="378"/>
      <c r="AF17" s="378"/>
      <c r="AG17" s="378"/>
      <c r="AH17" s="378"/>
      <c r="AI17" s="378"/>
      <c r="AJ17" s="378"/>
      <c r="AK17" s="378"/>
      <c r="AL17" s="378"/>
      <c r="AM17" s="378"/>
      <c r="AN17" s="378"/>
      <c r="AO17" s="378"/>
      <c r="AP17" s="378"/>
      <c r="AQ17" s="378"/>
      <c r="AR17" s="378"/>
      <c r="AS17" s="379"/>
      <c r="AT17" s="380"/>
      <c r="AU17" s="381"/>
      <c r="AV17" s="381"/>
      <c r="AW17" s="382"/>
      <c r="AX17" s="380"/>
      <c r="AY17" s="381"/>
      <c r="AZ17" s="381"/>
      <c r="BA17" s="382"/>
      <c r="BB17" s="380"/>
      <c r="BC17" s="381"/>
      <c r="BD17" s="381"/>
      <c r="BE17" s="382"/>
    </row>
    <row r="18" spans="1:57" s="15" customFormat="1" ht="19.5" customHeight="1">
      <c r="A18" s="389" t="s">
        <v>8</v>
      </c>
      <c r="B18" s="390"/>
      <c r="C18" s="383" t="s">
        <v>455</v>
      </c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5"/>
      <c r="R18" s="391">
        <f>SUM(R8:U17)</f>
        <v>698500</v>
      </c>
      <c r="S18" s="392"/>
      <c r="T18" s="392"/>
      <c r="U18" s="393"/>
      <c r="V18" s="391">
        <f>SUM(V8:Y17)</f>
        <v>1513939</v>
      </c>
      <c r="W18" s="392"/>
      <c r="X18" s="392"/>
      <c r="Y18" s="393"/>
      <c r="Z18" s="391">
        <f>SUM(Z8:AC17)</f>
        <v>1513939</v>
      </c>
      <c r="AA18" s="392"/>
      <c r="AB18" s="392"/>
      <c r="AC18" s="393"/>
      <c r="AD18" s="383" t="s">
        <v>456</v>
      </c>
      <c r="AE18" s="384"/>
      <c r="AF18" s="384"/>
      <c r="AG18" s="384"/>
      <c r="AH18" s="384"/>
      <c r="AI18" s="384"/>
      <c r="AJ18" s="384"/>
      <c r="AK18" s="384"/>
      <c r="AL18" s="384"/>
      <c r="AM18" s="384"/>
      <c r="AN18" s="384"/>
      <c r="AO18" s="384"/>
      <c r="AP18" s="384"/>
      <c r="AQ18" s="384"/>
      <c r="AR18" s="384"/>
      <c r="AS18" s="385"/>
      <c r="AT18" s="386">
        <f>SUM(AT8:AW17)</f>
        <v>0</v>
      </c>
      <c r="AU18" s="387"/>
      <c r="AV18" s="387"/>
      <c r="AW18" s="388"/>
      <c r="AX18" s="386">
        <f>SUM(AX8:BA17)</f>
        <v>0</v>
      </c>
      <c r="AY18" s="387"/>
      <c r="AZ18" s="387"/>
      <c r="BA18" s="388"/>
      <c r="BB18" s="386">
        <f>AT18-AX18</f>
        <v>0</v>
      </c>
      <c r="BC18" s="387"/>
      <c r="BD18" s="387"/>
      <c r="BE18" s="388"/>
    </row>
    <row r="19" spans="1:57" ht="19.5" customHeight="1">
      <c r="A19" s="395"/>
      <c r="B19" s="395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7"/>
      <c r="S19" s="397"/>
      <c r="T19" s="397"/>
      <c r="U19" s="397"/>
      <c r="V19" s="397"/>
      <c r="W19" s="397"/>
      <c r="X19" s="397"/>
      <c r="Y19" s="397"/>
      <c r="Z19" s="398"/>
      <c r="AA19" s="398"/>
      <c r="AB19" s="398"/>
      <c r="AC19" s="398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16"/>
      <c r="AT19" s="394"/>
      <c r="AU19" s="394"/>
      <c r="AV19" s="394"/>
      <c r="AW19" s="394"/>
      <c r="AX19" s="394"/>
      <c r="AY19" s="394"/>
      <c r="AZ19" s="394"/>
      <c r="BA19" s="394"/>
      <c r="BB19" s="394"/>
      <c r="BC19" s="394"/>
      <c r="BD19" s="394"/>
      <c r="BE19" s="394"/>
    </row>
  </sheetData>
  <sheetProtection/>
  <mergeCells count="132">
    <mergeCell ref="AT16:AW16"/>
    <mergeCell ref="AX16:BA16"/>
    <mergeCell ref="BB16:BE16"/>
    <mergeCell ref="A16:B16"/>
    <mergeCell ref="C16:Q16"/>
    <mergeCell ref="R16:U16"/>
    <mergeCell ref="V16:Y16"/>
    <mergeCell ref="Z16:AC16"/>
    <mergeCell ref="AD16:AS16"/>
    <mergeCell ref="BB14:BE14"/>
    <mergeCell ref="A15:B15"/>
    <mergeCell ref="C15:Q15"/>
    <mergeCell ref="R15:U15"/>
    <mergeCell ref="V15:Y15"/>
    <mergeCell ref="Z15:AC15"/>
    <mergeCell ref="AD15:AS15"/>
    <mergeCell ref="AT15:AW15"/>
    <mergeCell ref="AX15:BA15"/>
    <mergeCell ref="BB15:BE15"/>
    <mergeCell ref="AX13:BA13"/>
    <mergeCell ref="BB13:BE13"/>
    <mergeCell ref="A14:B14"/>
    <mergeCell ref="C14:Q14"/>
    <mergeCell ref="R14:U14"/>
    <mergeCell ref="V14:Y14"/>
    <mergeCell ref="Z14:AC14"/>
    <mergeCell ref="AD14:AS14"/>
    <mergeCell ref="AT14:AW14"/>
    <mergeCell ref="AX14:BA14"/>
    <mergeCell ref="AT11:AW11"/>
    <mergeCell ref="AX11:BA11"/>
    <mergeCell ref="BB11:BE11"/>
    <mergeCell ref="A13:B13"/>
    <mergeCell ref="C13:Q13"/>
    <mergeCell ref="R13:U13"/>
    <mergeCell ref="V13:Y13"/>
    <mergeCell ref="Z13:AC13"/>
    <mergeCell ref="AD13:AS13"/>
    <mergeCell ref="AT13:AW13"/>
    <mergeCell ref="A11:B11"/>
    <mergeCell ref="C11:Q11"/>
    <mergeCell ref="R11:U11"/>
    <mergeCell ref="V11:Y11"/>
    <mergeCell ref="Z11:AC11"/>
    <mergeCell ref="AD11:AS11"/>
    <mergeCell ref="BB19:BE19"/>
    <mergeCell ref="A19:B19"/>
    <mergeCell ref="C19:Q19"/>
    <mergeCell ref="R19:U19"/>
    <mergeCell ref="V19:Y19"/>
    <mergeCell ref="Z19:AC19"/>
    <mergeCell ref="AD19:AR19"/>
    <mergeCell ref="AT19:AW19"/>
    <mergeCell ref="AX19:BA19"/>
    <mergeCell ref="AX18:BA18"/>
    <mergeCell ref="BB18:BE18"/>
    <mergeCell ref="AT17:AW17"/>
    <mergeCell ref="AX17:BA17"/>
    <mergeCell ref="BB17:BE17"/>
    <mergeCell ref="A18:B18"/>
    <mergeCell ref="C18:Q18"/>
    <mergeCell ref="R18:U18"/>
    <mergeCell ref="V18:Y18"/>
    <mergeCell ref="Z18:AC18"/>
    <mergeCell ref="AD18:AS18"/>
    <mergeCell ref="AT18:AW18"/>
    <mergeCell ref="A17:B17"/>
    <mergeCell ref="C17:Q17"/>
    <mergeCell ref="R17:U17"/>
    <mergeCell ref="V17:Y17"/>
    <mergeCell ref="Z17:AC17"/>
    <mergeCell ref="AD17:AS17"/>
    <mergeCell ref="BB10:BE10"/>
    <mergeCell ref="A12:B12"/>
    <mergeCell ref="C12:Q12"/>
    <mergeCell ref="R12:U12"/>
    <mergeCell ref="V12:Y12"/>
    <mergeCell ref="Z12:AC12"/>
    <mergeCell ref="AD12:AS12"/>
    <mergeCell ref="AT12:AW12"/>
    <mergeCell ref="AX12:BA12"/>
    <mergeCell ref="BB12:BE12"/>
    <mergeCell ref="AX9:BA9"/>
    <mergeCell ref="BB9:BE9"/>
    <mergeCell ref="A10:B10"/>
    <mergeCell ref="C10:Q10"/>
    <mergeCell ref="R10:U10"/>
    <mergeCell ref="V10:Y10"/>
    <mergeCell ref="Z10:AC10"/>
    <mergeCell ref="AD10:AS10"/>
    <mergeCell ref="AT10:AW10"/>
    <mergeCell ref="AX10:BA10"/>
    <mergeCell ref="AT8:AW8"/>
    <mergeCell ref="AX8:BA8"/>
    <mergeCell ref="BB8:BE8"/>
    <mergeCell ref="A9:B9"/>
    <mergeCell ref="C9:Q9"/>
    <mergeCell ref="R9:U9"/>
    <mergeCell ref="V9:Y9"/>
    <mergeCell ref="Z9:AC9"/>
    <mergeCell ref="AD9:AS9"/>
    <mergeCell ref="AT9:AW9"/>
    <mergeCell ref="AD7:AS7"/>
    <mergeCell ref="AT7:AW7"/>
    <mergeCell ref="AX7:BA7"/>
    <mergeCell ref="BB7:BE7"/>
    <mergeCell ref="A8:B8"/>
    <mergeCell ref="C8:Q8"/>
    <mergeCell ref="R8:U8"/>
    <mergeCell ref="V8:Y8"/>
    <mergeCell ref="Z8:AC8"/>
    <mergeCell ref="AD8:AS8"/>
    <mergeCell ref="Z6:AC6"/>
    <mergeCell ref="AD6:AS6"/>
    <mergeCell ref="AT6:AW6"/>
    <mergeCell ref="AX6:BA6"/>
    <mergeCell ref="BB6:BE6"/>
    <mergeCell ref="A7:B7"/>
    <mergeCell ref="C7:Q7"/>
    <mergeCell ref="R7:U7"/>
    <mergeCell ref="V7:Y7"/>
    <mergeCell ref="Z7:AC7"/>
    <mergeCell ref="A1:BE1"/>
    <mergeCell ref="A2:BE2"/>
    <mergeCell ref="A3:BE3"/>
    <mergeCell ref="A4:BE4"/>
    <mergeCell ref="A5:B6"/>
    <mergeCell ref="C5:AC5"/>
    <mergeCell ref="AD5:BE5"/>
    <mergeCell ref="C6:Q6"/>
    <mergeCell ref="R6:U6"/>
    <mergeCell ref="V6:Y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9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45.50390625" style="0" customWidth="1"/>
    <col min="2" max="2" width="18.125" style="0" customWidth="1"/>
    <col min="3" max="3" width="18.50390625" style="0" customWidth="1"/>
    <col min="5" max="5" width="12.125" style="0" customWidth="1"/>
  </cols>
  <sheetData>
    <row r="2" spans="1:5" ht="12.75">
      <c r="A2" s="307" t="s">
        <v>2116</v>
      </c>
      <c r="B2" s="307"/>
      <c r="C2" s="307"/>
      <c r="D2" s="307"/>
      <c r="E2" s="307"/>
    </row>
    <row r="3" spans="1:3" ht="12.75">
      <c r="A3" s="404" t="s">
        <v>1415</v>
      </c>
      <c r="B3" s="404"/>
      <c r="C3" s="404"/>
    </row>
    <row r="4" spans="3:7" ht="12.75">
      <c r="C4" s="405" t="s">
        <v>2098</v>
      </c>
      <c r="D4" s="405"/>
      <c r="E4" s="405"/>
      <c r="F4" s="405"/>
      <c r="G4" s="405"/>
    </row>
    <row r="5" spans="1:7" ht="12.75">
      <c r="A5" s="314" t="s">
        <v>5</v>
      </c>
      <c r="B5" s="400" t="s">
        <v>1416</v>
      </c>
      <c r="C5" s="401"/>
      <c r="D5" s="400" t="s">
        <v>2101</v>
      </c>
      <c r="E5" s="401"/>
      <c r="F5" s="400" t="s">
        <v>2102</v>
      </c>
      <c r="G5" s="401"/>
    </row>
    <row r="6" spans="1:7" ht="12.75">
      <c r="A6" s="314"/>
      <c r="B6" s="402"/>
      <c r="C6" s="403"/>
      <c r="D6" s="402"/>
      <c r="E6" s="403"/>
      <c r="F6" s="402"/>
      <c r="G6" s="403"/>
    </row>
    <row r="7" spans="1:7" ht="12.75">
      <c r="A7" s="314"/>
      <c r="B7" s="5" t="s">
        <v>151</v>
      </c>
      <c r="C7" s="5" t="s">
        <v>421</v>
      </c>
      <c r="D7" s="5" t="s">
        <v>151</v>
      </c>
      <c r="E7" s="5" t="s">
        <v>421</v>
      </c>
      <c r="F7" s="5" t="s">
        <v>151</v>
      </c>
      <c r="G7" s="5" t="s">
        <v>421</v>
      </c>
    </row>
    <row r="8" spans="1:7" ht="12.75">
      <c r="A8" s="194"/>
      <c r="B8" s="23">
        <v>3830067</v>
      </c>
      <c r="C8" s="23">
        <v>3830067</v>
      </c>
      <c r="D8" s="23">
        <v>4254750</v>
      </c>
      <c r="E8" s="23">
        <v>4254750</v>
      </c>
      <c r="F8" s="23">
        <v>4254750</v>
      </c>
      <c r="G8" s="23">
        <v>4254750</v>
      </c>
    </row>
    <row r="9" spans="1:7" ht="12.75">
      <c r="A9" s="196" t="s">
        <v>1417</v>
      </c>
      <c r="B9" s="304">
        <v>0</v>
      </c>
      <c r="C9" s="304">
        <v>0</v>
      </c>
      <c r="D9" s="30">
        <v>0</v>
      </c>
      <c r="E9" s="304">
        <v>0</v>
      </c>
      <c r="F9" s="30">
        <v>0</v>
      </c>
      <c r="G9" s="304">
        <v>0</v>
      </c>
    </row>
  </sheetData>
  <sheetProtection/>
  <mergeCells count="7">
    <mergeCell ref="F5:G6"/>
    <mergeCell ref="A2:E2"/>
    <mergeCell ref="A3:C3"/>
    <mergeCell ref="C4:G4"/>
    <mergeCell ref="A5:A7"/>
    <mergeCell ref="B5:C6"/>
    <mergeCell ref="D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4.875" style="0" customWidth="1"/>
    <col min="2" max="2" width="28.00390625" style="0" customWidth="1"/>
  </cols>
  <sheetData>
    <row r="1" spans="1:10" ht="12.75">
      <c r="A1" s="52" t="s">
        <v>2117</v>
      </c>
      <c r="B1" s="52"/>
      <c r="C1" s="52"/>
      <c r="D1" s="52"/>
      <c r="E1" s="52"/>
      <c r="F1" s="52"/>
      <c r="G1" s="52"/>
      <c r="H1" s="52"/>
      <c r="I1" s="52"/>
      <c r="J1" s="52"/>
    </row>
    <row r="2" spans="1:2" ht="26.25" customHeight="1">
      <c r="A2" s="406" t="s">
        <v>1418</v>
      </c>
      <c r="B2" s="406"/>
    </row>
    <row r="3" spans="1:2" ht="13.5" customHeight="1">
      <c r="A3" s="197"/>
      <c r="B3" s="198" t="s">
        <v>1584</v>
      </c>
    </row>
    <row r="4" spans="1:2" ht="25.5" customHeight="1">
      <c r="A4" s="26" t="s">
        <v>1419</v>
      </c>
      <c r="B4" s="26" t="s">
        <v>1420</v>
      </c>
    </row>
    <row r="5" spans="1:2" ht="24" customHeight="1">
      <c r="A5" s="199" t="s">
        <v>1421</v>
      </c>
      <c r="B5" s="200">
        <v>0</v>
      </c>
    </row>
    <row r="6" spans="1:2" ht="25.5" customHeight="1">
      <c r="A6" s="199" t="s">
        <v>1422</v>
      </c>
      <c r="B6" s="8">
        <v>0</v>
      </c>
    </row>
    <row r="7" spans="1:2" ht="39" customHeight="1">
      <c r="A7" s="199" t="s">
        <v>1423</v>
      </c>
      <c r="B7" s="8">
        <v>0</v>
      </c>
    </row>
    <row r="8" spans="1:2" ht="24.75" customHeight="1">
      <c r="A8" s="199" t="s">
        <v>1424</v>
      </c>
      <c r="B8" s="200">
        <v>0</v>
      </c>
    </row>
    <row r="9" spans="1:2" ht="25.5" customHeight="1">
      <c r="A9" s="199" t="s">
        <v>1425</v>
      </c>
      <c r="B9" s="8">
        <v>0</v>
      </c>
    </row>
    <row r="10" ht="24.75" customHeight="1">
      <c r="A10" s="201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:F1"/>
    </sheetView>
  </sheetViews>
  <sheetFormatPr defaultColWidth="9.00390625" defaultRowHeight="12.75"/>
  <cols>
    <col min="2" max="2" width="29.125" style="0" customWidth="1"/>
    <col min="3" max="3" width="19.50390625" style="0" customWidth="1"/>
    <col min="4" max="4" width="22.50390625" style="0" customWidth="1"/>
    <col min="5" max="5" width="20.875" style="0" customWidth="1"/>
    <col min="6" max="6" width="23.875" style="0" customWidth="1"/>
  </cols>
  <sheetData>
    <row r="1" spans="1:12" ht="12.75">
      <c r="A1" s="311" t="s">
        <v>2118</v>
      </c>
      <c r="B1" s="311"/>
      <c r="C1" s="311"/>
      <c r="D1" s="311"/>
      <c r="E1" s="311"/>
      <c r="F1" s="311"/>
      <c r="G1" s="52"/>
      <c r="H1" s="64"/>
      <c r="I1" s="64"/>
      <c r="J1" s="64"/>
      <c r="K1" s="64"/>
      <c r="L1" s="64"/>
    </row>
    <row r="2" spans="1:12" ht="13.5" thickBot="1">
      <c r="A2" s="311" t="s">
        <v>1440</v>
      </c>
      <c r="B2" s="311"/>
      <c r="C2" s="311"/>
      <c r="D2" s="311"/>
      <c r="E2" s="311"/>
      <c r="F2" s="311"/>
      <c r="G2" s="52"/>
      <c r="H2" s="52"/>
      <c r="I2" s="64"/>
      <c r="J2" s="64"/>
      <c r="K2" s="64"/>
      <c r="L2" s="64"/>
    </row>
    <row r="3" spans="1:12" ht="17.25">
      <c r="A3" s="411" t="s">
        <v>1591</v>
      </c>
      <c r="B3" s="412"/>
      <c r="C3" s="412"/>
      <c r="D3" s="412"/>
      <c r="E3" s="412"/>
      <c r="F3" s="413"/>
      <c r="G3" s="64"/>
      <c r="H3" s="64"/>
      <c r="I3" s="64"/>
      <c r="J3" s="64"/>
      <c r="K3" s="64"/>
      <c r="L3" s="64"/>
    </row>
    <row r="4" spans="1:12" ht="15.75" thickBot="1">
      <c r="A4" s="65"/>
      <c r="B4" s="66"/>
      <c r="C4" s="67"/>
      <c r="D4" s="68"/>
      <c r="E4" s="414" t="s">
        <v>2091</v>
      </c>
      <c r="F4" s="415"/>
      <c r="G4" s="64"/>
      <c r="H4" s="64"/>
      <c r="I4" s="64"/>
      <c r="J4" s="64"/>
      <c r="K4" s="64"/>
      <c r="L4" s="64"/>
    </row>
    <row r="5" spans="1:12" ht="15.75" thickBot="1">
      <c r="A5" s="416" t="s">
        <v>1304</v>
      </c>
      <c r="B5" s="417"/>
      <c r="C5" s="69" t="s">
        <v>1491</v>
      </c>
      <c r="D5" s="70" t="s">
        <v>1585</v>
      </c>
      <c r="E5" s="70" t="s">
        <v>2089</v>
      </c>
      <c r="F5" s="71" t="s">
        <v>2090</v>
      </c>
      <c r="G5" s="72"/>
      <c r="H5" s="72"/>
      <c r="I5" s="72"/>
      <c r="J5" s="72"/>
      <c r="K5" s="72"/>
      <c r="L5" s="72"/>
    </row>
    <row r="6" spans="1:12" ht="15.75" thickBot="1">
      <c r="A6" s="73" t="s">
        <v>1305</v>
      </c>
      <c r="B6" s="74"/>
      <c r="C6" s="75">
        <v>37264935</v>
      </c>
      <c r="D6" s="76">
        <f aca="true" t="shared" si="0" ref="D6:F7">C6*1.017</f>
        <v>37898438.894999996</v>
      </c>
      <c r="E6" s="76">
        <f t="shared" si="0"/>
        <v>38542712.35621499</v>
      </c>
      <c r="F6" s="77">
        <f t="shared" si="0"/>
        <v>39197938.46627064</v>
      </c>
      <c r="G6" s="64"/>
      <c r="H6" s="64"/>
      <c r="I6" s="64"/>
      <c r="J6" s="64"/>
      <c r="K6" s="64"/>
      <c r="L6" s="64"/>
    </row>
    <row r="7" spans="1:12" ht="15.75" thickBot="1">
      <c r="A7" s="418" t="s">
        <v>1306</v>
      </c>
      <c r="B7" s="419"/>
      <c r="C7" s="78">
        <v>15507271</v>
      </c>
      <c r="D7" s="76">
        <f t="shared" si="0"/>
        <v>15770894.606999999</v>
      </c>
      <c r="E7" s="76">
        <f t="shared" si="0"/>
        <v>16038999.815318998</v>
      </c>
      <c r="F7" s="79">
        <f t="shared" si="0"/>
        <v>16311662.81217942</v>
      </c>
      <c r="G7" s="64"/>
      <c r="H7" s="64"/>
      <c r="I7" s="64"/>
      <c r="J7" s="64"/>
      <c r="K7" s="64"/>
      <c r="L7" s="64"/>
    </row>
    <row r="8" spans="1:12" ht="15.75" thickBot="1">
      <c r="A8" s="80" t="s">
        <v>1307</v>
      </c>
      <c r="B8" s="81"/>
      <c r="C8" s="82">
        <f>SUM(C6:C7)</f>
        <v>52772206</v>
      </c>
      <c r="D8" s="83">
        <f>SUM(D6:D7)</f>
        <v>53669333.502</v>
      </c>
      <c r="E8" s="83">
        <f>SUM(E6:E7)</f>
        <v>54581712.17153399</v>
      </c>
      <c r="F8" s="84">
        <f>SUM(F6:F7)</f>
        <v>55509601.27845006</v>
      </c>
      <c r="G8" s="85"/>
      <c r="H8" s="85"/>
      <c r="I8" s="85"/>
      <c r="J8" s="85"/>
      <c r="K8" s="85"/>
      <c r="L8" s="85"/>
    </row>
    <row r="9" spans="1:12" ht="15.75" thickBot="1">
      <c r="A9" s="407" t="s">
        <v>409</v>
      </c>
      <c r="B9" s="408"/>
      <c r="C9" s="86">
        <v>39742956</v>
      </c>
      <c r="D9" s="76">
        <f aca="true" t="shared" si="1" ref="D9:F10">C9*1.017</f>
        <v>40418586.252</v>
      </c>
      <c r="E9" s="76">
        <f t="shared" si="1"/>
        <v>41105702.218283996</v>
      </c>
      <c r="F9" s="77">
        <f t="shared" si="1"/>
        <v>41804499.15599482</v>
      </c>
      <c r="G9" s="87"/>
      <c r="H9" s="87"/>
      <c r="I9" s="87"/>
      <c r="J9" s="87"/>
      <c r="K9" s="87"/>
      <c r="L9" s="87"/>
    </row>
    <row r="10" spans="1:12" ht="15.75" thickBot="1">
      <c r="A10" s="409" t="s">
        <v>1308</v>
      </c>
      <c r="B10" s="410"/>
      <c r="C10" s="88">
        <v>628622</v>
      </c>
      <c r="D10" s="76">
        <f t="shared" si="1"/>
        <v>639308.5739999999</v>
      </c>
      <c r="E10" s="76">
        <f t="shared" si="1"/>
        <v>650176.8197579999</v>
      </c>
      <c r="F10" s="79">
        <f t="shared" si="1"/>
        <v>661229.8256938858</v>
      </c>
      <c r="G10" s="64"/>
      <c r="H10" s="64"/>
      <c r="I10" s="64"/>
      <c r="J10" s="64"/>
      <c r="K10" s="64"/>
      <c r="L10" s="64"/>
    </row>
    <row r="11" spans="1:12" ht="15.75" thickBot="1">
      <c r="A11" s="80" t="s">
        <v>1309</v>
      </c>
      <c r="B11" s="81"/>
      <c r="C11" s="82">
        <f>SUM(C9:C10)</f>
        <v>40371578</v>
      </c>
      <c r="D11" s="83">
        <f>SUM(D9:D10)</f>
        <v>41057894.826</v>
      </c>
      <c r="E11" s="83">
        <f>SUM(E9:E10)</f>
        <v>41755879.038041994</v>
      </c>
      <c r="F11" s="84">
        <f>SUM(F9:F10)</f>
        <v>42465728.9816887</v>
      </c>
      <c r="G11" s="87"/>
      <c r="H11" s="87"/>
      <c r="I11" s="87"/>
      <c r="J11" s="87"/>
      <c r="K11" s="87"/>
      <c r="L11" s="87"/>
    </row>
    <row r="12" spans="1:12" ht="15">
      <c r="A12" s="89"/>
      <c r="B12" s="89"/>
      <c r="C12" s="90"/>
      <c r="D12" s="90"/>
      <c r="E12" s="90"/>
      <c r="F12" s="90"/>
      <c r="G12" s="64"/>
      <c r="H12" s="64"/>
      <c r="I12" s="64"/>
      <c r="J12" s="64"/>
      <c r="K12" s="64"/>
      <c r="L12" s="64"/>
    </row>
    <row r="13" spans="1:12" ht="15">
      <c r="A13" s="64"/>
      <c r="B13" s="64"/>
      <c r="C13" s="91"/>
      <c r="D13" s="92"/>
      <c r="E13" s="93"/>
      <c r="F13" s="93"/>
      <c r="G13" s="64"/>
      <c r="H13" s="64"/>
      <c r="I13" s="64"/>
      <c r="J13" s="64"/>
      <c r="K13" s="64"/>
      <c r="L13" s="64"/>
    </row>
    <row r="14" spans="1:12" ht="15">
      <c r="A14" s="64"/>
      <c r="B14" s="64"/>
      <c r="C14" s="94"/>
      <c r="D14" s="93"/>
      <c r="E14" s="93"/>
      <c r="F14" s="93"/>
      <c r="G14" s="64"/>
      <c r="H14" s="64"/>
      <c r="I14" s="64"/>
      <c r="J14" s="64"/>
      <c r="K14" s="64"/>
      <c r="L14" s="64"/>
    </row>
    <row r="15" spans="1:12" ht="15">
      <c r="A15" s="64"/>
      <c r="B15" s="64"/>
      <c r="C15" s="94"/>
      <c r="D15" s="93"/>
      <c r="E15" s="93"/>
      <c r="F15" s="93"/>
      <c r="G15" s="64"/>
      <c r="H15" s="64"/>
      <c r="I15" s="64"/>
      <c r="J15" s="64"/>
      <c r="K15" s="64"/>
      <c r="L15" s="64"/>
    </row>
    <row r="16" spans="1:12" ht="15">
      <c r="A16" s="64"/>
      <c r="B16" s="64"/>
      <c r="C16" s="94"/>
      <c r="D16" s="93"/>
      <c r="E16" s="93"/>
      <c r="F16" s="93"/>
      <c r="G16" s="64"/>
      <c r="H16" s="64"/>
      <c r="I16" s="64"/>
      <c r="J16" s="64"/>
      <c r="K16" s="64"/>
      <c r="L16" s="64"/>
    </row>
    <row r="17" spans="1:12" ht="15">
      <c r="A17" s="64"/>
      <c r="B17" s="64"/>
      <c r="C17" s="94"/>
      <c r="D17" s="93"/>
      <c r="E17" s="93"/>
      <c r="F17" s="93"/>
      <c r="G17" s="64"/>
      <c r="H17" s="64"/>
      <c r="I17" s="64"/>
      <c r="J17" s="64"/>
      <c r="K17" s="64"/>
      <c r="L17" s="64"/>
    </row>
    <row r="18" spans="1:12" ht="15">
      <c r="A18" s="64"/>
      <c r="B18" s="64"/>
      <c r="C18" s="94"/>
      <c r="D18" s="93"/>
      <c r="E18" s="93"/>
      <c r="F18" s="93"/>
      <c r="G18" s="64"/>
      <c r="H18" s="64"/>
      <c r="I18" s="64"/>
      <c r="J18" s="64"/>
      <c r="K18" s="64"/>
      <c r="L18" s="64"/>
    </row>
    <row r="19" spans="1:12" ht="15">
      <c r="A19" s="64"/>
      <c r="B19" s="64"/>
      <c r="C19" s="94"/>
      <c r="D19" s="93"/>
      <c r="E19" s="93"/>
      <c r="F19" s="93"/>
      <c r="G19" s="64"/>
      <c r="H19" s="64"/>
      <c r="I19" s="64"/>
      <c r="J19" s="64"/>
      <c r="K19" s="64"/>
      <c r="L19" s="64"/>
    </row>
    <row r="20" spans="1:12" ht="15">
      <c r="A20" s="64"/>
      <c r="B20" s="64"/>
      <c r="C20" s="94"/>
      <c r="D20" s="93"/>
      <c r="E20" s="93"/>
      <c r="F20" s="93"/>
      <c r="G20" s="64"/>
      <c r="H20" s="64"/>
      <c r="I20" s="64"/>
      <c r="J20" s="64"/>
      <c r="K20" s="64"/>
      <c r="L20" s="64"/>
    </row>
    <row r="21" spans="1:12" ht="15">
      <c r="A21" s="64"/>
      <c r="B21" s="64"/>
      <c r="C21" s="94"/>
      <c r="D21" s="93"/>
      <c r="E21" s="93"/>
      <c r="F21" s="93"/>
      <c r="G21" s="64"/>
      <c r="H21" s="64"/>
      <c r="I21" s="64"/>
      <c r="J21" s="64"/>
      <c r="K21" s="64"/>
      <c r="L21" s="64"/>
    </row>
    <row r="22" spans="1:12" ht="15">
      <c r="A22" s="64"/>
      <c r="B22" s="64"/>
      <c r="C22" s="94"/>
      <c r="D22" s="93"/>
      <c r="E22" s="93"/>
      <c r="F22" s="93"/>
      <c r="G22" s="64"/>
      <c r="H22" s="64"/>
      <c r="I22" s="64"/>
      <c r="J22" s="64"/>
      <c r="K22" s="64"/>
      <c r="L22" s="64"/>
    </row>
    <row r="23" spans="1:12" ht="15">
      <c r="A23" s="64"/>
      <c r="B23" s="64"/>
      <c r="C23" s="94"/>
      <c r="D23" s="93"/>
      <c r="E23" s="93"/>
      <c r="F23" s="93"/>
      <c r="G23" s="64"/>
      <c r="H23" s="64"/>
      <c r="I23" s="64"/>
      <c r="J23" s="64"/>
      <c r="K23" s="64"/>
      <c r="L23" s="64"/>
    </row>
    <row r="24" spans="1:12" ht="15">
      <c r="A24" s="64"/>
      <c r="B24" s="64"/>
      <c r="C24" s="94"/>
      <c r="D24" s="93"/>
      <c r="E24" s="93"/>
      <c r="F24" s="93"/>
      <c r="G24" s="64"/>
      <c r="H24" s="64"/>
      <c r="I24" s="64"/>
      <c r="J24" s="64"/>
      <c r="K24" s="64"/>
      <c r="L24" s="64"/>
    </row>
    <row r="25" spans="1:12" ht="15">
      <c r="A25" s="64"/>
      <c r="B25" s="64"/>
      <c r="C25" s="94"/>
      <c r="D25" s="93"/>
      <c r="E25" s="93"/>
      <c r="F25" s="93"/>
      <c r="G25" s="64"/>
      <c r="H25" s="64"/>
      <c r="I25" s="64"/>
      <c r="J25" s="64"/>
      <c r="K25" s="64"/>
      <c r="L25" s="64"/>
    </row>
    <row r="26" spans="1:12" ht="15">
      <c r="A26" s="64"/>
      <c r="B26" s="64"/>
      <c r="C26" s="94"/>
      <c r="D26" s="93"/>
      <c r="E26" s="93"/>
      <c r="F26" s="93"/>
      <c r="G26" s="64"/>
      <c r="H26" s="64"/>
      <c r="I26" s="64"/>
      <c r="J26" s="64"/>
      <c r="K26" s="64"/>
      <c r="L26" s="64"/>
    </row>
    <row r="27" spans="1:12" ht="15">
      <c r="A27" s="64"/>
      <c r="B27" s="64"/>
      <c r="C27" s="94"/>
      <c r="D27" s="93"/>
      <c r="E27" s="93"/>
      <c r="F27" s="93"/>
      <c r="G27" s="64"/>
      <c r="H27" s="64"/>
      <c r="I27" s="64"/>
      <c r="J27" s="64"/>
      <c r="K27" s="64"/>
      <c r="L27" s="64"/>
    </row>
    <row r="28" spans="1:12" ht="15">
      <c r="A28" s="64"/>
      <c r="B28" s="64"/>
      <c r="C28" s="94"/>
      <c r="D28" s="93"/>
      <c r="E28" s="93"/>
      <c r="F28" s="93"/>
      <c r="G28" s="64"/>
      <c r="H28" s="64"/>
      <c r="I28" s="64"/>
      <c r="J28" s="64"/>
      <c r="K28" s="64"/>
      <c r="L28" s="64"/>
    </row>
  </sheetData>
  <sheetProtection/>
  <mergeCells count="8">
    <mergeCell ref="A9:B9"/>
    <mergeCell ref="A10:B10"/>
    <mergeCell ref="A1:F1"/>
    <mergeCell ref="A2:F2"/>
    <mergeCell ref="A3:F3"/>
    <mergeCell ref="E4:F4"/>
    <mergeCell ref="A5:B5"/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5" sqref="H5"/>
    </sheetView>
  </sheetViews>
  <sheetFormatPr defaultColWidth="9.125" defaultRowHeight="12.75"/>
  <cols>
    <col min="1" max="1" width="4.875" style="14" customWidth="1"/>
    <col min="2" max="2" width="37.625" style="14" customWidth="1"/>
    <col min="3" max="8" width="12.625" style="13" customWidth="1"/>
    <col min="9" max="16384" width="9.125" style="13" customWidth="1"/>
  </cols>
  <sheetData>
    <row r="1" spans="1:8" ht="28.5" customHeight="1">
      <c r="A1" s="343" t="s">
        <v>2119</v>
      </c>
      <c r="B1" s="343"/>
      <c r="C1" s="343"/>
      <c r="D1" s="343"/>
      <c r="E1" s="343"/>
      <c r="F1" s="343"/>
      <c r="G1" s="343"/>
      <c r="H1" s="343"/>
    </row>
    <row r="2" spans="1:8" ht="37.5" customHeight="1">
      <c r="A2" s="420" t="s">
        <v>1426</v>
      </c>
      <c r="B2" s="421"/>
      <c r="C2" s="421"/>
      <c r="D2" s="421"/>
      <c r="E2" s="421"/>
      <c r="F2" s="421"/>
      <c r="G2" s="421"/>
      <c r="H2" s="422"/>
    </row>
    <row r="3" spans="1:8" ht="15.75" customHeight="1">
      <c r="A3" s="350" t="s">
        <v>443</v>
      </c>
      <c r="B3" s="350"/>
      <c r="C3" s="350"/>
      <c r="D3" s="350"/>
      <c r="E3" s="350"/>
      <c r="F3" s="350"/>
      <c r="G3" s="350"/>
      <c r="H3" s="350"/>
    </row>
    <row r="4" spans="1:8" ht="19.5" customHeight="1">
      <c r="A4" s="423" t="s">
        <v>423</v>
      </c>
      <c r="B4" s="425" t="s">
        <v>1427</v>
      </c>
      <c r="C4" s="423" t="s">
        <v>1428</v>
      </c>
      <c r="D4" s="423" t="s">
        <v>1429</v>
      </c>
      <c r="E4" s="427" t="s">
        <v>1430</v>
      </c>
      <c r="F4" s="428"/>
      <c r="G4" s="428"/>
      <c r="H4" s="429"/>
    </row>
    <row r="5" spans="1:8" ht="19.5" customHeight="1">
      <c r="A5" s="424"/>
      <c r="B5" s="426"/>
      <c r="C5" s="424"/>
      <c r="D5" s="424"/>
      <c r="E5" s="202">
        <v>2019</v>
      </c>
      <c r="F5" s="202">
        <v>2020</v>
      </c>
      <c r="G5" s="202">
        <v>2021</v>
      </c>
      <c r="H5" s="202">
        <v>2022</v>
      </c>
    </row>
    <row r="6" spans="1:8" s="63" customFormat="1" ht="19.5" customHeight="1">
      <c r="A6" s="203">
        <v>1</v>
      </c>
      <c r="B6" s="204" t="s">
        <v>1431</v>
      </c>
      <c r="C6" s="205"/>
      <c r="D6" s="205"/>
      <c r="E6" s="205"/>
      <c r="F6" s="205"/>
      <c r="G6" s="205"/>
      <c r="H6" s="205"/>
    </row>
    <row r="7" spans="1:8" ht="19.5" customHeight="1">
      <c r="A7" s="206">
        <v>2</v>
      </c>
      <c r="B7" s="207"/>
      <c r="C7" s="208"/>
      <c r="D7" s="208"/>
      <c r="E7" s="208"/>
      <c r="F7" s="208"/>
      <c r="G7" s="208"/>
      <c r="H7" s="208"/>
    </row>
    <row r="8" spans="1:8" ht="19.5" customHeight="1">
      <c r="A8" s="206">
        <v>3</v>
      </c>
      <c r="B8" s="207"/>
      <c r="C8" s="208"/>
      <c r="D8" s="208"/>
      <c r="E8" s="208"/>
      <c r="F8" s="208"/>
      <c r="G8" s="208"/>
      <c r="H8" s="208"/>
    </row>
    <row r="9" spans="1:8" ht="19.5" customHeight="1">
      <c r="A9" s="206">
        <v>4</v>
      </c>
      <c r="B9" s="207"/>
      <c r="C9" s="208"/>
      <c r="D9" s="208"/>
      <c r="E9" s="208"/>
      <c r="F9" s="208"/>
      <c r="G9" s="208"/>
      <c r="H9" s="208"/>
    </row>
    <row r="10" spans="1:8" ht="19.5" customHeight="1">
      <c r="A10" s="206">
        <v>5</v>
      </c>
      <c r="B10" s="207"/>
      <c r="C10" s="208"/>
      <c r="D10" s="208"/>
      <c r="E10" s="208"/>
      <c r="F10" s="208"/>
      <c r="G10" s="208"/>
      <c r="H10" s="208"/>
    </row>
    <row r="11" spans="1:8" s="63" customFormat="1" ht="19.5" customHeight="1">
      <c r="A11" s="203">
        <v>6</v>
      </c>
      <c r="B11" s="204" t="s">
        <v>1432</v>
      </c>
      <c r="C11" s="205"/>
      <c r="D11" s="205"/>
      <c r="E11" s="205"/>
      <c r="F11" s="205"/>
      <c r="G11" s="205"/>
      <c r="H11" s="205"/>
    </row>
    <row r="12" spans="1:8" ht="19.5" customHeight="1">
      <c r="A12" s="206">
        <v>7</v>
      </c>
      <c r="B12" s="209"/>
      <c r="C12" s="208"/>
      <c r="D12" s="208"/>
      <c r="E12" s="208"/>
      <c r="F12" s="208"/>
      <c r="G12" s="208"/>
      <c r="H12" s="208"/>
    </row>
    <row r="13" spans="1:8" ht="19.5" customHeight="1">
      <c r="A13" s="206">
        <v>8</v>
      </c>
      <c r="B13" s="207"/>
      <c r="C13" s="208"/>
      <c r="D13" s="208"/>
      <c r="E13" s="208"/>
      <c r="F13" s="208"/>
      <c r="G13" s="208"/>
      <c r="H13" s="208"/>
    </row>
    <row r="14" spans="1:8" ht="19.5" customHeight="1">
      <c r="A14" s="206">
        <v>9</v>
      </c>
      <c r="B14" s="207"/>
      <c r="C14" s="208"/>
      <c r="D14" s="208"/>
      <c r="E14" s="208"/>
      <c r="F14" s="208"/>
      <c r="G14" s="208"/>
      <c r="H14" s="208"/>
    </row>
    <row r="15" spans="1:8" ht="19.5" customHeight="1">
      <c r="A15" s="206">
        <v>10</v>
      </c>
      <c r="B15" s="207"/>
      <c r="C15" s="208"/>
      <c r="D15" s="208"/>
      <c r="E15" s="208"/>
      <c r="F15" s="208"/>
      <c r="G15" s="208"/>
      <c r="H15" s="208"/>
    </row>
    <row r="16" spans="1:8" s="63" customFormat="1" ht="19.5" customHeight="1">
      <c r="A16" s="202">
        <v>11</v>
      </c>
      <c r="B16" s="210" t="s">
        <v>1433</v>
      </c>
      <c r="C16" s="211"/>
      <c r="D16" s="211"/>
      <c r="E16" s="211"/>
      <c r="F16" s="211"/>
      <c r="G16" s="211">
        <f>SUM(G12:G15)</f>
        <v>0</v>
      </c>
      <c r="H16" s="211">
        <f>SUM(H12:H15)</f>
        <v>0</v>
      </c>
    </row>
  </sheetData>
  <sheetProtection/>
  <mergeCells count="8">
    <mergeCell ref="A1:H1"/>
    <mergeCell ref="A2:H2"/>
    <mergeCell ref="A3:H3"/>
    <mergeCell ref="A4:A5"/>
    <mergeCell ref="B4:B5"/>
    <mergeCell ref="C4:C5"/>
    <mergeCell ref="D4:D5"/>
    <mergeCell ref="E4:H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G30"/>
  <sheetViews>
    <sheetView zoomScalePageLayoutView="0" workbookViewId="0" topLeftCell="A1">
      <selection activeCell="A1" sqref="A1:BF1"/>
    </sheetView>
  </sheetViews>
  <sheetFormatPr defaultColWidth="9.125" defaultRowHeight="12.75"/>
  <cols>
    <col min="1" max="1" width="2.50390625" style="14" customWidth="1"/>
    <col min="2" max="2" width="2.125" style="14" customWidth="1"/>
    <col min="3" max="31" width="2.625" style="13" customWidth="1"/>
    <col min="32" max="32" width="7.375" style="13" customWidth="1"/>
    <col min="33" max="33" width="2.625" style="13" customWidth="1"/>
    <col min="34" max="34" width="7.50390625" style="13" customWidth="1"/>
    <col min="35" max="35" width="2.625" style="13" customWidth="1"/>
    <col min="36" max="36" width="8.00390625" style="13" customWidth="1"/>
    <col min="37" max="37" width="2.625" style="13" customWidth="1"/>
    <col min="38" max="38" width="7.875" style="13" customWidth="1"/>
    <col min="39" max="39" width="2.625" style="13" customWidth="1"/>
    <col min="40" max="40" width="6.50390625" style="13" customWidth="1"/>
    <col min="41" max="41" width="2.625" style="13" customWidth="1"/>
    <col min="42" max="42" width="6.50390625" style="13" customWidth="1"/>
    <col min="43" max="43" width="4.125" style="13" customWidth="1"/>
    <col min="44" max="44" width="4.625" style="13" customWidth="1"/>
    <col min="45" max="45" width="4.375" style="13" customWidth="1"/>
    <col min="46" max="46" width="5.625" style="13" customWidth="1"/>
    <col min="47" max="47" width="2.625" style="13" customWidth="1"/>
    <col min="48" max="48" width="6.875" style="13" customWidth="1"/>
    <col min="49" max="49" width="2.625" style="13" customWidth="1"/>
    <col min="50" max="50" width="7.00390625" style="13" customWidth="1"/>
    <col min="51" max="51" width="2.625" style="13" customWidth="1"/>
    <col min="52" max="52" width="6.50390625" style="13" customWidth="1"/>
    <col min="53" max="53" width="2.625" style="13" customWidth="1"/>
    <col min="54" max="54" width="6.375" style="13" customWidth="1"/>
    <col min="55" max="55" width="2.625" style="13" customWidth="1"/>
    <col min="56" max="56" width="7.50390625" style="13" customWidth="1"/>
    <col min="57" max="57" width="2.625" style="13" customWidth="1"/>
    <col min="58" max="58" width="7.625" style="13" customWidth="1"/>
    <col min="59" max="59" width="10.50390625" style="13" customWidth="1"/>
    <col min="60" max="67" width="2.625" style="13" customWidth="1"/>
    <col min="68" max="16384" width="9.125" style="13" customWidth="1"/>
  </cols>
  <sheetData>
    <row r="1" spans="1:58" ht="28.5" customHeight="1">
      <c r="A1" s="337" t="s">
        <v>2120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</row>
    <row r="2" spans="1:58" ht="28.5" customHeight="1">
      <c r="A2" s="345" t="s">
        <v>1589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1"/>
    </row>
    <row r="3" spans="1:58" ht="15" customHeight="1">
      <c r="A3" s="340" t="s">
        <v>2108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432"/>
    </row>
    <row r="4" spans="1:59" ht="15.75" customHeight="1">
      <c r="A4" s="350" t="s">
        <v>1440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53"/>
    </row>
    <row r="5" spans="1:59" ht="15.75" customHeight="1">
      <c r="A5" s="434" t="s">
        <v>423</v>
      </c>
      <c r="B5" s="434"/>
      <c r="C5" s="435" t="s">
        <v>150</v>
      </c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6" t="s">
        <v>1273</v>
      </c>
      <c r="AD5" s="436"/>
      <c r="AE5" s="437" t="s">
        <v>1274</v>
      </c>
      <c r="AF5" s="438"/>
      <c r="AG5" s="441">
        <v>2019</v>
      </c>
      <c r="AH5" s="442"/>
      <c r="AI5" s="442"/>
      <c r="AJ5" s="442"/>
      <c r="AK5" s="442"/>
      <c r="AL5" s="442"/>
      <c r="AM5" s="442"/>
      <c r="AN5" s="442"/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42"/>
      <c r="BE5" s="443" t="s">
        <v>1275</v>
      </c>
      <c r="BF5" s="443"/>
      <c r="BG5" s="443" t="s">
        <v>1276</v>
      </c>
    </row>
    <row r="6" spans="1:59" ht="39.75" customHeight="1">
      <c r="A6" s="434"/>
      <c r="B6" s="434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6"/>
      <c r="AD6" s="436"/>
      <c r="AE6" s="439"/>
      <c r="AF6" s="440"/>
      <c r="AG6" s="444" t="s">
        <v>1277</v>
      </c>
      <c r="AH6" s="445"/>
      <c r="AI6" s="444" t="s">
        <v>1278</v>
      </c>
      <c r="AJ6" s="445"/>
      <c r="AK6" s="444" t="s">
        <v>1279</v>
      </c>
      <c r="AL6" s="446"/>
      <c r="AM6" s="444" t="s">
        <v>1280</v>
      </c>
      <c r="AN6" s="445"/>
      <c r="AO6" s="444" t="s">
        <v>1281</v>
      </c>
      <c r="AP6" s="445"/>
      <c r="AQ6" s="444" t="s">
        <v>1282</v>
      </c>
      <c r="AR6" s="445"/>
      <c r="AS6" s="444" t="s">
        <v>1283</v>
      </c>
      <c r="AT6" s="445"/>
      <c r="AU6" s="444" t="s">
        <v>1284</v>
      </c>
      <c r="AV6" s="445"/>
      <c r="AW6" s="444" t="s">
        <v>1285</v>
      </c>
      <c r="AX6" s="445"/>
      <c r="AY6" s="444" t="s">
        <v>1286</v>
      </c>
      <c r="AZ6" s="445"/>
      <c r="BA6" s="444" t="s">
        <v>1287</v>
      </c>
      <c r="BB6" s="445"/>
      <c r="BC6" s="444" t="s">
        <v>1288</v>
      </c>
      <c r="BD6" s="445"/>
      <c r="BE6" s="443"/>
      <c r="BF6" s="443"/>
      <c r="BG6" s="443"/>
    </row>
    <row r="7" spans="1:59" ht="12.75">
      <c r="A7" s="364" t="s">
        <v>444</v>
      </c>
      <c r="B7" s="365"/>
      <c r="C7" s="366" t="s">
        <v>445</v>
      </c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6" t="s">
        <v>446</v>
      </c>
      <c r="AD7" s="367"/>
      <c r="AE7" s="366" t="s">
        <v>447</v>
      </c>
      <c r="AF7" s="367"/>
      <c r="AG7" s="366" t="s">
        <v>448</v>
      </c>
      <c r="AH7" s="367"/>
      <c r="AI7" s="366" t="s">
        <v>449</v>
      </c>
      <c r="AJ7" s="367"/>
      <c r="AK7" s="366" t="s">
        <v>450</v>
      </c>
      <c r="AL7" s="367"/>
      <c r="AM7" s="366" t="s">
        <v>451</v>
      </c>
      <c r="AN7" s="367"/>
      <c r="AO7" s="366" t="s">
        <v>452</v>
      </c>
      <c r="AP7" s="367"/>
      <c r="AQ7" s="366" t="s">
        <v>1289</v>
      </c>
      <c r="AR7" s="367"/>
      <c r="AS7" s="366" t="s">
        <v>1290</v>
      </c>
      <c r="AT7" s="367"/>
      <c r="AU7" s="366" t="s">
        <v>1291</v>
      </c>
      <c r="AV7" s="367"/>
      <c r="AW7" s="366" t="s">
        <v>1292</v>
      </c>
      <c r="AX7" s="367"/>
      <c r="AY7" s="366" t="s">
        <v>1293</v>
      </c>
      <c r="AZ7" s="367"/>
      <c r="BA7" s="366" t="s">
        <v>1294</v>
      </c>
      <c r="BB7" s="367"/>
      <c r="BC7" s="366" t="s">
        <v>1295</v>
      </c>
      <c r="BD7" s="367"/>
      <c r="BE7" s="366" t="s">
        <v>1296</v>
      </c>
      <c r="BF7" s="368"/>
      <c r="BG7" s="54" t="s">
        <v>1297</v>
      </c>
    </row>
    <row r="8" spans="1:59" ht="19.5" customHeight="1">
      <c r="A8" s="369" t="s">
        <v>1</v>
      </c>
      <c r="B8" s="370"/>
      <c r="C8" s="377" t="s">
        <v>389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9"/>
      <c r="AC8" s="447" t="s">
        <v>137</v>
      </c>
      <c r="AD8" s="448"/>
      <c r="AE8" s="449">
        <f>1!F22</f>
        <v>24777091</v>
      </c>
      <c r="AF8" s="450"/>
      <c r="AG8" s="451">
        <f>AE8/12</f>
        <v>2064757.5833333333</v>
      </c>
      <c r="AH8" s="452"/>
      <c r="AI8" s="451">
        <v>2064758</v>
      </c>
      <c r="AJ8" s="452"/>
      <c r="AK8" s="451">
        <v>2064758</v>
      </c>
      <c r="AL8" s="452"/>
      <c r="AM8" s="451">
        <v>2064758</v>
      </c>
      <c r="AN8" s="452"/>
      <c r="AO8" s="451">
        <v>2064758</v>
      </c>
      <c r="AP8" s="452"/>
      <c r="AQ8" s="451">
        <v>2064758</v>
      </c>
      <c r="AR8" s="452"/>
      <c r="AS8" s="451">
        <v>2064758</v>
      </c>
      <c r="AT8" s="452"/>
      <c r="AU8" s="451">
        <v>2064758</v>
      </c>
      <c r="AV8" s="452"/>
      <c r="AW8" s="451">
        <v>2064758</v>
      </c>
      <c r="AX8" s="452"/>
      <c r="AY8" s="451">
        <v>2064758</v>
      </c>
      <c r="AZ8" s="452"/>
      <c r="BA8" s="451">
        <v>2064758</v>
      </c>
      <c r="BB8" s="452"/>
      <c r="BC8" s="451">
        <v>2064753</v>
      </c>
      <c r="BD8" s="452"/>
      <c r="BE8" s="449">
        <f aca="true" t="shared" si="0" ref="BE8:BE28">SUM(AG8:BD8)</f>
        <v>24777090.583333332</v>
      </c>
      <c r="BF8" s="453"/>
      <c r="BG8" s="55">
        <f aca="true" t="shared" si="1" ref="BG8:BG30">BE8-AE8</f>
        <v>-0.4166666679084301</v>
      </c>
    </row>
    <row r="9" spans="1:59" ht="19.5" customHeight="1">
      <c r="A9" s="369" t="s">
        <v>2</v>
      </c>
      <c r="B9" s="370"/>
      <c r="C9" s="377" t="s">
        <v>391</v>
      </c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9"/>
      <c r="AC9" s="447" t="s">
        <v>155</v>
      </c>
      <c r="AD9" s="448"/>
      <c r="AE9" s="449">
        <f>1!F28</f>
        <v>4981397</v>
      </c>
      <c r="AF9" s="453"/>
      <c r="AG9" s="451">
        <v>415116</v>
      </c>
      <c r="AH9" s="452"/>
      <c r="AI9" s="451">
        <v>415116</v>
      </c>
      <c r="AJ9" s="452"/>
      <c r="AK9" s="451">
        <v>415116</v>
      </c>
      <c r="AL9" s="452"/>
      <c r="AM9" s="451">
        <v>415116</v>
      </c>
      <c r="AN9" s="452"/>
      <c r="AO9" s="451">
        <v>415116</v>
      </c>
      <c r="AP9" s="452"/>
      <c r="AQ9" s="451">
        <v>415116</v>
      </c>
      <c r="AR9" s="452"/>
      <c r="AS9" s="451">
        <v>415116</v>
      </c>
      <c r="AT9" s="452"/>
      <c r="AU9" s="451">
        <v>415116</v>
      </c>
      <c r="AV9" s="452"/>
      <c r="AW9" s="451">
        <v>415116</v>
      </c>
      <c r="AX9" s="452"/>
      <c r="AY9" s="451">
        <v>415116</v>
      </c>
      <c r="AZ9" s="452"/>
      <c r="BA9" s="451">
        <v>415116</v>
      </c>
      <c r="BB9" s="452"/>
      <c r="BC9" s="451">
        <v>415121</v>
      </c>
      <c r="BD9" s="452"/>
      <c r="BE9" s="449">
        <f>SUM(AG9:BD9)</f>
        <v>4981397</v>
      </c>
      <c r="BF9" s="453"/>
      <c r="BG9" s="55">
        <f t="shared" si="1"/>
        <v>0</v>
      </c>
    </row>
    <row r="10" spans="1:59" ht="19.5" customHeight="1">
      <c r="A10" s="369" t="s">
        <v>3</v>
      </c>
      <c r="B10" s="370"/>
      <c r="C10" s="377" t="s">
        <v>429</v>
      </c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9"/>
      <c r="AC10" s="447" t="s">
        <v>160</v>
      </c>
      <c r="AD10" s="448"/>
      <c r="AE10" s="449">
        <f>1!F35</f>
        <v>6691752</v>
      </c>
      <c r="AF10" s="453"/>
      <c r="AG10" s="451">
        <v>557646</v>
      </c>
      <c r="AH10" s="452"/>
      <c r="AI10" s="451">
        <v>557646</v>
      </c>
      <c r="AJ10" s="452"/>
      <c r="AK10" s="451">
        <v>557646</v>
      </c>
      <c r="AL10" s="452"/>
      <c r="AM10" s="451">
        <v>557646</v>
      </c>
      <c r="AN10" s="452"/>
      <c r="AO10" s="451">
        <v>557646</v>
      </c>
      <c r="AP10" s="452"/>
      <c r="AQ10" s="451">
        <v>557646</v>
      </c>
      <c r="AR10" s="452"/>
      <c r="AS10" s="451">
        <v>557646</v>
      </c>
      <c r="AT10" s="452"/>
      <c r="AU10" s="451">
        <v>557646</v>
      </c>
      <c r="AV10" s="452"/>
      <c r="AW10" s="451">
        <v>557646</v>
      </c>
      <c r="AX10" s="452"/>
      <c r="AY10" s="451">
        <v>557646</v>
      </c>
      <c r="AZ10" s="452"/>
      <c r="BA10" s="451">
        <v>557646</v>
      </c>
      <c r="BB10" s="452"/>
      <c r="BC10" s="451">
        <v>557646</v>
      </c>
      <c r="BD10" s="452"/>
      <c r="BE10" s="449">
        <f t="shared" si="0"/>
        <v>6691752</v>
      </c>
      <c r="BF10" s="453"/>
      <c r="BG10" s="55">
        <f t="shared" si="1"/>
        <v>0</v>
      </c>
    </row>
    <row r="11" spans="1:59" ht="19.5" customHeight="1">
      <c r="A11" s="369" t="s">
        <v>4</v>
      </c>
      <c r="B11" s="370"/>
      <c r="C11" s="454" t="s">
        <v>430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6"/>
      <c r="AC11" s="447" t="s">
        <v>173</v>
      </c>
      <c r="AD11" s="448"/>
      <c r="AE11" s="449">
        <f>1!F47</f>
        <v>744695</v>
      </c>
      <c r="AF11" s="453"/>
      <c r="AG11" s="451">
        <v>62058</v>
      </c>
      <c r="AH11" s="452"/>
      <c r="AI11" s="451">
        <v>62058</v>
      </c>
      <c r="AJ11" s="452"/>
      <c r="AK11" s="451">
        <v>62058</v>
      </c>
      <c r="AL11" s="452"/>
      <c r="AM11" s="451">
        <v>62058</v>
      </c>
      <c r="AN11" s="452"/>
      <c r="AO11" s="451">
        <v>62058</v>
      </c>
      <c r="AP11" s="452"/>
      <c r="AQ11" s="451">
        <v>62058</v>
      </c>
      <c r="AR11" s="452"/>
      <c r="AS11" s="451">
        <v>62058</v>
      </c>
      <c r="AT11" s="452"/>
      <c r="AU11" s="451">
        <v>62058</v>
      </c>
      <c r="AV11" s="452"/>
      <c r="AW11" s="451">
        <v>62058</v>
      </c>
      <c r="AX11" s="452"/>
      <c r="AY11" s="451">
        <v>62058</v>
      </c>
      <c r="AZ11" s="452"/>
      <c r="BA11" s="451">
        <v>62058</v>
      </c>
      <c r="BB11" s="452"/>
      <c r="BC11" s="451">
        <v>62057</v>
      </c>
      <c r="BD11" s="452"/>
      <c r="BE11" s="449">
        <f t="shared" si="0"/>
        <v>744695</v>
      </c>
      <c r="BF11" s="453"/>
      <c r="BG11" s="55">
        <f t="shared" si="1"/>
        <v>0</v>
      </c>
    </row>
    <row r="12" spans="1:59" ht="19.5" customHeight="1">
      <c r="A12" s="369" t="s">
        <v>7</v>
      </c>
      <c r="B12" s="370"/>
      <c r="C12" s="377" t="s">
        <v>414</v>
      </c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8"/>
      <c r="Y12" s="378"/>
      <c r="Z12" s="378"/>
      <c r="AA12" s="378"/>
      <c r="AB12" s="379"/>
      <c r="AC12" s="447" t="s">
        <v>202</v>
      </c>
      <c r="AD12" s="448"/>
      <c r="AE12" s="449">
        <f>1!F53</f>
        <v>0</v>
      </c>
      <c r="AF12" s="453"/>
      <c r="AG12" s="451">
        <f>AE12/12</f>
        <v>0</v>
      </c>
      <c r="AH12" s="452"/>
      <c r="AI12" s="449">
        <v>0</v>
      </c>
      <c r="AJ12" s="453"/>
      <c r="AK12" s="449">
        <v>0</v>
      </c>
      <c r="AL12" s="453"/>
      <c r="AM12" s="449">
        <v>0</v>
      </c>
      <c r="AN12" s="453"/>
      <c r="AO12" s="449">
        <v>0</v>
      </c>
      <c r="AP12" s="453"/>
      <c r="AQ12" s="449">
        <v>0</v>
      </c>
      <c r="AR12" s="453"/>
      <c r="AS12" s="449">
        <v>0</v>
      </c>
      <c r="AT12" s="453"/>
      <c r="AU12" s="449">
        <v>0</v>
      </c>
      <c r="AV12" s="453"/>
      <c r="AW12" s="449">
        <v>0</v>
      </c>
      <c r="AX12" s="453"/>
      <c r="AY12" s="449">
        <v>0</v>
      </c>
      <c r="AZ12" s="453"/>
      <c r="BA12" s="449">
        <v>0</v>
      </c>
      <c r="BB12" s="453"/>
      <c r="BC12" s="449">
        <v>0</v>
      </c>
      <c r="BD12" s="453"/>
      <c r="BE12" s="449">
        <f t="shared" si="0"/>
        <v>0</v>
      </c>
      <c r="BF12" s="453"/>
      <c r="BG12" s="55">
        <f t="shared" si="1"/>
        <v>0</v>
      </c>
    </row>
    <row r="13" spans="1:59" ht="19.5" customHeight="1">
      <c r="A13" s="369" t="s">
        <v>8</v>
      </c>
      <c r="B13" s="370"/>
      <c r="C13" s="377" t="s">
        <v>401</v>
      </c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9"/>
      <c r="AC13" s="447" t="s">
        <v>207</v>
      </c>
      <c r="AD13" s="448"/>
      <c r="AE13" s="449">
        <f>1!F59</f>
        <v>70000</v>
      </c>
      <c r="AF13" s="453"/>
      <c r="AG13" s="451">
        <v>5833</v>
      </c>
      <c r="AH13" s="452"/>
      <c r="AI13" s="451">
        <v>5833</v>
      </c>
      <c r="AJ13" s="452"/>
      <c r="AK13" s="451">
        <v>5833</v>
      </c>
      <c r="AL13" s="452"/>
      <c r="AM13" s="451">
        <v>5833</v>
      </c>
      <c r="AN13" s="452"/>
      <c r="AO13" s="451">
        <v>5833</v>
      </c>
      <c r="AP13" s="452"/>
      <c r="AQ13" s="451">
        <v>5833</v>
      </c>
      <c r="AR13" s="452"/>
      <c r="AS13" s="451">
        <v>5833</v>
      </c>
      <c r="AT13" s="452"/>
      <c r="AU13" s="451">
        <v>5833</v>
      </c>
      <c r="AV13" s="452"/>
      <c r="AW13" s="451">
        <v>5833</v>
      </c>
      <c r="AX13" s="452"/>
      <c r="AY13" s="451">
        <v>5833</v>
      </c>
      <c r="AZ13" s="452"/>
      <c r="BA13" s="451">
        <v>5833</v>
      </c>
      <c r="BB13" s="452"/>
      <c r="BC13" s="451">
        <v>5837</v>
      </c>
      <c r="BD13" s="452"/>
      <c r="BE13" s="449">
        <f t="shared" si="0"/>
        <v>70000</v>
      </c>
      <c r="BF13" s="453"/>
      <c r="BG13" s="55">
        <f t="shared" si="1"/>
        <v>0</v>
      </c>
    </row>
    <row r="14" spans="1:59" ht="19.5" customHeight="1">
      <c r="A14" s="369" t="s">
        <v>9</v>
      </c>
      <c r="B14" s="370"/>
      <c r="C14" s="377" t="s">
        <v>402</v>
      </c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9"/>
      <c r="AC14" s="447" t="s">
        <v>211</v>
      </c>
      <c r="AD14" s="448"/>
      <c r="AE14" s="449">
        <v>0</v>
      </c>
      <c r="AF14" s="453"/>
      <c r="AG14" s="451">
        <v>0</v>
      </c>
      <c r="AH14" s="452"/>
      <c r="AI14" s="451">
        <v>0</v>
      </c>
      <c r="AJ14" s="452"/>
      <c r="AK14" s="451">
        <v>0</v>
      </c>
      <c r="AL14" s="452"/>
      <c r="AM14" s="451">
        <v>0</v>
      </c>
      <c r="AN14" s="452"/>
      <c r="AO14" s="451">
        <v>0</v>
      </c>
      <c r="AP14" s="452"/>
      <c r="AQ14" s="451">
        <v>0</v>
      </c>
      <c r="AR14" s="452"/>
      <c r="AS14" s="451">
        <v>0</v>
      </c>
      <c r="AT14" s="452"/>
      <c r="AU14" s="451">
        <v>0</v>
      </c>
      <c r="AV14" s="452"/>
      <c r="AW14" s="451">
        <v>0</v>
      </c>
      <c r="AX14" s="452"/>
      <c r="AY14" s="451">
        <v>0</v>
      </c>
      <c r="AZ14" s="452"/>
      <c r="BA14" s="451">
        <v>0</v>
      </c>
      <c r="BB14" s="452"/>
      <c r="BC14" s="451">
        <v>0</v>
      </c>
      <c r="BD14" s="452"/>
      <c r="BE14" s="449">
        <f t="shared" si="0"/>
        <v>0</v>
      </c>
      <c r="BF14" s="453"/>
      <c r="BG14" s="55">
        <f t="shared" si="1"/>
        <v>0</v>
      </c>
    </row>
    <row r="15" spans="1:59" s="57" customFormat="1" ht="19.5" customHeight="1">
      <c r="A15" s="457" t="s">
        <v>10</v>
      </c>
      <c r="B15" s="458"/>
      <c r="C15" s="459" t="s">
        <v>1298</v>
      </c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1"/>
      <c r="AC15" s="462" t="s">
        <v>212</v>
      </c>
      <c r="AD15" s="463"/>
      <c r="AE15" s="464">
        <f>SUM(AE8:AF14)</f>
        <v>37264935</v>
      </c>
      <c r="AF15" s="465"/>
      <c r="AG15" s="464">
        <f>SUM(AG8:AH14)</f>
        <v>3105410.583333333</v>
      </c>
      <c r="AH15" s="465"/>
      <c r="AI15" s="464">
        <f>SUM(AI8:AJ14)</f>
        <v>3105411</v>
      </c>
      <c r="AJ15" s="465"/>
      <c r="AK15" s="464">
        <f>SUM(AK8:AL14)</f>
        <v>3105411</v>
      </c>
      <c r="AL15" s="465"/>
      <c r="AM15" s="464">
        <f>SUM(AM8:AN14)</f>
        <v>3105411</v>
      </c>
      <c r="AN15" s="465"/>
      <c r="AO15" s="464">
        <f>SUM(AO8:AP14)</f>
        <v>3105411</v>
      </c>
      <c r="AP15" s="465"/>
      <c r="AQ15" s="464">
        <f>SUM(AQ8:AR14)</f>
        <v>3105411</v>
      </c>
      <c r="AR15" s="465"/>
      <c r="AS15" s="464">
        <f>SUM(AS8:AT14)</f>
        <v>3105411</v>
      </c>
      <c r="AT15" s="465"/>
      <c r="AU15" s="464">
        <f>SUM(AU8:AV14)</f>
        <v>3105411</v>
      </c>
      <c r="AV15" s="465"/>
      <c r="AW15" s="464">
        <f>SUM(AW8:AX14)</f>
        <v>3105411</v>
      </c>
      <c r="AX15" s="465"/>
      <c r="AY15" s="464">
        <f>SUM(AY8:AZ14)</f>
        <v>3105411</v>
      </c>
      <c r="AZ15" s="465"/>
      <c r="BA15" s="464">
        <f>SUM(BA8:BB14)</f>
        <v>3105411</v>
      </c>
      <c r="BB15" s="465"/>
      <c r="BC15" s="464">
        <f>SUM(BC8:BD14)</f>
        <v>3105414</v>
      </c>
      <c r="BD15" s="465"/>
      <c r="BE15" s="464">
        <f>SUM(AG15:BD15)</f>
        <v>37264934.58333333</v>
      </c>
      <c r="BF15" s="465"/>
      <c r="BG15" s="56">
        <f t="shared" si="1"/>
        <v>-0.4166666716337204</v>
      </c>
    </row>
    <row r="16" spans="1:59" ht="19.5" customHeight="1">
      <c r="A16" s="369" t="s">
        <v>11</v>
      </c>
      <c r="B16" s="370"/>
      <c r="C16" s="466" t="s">
        <v>318</v>
      </c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8"/>
      <c r="AC16" s="469" t="s">
        <v>225</v>
      </c>
      <c r="AD16" s="470"/>
      <c r="AE16" s="449">
        <f>1!F84</f>
        <v>15507271</v>
      </c>
      <c r="AF16" s="453"/>
      <c r="AG16" s="451">
        <v>15507271</v>
      </c>
      <c r="AH16" s="452"/>
      <c r="AI16" s="451">
        <v>0</v>
      </c>
      <c r="AJ16" s="452"/>
      <c r="AK16" s="451">
        <v>0</v>
      </c>
      <c r="AL16" s="452"/>
      <c r="AM16" s="451">
        <v>0</v>
      </c>
      <c r="AN16" s="452"/>
      <c r="AO16" s="451">
        <v>0</v>
      </c>
      <c r="AP16" s="452"/>
      <c r="AQ16" s="451"/>
      <c r="AR16" s="452"/>
      <c r="AS16" s="451">
        <v>0</v>
      </c>
      <c r="AT16" s="452"/>
      <c r="AU16" s="451">
        <v>0</v>
      </c>
      <c r="AV16" s="452"/>
      <c r="AW16" s="451">
        <v>0</v>
      </c>
      <c r="AX16" s="452"/>
      <c r="AY16" s="451">
        <v>0</v>
      </c>
      <c r="AZ16" s="452"/>
      <c r="BA16" s="451">
        <v>0</v>
      </c>
      <c r="BB16" s="452"/>
      <c r="BC16" s="451"/>
      <c r="BD16" s="452"/>
      <c r="BE16" s="449">
        <f t="shared" si="0"/>
        <v>15507271</v>
      </c>
      <c r="BF16" s="453"/>
      <c r="BG16" s="55">
        <f t="shared" si="1"/>
        <v>0</v>
      </c>
    </row>
    <row r="17" spans="1:59" s="63" customFormat="1" ht="19.5" customHeight="1">
      <c r="A17" s="471">
        <v>10</v>
      </c>
      <c r="B17" s="472"/>
      <c r="C17" s="58" t="s">
        <v>432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60"/>
      <c r="AC17" s="61"/>
      <c r="AD17" s="62"/>
      <c r="AE17" s="473">
        <f>AE15+AE16</f>
        <v>52772206</v>
      </c>
      <c r="AF17" s="474"/>
      <c r="AG17" s="475">
        <f>AG15+AG16</f>
        <v>18612681.583333332</v>
      </c>
      <c r="AH17" s="476"/>
      <c r="AI17" s="475">
        <f>AI15+AI16</f>
        <v>3105411</v>
      </c>
      <c r="AJ17" s="476"/>
      <c r="AK17" s="475">
        <f>AK15+AK16</f>
        <v>3105411</v>
      </c>
      <c r="AL17" s="476"/>
      <c r="AM17" s="475">
        <f>AM15+AM16</f>
        <v>3105411</v>
      </c>
      <c r="AN17" s="476"/>
      <c r="AO17" s="475">
        <f>AO15+AO16</f>
        <v>3105411</v>
      </c>
      <c r="AP17" s="476"/>
      <c r="AQ17" s="475">
        <f>AQ15+AQ16</f>
        <v>3105411</v>
      </c>
      <c r="AR17" s="476"/>
      <c r="AS17" s="475">
        <f>AS15+AS16</f>
        <v>3105411</v>
      </c>
      <c r="AT17" s="476"/>
      <c r="AU17" s="475">
        <f>AU15+AU16</f>
        <v>3105411</v>
      </c>
      <c r="AV17" s="476"/>
      <c r="AW17" s="475">
        <f>AW15+AW16</f>
        <v>3105411</v>
      </c>
      <c r="AX17" s="476"/>
      <c r="AY17" s="475">
        <f>AY15+AY16</f>
        <v>3105411</v>
      </c>
      <c r="AZ17" s="476"/>
      <c r="BA17" s="475">
        <f>BA15+BA16</f>
        <v>3105411</v>
      </c>
      <c r="BB17" s="476"/>
      <c r="BC17" s="475">
        <f>BC15+BC16</f>
        <v>3105414</v>
      </c>
      <c r="BD17" s="476"/>
      <c r="BE17" s="473">
        <f>SUM(AG17:BD17)</f>
        <v>52772205.58333333</v>
      </c>
      <c r="BF17" s="477"/>
      <c r="BG17" s="55">
        <f t="shared" si="1"/>
        <v>-0.4166666716337204</v>
      </c>
    </row>
    <row r="18" spans="1:59" ht="19.5" customHeight="1">
      <c r="A18" s="478">
        <v>11</v>
      </c>
      <c r="B18" s="479"/>
      <c r="C18" s="480" t="s">
        <v>403</v>
      </c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1"/>
      <c r="AA18" s="481"/>
      <c r="AB18" s="482"/>
      <c r="AC18" s="483" t="s">
        <v>244</v>
      </c>
      <c r="AD18" s="484"/>
      <c r="AE18" s="449">
        <f>1!F113</f>
        <v>11125217</v>
      </c>
      <c r="AF18" s="450"/>
      <c r="AG18" s="451">
        <v>927101</v>
      </c>
      <c r="AH18" s="452"/>
      <c r="AI18" s="451">
        <v>927101</v>
      </c>
      <c r="AJ18" s="452"/>
      <c r="AK18" s="451">
        <v>927101</v>
      </c>
      <c r="AL18" s="452"/>
      <c r="AM18" s="451">
        <v>927101</v>
      </c>
      <c r="AN18" s="452"/>
      <c r="AO18" s="451">
        <v>927101</v>
      </c>
      <c r="AP18" s="452"/>
      <c r="AQ18" s="451">
        <v>927101</v>
      </c>
      <c r="AR18" s="452"/>
      <c r="AS18" s="451">
        <v>927101</v>
      </c>
      <c r="AT18" s="452"/>
      <c r="AU18" s="451">
        <v>927101</v>
      </c>
      <c r="AV18" s="452"/>
      <c r="AW18" s="451">
        <v>927101</v>
      </c>
      <c r="AX18" s="452"/>
      <c r="AY18" s="451">
        <v>927101</v>
      </c>
      <c r="AZ18" s="452"/>
      <c r="BA18" s="451">
        <v>927101</v>
      </c>
      <c r="BB18" s="452"/>
      <c r="BC18" s="451">
        <v>927106</v>
      </c>
      <c r="BD18" s="452"/>
      <c r="BE18" s="449">
        <f t="shared" si="0"/>
        <v>11125217</v>
      </c>
      <c r="BF18" s="453"/>
      <c r="BG18" s="55">
        <f t="shared" si="1"/>
        <v>0</v>
      </c>
    </row>
    <row r="19" spans="1:59" s="63" customFormat="1" ht="19.5" customHeight="1">
      <c r="A19" s="478">
        <v>12</v>
      </c>
      <c r="B19" s="479"/>
      <c r="C19" s="377" t="s">
        <v>1299</v>
      </c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9"/>
      <c r="AC19" s="483" t="s">
        <v>245</v>
      </c>
      <c r="AD19" s="484"/>
      <c r="AE19" s="449">
        <f>1!F114</f>
        <v>1810444</v>
      </c>
      <c r="AF19" s="453"/>
      <c r="AG19" s="451">
        <v>150870</v>
      </c>
      <c r="AH19" s="452"/>
      <c r="AI19" s="451">
        <v>150870</v>
      </c>
      <c r="AJ19" s="452"/>
      <c r="AK19" s="451">
        <v>150870</v>
      </c>
      <c r="AL19" s="452"/>
      <c r="AM19" s="451">
        <v>150870</v>
      </c>
      <c r="AN19" s="452"/>
      <c r="AO19" s="451">
        <v>150870</v>
      </c>
      <c r="AP19" s="452"/>
      <c r="AQ19" s="451">
        <v>150870</v>
      </c>
      <c r="AR19" s="452"/>
      <c r="AS19" s="451">
        <v>150870</v>
      </c>
      <c r="AT19" s="452"/>
      <c r="AU19" s="451">
        <v>150870</v>
      </c>
      <c r="AV19" s="452"/>
      <c r="AW19" s="451">
        <v>150870</v>
      </c>
      <c r="AX19" s="452"/>
      <c r="AY19" s="451">
        <v>150870</v>
      </c>
      <c r="AZ19" s="452"/>
      <c r="BA19" s="451">
        <v>150870</v>
      </c>
      <c r="BB19" s="452"/>
      <c r="BC19" s="451">
        <v>150874</v>
      </c>
      <c r="BD19" s="452"/>
      <c r="BE19" s="449">
        <f t="shared" si="0"/>
        <v>1810444</v>
      </c>
      <c r="BF19" s="453"/>
      <c r="BG19" s="55">
        <f t="shared" si="1"/>
        <v>0</v>
      </c>
    </row>
    <row r="20" spans="1:59" ht="19.5" customHeight="1">
      <c r="A20" s="478">
        <v>13</v>
      </c>
      <c r="B20" s="479"/>
      <c r="C20" s="377" t="s">
        <v>406</v>
      </c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9"/>
      <c r="AC20" s="483" t="s">
        <v>270</v>
      </c>
      <c r="AD20" s="484"/>
      <c r="AE20" s="449">
        <f>1!F139</f>
        <v>23940138</v>
      </c>
      <c r="AF20" s="453"/>
      <c r="AG20" s="451">
        <v>1995012</v>
      </c>
      <c r="AH20" s="452"/>
      <c r="AI20" s="451">
        <v>1995012</v>
      </c>
      <c r="AJ20" s="452"/>
      <c r="AK20" s="451">
        <v>1995012</v>
      </c>
      <c r="AL20" s="452"/>
      <c r="AM20" s="451">
        <v>1995012</v>
      </c>
      <c r="AN20" s="452"/>
      <c r="AO20" s="451">
        <v>1995012</v>
      </c>
      <c r="AP20" s="452"/>
      <c r="AQ20" s="451">
        <v>1995012</v>
      </c>
      <c r="AR20" s="452"/>
      <c r="AS20" s="451">
        <v>1995012</v>
      </c>
      <c r="AT20" s="452"/>
      <c r="AU20" s="451">
        <v>1995012</v>
      </c>
      <c r="AV20" s="452"/>
      <c r="AW20" s="451">
        <v>1995012</v>
      </c>
      <c r="AX20" s="452"/>
      <c r="AY20" s="451">
        <v>1995012</v>
      </c>
      <c r="AZ20" s="452"/>
      <c r="BA20" s="451">
        <v>1995012</v>
      </c>
      <c r="BB20" s="452"/>
      <c r="BC20" s="451">
        <v>1995006</v>
      </c>
      <c r="BD20" s="452"/>
      <c r="BE20" s="449">
        <f t="shared" si="0"/>
        <v>23940138</v>
      </c>
      <c r="BF20" s="453"/>
      <c r="BG20" s="55">
        <f t="shared" si="1"/>
        <v>0</v>
      </c>
    </row>
    <row r="21" spans="1:59" ht="19.5" customHeight="1">
      <c r="A21" s="478">
        <v>14</v>
      </c>
      <c r="B21" s="479"/>
      <c r="C21" s="454" t="s">
        <v>407</v>
      </c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6"/>
      <c r="AC21" s="483" t="s">
        <v>279</v>
      </c>
      <c r="AD21" s="484"/>
      <c r="AE21" s="449">
        <f>1!F148</f>
        <v>292180</v>
      </c>
      <c r="AF21" s="453"/>
      <c r="AG21" s="451">
        <v>24348</v>
      </c>
      <c r="AH21" s="452"/>
      <c r="AI21" s="451">
        <v>24348</v>
      </c>
      <c r="AJ21" s="452"/>
      <c r="AK21" s="451">
        <v>24348</v>
      </c>
      <c r="AL21" s="452"/>
      <c r="AM21" s="451">
        <v>24348</v>
      </c>
      <c r="AN21" s="452"/>
      <c r="AO21" s="451">
        <v>24348</v>
      </c>
      <c r="AP21" s="452"/>
      <c r="AQ21" s="451">
        <v>24348</v>
      </c>
      <c r="AR21" s="452"/>
      <c r="AS21" s="451">
        <v>24348</v>
      </c>
      <c r="AT21" s="452"/>
      <c r="AU21" s="451">
        <v>24348</v>
      </c>
      <c r="AV21" s="452"/>
      <c r="AW21" s="451">
        <v>24348</v>
      </c>
      <c r="AX21" s="452"/>
      <c r="AY21" s="451">
        <v>24348</v>
      </c>
      <c r="AZ21" s="452"/>
      <c r="BA21" s="451">
        <v>24348</v>
      </c>
      <c r="BB21" s="452"/>
      <c r="BC21" s="451">
        <v>24352</v>
      </c>
      <c r="BD21" s="452"/>
      <c r="BE21" s="449">
        <f t="shared" si="0"/>
        <v>292180</v>
      </c>
      <c r="BF21" s="453"/>
      <c r="BG21" s="55">
        <f t="shared" si="1"/>
        <v>0</v>
      </c>
    </row>
    <row r="22" spans="1:59" ht="19.5" customHeight="1">
      <c r="A22" s="478">
        <v>15</v>
      </c>
      <c r="B22" s="479"/>
      <c r="C22" s="454" t="s">
        <v>408</v>
      </c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6"/>
      <c r="AC22" s="483" t="s">
        <v>292</v>
      </c>
      <c r="AD22" s="484"/>
      <c r="AE22" s="449">
        <f>1!F162</f>
        <v>1061038</v>
      </c>
      <c r="AF22" s="453"/>
      <c r="AG22" s="451">
        <v>88420</v>
      </c>
      <c r="AH22" s="452"/>
      <c r="AI22" s="451">
        <v>88420</v>
      </c>
      <c r="AJ22" s="452"/>
      <c r="AK22" s="451">
        <v>88420</v>
      </c>
      <c r="AL22" s="452"/>
      <c r="AM22" s="451">
        <v>88420</v>
      </c>
      <c r="AN22" s="452"/>
      <c r="AO22" s="451">
        <v>88420</v>
      </c>
      <c r="AP22" s="452"/>
      <c r="AQ22" s="451">
        <v>88420</v>
      </c>
      <c r="AR22" s="452"/>
      <c r="AS22" s="451">
        <v>88420</v>
      </c>
      <c r="AT22" s="452"/>
      <c r="AU22" s="451">
        <v>88420</v>
      </c>
      <c r="AV22" s="452"/>
      <c r="AW22" s="451">
        <v>88420</v>
      </c>
      <c r="AX22" s="452"/>
      <c r="AY22" s="451">
        <v>88420</v>
      </c>
      <c r="AZ22" s="452"/>
      <c r="BA22" s="451">
        <v>88420</v>
      </c>
      <c r="BB22" s="452"/>
      <c r="BC22" s="451">
        <v>88418</v>
      </c>
      <c r="BD22" s="452"/>
      <c r="BE22" s="449">
        <f t="shared" si="0"/>
        <v>1061038</v>
      </c>
      <c r="BF22" s="453"/>
      <c r="BG22" s="55">
        <f t="shared" si="1"/>
        <v>0</v>
      </c>
    </row>
    <row r="23" spans="1:59" s="63" customFormat="1" ht="19.5" customHeight="1">
      <c r="A23" s="478">
        <v>16</v>
      </c>
      <c r="B23" s="479"/>
      <c r="C23" s="485" t="s">
        <v>416</v>
      </c>
      <c r="D23" s="486"/>
      <c r="E23" s="486"/>
      <c r="F23" s="486"/>
      <c r="G23" s="486"/>
      <c r="H23" s="486"/>
      <c r="I23" s="486"/>
      <c r="J23" s="486"/>
      <c r="K23" s="486"/>
      <c r="L23" s="486"/>
      <c r="M23" s="486"/>
      <c r="N23" s="486"/>
      <c r="O23" s="486"/>
      <c r="P23" s="486"/>
      <c r="Q23" s="486"/>
      <c r="R23" s="486"/>
      <c r="S23" s="486"/>
      <c r="T23" s="486"/>
      <c r="U23" s="486"/>
      <c r="V23" s="486"/>
      <c r="W23" s="486"/>
      <c r="X23" s="486"/>
      <c r="Y23" s="486"/>
      <c r="Z23" s="486"/>
      <c r="AA23" s="486"/>
      <c r="AB23" s="487"/>
      <c r="AC23" s="483" t="s">
        <v>300</v>
      </c>
      <c r="AD23" s="484"/>
      <c r="AE23" s="449">
        <f>1!F170</f>
        <v>1513939</v>
      </c>
      <c r="AF23" s="453"/>
      <c r="AG23" s="451">
        <v>165699</v>
      </c>
      <c r="AH23" s="452"/>
      <c r="AI23" s="451">
        <v>0</v>
      </c>
      <c r="AJ23" s="452"/>
      <c r="AK23" s="451">
        <v>0</v>
      </c>
      <c r="AL23" s="452"/>
      <c r="AM23" s="451">
        <v>0</v>
      </c>
      <c r="AN23" s="452"/>
      <c r="AO23" s="451">
        <v>0</v>
      </c>
      <c r="AP23" s="452"/>
      <c r="AQ23" s="451">
        <v>0</v>
      </c>
      <c r="AR23" s="452"/>
      <c r="AS23" s="451">
        <v>397990</v>
      </c>
      <c r="AT23" s="452"/>
      <c r="AU23" s="451">
        <v>0</v>
      </c>
      <c r="AV23" s="452"/>
      <c r="AW23" s="451">
        <v>0</v>
      </c>
      <c r="AX23" s="452"/>
      <c r="AY23" s="451">
        <v>749999</v>
      </c>
      <c r="AZ23" s="452"/>
      <c r="BA23" s="451">
        <v>182260</v>
      </c>
      <c r="BB23" s="452"/>
      <c r="BC23" s="451">
        <v>17991</v>
      </c>
      <c r="BD23" s="452"/>
      <c r="BE23" s="449">
        <f t="shared" si="0"/>
        <v>1513939</v>
      </c>
      <c r="BF23" s="453"/>
      <c r="BG23" s="55">
        <f t="shared" si="1"/>
        <v>0</v>
      </c>
    </row>
    <row r="24" spans="1:59" s="63" customFormat="1" ht="19.5" customHeight="1">
      <c r="A24" s="478">
        <v>17</v>
      </c>
      <c r="B24" s="479"/>
      <c r="C24" s="454" t="s">
        <v>417</v>
      </c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6"/>
      <c r="AC24" s="483" t="s">
        <v>305</v>
      </c>
      <c r="AD24" s="484"/>
      <c r="AE24" s="449">
        <v>0</v>
      </c>
      <c r="AF24" s="453"/>
      <c r="AG24" s="451">
        <v>0</v>
      </c>
      <c r="AH24" s="452"/>
      <c r="AI24" s="451">
        <v>0</v>
      </c>
      <c r="AJ24" s="452"/>
      <c r="AK24" s="451">
        <v>0</v>
      </c>
      <c r="AL24" s="452"/>
      <c r="AM24" s="451">
        <v>0</v>
      </c>
      <c r="AN24" s="452"/>
      <c r="AO24" s="451">
        <v>0</v>
      </c>
      <c r="AP24" s="452"/>
      <c r="AQ24" s="451">
        <v>0</v>
      </c>
      <c r="AR24" s="452"/>
      <c r="AS24" s="451">
        <v>0</v>
      </c>
      <c r="AT24" s="452"/>
      <c r="AU24" s="451">
        <v>0</v>
      </c>
      <c r="AV24" s="452"/>
      <c r="AW24" s="451">
        <v>0</v>
      </c>
      <c r="AX24" s="452"/>
      <c r="AY24" s="451">
        <v>0</v>
      </c>
      <c r="AZ24" s="452"/>
      <c r="BA24" s="451">
        <v>0</v>
      </c>
      <c r="BB24" s="452"/>
      <c r="BC24" s="451">
        <v>0</v>
      </c>
      <c r="BD24" s="452"/>
      <c r="BE24" s="449">
        <f t="shared" si="0"/>
        <v>0</v>
      </c>
      <c r="BF24" s="453"/>
      <c r="BG24" s="55">
        <f t="shared" si="1"/>
        <v>0</v>
      </c>
    </row>
    <row r="25" spans="1:59" ht="19.5" customHeight="1">
      <c r="A25" s="478">
        <v>18</v>
      </c>
      <c r="B25" s="479"/>
      <c r="C25" s="454" t="s">
        <v>418</v>
      </c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6"/>
      <c r="AC25" s="483" t="s">
        <v>306</v>
      </c>
      <c r="AD25" s="484"/>
      <c r="AE25" s="449">
        <f>VLOOKUP(AC25,'[1]01'!AC25:BH223,3,FALSE)</f>
        <v>0</v>
      </c>
      <c r="AF25" s="453"/>
      <c r="AG25" s="451">
        <v>0</v>
      </c>
      <c r="AH25" s="452"/>
      <c r="AI25" s="451">
        <v>0</v>
      </c>
      <c r="AJ25" s="452"/>
      <c r="AK25" s="451">
        <v>0</v>
      </c>
      <c r="AL25" s="452"/>
      <c r="AM25" s="451">
        <v>0</v>
      </c>
      <c r="AN25" s="452"/>
      <c r="AO25" s="451">
        <v>0</v>
      </c>
      <c r="AP25" s="452"/>
      <c r="AQ25" s="451">
        <v>0</v>
      </c>
      <c r="AR25" s="452"/>
      <c r="AS25" s="451">
        <v>0</v>
      </c>
      <c r="AT25" s="452"/>
      <c r="AU25" s="451">
        <v>0</v>
      </c>
      <c r="AV25" s="452"/>
      <c r="AW25" s="451">
        <v>0</v>
      </c>
      <c r="AX25" s="452"/>
      <c r="AY25" s="451">
        <v>0</v>
      </c>
      <c r="AZ25" s="452"/>
      <c r="BA25" s="451">
        <v>0</v>
      </c>
      <c r="BB25" s="452"/>
      <c r="BC25" s="451">
        <v>0</v>
      </c>
      <c r="BD25" s="452"/>
      <c r="BE25" s="449">
        <f t="shared" si="0"/>
        <v>0</v>
      </c>
      <c r="BF25" s="453"/>
      <c r="BG25" s="55">
        <f t="shared" si="1"/>
        <v>0</v>
      </c>
    </row>
    <row r="26" spans="1:59" s="57" customFormat="1" ht="19.5" customHeight="1">
      <c r="A26" s="488">
        <v>19</v>
      </c>
      <c r="B26" s="489"/>
      <c r="C26" s="490" t="s">
        <v>1300</v>
      </c>
      <c r="D26" s="491"/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2"/>
      <c r="AC26" s="493" t="s">
        <v>307</v>
      </c>
      <c r="AD26" s="494"/>
      <c r="AE26" s="464">
        <f>SUM(AE18:AF25)</f>
        <v>39742956</v>
      </c>
      <c r="AF26" s="465"/>
      <c r="AG26" s="464">
        <f>SUM(AG18:AH25)</f>
        <v>3351450</v>
      </c>
      <c r="AH26" s="465"/>
      <c r="AI26" s="464">
        <f>SUM(AI18:AJ25)</f>
        <v>3185751</v>
      </c>
      <c r="AJ26" s="465"/>
      <c r="AK26" s="464">
        <f>SUM(AK18:AL25)</f>
        <v>3185751</v>
      </c>
      <c r="AL26" s="465"/>
      <c r="AM26" s="464">
        <f>SUM(AM18:AN25)</f>
        <v>3185751</v>
      </c>
      <c r="AN26" s="465"/>
      <c r="AO26" s="464">
        <f>SUM(AO18:AP25)</f>
        <v>3185751</v>
      </c>
      <c r="AP26" s="465"/>
      <c r="AQ26" s="464">
        <f>SUM(AQ18:AR25)</f>
        <v>3185751</v>
      </c>
      <c r="AR26" s="465"/>
      <c r="AS26" s="464">
        <f>SUM(AS18:AT25)</f>
        <v>3583741</v>
      </c>
      <c r="AT26" s="465"/>
      <c r="AU26" s="464">
        <f>SUM(AU18:AV25)</f>
        <v>3185751</v>
      </c>
      <c r="AV26" s="465"/>
      <c r="AW26" s="464">
        <f>SUM(AW18:AX25)</f>
        <v>3185751</v>
      </c>
      <c r="AX26" s="465"/>
      <c r="AY26" s="464">
        <f>SUM(AY18:AZ25)</f>
        <v>3935750</v>
      </c>
      <c r="AZ26" s="465"/>
      <c r="BA26" s="464">
        <f>SUM(BA18:BB25)</f>
        <v>3368011</v>
      </c>
      <c r="BB26" s="465"/>
      <c r="BC26" s="464">
        <f>SUM(BC18:BD25)</f>
        <v>3203747</v>
      </c>
      <c r="BD26" s="465"/>
      <c r="BE26" s="464">
        <f t="shared" si="0"/>
        <v>39742956</v>
      </c>
      <c r="BF26" s="465"/>
      <c r="BG26" s="56">
        <f t="shared" si="1"/>
        <v>0</v>
      </c>
    </row>
    <row r="27" spans="1:59" ht="19.5" customHeight="1">
      <c r="A27" s="478">
        <v>20</v>
      </c>
      <c r="B27" s="479"/>
      <c r="C27" s="466" t="s">
        <v>412</v>
      </c>
      <c r="D27" s="467"/>
      <c r="E27" s="467"/>
      <c r="F27" s="467"/>
      <c r="G27" s="467"/>
      <c r="H27" s="467"/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7"/>
      <c r="W27" s="467"/>
      <c r="X27" s="467"/>
      <c r="Y27" s="467"/>
      <c r="Z27" s="467"/>
      <c r="AA27" s="467"/>
      <c r="AB27" s="468"/>
      <c r="AC27" s="469" t="s">
        <v>317</v>
      </c>
      <c r="AD27" s="470"/>
      <c r="AE27" s="449">
        <f>1!F206</f>
        <v>628622</v>
      </c>
      <c r="AF27" s="453"/>
      <c r="AG27" s="495">
        <v>628622</v>
      </c>
      <c r="AH27" s="495"/>
      <c r="AI27" s="495">
        <v>0</v>
      </c>
      <c r="AJ27" s="495"/>
      <c r="AK27" s="495">
        <v>0</v>
      </c>
      <c r="AL27" s="495"/>
      <c r="AM27" s="495">
        <v>0</v>
      </c>
      <c r="AN27" s="495"/>
      <c r="AO27" s="495">
        <v>0</v>
      </c>
      <c r="AP27" s="495"/>
      <c r="AQ27" s="495">
        <v>0</v>
      </c>
      <c r="AR27" s="495"/>
      <c r="AS27" s="495">
        <v>0</v>
      </c>
      <c r="AT27" s="495"/>
      <c r="AU27" s="495">
        <v>0</v>
      </c>
      <c r="AV27" s="495"/>
      <c r="AW27" s="495">
        <v>0</v>
      </c>
      <c r="AX27" s="495"/>
      <c r="AY27" s="495">
        <v>0</v>
      </c>
      <c r="AZ27" s="495"/>
      <c r="BA27" s="495">
        <v>0</v>
      </c>
      <c r="BB27" s="495"/>
      <c r="BC27" s="495">
        <v>0</v>
      </c>
      <c r="BD27" s="495"/>
      <c r="BE27" s="449">
        <f t="shared" si="0"/>
        <v>628622</v>
      </c>
      <c r="BF27" s="453"/>
      <c r="BG27" s="55">
        <f t="shared" si="1"/>
        <v>0</v>
      </c>
    </row>
    <row r="28" spans="1:59" s="63" customFormat="1" ht="19.5" customHeight="1">
      <c r="A28" s="471">
        <v>21</v>
      </c>
      <c r="B28" s="472"/>
      <c r="C28" s="496" t="s">
        <v>1301</v>
      </c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8"/>
      <c r="AC28" s="499"/>
      <c r="AD28" s="500"/>
      <c r="AE28" s="473">
        <f>AE26+AE27</f>
        <v>40371578</v>
      </c>
      <c r="AF28" s="474"/>
      <c r="AG28" s="473">
        <f>AG26+AG27</f>
        <v>3980072</v>
      </c>
      <c r="AH28" s="474"/>
      <c r="AI28" s="473">
        <f>AI26+AI27</f>
        <v>3185751</v>
      </c>
      <c r="AJ28" s="474"/>
      <c r="AK28" s="473">
        <f>AK26+AK27</f>
        <v>3185751</v>
      </c>
      <c r="AL28" s="474"/>
      <c r="AM28" s="473">
        <f>AM26+AM27</f>
        <v>3185751</v>
      </c>
      <c r="AN28" s="474"/>
      <c r="AO28" s="473">
        <f>AO26+AO27</f>
        <v>3185751</v>
      </c>
      <c r="AP28" s="474"/>
      <c r="AQ28" s="473">
        <f>AQ26+AQ27</f>
        <v>3185751</v>
      </c>
      <c r="AR28" s="474"/>
      <c r="AS28" s="473">
        <f>AS26+AS27</f>
        <v>3583741</v>
      </c>
      <c r="AT28" s="474"/>
      <c r="AU28" s="473">
        <f>AU26+AU27</f>
        <v>3185751</v>
      </c>
      <c r="AV28" s="474"/>
      <c r="AW28" s="473">
        <f>AW26+AW27</f>
        <v>3185751</v>
      </c>
      <c r="AX28" s="474"/>
      <c r="AY28" s="473">
        <f>AY26+AY27</f>
        <v>3935750</v>
      </c>
      <c r="AZ28" s="474"/>
      <c r="BA28" s="473">
        <f>BA26+BA27</f>
        <v>3368011</v>
      </c>
      <c r="BB28" s="474"/>
      <c r="BC28" s="473">
        <f>BC26+BC27</f>
        <v>3203747</v>
      </c>
      <c r="BD28" s="474"/>
      <c r="BE28" s="473">
        <f t="shared" si="0"/>
        <v>40371578</v>
      </c>
      <c r="BF28" s="477"/>
      <c r="BG28" s="55">
        <f t="shared" si="1"/>
        <v>0</v>
      </c>
    </row>
    <row r="29" spans="1:59" ht="19.5" customHeight="1">
      <c r="A29" s="501">
        <v>22</v>
      </c>
      <c r="B29" s="479"/>
      <c r="C29" s="466" t="s">
        <v>1302</v>
      </c>
      <c r="D29" s="467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7"/>
      <c r="W29" s="467"/>
      <c r="X29" s="467"/>
      <c r="Y29" s="467"/>
      <c r="Z29" s="467"/>
      <c r="AA29" s="467"/>
      <c r="AB29" s="468"/>
      <c r="AC29" s="469"/>
      <c r="AD29" s="502"/>
      <c r="AE29" s="449"/>
      <c r="AF29" s="453"/>
      <c r="AG29" s="449"/>
      <c r="AH29" s="453"/>
      <c r="AI29" s="449"/>
      <c r="AJ29" s="453"/>
      <c r="AK29" s="449"/>
      <c r="AL29" s="453"/>
      <c r="AM29" s="449"/>
      <c r="AN29" s="453"/>
      <c r="AO29" s="449"/>
      <c r="AP29" s="453"/>
      <c r="AQ29" s="449"/>
      <c r="AR29" s="453"/>
      <c r="AS29" s="449"/>
      <c r="AT29" s="453"/>
      <c r="AU29" s="449"/>
      <c r="AV29" s="453"/>
      <c r="AW29" s="449"/>
      <c r="AX29" s="453"/>
      <c r="AY29" s="449"/>
      <c r="AZ29" s="453"/>
      <c r="BA29" s="449"/>
      <c r="BB29" s="453"/>
      <c r="BC29" s="449"/>
      <c r="BD29" s="453"/>
      <c r="BE29" s="449"/>
      <c r="BF29" s="453"/>
      <c r="BG29" s="55">
        <f t="shared" si="1"/>
        <v>0</v>
      </c>
    </row>
    <row r="30" spans="1:59" ht="19.5" customHeight="1">
      <c r="A30" s="501">
        <v>23</v>
      </c>
      <c r="B30" s="479"/>
      <c r="C30" s="466" t="s">
        <v>1303</v>
      </c>
      <c r="D30" s="467"/>
      <c r="E30" s="467"/>
      <c r="F30" s="467"/>
      <c r="G30" s="467"/>
      <c r="H30" s="467"/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8"/>
      <c r="AC30" s="469"/>
      <c r="AD30" s="502"/>
      <c r="AE30" s="449"/>
      <c r="AF30" s="453"/>
      <c r="AG30" s="449"/>
      <c r="AH30" s="453"/>
      <c r="AI30" s="449"/>
      <c r="AJ30" s="453"/>
      <c r="AK30" s="449"/>
      <c r="AL30" s="453"/>
      <c r="AM30" s="449"/>
      <c r="AN30" s="453"/>
      <c r="AO30" s="449"/>
      <c r="AP30" s="453"/>
      <c r="AQ30" s="449"/>
      <c r="AR30" s="453"/>
      <c r="AS30" s="449"/>
      <c r="AT30" s="453"/>
      <c r="AU30" s="449"/>
      <c r="AV30" s="453"/>
      <c r="AW30" s="449"/>
      <c r="AX30" s="453"/>
      <c r="AY30" s="449"/>
      <c r="AZ30" s="453"/>
      <c r="BA30" s="449"/>
      <c r="BB30" s="453"/>
      <c r="BC30" s="449"/>
      <c r="BD30" s="453"/>
      <c r="BE30" s="449"/>
      <c r="BF30" s="453"/>
      <c r="BG30" s="55">
        <f t="shared" si="1"/>
        <v>0</v>
      </c>
    </row>
  </sheetData>
  <sheetProtection/>
  <mergeCells count="429">
    <mergeCell ref="AW30:AX30"/>
    <mergeCell ref="AY30:AZ30"/>
    <mergeCell ref="BA30:BB30"/>
    <mergeCell ref="BC30:BD30"/>
    <mergeCell ref="BE30:BF30"/>
    <mergeCell ref="AK30:AL30"/>
    <mergeCell ref="AM30:AN30"/>
    <mergeCell ref="AO30:AP30"/>
    <mergeCell ref="AQ30:AR30"/>
    <mergeCell ref="AS30:AT30"/>
    <mergeCell ref="AU30:AV30"/>
    <mergeCell ref="A30:B30"/>
    <mergeCell ref="C30:AB30"/>
    <mergeCell ref="AC30:AD30"/>
    <mergeCell ref="AE30:AF30"/>
    <mergeCell ref="AG30:AH30"/>
    <mergeCell ref="AI30:AJ30"/>
    <mergeCell ref="AU29:AV29"/>
    <mergeCell ref="AW29:AX29"/>
    <mergeCell ref="AY29:AZ29"/>
    <mergeCell ref="BA29:BB29"/>
    <mergeCell ref="BC29:BD29"/>
    <mergeCell ref="BE29:BF29"/>
    <mergeCell ref="AI29:AJ29"/>
    <mergeCell ref="AK29:AL29"/>
    <mergeCell ref="AM29:AN29"/>
    <mergeCell ref="AO29:AP29"/>
    <mergeCell ref="AQ29:AR29"/>
    <mergeCell ref="AS29:AT29"/>
    <mergeCell ref="AW28:AX28"/>
    <mergeCell ref="AY28:AZ28"/>
    <mergeCell ref="BA28:BB28"/>
    <mergeCell ref="BC28:BD28"/>
    <mergeCell ref="BE28:BF28"/>
    <mergeCell ref="A29:B29"/>
    <mergeCell ref="C29:AB29"/>
    <mergeCell ref="AC29:AD29"/>
    <mergeCell ref="AE29:AF29"/>
    <mergeCell ref="AG29:AH29"/>
    <mergeCell ref="AK28:AL28"/>
    <mergeCell ref="AM28:AN28"/>
    <mergeCell ref="AO28:AP28"/>
    <mergeCell ref="AQ28:AR28"/>
    <mergeCell ref="AS28:AT28"/>
    <mergeCell ref="AU28:AV28"/>
    <mergeCell ref="A28:B28"/>
    <mergeCell ref="C28:AB28"/>
    <mergeCell ref="AC28:AD28"/>
    <mergeCell ref="AE28:AF28"/>
    <mergeCell ref="AG28:AH28"/>
    <mergeCell ref="AI28:AJ28"/>
    <mergeCell ref="AU27:AV27"/>
    <mergeCell ref="AW27:AX27"/>
    <mergeCell ref="AY27:AZ27"/>
    <mergeCell ref="BA27:BB27"/>
    <mergeCell ref="BC27:BD27"/>
    <mergeCell ref="BE27:BF27"/>
    <mergeCell ref="AI27:AJ27"/>
    <mergeCell ref="AK27:AL27"/>
    <mergeCell ref="AM27:AN27"/>
    <mergeCell ref="AO27:AP27"/>
    <mergeCell ref="AQ27:AR27"/>
    <mergeCell ref="AS27:AT27"/>
    <mergeCell ref="AW26:AX26"/>
    <mergeCell ref="AY26:AZ26"/>
    <mergeCell ref="BA26:BB26"/>
    <mergeCell ref="BC26:BD26"/>
    <mergeCell ref="BE26:BF26"/>
    <mergeCell ref="A27:B27"/>
    <mergeCell ref="C27:AB27"/>
    <mergeCell ref="AC27:AD27"/>
    <mergeCell ref="AE27:AF27"/>
    <mergeCell ref="AG27:AH27"/>
    <mergeCell ref="AK26:AL26"/>
    <mergeCell ref="AM26:AN26"/>
    <mergeCell ref="AO26:AP26"/>
    <mergeCell ref="AQ26:AR26"/>
    <mergeCell ref="AS26:AT26"/>
    <mergeCell ref="AU26:AV26"/>
    <mergeCell ref="A26:B26"/>
    <mergeCell ref="C26:AB26"/>
    <mergeCell ref="AC26:AD26"/>
    <mergeCell ref="AE26:AF26"/>
    <mergeCell ref="AG26:AH26"/>
    <mergeCell ref="AI26:AJ26"/>
    <mergeCell ref="AU25:AV25"/>
    <mergeCell ref="AW25:AX25"/>
    <mergeCell ref="AY25:AZ25"/>
    <mergeCell ref="BA25:BB25"/>
    <mergeCell ref="BC25:BD25"/>
    <mergeCell ref="BE25:BF25"/>
    <mergeCell ref="AI25:AJ25"/>
    <mergeCell ref="AK25:AL25"/>
    <mergeCell ref="AM25:AN25"/>
    <mergeCell ref="AO25:AP25"/>
    <mergeCell ref="AQ25:AR25"/>
    <mergeCell ref="AS25:AT25"/>
    <mergeCell ref="AW24:AX24"/>
    <mergeCell ref="AY24:AZ24"/>
    <mergeCell ref="BA24:BB24"/>
    <mergeCell ref="BC24:BD24"/>
    <mergeCell ref="BE24:BF24"/>
    <mergeCell ref="A25:B25"/>
    <mergeCell ref="C25:AB25"/>
    <mergeCell ref="AC25:AD25"/>
    <mergeCell ref="AE25:AF25"/>
    <mergeCell ref="AG25:AH25"/>
    <mergeCell ref="AK24:AL24"/>
    <mergeCell ref="AM24:AN24"/>
    <mergeCell ref="AO24:AP24"/>
    <mergeCell ref="AQ24:AR24"/>
    <mergeCell ref="AS24:AT24"/>
    <mergeCell ref="AU24:AV24"/>
    <mergeCell ref="A24:B24"/>
    <mergeCell ref="C24:AB24"/>
    <mergeCell ref="AC24:AD24"/>
    <mergeCell ref="AE24:AF24"/>
    <mergeCell ref="AG24:AH24"/>
    <mergeCell ref="AI24:AJ24"/>
    <mergeCell ref="AU23:AV23"/>
    <mergeCell ref="AW23:AX23"/>
    <mergeCell ref="AY23:AZ23"/>
    <mergeCell ref="BA23:BB23"/>
    <mergeCell ref="BC23:BD23"/>
    <mergeCell ref="BE23:BF23"/>
    <mergeCell ref="AI23:AJ23"/>
    <mergeCell ref="AK23:AL23"/>
    <mergeCell ref="AM23:AN23"/>
    <mergeCell ref="AO23:AP23"/>
    <mergeCell ref="AQ23:AR23"/>
    <mergeCell ref="AS23:AT23"/>
    <mergeCell ref="AW22:AX22"/>
    <mergeCell ref="AY22:AZ22"/>
    <mergeCell ref="BA22:BB22"/>
    <mergeCell ref="BC22:BD22"/>
    <mergeCell ref="BE22:BF22"/>
    <mergeCell ref="A23:B23"/>
    <mergeCell ref="C23:AB23"/>
    <mergeCell ref="AC23:AD23"/>
    <mergeCell ref="AE23:AF23"/>
    <mergeCell ref="AG23:AH23"/>
    <mergeCell ref="AK22:AL22"/>
    <mergeCell ref="AM22:AN22"/>
    <mergeCell ref="AO22:AP22"/>
    <mergeCell ref="AQ22:AR22"/>
    <mergeCell ref="AS22:AT22"/>
    <mergeCell ref="AU22:AV22"/>
    <mergeCell ref="A22:B22"/>
    <mergeCell ref="C22:AB22"/>
    <mergeCell ref="AC22:AD22"/>
    <mergeCell ref="AE22:AF22"/>
    <mergeCell ref="AG22:AH22"/>
    <mergeCell ref="AI22:AJ22"/>
    <mergeCell ref="AU21:AV21"/>
    <mergeCell ref="AW21:AX21"/>
    <mergeCell ref="AY21:AZ21"/>
    <mergeCell ref="BA21:BB21"/>
    <mergeCell ref="BC21:BD21"/>
    <mergeCell ref="BE21:BF21"/>
    <mergeCell ref="AI21:AJ21"/>
    <mergeCell ref="AK21:AL21"/>
    <mergeCell ref="AM21:AN21"/>
    <mergeCell ref="AO21:AP21"/>
    <mergeCell ref="AQ21:AR21"/>
    <mergeCell ref="AS21:AT21"/>
    <mergeCell ref="AW20:AX20"/>
    <mergeCell ref="AY20:AZ20"/>
    <mergeCell ref="BA20:BB20"/>
    <mergeCell ref="BC20:BD20"/>
    <mergeCell ref="BE20:BF20"/>
    <mergeCell ref="A21:B21"/>
    <mergeCell ref="C21:AB21"/>
    <mergeCell ref="AC21:AD21"/>
    <mergeCell ref="AE21:AF21"/>
    <mergeCell ref="AG21:AH21"/>
    <mergeCell ref="AK20:AL20"/>
    <mergeCell ref="AM20:AN20"/>
    <mergeCell ref="AO20:AP20"/>
    <mergeCell ref="AQ20:AR20"/>
    <mergeCell ref="AS20:AT20"/>
    <mergeCell ref="AU20:AV20"/>
    <mergeCell ref="A20:B20"/>
    <mergeCell ref="C20:AB20"/>
    <mergeCell ref="AC20:AD20"/>
    <mergeCell ref="AE20:AF20"/>
    <mergeCell ref="AG20:AH20"/>
    <mergeCell ref="AI20:AJ20"/>
    <mergeCell ref="AU19:AV19"/>
    <mergeCell ref="AW19:AX19"/>
    <mergeCell ref="AY19:AZ19"/>
    <mergeCell ref="BA19:BB19"/>
    <mergeCell ref="BC19:BD19"/>
    <mergeCell ref="BE19:BF19"/>
    <mergeCell ref="AI19:AJ19"/>
    <mergeCell ref="AK19:AL19"/>
    <mergeCell ref="AM19:AN19"/>
    <mergeCell ref="AO19:AP19"/>
    <mergeCell ref="AQ19:AR19"/>
    <mergeCell ref="AS19:AT19"/>
    <mergeCell ref="AW18:AX18"/>
    <mergeCell ref="AY18:AZ18"/>
    <mergeCell ref="BA18:BB18"/>
    <mergeCell ref="BC18:BD18"/>
    <mergeCell ref="BE18:BF18"/>
    <mergeCell ref="A19:B19"/>
    <mergeCell ref="C19:AB19"/>
    <mergeCell ref="AC19:AD19"/>
    <mergeCell ref="AE19:AF19"/>
    <mergeCell ref="AG19:AH19"/>
    <mergeCell ref="AK18:AL18"/>
    <mergeCell ref="AM18:AN18"/>
    <mergeCell ref="AO18:AP18"/>
    <mergeCell ref="AQ18:AR18"/>
    <mergeCell ref="AS18:AT18"/>
    <mergeCell ref="AU18:AV18"/>
    <mergeCell ref="AY17:AZ17"/>
    <mergeCell ref="BA17:BB17"/>
    <mergeCell ref="BC17:BD17"/>
    <mergeCell ref="BE17:BF17"/>
    <mergeCell ref="A18:B18"/>
    <mergeCell ref="C18:AB18"/>
    <mergeCell ref="AC18:AD18"/>
    <mergeCell ref="AE18:AF18"/>
    <mergeCell ref="AG18:AH18"/>
    <mergeCell ref="AI18:AJ18"/>
    <mergeCell ref="AM17:AN17"/>
    <mergeCell ref="AO17:AP17"/>
    <mergeCell ref="AQ17:AR17"/>
    <mergeCell ref="AS17:AT17"/>
    <mergeCell ref="AU17:AV17"/>
    <mergeCell ref="AW17:AX17"/>
    <mergeCell ref="AW16:AX16"/>
    <mergeCell ref="AY16:AZ16"/>
    <mergeCell ref="BA16:BB16"/>
    <mergeCell ref="BC16:BD16"/>
    <mergeCell ref="BE16:BF16"/>
    <mergeCell ref="A17:B17"/>
    <mergeCell ref="AE17:AF17"/>
    <mergeCell ref="AG17:AH17"/>
    <mergeCell ref="AI17:AJ17"/>
    <mergeCell ref="AK17:AL17"/>
    <mergeCell ref="AK16:AL16"/>
    <mergeCell ref="AM16:AN16"/>
    <mergeCell ref="AO16:AP16"/>
    <mergeCell ref="AQ16:AR16"/>
    <mergeCell ref="AS16:AT16"/>
    <mergeCell ref="AU16:AV16"/>
    <mergeCell ref="A16:B16"/>
    <mergeCell ref="C16:AB16"/>
    <mergeCell ref="AC16:AD16"/>
    <mergeCell ref="AE16:AF16"/>
    <mergeCell ref="AG16:AH16"/>
    <mergeCell ref="AI16:AJ16"/>
    <mergeCell ref="AU15:AV15"/>
    <mergeCell ref="AW15:AX15"/>
    <mergeCell ref="AY15:AZ15"/>
    <mergeCell ref="BA15:BB15"/>
    <mergeCell ref="BC15:BD15"/>
    <mergeCell ref="BE15:BF15"/>
    <mergeCell ref="AI15:AJ15"/>
    <mergeCell ref="AK15:AL15"/>
    <mergeCell ref="AM15:AN15"/>
    <mergeCell ref="AO15:AP15"/>
    <mergeCell ref="AQ15:AR15"/>
    <mergeCell ref="AS15:AT15"/>
    <mergeCell ref="AW14:AX14"/>
    <mergeCell ref="AY14:AZ14"/>
    <mergeCell ref="BA14:BB14"/>
    <mergeCell ref="BC14:BD14"/>
    <mergeCell ref="BE14:BF14"/>
    <mergeCell ref="A15:B15"/>
    <mergeCell ref="C15:AB15"/>
    <mergeCell ref="AC15:AD15"/>
    <mergeCell ref="AE15:AF15"/>
    <mergeCell ref="AG15:AH15"/>
    <mergeCell ref="AK14:AL14"/>
    <mergeCell ref="AM14:AN14"/>
    <mergeCell ref="AO14:AP14"/>
    <mergeCell ref="AQ14:AR14"/>
    <mergeCell ref="AS14:AT14"/>
    <mergeCell ref="AU14:AV14"/>
    <mergeCell ref="A14:B14"/>
    <mergeCell ref="C14:AB14"/>
    <mergeCell ref="AC14:AD14"/>
    <mergeCell ref="AE14:AF14"/>
    <mergeCell ref="AG14:AH14"/>
    <mergeCell ref="AI14:AJ14"/>
    <mergeCell ref="AU13:AV13"/>
    <mergeCell ref="AW13:AX13"/>
    <mergeCell ref="AY13:AZ13"/>
    <mergeCell ref="BA13:BB13"/>
    <mergeCell ref="BC13:BD13"/>
    <mergeCell ref="BE13:BF13"/>
    <mergeCell ref="AI13:AJ13"/>
    <mergeCell ref="AK13:AL13"/>
    <mergeCell ref="AM13:AN13"/>
    <mergeCell ref="AO13:AP13"/>
    <mergeCell ref="AQ13:AR13"/>
    <mergeCell ref="AS13:AT13"/>
    <mergeCell ref="AW12:AX12"/>
    <mergeCell ref="AY12:AZ12"/>
    <mergeCell ref="BA12:BB12"/>
    <mergeCell ref="BC12:BD12"/>
    <mergeCell ref="BE12:BF12"/>
    <mergeCell ref="A13:B13"/>
    <mergeCell ref="C13:AB13"/>
    <mergeCell ref="AC13:AD13"/>
    <mergeCell ref="AE13:AF13"/>
    <mergeCell ref="AG13:AH13"/>
    <mergeCell ref="AK12:AL12"/>
    <mergeCell ref="AM12:AN12"/>
    <mergeCell ref="AO12:AP12"/>
    <mergeCell ref="AQ12:AR12"/>
    <mergeCell ref="AS12:AT12"/>
    <mergeCell ref="AU12:AV12"/>
    <mergeCell ref="A12:B12"/>
    <mergeCell ref="C12:AB12"/>
    <mergeCell ref="AC12:AD12"/>
    <mergeCell ref="AE12:AF12"/>
    <mergeCell ref="AG12:AH12"/>
    <mergeCell ref="AI12:AJ12"/>
    <mergeCell ref="AU11:AV11"/>
    <mergeCell ref="AW11:AX11"/>
    <mergeCell ref="AY11:AZ11"/>
    <mergeCell ref="BA11:BB11"/>
    <mergeCell ref="BC11:BD11"/>
    <mergeCell ref="BE11:BF11"/>
    <mergeCell ref="AI11:AJ11"/>
    <mergeCell ref="AK11:AL11"/>
    <mergeCell ref="AM11:AN11"/>
    <mergeCell ref="AO11:AP11"/>
    <mergeCell ref="AQ11:AR11"/>
    <mergeCell ref="AS11:AT11"/>
    <mergeCell ref="AW10:AX10"/>
    <mergeCell ref="AY10:AZ10"/>
    <mergeCell ref="BA10:BB10"/>
    <mergeCell ref="BC10:BD10"/>
    <mergeCell ref="BE10:BF10"/>
    <mergeCell ref="A11:B11"/>
    <mergeCell ref="C11:AB11"/>
    <mergeCell ref="AC11:AD11"/>
    <mergeCell ref="AE11:AF11"/>
    <mergeCell ref="AG11:AH11"/>
    <mergeCell ref="AK10:AL10"/>
    <mergeCell ref="AM10:AN10"/>
    <mergeCell ref="AO10:AP10"/>
    <mergeCell ref="AQ10:AR10"/>
    <mergeCell ref="AS10:AT10"/>
    <mergeCell ref="AU10:AV10"/>
    <mergeCell ref="A10:B10"/>
    <mergeCell ref="C10:AB10"/>
    <mergeCell ref="AC10:AD10"/>
    <mergeCell ref="AE10:AF10"/>
    <mergeCell ref="AG10:AH10"/>
    <mergeCell ref="AI10:AJ10"/>
    <mergeCell ref="AU9:AV9"/>
    <mergeCell ref="AW9:AX9"/>
    <mergeCell ref="AY9:AZ9"/>
    <mergeCell ref="BA9:BB9"/>
    <mergeCell ref="BC9:BD9"/>
    <mergeCell ref="BE9:BF9"/>
    <mergeCell ref="AI9:AJ9"/>
    <mergeCell ref="AK9:AL9"/>
    <mergeCell ref="AM9:AN9"/>
    <mergeCell ref="AO9:AP9"/>
    <mergeCell ref="AQ9:AR9"/>
    <mergeCell ref="AS9:AT9"/>
    <mergeCell ref="AW8:AX8"/>
    <mergeCell ref="AY8:AZ8"/>
    <mergeCell ref="BA8:BB8"/>
    <mergeCell ref="BC8:BD8"/>
    <mergeCell ref="BE8:BF8"/>
    <mergeCell ref="A9:B9"/>
    <mergeCell ref="C9:AB9"/>
    <mergeCell ref="AC9:AD9"/>
    <mergeCell ref="AE9:AF9"/>
    <mergeCell ref="AG9:AH9"/>
    <mergeCell ref="AK8:AL8"/>
    <mergeCell ref="AM8:AN8"/>
    <mergeCell ref="AO8:AP8"/>
    <mergeCell ref="AQ8:AR8"/>
    <mergeCell ref="AS8:AT8"/>
    <mergeCell ref="AU8:AV8"/>
    <mergeCell ref="AY7:AZ7"/>
    <mergeCell ref="BA7:BB7"/>
    <mergeCell ref="BC7:BD7"/>
    <mergeCell ref="BE7:BF7"/>
    <mergeCell ref="A8:B8"/>
    <mergeCell ref="C8:AB8"/>
    <mergeCell ref="AC8:AD8"/>
    <mergeCell ref="AE8:AF8"/>
    <mergeCell ref="AG8:AH8"/>
    <mergeCell ref="AI8:AJ8"/>
    <mergeCell ref="AM7:AN7"/>
    <mergeCell ref="AO7:AP7"/>
    <mergeCell ref="AQ7:AR7"/>
    <mergeCell ref="AS7:AT7"/>
    <mergeCell ref="AU7:AV7"/>
    <mergeCell ref="AW7:AX7"/>
    <mergeCell ref="AY6:AZ6"/>
    <mergeCell ref="BA6:BB6"/>
    <mergeCell ref="BC6:BD6"/>
    <mergeCell ref="A7:B7"/>
    <mergeCell ref="C7:AB7"/>
    <mergeCell ref="AC7:AD7"/>
    <mergeCell ref="AE7:AF7"/>
    <mergeCell ref="AG7:AH7"/>
    <mergeCell ref="AI7:AJ7"/>
    <mergeCell ref="AK7:AL7"/>
    <mergeCell ref="BG5:BG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1:BF1"/>
    <mergeCell ref="A2:BF2"/>
    <mergeCell ref="A3:BF3"/>
    <mergeCell ref="A4:BF4"/>
    <mergeCell ref="A5:B6"/>
    <mergeCell ref="C5:AB6"/>
    <mergeCell ref="AC5:AD6"/>
    <mergeCell ref="AE5:AF6"/>
    <mergeCell ref="AG5:BD5"/>
    <mergeCell ref="BE5:BF6"/>
  </mergeCells>
  <printOptions vertic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A1" sqref="A1:R1"/>
    </sheetView>
  </sheetViews>
  <sheetFormatPr defaultColWidth="9.00390625" defaultRowHeight="12.75"/>
  <cols>
    <col min="10" max="10" width="13.375" style="0" customWidth="1"/>
    <col min="11" max="11" width="1.00390625" style="0" customWidth="1"/>
    <col min="12" max="12" width="4.125" style="0" hidden="1" customWidth="1"/>
    <col min="13" max="13" width="9.125" style="0" hidden="1" customWidth="1"/>
    <col min="14" max="14" width="2.50390625" style="0" hidden="1" customWidth="1"/>
    <col min="15" max="15" width="9.125" style="0" hidden="1" customWidth="1"/>
    <col min="16" max="16" width="3.50390625" style="0" hidden="1" customWidth="1"/>
    <col min="17" max="17" width="5.00390625" style="0" hidden="1" customWidth="1"/>
    <col min="18" max="18" width="30.50390625" style="0" customWidth="1"/>
  </cols>
  <sheetData>
    <row r="1" spans="1:19" ht="13.5" thickBot="1">
      <c r="A1" s="503" t="s">
        <v>2121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2"/>
    </row>
    <row r="2" spans="1:18" ht="14.25" thickBot="1" thickTop="1">
      <c r="A2" s="515" t="s">
        <v>1589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7"/>
    </row>
    <row r="3" spans="1:18" ht="12.75">
      <c r="A3" s="518" t="s">
        <v>1310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20"/>
    </row>
    <row r="4" spans="1:18" ht="13.5" thickBot="1">
      <c r="A4" s="521" t="s">
        <v>1311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3"/>
    </row>
    <row r="5" spans="1:18" ht="14.25" thickBot="1" thickTop="1">
      <c r="A5" s="95"/>
      <c r="B5" s="96"/>
      <c r="C5" s="96"/>
      <c r="D5" s="96"/>
      <c r="E5" s="96"/>
      <c r="F5" s="96"/>
      <c r="G5" s="524"/>
      <c r="H5" s="524"/>
      <c r="I5" s="96"/>
      <c r="J5" s="97"/>
      <c r="K5" s="97"/>
      <c r="L5" s="97"/>
      <c r="M5" s="97"/>
      <c r="N5" s="97"/>
      <c r="O5" s="97"/>
      <c r="P5" s="97"/>
      <c r="Q5" s="503" t="s">
        <v>1586</v>
      </c>
      <c r="R5" s="503"/>
    </row>
    <row r="6" spans="1:18" ht="14.25" thickBot="1" thickTop="1">
      <c r="A6" s="504" t="s">
        <v>1312</v>
      </c>
      <c r="B6" s="505"/>
      <c r="C6" s="505"/>
      <c r="D6" s="98"/>
      <c r="E6" s="99"/>
      <c r="F6" s="98"/>
      <c r="G6" s="99"/>
      <c r="H6" s="98"/>
      <c r="I6" s="100"/>
      <c r="J6" s="101"/>
      <c r="K6" s="101"/>
      <c r="L6" s="101"/>
      <c r="M6" s="101"/>
      <c r="N6" s="101"/>
      <c r="O6" s="101"/>
      <c r="P6" s="101"/>
      <c r="Q6" s="102"/>
      <c r="R6" s="103" t="s">
        <v>2092</v>
      </c>
    </row>
    <row r="7" spans="1:18" ht="12.75">
      <c r="A7" s="506" t="s">
        <v>429</v>
      </c>
      <c r="B7" s="507"/>
      <c r="C7" s="507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5"/>
      <c r="R7" s="106">
        <v>6691752</v>
      </c>
    </row>
    <row r="8" spans="1:18" ht="12.75">
      <c r="A8" s="107" t="s">
        <v>1313</v>
      </c>
      <c r="B8" s="108"/>
      <c r="C8" s="108"/>
      <c r="D8" s="108"/>
      <c r="E8" s="108"/>
      <c r="F8" s="108"/>
      <c r="G8" s="108"/>
      <c r="H8" s="108"/>
      <c r="I8" s="108"/>
      <c r="J8" s="109"/>
      <c r="K8" s="109"/>
      <c r="L8" s="109"/>
      <c r="M8" s="109"/>
      <c r="N8" s="109"/>
      <c r="O8" s="109"/>
      <c r="P8" s="109"/>
      <c r="Q8" s="110"/>
      <c r="R8" s="111">
        <v>744695</v>
      </c>
    </row>
    <row r="9" spans="1:18" ht="12.75">
      <c r="A9" s="107" t="s">
        <v>1314</v>
      </c>
      <c r="B9" s="108"/>
      <c r="C9" s="108"/>
      <c r="D9" s="108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0"/>
      <c r="R9" s="111">
        <v>70000</v>
      </c>
    </row>
    <row r="10" spans="1:18" ht="12.75">
      <c r="A10" s="508" t="s">
        <v>1315</v>
      </c>
      <c r="B10" s="509"/>
      <c r="C10" s="509"/>
      <c r="D10" s="509"/>
      <c r="E10" s="509"/>
      <c r="F10" s="509"/>
      <c r="G10" s="509"/>
      <c r="H10" s="509"/>
      <c r="I10" s="509"/>
      <c r="J10" s="509"/>
      <c r="K10" s="109"/>
      <c r="L10" s="109"/>
      <c r="M10" s="109"/>
      <c r="N10" s="109"/>
      <c r="O10" s="109"/>
      <c r="P10" s="109"/>
      <c r="Q10" s="110"/>
      <c r="R10" s="111">
        <v>0</v>
      </c>
    </row>
    <row r="11" spans="1:18" ht="13.5" thickBot="1">
      <c r="A11" s="510" t="s">
        <v>1316</v>
      </c>
      <c r="B11" s="5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R11" s="114">
        <f>SUM(R7:R10)</f>
        <v>7506447</v>
      </c>
    </row>
    <row r="12" spans="1:18" ht="14.25" thickBot="1" thickTop="1">
      <c r="A12" s="512" t="s">
        <v>1317</v>
      </c>
      <c r="B12" s="513"/>
      <c r="C12" s="513"/>
      <c r="D12" s="513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6"/>
      <c r="R12" s="117">
        <f>R11/2</f>
        <v>3753223.5</v>
      </c>
    </row>
    <row r="13" spans="1:18" ht="13.5" thickTop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</sheetData>
  <sheetProtection/>
  <mergeCells count="11">
    <mergeCell ref="A1:R1"/>
    <mergeCell ref="A2:R2"/>
    <mergeCell ref="A3:R3"/>
    <mergeCell ref="A4:R4"/>
    <mergeCell ref="G5:H5"/>
    <mergeCell ref="Q5:R5"/>
    <mergeCell ref="A6:C6"/>
    <mergeCell ref="A7:C7"/>
    <mergeCell ref="A10:J10"/>
    <mergeCell ref="A11:B11"/>
    <mergeCell ref="A12:D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9.375" style="0" customWidth="1"/>
    <col min="2" max="2" width="11.00390625" style="0" customWidth="1"/>
    <col min="3" max="3" width="11.875" style="0" customWidth="1"/>
    <col min="4" max="4" width="11.375" style="0" customWidth="1"/>
    <col min="5" max="5" width="11.50390625" style="0" customWidth="1"/>
    <col min="6" max="6" width="11.125" style="0" customWidth="1"/>
    <col min="7" max="7" width="11.625" style="0" customWidth="1"/>
  </cols>
  <sheetData>
    <row r="1" spans="1:7" ht="12.75">
      <c r="A1" s="311" t="s">
        <v>2122</v>
      </c>
      <c r="B1" s="311"/>
      <c r="C1" s="311"/>
      <c r="D1" s="311"/>
      <c r="E1" s="311"/>
      <c r="F1" s="311"/>
      <c r="G1" s="311"/>
    </row>
    <row r="2" ht="12.75">
      <c r="B2" s="51"/>
    </row>
    <row r="3" spans="1:8" ht="32.25" customHeight="1">
      <c r="A3" s="525" t="s">
        <v>1594</v>
      </c>
      <c r="B3" s="525"/>
      <c r="C3" s="525"/>
      <c r="D3" s="525"/>
      <c r="E3" s="525"/>
      <c r="F3" s="525"/>
      <c r="G3" s="525"/>
      <c r="H3" s="119"/>
    </row>
    <row r="4" spans="1:8" ht="12.75">
      <c r="A4" s="120"/>
      <c r="B4" s="120"/>
      <c r="C4" s="120"/>
      <c r="D4" s="120"/>
      <c r="E4" s="120"/>
      <c r="F4" s="120"/>
      <c r="G4" s="120"/>
      <c r="H4" s="119"/>
    </row>
    <row r="5" spans="1:8" ht="14.25" thickBot="1">
      <c r="A5" s="121"/>
      <c r="B5" s="122"/>
      <c r="C5" s="121"/>
      <c r="D5" s="121"/>
      <c r="E5" s="121"/>
      <c r="F5" s="121"/>
      <c r="G5" s="123" t="s">
        <v>1587</v>
      </c>
      <c r="H5" s="119"/>
    </row>
    <row r="6" spans="1:8" ht="13.5" thickBot="1">
      <c r="A6" s="526" t="s">
        <v>5</v>
      </c>
      <c r="B6" s="528" t="s">
        <v>1318</v>
      </c>
      <c r="C6" s="530" t="s">
        <v>1319</v>
      </c>
      <c r="D6" s="531"/>
      <c r="E6" s="531"/>
      <c r="F6" s="532"/>
      <c r="G6" s="533" t="s">
        <v>424</v>
      </c>
      <c r="H6" s="119"/>
    </row>
    <row r="7" spans="1:11" ht="14.25" thickBot="1">
      <c r="A7" s="527"/>
      <c r="B7" s="529"/>
      <c r="C7" s="124" t="s">
        <v>1436</v>
      </c>
      <c r="D7" s="124" t="s">
        <v>1588</v>
      </c>
      <c r="E7" s="124" t="s">
        <v>2080</v>
      </c>
      <c r="F7" s="124" t="s">
        <v>2093</v>
      </c>
      <c r="G7" s="534"/>
      <c r="H7" s="125"/>
      <c r="K7" t="s">
        <v>1320</v>
      </c>
    </row>
    <row r="8" spans="1:8" ht="13.5" thickBot="1">
      <c r="A8" s="126">
        <v>1</v>
      </c>
      <c r="B8" s="127">
        <v>2</v>
      </c>
      <c r="C8" s="128">
        <v>3</v>
      </c>
      <c r="D8" s="129">
        <v>4</v>
      </c>
      <c r="E8" s="130">
        <v>5</v>
      </c>
      <c r="F8" s="131">
        <v>6</v>
      </c>
      <c r="G8" s="127" t="s">
        <v>1321</v>
      </c>
      <c r="H8" s="132"/>
    </row>
    <row r="9" spans="1:8" ht="13.5">
      <c r="A9" s="133" t="s">
        <v>1322</v>
      </c>
      <c r="B9" s="134" t="s">
        <v>1</v>
      </c>
      <c r="C9" s="135">
        <v>6691752</v>
      </c>
      <c r="D9" s="136">
        <f>C9*1.017</f>
        <v>6805511.783999999</v>
      </c>
      <c r="E9" s="137">
        <f>D9*1.017</f>
        <v>6921205.484327998</v>
      </c>
      <c r="F9" s="138">
        <f>E9*1.017</f>
        <v>7038865.9775615735</v>
      </c>
      <c r="G9" s="139">
        <f>SUM(C9:F9)</f>
        <v>27457335.24588957</v>
      </c>
      <c r="H9" s="140"/>
    </row>
    <row r="10" spans="1:8" ht="81" customHeight="1">
      <c r="A10" s="141" t="s">
        <v>1323</v>
      </c>
      <c r="B10" s="142" t="s">
        <v>2</v>
      </c>
      <c r="C10" s="135">
        <v>744695</v>
      </c>
      <c r="D10" s="136">
        <f aca="true" t="shared" si="0" ref="D10:F12">C10*1.017</f>
        <v>757354.815</v>
      </c>
      <c r="E10" s="137">
        <f t="shared" si="0"/>
        <v>770229.8468549999</v>
      </c>
      <c r="F10" s="138">
        <f t="shared" si="0"/>
        <v>783323.7542515348</v>
      </c>
      <c r="G10" s="143">
        <f>SUM(C10:F10)</f>
        <v>3055603.416106535</v>
      </c>
      <c r="H10" s="140"/>
    </row>
    <row r="11" spans="1:8" ht="21" customHeight="1">
      <c r="A11" s="141" t="s">
        <v>1314</v>
      </c>
      <c r="B11" s="142" t="s">
        <v>3</v>
      </c>
      <c r="C11" s="135">
        <v>70000</v>
      </c>
      <c r="D11" s="136">
        <f t="shared" si="0"/>
        <v>71190</v>
      </c>
      <c r="E11" s="137">
        <f t="shared" si="0"/>
        <v>72400.23</v>
      </c>
      <c r="F11" s="138">
        <f t="shared" si="0"/>
        <v>73631.03390999998</v>
      </c>
      <c r="G11" s="143">
        <f>SUM(C11:F11)</f>
        <v>287221.26391</v>
      </c>
      <c r="H11" s="140"/>
    </row>
    <row r="12" spans="1:8" ht="14.25" thickBot="1">
      <c r="A12" s="141" t="s">
        <v>1315</v>
      </c>
      <c r="B12" s="142" t="s">
        <v>4</v>
      </c>
      <c r="C12" s="135">
        <v>0</v>
      </c>
      <c r="D12" s="136">
        <f t="shared" si="0"/>
        <v>0</v>
      </c>
      <c r="E12" s="137">
        <f t="shared" si="0"/>
        <v>0</v>
      </c>
      <c r="F12" s="138">
        <f t="shared" si="0"/>
        <v>0</v>
      </c>
      <c r="G12" s="143">
        <f>SUM(C12:F12)</f>
        <v>0</v>
      </c>
      <c r="H12" s="140"/>
    </row>
    <row r="13" spans="1:8" ht="23.25" customHeight="1" thickBot="1">
      <c r="A13" s="144" t="s">
        <v>1324</v>
      </c>
      <c r="B13" s="145" t="s">
        <v>7</v>
      </c>
      <c r="C13" s="146">
        <f>SUM(C9:C12)</f>
        <v>7506447</v>
      </c>
      <c r="D13" s="147">
        <f>SUM(D9:D12)</f>
        <v>7634056.598999999</v>
      </c>
      <c r="E13" s="148">
        <f>SUM(E9:E12)</f>
        <v>7763835.561182998</v>
      </c>
      <c r="F13" s="149">
        <f>SUM(F9:F12)</f>
        <v>7895820.765723108</v>
      </c>
      <c r="G13" s="150">
        <f>SUM(G9:G12)</f>
        <v>30800159.925906103</v>
      </c>
      <c r="H13" s="151"/>
    </row>
    <row r="14" spans="1:8" ht="27" customHeight="1" thickBot="1">
      <c r="A14" s="152" t="s">
        <v>1325</v>
      </c>
      <c r="B14" s="153" t="s">
        <v>8</v>
      </c>
      <c r="C14" s="154">
        <f>C13*0.5</f>
        <v>3753223.5</v>
      </c>
      <c r="D14" s="155">
        <f>D13*0.5</f>
        <v>3817028.2994999997</v>
      </c>
      <c r="E14" s="156">
        <f>E13*0.5</f>
        <v>3881917.780591499</v>
      </c>
      <c r="F14" s="157">
        <f>F13*0.5</f>
        <v>3947910.382861554</v>
      </c>
      <c r="G14" s="158">
        <f>G13*0.5</f>
        <v>15400079.962953052</v>
      </c>
      <c r="H14" s="151"/>
    </row>
    <row r="15" spans="1:8" ht="38.25" customHeight="1" thickBot="1">
      <c r="A15" s="144" t="s">
        <v>1326</v>
      </c>
      <c r="B15" s="145" t="s">
        <v>9</v>
      </c>
      <c r="C15" s="146">
        <f>SUM(C16:C22)</f>
        <v>0</v>
      </c>
      <c r="D15" s="147">
        <f>SUM(D16:D22)</f>
        <v>0</v>
      </c>
      <c r="E15" s="148">
        <f>SUM(E16:E22)</f>
        <v>0</v>
      </c>
      <c r="F15" s="149">
        <f>SUM(F16:F22)</f>
        <v>0</v>
      </c>
      <c r="G15" s="150">
        <f>SUM(G16:G22)</f>
        <v>0</v>
      </c>
      <c r="H15" s="151"/>
    </row>
    <row r="16" spans="1:8" ht="30" customHeight="1">
      <c r="A16" s="159" t="s">
        <v>1327</v>
      </c>
      <c r="B16" s="134" t="s">
        <v>10</v>
      </c>
      <c r="C16" s="135"/>
      <c r="D16" s="136"/>
      <c r="E16" s="137"/>
      <c r="F16" s="138"/>
      <c r="G16" s="139">
        <f aca="true" t="shared" si="1" ref="G16:G22">SUM(C16:F16)</f>
        <v>0</v>
      </c>
      <c r="H16" s="140"/>
    </row>
    <row r="17" spans="1:8" ht="26.25" customHeight="1">
      <c r="A17" s="160" t="s">
        <v>1328</v>
      </c>
      <c r="B17" s="142" t="s">
        <v>11</v>
      </c>
      <c r="C17" s="161"/>
      <c r="D17" s="162"/>
      <c r="E17" s="163"/>
      <c r="F17" s="164"/>
      <c r="G17" s="143">
        <f t="shared" si="1"/>
        <v>0</v>
      </c>
      <c r="H17" s="140"/>
    </row>
    <row r="18" spans="1:8" ht="29.25" customHeight="1">
      <c r="A18" s="160" t="s">
        <v>1329</v>
      </c>
      <c r="B18" s="134" t="s">
        <v>12</v>
      </c>
      <c r="C18" s="161"/>
      <c r="D18" s="162"/>
      <c r="E18" s="163"/>
      <c r="F18" s="164"/>
      <c r="G18" s="143">
        <f t="shared" si="1"/>
        <v>0</v>
      </c>
      <c r="H18" s="140"/>
    </row>
    <row r="19" spans="1:8" ht="13.5">
      <c r="A19" s="160" t="s">
        <v>1330</v>
      </c>
      <c r="B19" s="142" t="s">
        <v>13</v>
      </c>
      <c r="C19" s="161"/>
      <c r="D19" s="162"/>
      <c r="E19" s="163"/>
      <c r="F19" s="164"/>
      <c r="G19" s="143">
        <f t="shared" si="1"/>
        <v>0</v>
      </c>
      <c r="H19" s="140"/>
    </row>
    <row r="20" spans="1:8" ht="13.5">
      <c r="A20" s="160" t="s">
        <v>1331</v>
      </c>
      <c r="B20" s="134" t="s">
        <v>14</v>
      </c>
      <c r="C20" s="161"/>
      <c r="D20" s="162"/>
      <c r="E20" s="163"/>
      <c r="F20" s="164"/>
      <c r="G20" s="143">
        <f t="shared" si="1"/>
        <v>0</v>
      </c>
      <c r="H20" s="140"/>
    </row>
    <row r="21" spans="1:8" ht="27.75" customHeight="1">
      <c r="A21" s="160" t="s">
        <v>1332</v>
      </c>
      <c r="B21" s="142" t="s">
        <v>15</v>
      </c>
      <c r="C21" s="161"/>
      <c r="D21" s="162"/>
      <c r="E21" s="163"/>
      <c r="F21" s="164"/>
      <c r="G21" s="143">
        <f t="shared" si="1"/>
        <v>0</v>
      </c>
      <c r="H21" s="140"/>
    </row>
    <row r="22" spans="1:8" ht="26.25" customHeight="1" thickBot="1">
      <c r="A22" s="165" t="s">
        <v>1333</v>
      </c>
      <c r="B22" s="134" t="s">
        <v>16</v>
      </c>
      <c r="C22" s="166"/>
      <c r="D22" s="167"/>
      <c r="E22" s="168"/>
      <c r="F22" s="169"/>
      <c r="G22" s="170">
        <f t="shared" si="1"/>
        <v>0</v>
      </c>
      <c r="H22" s="140"/>
    </row>
    <row r="23" spans="1:8" ht="46.5" customHeight="1" thickBot="1">
      <c r="A23" s="144" t="s">
        <v>1334</v>
      </c>
      <c r="B23" s="145" t="s">
        <v>17</v>
      </c>
      <c r="C23" s="146">
        <f>SUM(C24:C30)</f>
        <v>0</v>
      </c>
      <c r="D23" s="147">
        <f>SUM(D24:D30)</f>
        <v>0</v>
      </c>
      <c r="E23" s="148">
        <f>SUM(E24:E30)</f>
        <v>0</v>
      </c>
      <c r="F23" s="149">
        <f>SUM(F24:F30)</f>
        <v>0</v>
      </c>
      <c r="G23" s="150">
        <f>SUM(G24:G30)</f>
        <v>0</v>
      </c>
      <c r="H23" s="171"/>
    </row>
    <row r="24" spans="1:8" ht="25.5" customHeight="1">
      <c r="A24" s="159" t="s">
        <v>1327</v>
      </c>
      <c r="B24" s="134" t="s">
        <v>18</v>
      </c>
      <c r="C24" s="135"/>
      <c r="D24" s="136"/>
      <c r="E24" s="137"/>
      <c r="F24" s="138"/>
      <c r="G24" s="139">
        <f aca="true" t="shared" si="2" ref="G24:G30">SUM(C24:F24)</f>
        <v>0</v>
      </c>
      <c r="H24" s="172"/>
    </row>
    <row r="25" spans="1:8" ht="23.25" customHeight="1">
      <c r="A25" s="160" t="s">
        <v>1328</v>
      </c>
      <c r="B25" s="142" t="s">
        <v>0</v>
      </c>
      <c r="C25" s="161"/>
      <c r="D25" s="162"/>
      <c r="E25" s="163"/>
      <c r="F25" s="164"/>
      <c r="G25" s="143">
        <f t="shared" si="2"/>
        <v>0</v>
      </c>
      <c r="H25" s="172"/>
    </row>
    <row r="26" spans="1:8" ht="18" customHeight="1">
      <c r="A26" s="160" t="s">
        <v>1329</v>
      </c>
      <c r="B26" s="142" t="s">
        <v>19</v>
      </c>
      <c r="C26" s="161"/>
      <c r="D26" s="162"/>
      <c r="E26" s="163"/>
      <c r="F26" s="164"/>
      <c r="G26" s="143">
        <f t="shared" si="2"/>
        <v>0</v>
      </c>
      <c r="H26" s="172"/>
    </row>
    <row r="27" spans="1:8" ht="13.5">
      <c r="A27" s="160" t="s">
        <v>1330</v>
      </c>
      <c r="B27" s="142" t="s">
        <v>20</v>
      </c>
      <c r="C27" s="161"/>
      <c r="D27" s="162"/>
      <c r="E27" s="163"/>
      <c r="F27" s="164"/>
      <c r="G27" s="143">
        <f t="shared" si="2"/>
        <v>0</v>
      </c>
      <c r="H27" s="172"/>
    </row>
    <row r="28" spans="1:8" ht="13.5">
      <c r="A28" s="160" t="s">
        <v>1331</v>
      </c>
      <c r="B28" s="142" t="s">
        <v>21</v>
      </c>
      <c r="C28" s="161"/>
      <c r="D28" s="162"/>
      <c r="E28" s="163"/>
      <c r="F28" s="164"/>
      <c r="G28" s="143">
        <f t="shared" si="2"/>
        <v>0</v>
      </c>
      <c r="H28" s="172"/>
    </row>
    <row r="29" spans="1:8" ht="17.25" customHeight="1">
      <c r="A29" s="160" t="s">
        <v>1332</v>
      </c>
      <c r="B29" s="142" t="s">
        <v>22</v>
      </c>
      <c r="C29" s="161"/>
      <c r="D29" s="162"/>
      <c r="E29" s="163"/>
      <c r="F29" s="164"/>
      <c r="G29" s="143">
        <f t="shared" si="2"/>
        <v>0</v>
      </c>
      <c r="H29" s="172"/>
    </row>
    <row r="30" spans="1:8" ht="23.25" customHeight="1" thickBot="1">
      <c r="A30" s="165" t="s">
        <v>1333</v>
      </c>
      <c r="B30" s="142" t="s">
        <v>23</v>
      </c>
      <c r="C30" s="166"/>
      <c r="D30" s="167"/>
      <c r="E30" s="168"/>
      <c r="F30" s="169"/>
      <c r="G30" s="170">
        <f t="shared" si="2"/>
        <v>0</v>
      </c>
      <c r="H30" s="172"/>
    </row>
    <row r="31" spans="1:8" ht="27" thickBot="1">
      <c r="A31" s="173" t="s">
        <v>1335</v>
      </c>
      <c r="B31" s="174" t="s">
        <v>24</v>
      </c>
      <c r="C31" s="175">
        <f>C15+C23</f>
        <v>0</v>
      </c>
      <c r="D31" s="176">
        <f>D15+D23</f>
        <v>0</v>
      </c>
      <c r="E31" s="177">
        <f>E15+E23</f>
        <v>0</v>
      </c>
      <c r="F31" s="178">
        <f>F15+F23</f>
        <v>0</v>
      </c>
      <c r="G31" s="179">
        <f>G15+G23</f>
        <v>0</v>
      </c>
      <c r="H31" s="171"/>
    </row>
    <row r="32" spans="1:8" ht="25.5" customHeight="1" thickBot="1">
      <c r="A32" s="180" t="s">
        <v>1336</v>
      </c>
      <c r="B32" s="181" t="s">
        <v>25</v>
      </c>
      <c r="C32" s="182">
        <f>C14-C31</f>
        <v>3753223.5</v>
      </c>
      <c r="D32" s="183">
        <f>D14-D31</f>
        <v>3817028.2994999997</v>
      </c>
      <c r="E32" s="184">
        <f>E14-E31</f>
        <v>3881917.780591499</v>
      </c>
      <c r="F32" s="185">
        <f>F14-F31</f>
        <v>3947910.382861554</v>
      </c>
      <c r="G32" s="186">
        <f>G14-G31</f>
        <v>15400079.962953052</v>
      </c>
      <c r="H32" s="171"/>
    </row>
    <row r="33" spans="1:8" ht="12.75">
      <c r="A33" s="172"/>
      <c r="B33" s="4"/>
      <c r="C33" s="172"/>
      <c r="D33" s="172"/>
      <c r="E33" s="172"/>
      <c r="F33" s="172"/>
      <c r="G33" s="172"/>
      <c r="H33" s="172"/>
    </row>
    <row r="34" spans="1:8" ht="12.75">
      <c r="A34" s="172"/>
      <c r="B34" s="4"/>
      <c r="C34" s="172"/>
      <c r="D34" s="172"/>
      <c r="E34" s="172"/>
      <c r="F34" s="172"/>
      <c r="G34" s="172"/>
      <c r="H34" s="172"/>
    </row>
    <row r="35" spans="1:8" ht="12.75">
      <c r="A35" s="172"/>
      <c r="B35" s="4"/>
      <c r="C35" s="172"/>
      <c r="D35" s="172"/>
      <c r="E35" s="172"/>
      <c r="F35" s="172"/>
      <c r="G35" s="172"/>
      <c r="H35" s="172"/>
    </row>
  </sheetData>
  <sheetProtection/>
  <mergeCells count="6">
    <mergeCell ref="A1:G1"/>
    <mergeCell ref="A3:G3"/>
    <mergeCell ref="A6:A7"/>
    <mergeCell ref="B6:B7"/>
    <mergeCell ref="C6:F6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6.50390625" style="0" customWidth="1"/>
    <col min="2" max="2" width="52.125" style="0" customWidth="1"/>
    <col min="3" max="3" width="22.00390625" style="0" customWidth="1"/>
  </cols>
  <sheetData>
    <row r="1" spans="1:3" ht="12.75">
      <c r="A1" s="311" t="s">
        <v>2123</v>
      </c>
      <c r="B1" s="311"/>
      <c r="C1" s="311"/>
    </row>
    <row r="2" spans="1:3" ht="12.75">
      <c r="A2" s="17"/>
      <c r="B2" s="17"/>
      <c r="C2" s="17"/>
    </row>
    <row r="3" spans="1:3" ht="15">
      <c r="A3" s="535" t="s">
        <v>1589</v>
      </c>
      <c r="B3" s="535"/>
      <c r="C3" s="535"/>
    </row>
    <row r="4" spans="1:3" ht="13.5">
      <c r="A4" s="536" t="s">
        <v>1598</v>
      </c>
      <c r="B4" s="536"/>
      <c r="C4" s="536"/>
    </row>
    <row r="5" spans="1:3" ht="13.5" thickBot="1">
      <c r="A5" s="227"/>
      <c r="B5" s="227"/>
      <c r="C5" s="228"/>
    </row>
    <row r="6" spans="1:3" ht="27" thickBot="1">
      <c r="A6" s="229" t="s">
        <v>1599</v>
      </c>
      <c r="B6" s="230" t="s">
        <v>5</v>
      </c>
      <c r="C6" s="231" t="s">
        <v>1600</v>
      </c>
    </row>
    <row r="7" spans="1:3" ht="28.5" customHeight="1">
      <c r="A7" s="232" t="s">
        <v>444</v>
      </c>
      <c r="B7" s="233" t="s">
        <v>2094</v>
      </c>
      <c r="C7" s="234">
        <v>15017377</v>
      </c>
    </row>
    <row r="8" spans="1:3" ht="28.5" customHeight="1">
      <c r="A8" s="235" t="s">
        <v>445</v>
      </c>
      <c r="B8" s="236" t="s">
        <v>1601</v>
      </c>
      <c r="C8" s="237">
        <v>15017377</v>
      </c>
    </row>
    <row r="9" spans="1:3" ht="28.5" customHeight="1">
      <c r="A9" s="235" t="s">
        <v>446</v>
      </c>
      <c r="B9" s="281" t="s">
        <v>1602</v>
      </c>
      <c r="C9" s="237">
        <v>0</v>
      </c>
    </row>
    <row r="10" spans="1:3" ht="28.5" customHeight="1">
      <c r="A10" s="235" t="s">
        <v>447</v>
      </c>
      <c r="B10" s="279" t="s">
        <v>1603</v>
      </c>
      <c r="C10" s="283">
        <v>37714829</v>
      </c>
    </row>
    <row r="11" spans="1:3" ht="28.5" customHeight="1" thickBot="1">
      <c r="A11" s="238" t="s">
        <v>448</v>
      </c>
      <c r="B11" s="280" t="s">
        <v>1604</v>
      </c>
      <c r="C11" s="284">
        <v>40228308</v>
      </c>
    </row>
    <row r="12" spans="1:3" ht="28.5" customHeight="1">
      <c r="A12" s="239" t="s">
        <v>449</v>
      </c>
      <c r="B12" s="282" t="s">
        <v>2095</v>
      </c>
      <c r="C12" s="234">
        <f>C7+C10-C11</f>
        <v>12503898</v>
      </c>
    </row>
    <row r="13" spans="1:3" ht="28.5" customHeight="1">
      <c r="A13" s="235" t="s">
        <v>450</v>
      </c>
      <c r="B13" s="236" t="s">
        <v>1601</v>
      </c>
      <c r="C13" s="237">
        <v>12503898</v>
      </c>
    </row>
    <row r="14" spans="1:3" ht="28.5" customHeight="1" thickBot="1">
      <c r="A14" s="240" t="s">
        <v>451</v>
      </c>
      <c r="B14" s="241" t="s">
        <v>1602</v>
      </c>
      <c r="C14" s="242">
        <v>0</v>
      </c>
    </row>
  </sheetData>
  <sheetProtection/>
  <mergeCells count="3">
    <mergeCell ref="A1:C1"/>
    <mergeCell ref="A3:C3"/>
    <mergeCell ref="A4:C4"/>
  </mergeCells>
  <conditionalFormatting sqref="C12">
    <cfRule type="cellIs" priority="1" dxfId="2" operator="notEqual" stopIfTrue="1">
      <formula>SUM(C13:C14)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0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7" width="19.125" style="0" customWidth="1"/>
  </cols>
  <sheetData>
    <row r="1" spans="1:7" ht="12.75">
      <c r="A1" s="306" t="s">
        <v>911</v>
      </c>
      <c r="B1" s="307"/>
      <c r="C1" s="307"/>
      <c r="D1" s="307"/>
      <c r="E1" s="307"/>
      <c r="F1" s="307"/>
      <c r="G1" s="307"/>
    </row>
    <row r="2" spans="1:7" ht="60">
      <c r="A2" s="35" t="s">
        <v>471</v>
      </c>
      <c r="B2" s="35" t="s">
        <v>5</v>
      </c>
      <c r="C2" s="35" t="s">
        <v>472</v>
      </c>
      <c r="D2" s="35" t="s">
        <v>473</v>
      </c>
      <c r="E2" s="35" t="s">
        <v>912</v>
      </c>
      <c r="F2" s="35" t="s">
        <v>913</v>
      </c>
      <c r="G2" s="35" t="s">
        <v>6</v>
      </c>
    </row>
    <row r="3" spans="1:7" ht="15">
      <c r="A3" s="35">
        <v>2</v>
      </c>
      <c r="B3" s="35">
        <v>3</v>
      </c>
      <c r="C3" s="35">
        <v>4</v>
      </c>
      <c r="D3" s="35">
        <v>5</v>
      </c>
      <c r="E3" s="35">
        <v>6</v>
      </c>
      <c r="F3" s="35">
        <v>7</v>
      </c>
      <c r="G3" s="35">
        <v>8</v>
      </c>
    </row>
    <row r="4" spans="1:7" ht="12.75">
      <c r="A4" s="36" t="s">
        <v>1</v>
      </c>
      <c r="B4" s="37" t="s">
        <v>914</v>
      </c>
      <c r="C4" s="38">
        <v>13486</v>
      </c>
      <c r="D4" s="38">
        <v>13486</v>
      </c>
      <c r="E4" s="38">
        <v>8104</v>
      </c>
      <c r="F4" s="38">
        <v>0</v>
      </c>
      <c r="G4" s="38">
        <v>8104</v>
      </c>
    </row>
    <row r="5" spans="1:7" ht="12.75">
      <c r="A5" s="36" t="s">
        <v>2</v>
      </c>
      <c r="B5" s="37" t="s">
        <v>915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</row>
    <row r="6" spans="1:7" ht="26.25">
      <c r="A6" s="36" t="s">
        <v>3</v>
      </c>
      <c r="B6" s="37" t="s">
        <v>916</v>
      </c>
      <c r="C6" s="38">
        <v>6871</v>
      </c>
      <c r="D6" s="38">
        <v>6871</v>
      </c>
      <c r="E6" s="38">
        <v>4938</v>
      </c>
      <c r="F6" s="38">
        <v>0</v>
      </c>
      <c r="G6" s="38">
        <v>4938</v>
      </c>
    </row>
    <row r="7" spans="1:7" ht="12.75">
      <c r="A7" s="36" t="s">
        <v>4</v>
      </c>
      <c r="B7" s="37" t="s">
        <v>917</v>
      </c>
      <c r="C7" s="38">
        <v>1200</v>
      </c>
      <c r="D7" s="38">
        <v>1200</v>
      </c>
      <c r="E7" s="38">
        <v>720</v>
      </c>
      <c r="F7" s="38">
        <v>0</v>
      </c>
      <c r="G7" s="38">
        <v>720</v>
      </c>
    </row>
    <row r="8" spans="1:7" ht="12.75">
      <c r="A8" s="36" t="s">
        <v>7</v>
      </c>
      <c r="B8" s="37" t="s">
        <v>918</v>
      </c>
      <c r="C8" s="38">
        <v>0</v>
      </c>
      <c r="D8" s="38">
        <v>638</v>
      </c>
      <c r="E8" s="38">
        <v>638</v>
      </c>
      <c r="F8" s="38">
        <v>0</v>
      </c>
      <c r="G8" s="38">
        <v>638</v>
      </c>
    </row>
    <row r="9" spans="1:7" ht="12.75">
      <c r="A9" s="36" t="s">
        <v>8</v>
      </c>
      <c r="B9" s="37" t="s">
        <v>919</v>
      </c>
      <c r="C9" s="38">
        <v>0</v>
      </c>
      <c r="D9" s="38">
        <v>131</v>
      </c>
      <c r="E9" s="38">
        <v>131</v>
      </c>
      <c r="F9" s="38">
        <v>0</v>
      </c>
      <c r="G9" s="38">
        <v>131</v>
      </c>
    </row>
    <row r="10" spans="1:7" ht="12.75">
      <c r="A10" s="39" t="s">
        <v>9</v>
      </c>
      <c r="B10" s="40" t="s">
        <v>920</v>
      </c>
      <c r="C10" s="41">
        <v>21557</v>
      </c>
      <c r="D10" s="41">
        <v>22326</v>
      </c>
      <c r="E10" s="41">
        <v>14531</v>
      </c>
      <c r="F10" s="41">
        <v>0</v>
      </c>
      <c r="G10" s="41">
        <v>14531</v>
      </c>
    </row>
    <row r="11" spans="1:7" ht="12.75">
      <c r="A11" s="36" t="s">
        <v>10</v>
      </c>
      <c r="B11" s="37" t="s">
        <v>921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</row>
    <row r="12" spans="1:7" ht="26.25">
      <c r="A12" s="36" t="s">
        <v>11</v>
      </c>
      <c r="B12" s="37" t="s">
        <v>922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</row>
    <row r="13" spans="1:7" ht="26.25">
      <c r="A13" s="36" t="s">
        <v>12</v>
      </c>
      <c r="B13" s="37" t="s">
        <v>923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</row>
    <row r="14" spans="1:7" ht="12.75">
      <c r="A14" s="36" t="s">
        <v>13</v>
      </c>
      <c r="B14" s="37" t="s">
        <v>924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</row>
    <row r="15" spans="1:7" ht="12.75">
      <c r="A15" s="36" t="s">
        <v>14</v>
      </c>
      <c r="B15" s="37" t="s">
        <v>925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</row>
    <row r="16" spans="1:7" ht="26.25">
      <c r="A16" s="36" t="s">
        <v>15</v>
      </c>
      <c r="B16" s="37" t="s">
        <v>926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</row>
    <row r="17" spans="1:7" ht="12.75">
      <c r="A17" s="36" t="s">
        <v>16</v>
      </c>
      <c r="B17" s="37" t="s">
        <v>927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</row>
    <row r="18" spans="1:7" ht="12.75">
      <c r="A18" s="36" t="s">
        <v>17</v>
      </c>
      <c r="B18" s="37" t="s">
        <v>928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</row>
    <row r="19" spans="1:7" ht="12.75">
      <c r="A19" s="36" t="s">
        <v>18</v>
      </c>
      <c r="B19" s="37" t="s">
        <v>929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</row>
    <row r="20" spans="1:7" ht="12.75">
      <c r="A20" s="36" t="s">
        <v>0</v>
      </c>
      <c r="B20" s="37" t="s">
        <v>930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</row>
    <row r="21" spans="1:7" ht="12.75">
      <c r="A21" s="36" t="s">
        <v>19</v>
      </c>
      <c r="B21" s="37" t="s">
        <v>931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</row>
    <row r="22" spans="1:7" ht="12.75">
      <c r="A22" s="36" t="s">
        <v>20</v>
      </c>
      <c r="B22" s="37" t="s">
        <v>932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</row>
    <row r="23" spans="1:7" ht="12.75">
      <c r="A23" s="36" t="s">
        <v>21</v>
      </c>
      <c r="B23" s="37" t="s">
        <v>933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</row>
    <row r="24" spans="1:7" ht="26.25">
      <c r="A24" s="36" t="s">
        <v>22</v>
      </c>
      <c r="B24" s="37" t="s">
        <v>934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</row>
    <row r="25" spans="1:7" ht="12.75">
      <c r="A25" s="36" t="s">
        <v>23</v>
      </c>
      <c r="B25" s="37" t="s">
        <v>935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</row>
    <row r="26" spans="1:7" ht="12.75">
      <c r="A26" s="36" t="s">
        <v>24</v>
      </c>
      <c r="B26" s="37" t="s">
        <v>936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</row>
    <row r="27" spans="1:7" ht="26.25">
      <c r="A27" s="36" t="s">
        <v>25</v>
      </c>
      <c r="B27" s="37" t="s">
        <v>937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</row>
    <row r="28" spans="1:7" ht="12.75">
      <c r="A28" s="36" t="s">
        <v>26</v>
      </c>
      <c r="B28" s="37" t="s">
        <v>938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</row>
    <row r="29" spans="1:7" ht="12.75">
      <c r="A29" s="36" t="s">
        <v>27</v>
      </c>
      <c r="B29" s="37" t="s">
        <v>939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</row>
    <row r="30" spans="1:7" ht="12.75">
      <c r="A30" s="36" t="s">
        <v>28</v>
      </c>
      <c r="B30" s="37" t="s">
        <v>940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</row>
    <row r="31" spans="1:7" ht="12.75">
      <c r="A31" s="36" t="s">
        <v>29</v>
      </c>
      <c r="B31" s="37" t="s">
        <v>941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</row>
    <row r="32" spans="1:7" ht="12.75">
      <c r="A32" s="36" t="s">
        <v>30</v>
      </c>
      <c r="B32" s="37" t="s">
        <v>942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</row>
    <row r="33" spans="1:7" ht="12.75">
      <c r="A33" s="36" t="s">
        <v>31</v>
      </c>
      <c r="B33" s="37" t="s">
        <v>943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</row>
    <row r="34" spans="1:7" ht="12.75">
      <c r="A34" s="36" t="s">
        <v>32</v>
      </c>
      <c r="B34" s="37" t="s">
        <v>944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</row>
    <row r="35" spans="1:7" ht="12.75">
      <c r="A35" s="36" t="s">
        <v>33</v>
      </c>
      <c r="B35" s="37" t="s">
        <v>945</v>
      </c>
      <c r="C35" s="38">
        <v>11053</v>
      </c>
      <c r="D35" s="38">
        <v>11053</v>
      </c>
      <c r="E35" s="38">
        <v>7811</v>
      </c>
      <c r="F35" s="38">
        <v>0</v>
      </c>
      <c r="G35" s="38">
        <v>7811</v>
      </c>
    </row>
    <row r="36" spans="1:7" ht="12.75">
      <c r="A36" s="36" t="s">
        <v>34</v>
      </c>
      <c r="B36" s="37" t="s">
        <v>946</v>
      </c>
      <c r="C36" s="38">
        <v>0</v>
      </c>
      <c r="D36" s="38">
        <v>0</v>
      </c>
      <c r="E36" s="38">
        <v>0</v>
      </c>
      <c r="F36" s="38">
        <v>0</v>
      </c>
      <c r="G36" s="38">
        <v>6521</v>
      </c>
    </row>
    <row r="37" spans="1:7" ht="12.75">
      <c r="A37" s="36" t="s">
        <v>35</v>
      </c>
      <c r="B37" s="37" t="s">
        <v>947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</row>
    <row r="38" spans="1:7" ht="26.25">
      <c r="A38" s="36" t="s">
        <v>36</v>
      </c>
      <c r="B38" s="37" t="s">
        <v>948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</row>
    <row r="39" spans="1:7" ht="12.75">
      <c r="A39" s="36" t="s">
        <v>37</v>
      </c>
      <c r="B39" s="37" t="s">
        <v>949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</row>
    <row r="40" spans="1:7" ht="12.75">
      <c r="A40" s="36" t="s">
        <v>38</v>
      </c>
      <c r="B40" s="37" t="s">
        <v>950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</row>
    <row r="41" spans="1:7" ht="12.75">
      <c r="A41" s="36" t="s">
        <v>39</v>
      </c>
      <c r="B41" s="37" t="s">
        <v>951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</row>
    <row r="42" spans="1:7" ht="12.75">
      <c r="A42" s="36" t="s">
        <v>40</v>
      </c>
      <c r="B42" s="37" t="s">
        <v>952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</row>
    <row r="43" spans="1:7" ht="12.75">
      <c r="A43" s="36" t="s">
        <v>41</v>
      </c>
      <c r="B43" s="37" t="s">
        <v>953</v>
      </c>
      <c r="C43" s="38">
        <v>0</v>
      </c>
      <c r="D43" s="38">
        <v>0</v>
      </c>
      <c r="E43" s="38">
        <v>0</v>
      </c>
      <c r="F43" s="38">
        <v>0</v>
      </c>
      <c r="G43" s="38">
        <v>1290</v>
      </c>
    </row>
    <row r="44" spans="1:7" ht="12.75">
      <c r="A44" s="36" t="s">
        <v>42</v>
      </c>
      <c r="B44" s="37" t="s">
        <v>954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</row>
    <row r="45" spans="1:7" ht="12.75">
      <c r="A45" s="36" t="s">
        <v>43</v>
      </c>
      <c r="B45" s="37" t="s">
        <v>955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</row>
    <row r="46" spans="1:7" ht="12.75">
      <c r="A46" s="39" t="s">
        <v>44</v>
      </c>
      <c r="B46" s="40" t="s">
        <v>956</v>
      </c>
      <c r="C46" s="41">
        <v>32610</v>
      </c>
      <c r="D46" s="41">
        <v>33379</v>
      </c>
      <c r="E46" s="41">
        <v>22342</v>
      </c>
      <c r="F46" s="41">
        <v>0</v>
      </c>
      <c r="G46" s="41">
        <v>22342</v>
      </c>
    </row>
    <row r="47" spans="1:7" ht="12.75">
      <c r="A47" s="36" t="s">
        <v>45</v>
      </c>
      <c r="B47" s="37" t="s">
        <v>957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</row>
    <row r="48" spans="1:7" ht="26.25">
      <c r="A48" s="36" t="s">
        <v>46</v>
      </c>
      <c r="B48" s="37" t="s">
        <v>958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</row>
    <row r="49" spans="1:7" ht="26.25">
      <c r="A49" s="36" t="s">
        <v>47</v>
      </c>
      <c r="B49" s="37" t="s">
        <v>959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</row>
    <row r="50" spans="1:7" ht="12.75">
      <c r="A50" s="36" t="s">
        <v>48</v>
      </c>
      <c r="B50" s="37" t="s">
        <v>960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</row>
    <row r="51" spans="1:7" ht="12.75">
      <c r="A51" s="36" t="s">
        <v>49</v>
      </c>
      <c r="B51" s="37" t="s">
        <v>961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</row>
    <row r="52" spans="1:7" ht="26.25">
      <c r="A52" s="36" t="s">
        <v>50</v>
      </c>
      <c r="B52" s="37" t="s">
        <v>962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</row>
    <row r="53" spans="1:7" ht="12.75">
      <c r="A53" s="36" t="s">
        <v>51</v>
      </c>
      <c r="B53" s="37" t="s">
        <v>963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</row>
    <row r="54" spans="1:7" ht="12.75">
      <c r="A54" s="36" t="s">
        <v>52</v>
      </c>
      <c r="B54" s="37" t="s">
        <v>964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</row>
    <row r="55" spans="1:7" ht="12.75">
      <c r="A55" s="36" t="s">
        <v>53</v>
      </c>
      <c r="B55" s="37" t="s">
        <v>965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</row>
    <row r="56" spans="1:7" ht="12.75">
      <c r="A56" s="36" t="s">
        <v>54</v>
      </c>
      <c r="B56" s="37" t="s">
        <v>966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</row>
    <row r="57" spans="1:7" ht="12.75">
      <c r="A57" s="36" t="s">
        <v>55</v>
      </c>
      <c r="B57" s="37" t="s">
        <v>967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</row>
    <row r="58" spans="1:7" ht="12.75">
      <c r="A58" s="36" t="s">
        <v>56</v>
      </c>
      <c r="B58" s="37" t="s">
        <v>968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</row>
    <row r="59" spans="1:7" ht="12.75">
      <c r="A59" s="36" t="s">
        <v>57</v>
      </c>
      <c r="B59" s="37" t="s">
        <v>969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</row>
    <row r="60" spans="1:7" ht="26.25">
      <c r="A60" s="36" t="s">
        <v>58</v>
      </c>
      <c r="B60" s="37" t="s">
        <v>970</v>
      </c>
      <c r="C60" s="38">
        <v>0</v>
      </c>
      <c r="D60" s="38">
        <v>0</v>
      </c>
      <c r="E60" s="38">
        <v>0</v>
      </c>
      <c r="F60" s="38">
        <v>0</v>
      </c>
      <c r="G60" s="38">
        <v>0</v>
      </c>
    </row>
    <row r="61" spans="1:7" ht="12.75">
      <c r="A61" s="36" t="s">
        <v>59</v>
      </c>
      <c r="B61" s="37" t="s">
        <v>971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</row>
    <row r="62" spans="1:7" ht="12.75">
      <c r="A62" s="36" t="s">
        <v>60</v>
      </c>
      <c r="B62" s="37" t="s">
        <v>972</v>
      </c>
      <c r="C62" s="38">
        <v>0</v>
      </c>
      <c r="D62" s="38">
        <v>0</v>
      </c>
      <c r="E62" s="38">
        <v>0</v>
      </c>
      <c r="F62" s="38">
        <v>0</v>
      </c>
      <c r="G62" s="38">
        <v>0</v>
      </c>
    </row>
    <row r="63" spans="1:7" ht="26.25">
      <c r="A63" s="36" t="s">
        <v>61</v>
      </c>
      <c r="B63" s="37" t="s">
        <v>973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</row>
    <row r="64" spans="1:7" ht="12.75">
      <c r="A64" s="36" t="s">
        <v>62</v>
      </c>
      <c r="B64" s="37" t="s">
        <v>974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</row>
    <row r="65" spans="1:7" ht="12.75">
      <c r="A65" s="36" t="s">
        <v>63</v>
      </c>
      <c r="B65" s="37" t="s">
        <v>975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</row>
    <row r="66" spans="1:7" ht="12.75">
      <c r="A66" s="36" t="s">
        <v>64</v>
      </c>
      <c r="B66" s="37" t="s">
        <v>976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</row>
    <row r="67" spans="1:7" ht="12.75">
      <c r="A67" s="36" t="s">
        <v>65</v>
      </c>
      <c r="B67" s="37" t="s">
        <v>977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</row>
    <row r="68" spans="1:7" ht="12.75">
      <c r="A68" s="36" t="s">
        <v>66</v>
      </c>
      <c r="B68" s="37" t="s">
        <v>978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</row>
    <row r="69" spans="1:7" ht="12.75">
      <c r="A69" s="36" t="s">
        <v>67</v>
      </c>
      <c r="B69" s="37" t="s">
        <v>979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</row>
    <row r="70" spans="1:7" ht="12.75">
      <c r="A70" s="36" t="s">
        <v>68</v>
      </c>
      <c r="B70" s="37" t="s">
        <v>980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</row>
    <row r="71" spans="1:7" ht="12.75">
      <c r="A71" s="36" t="s">
        <v>69</v>
      </c>
      <c r="B71" s="37" t="s">
        <v>981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</row>
    <row r="72" spans="1:7" ht="12.75">
      <c r="A72" s="36" t="s">
        <v>70</v>
      </c>
      <c r="B72" s="37" t="s">
        <v>982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</row>
    <row r="73" spans="1:7" ht="12.75">
      <c r="A73" s="36" t="s">
        <v>71</v>
      </c>
      <c r="B73" s="37" t="s">
        <v>983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</row>
    <row r="74" spans="1:7" ht="26.25">
      <c r="A74" s="36" t="s">
        <v>72</v>
      </c>
      <c r="B74" s="37" t="s">
        <v>984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</row>
    <row r="75" spans="1:7" ht="12.75">
      <c r="A75" s="36" t="s">
        <v>73</v>
      </c>
      <c r="B75" s="37" t="s">
        <v>985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</row>
    <row r="76" spans="1:7" ht="12.75">
      <c r="A76" s="36" t="s">
        <v>74</v>
      </c>
      <c r="B76" s="37" t="s">
        <v>986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</row>
    <row r="77" spans="1:7" ht="12.75">
      <c r="A77" s="36" t="s">
        <v>75</v>
      </c>
      <c r="B77" s="37" t="s">
        <v>987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</row>
    <row r="78" spans="1:7" ht="12.75">
      <c r="A78" s="36" t="s">
        <v>76</v>
      </c>
      <c r="B78" s="37" t="s">
        <v>988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</row>
    <row r="79" spans="1:7" ht="12.75">
      <c r="A79" s="36" t="s">
        <v>77</v>
      </c>
      <c r="B79" s="37" t="s">
        <v>989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</row>
    <row r="80" spans="1:7" ht="12.75">
      <c r="A80" s="36" t="s">
        <v>78</v>
      </c>
      <c r="B80" s="37" t="s">
        <v>990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</row>
    <row r="81" spans="1:7" ht="12.75">
      <c r="A81" s="36" t="s">
        <v>79</v>
      </c>
      <c r="B81" s="37" t="s">
        <v>991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</row>
    <row r="82" spans="1:7" ht="12.75">
      <c r="A82" s="39" t="s">
        <v>80</v>
      </c>
      <c r="B82" s="40" t="s">
        <v>992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</row>
    <row r="83" spans="1:7" ht="12.75">
      <c r="A83" s="36" t="s">
        <v>81</v>
      </c>
      <c r="B83" s="37" t="s">
        <v>993</v>
      </c>
      <c r="C83" s="38">
        <v>3</v>
      </c>
      <c r="D83" s="38">
        <v>3</v>
      </c>
      <c r="E83" s="38">
        <v>0</v>
      </c>
      <c r="F83" s="38">
        <v>0</v>
      </c>
      <c r="G83" s="38">
        <v>0</v>
      </c>
    </row>
    <row r="84" spans="1:7" ht="12.75">
      <c r="A84" s="36" t="s">
        <v>82</v>
      </c>
      <c r="B84" s="37" t="s">
        <v>994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</row>
    <row r="85" spans="1:7" ht="26.25">
      <c r="A85" s="36" t="s">
        <v>83</v>
      </c>
      <c r="B85" s="37" t="s">
        <v>995</v>
      </c>
      <c r="C85" s="38">
        <v>0</v>
      </c>
      <c r="D85" s="38">
        <v>0</v>
      </c>
      <c r="E85" s="38">
        <v>0</v>
      </c>
      <c r="F85" s="38">
        <v>0</v>
      </c>
      <c r="G85" s="38">
        <v>0</v>
      </c>
    </row>
    <row r="86" spans="1:7" ht="12.75">
      <c r="A86" s="36" t="s">
        <v>84</v>
      </c>
      <c r="B86" s="37" t="s">
        <v>996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</row>
    <row r="87" spans="1:7" ht="12.75">
      <c r="A87" s="36" t="s">
        <v>85</v>
      </c>
      <c r="B87" s="37" t="s">
        <v>997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</row>
    <row r="88" spans="1:7" ht="12.75">
      <c r="A88" s="36" t="s">
        <v>86</v>
      </c>
      <c r="B88" s="37" t="s">
        <v>998</v>
      </c>
      <c r="C88" s="38">
        <v>0</v>
      </c>
      <c r="D88" s="38">
        <v>0</v>
      </c>
      <c r="E88" s="38">
        <v>0</v>
      </c>
      <c r="F88" s="38">
        <v>0</v>
      </c>
      <c r="G88" s="38">
        <v>0</v>
      </c>
    </row>
    <row r="89" spans="1:7" ht="12.75">
      <c r="A89" s="36" t="s">
        <v>87</v>
      </c>
      <c r="B89" s="37" t="s">
        <v>999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</row>
    <row r="90" spans="1:7" ht="12.75">
      <c r="A90" s="36" t="s">
        <v>88</v>
      </c>
      <c r="B90" s="37" t="s">
        <v>1000</v>
      </c>
      <c r="C90" s="38">
        <v>0</v>
      </c>
      <c r="D90" s="38">
        <v>0</v>
      </c>
      <c r="E90" s="38">
        <v>0</v>
      </c>
      <c r="F90" s="38">
        <v>0</v>
      </c>
      <c r="G90" s="38">
        <v>0</v>
      </c>
    </row>
    <row r="91" spans="1:7" ht="12.75">
      <c r="A91" s="36" t="s">
        <v>89</v>
      </c>
      <c r="B91" s="37" t="s">
        <v>1001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</row>
    <row r="92" spans="1:7" ht="12.75">
      <c r="A92" s="36" t="s">
        <v>90</v>
      </c>
      <c r="B92" s="37" t="s">
        <v>1002</v>
      </c>
      <c r="C92" s="38">
        <v>0</v>
      </c>
      <c r="D92" s="38">
        <v>0</v>
      </c>
      <c r="E92" s="38">
        <v>0</v>
      </c>
      <c r="F92" s="38">
        <v>0</v>
      </c>
      <c r="G92" s="38">
        <v>0</v>
      </c>
    </row>
    <row r="93" spans="1:7" ht="12.75">
      <c r="A93" s="36" t="s">
        <v>91</v>
      </c>
      <c r="B93" s="37" t="s">
        <v>1003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</row>
    <row r="94" spans="1:7" ht="12.75">
      <c r="A94" s="36" t="s">
        <v>92</v>
      </c>
      <c r="B94" s="37" t="s">
        <v>1004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</row>
    <row r="95" spans="1:7" ht="12.75">
      <c r="A95" s="36" t="s">
        <v>93</v>
      </c>
      <c r="B95" s="37" t="s">
        <v>1005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</row>
    <row r="96" spans="1:7" ht="12.75">
      <c r="A96" s="39" t="s">
        <v>94</v>
      </c>
      <c r="B96" s="40" t="s">
        <v>1006</v>
      </c>
      <c r="C96" s="41">
        <v>3</v>
      </c>
      <c r="D96" s="41">
        <v>3</v>
      </c>
      <c r="E96" s="41">
        <v>0</v>
      </c>
      <c r="F96" s="41">
        <v>0</v>
      </c>
      <c r="G96" s="41">
        <v>0</v>
      </c>
    </row>
    <row r="97" spans="1:7" ht="12.75">
      <c r="A97" s="36" t="s">
        <v>95</v>
      </c>
      <c r="B97" s="37" t="s">
        <v>1007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</row>
    <row r="98" spans="1:7" ht="12.75">
      <c r="A98" s="36" t="s">
        <v>96</v>
      </c>
      <c r="B98" s="37" t="s">
        <v>1008</v>
      </c>
      <c r="C98" s="38">
        <v>0</v>
      </c>
      <c r="D98" s="38">
        <v>0</v>
      </c>
      <c r="E98" s="38">
        <v>0</v>
      </c>
      <c r="F98" s="38">
        <v>0</v>
      </c>
      <c r="G98" s="38">
        <v>0</v>
      </c>
    </row>
    <row r="99" spans="1:7" ht="26.25">
      <c r="A99" s="36" t="s">
        <v>97</v>
      </c>
      <c r="B99" s="37" t="s">
        <v>1009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</row>
    <row r="100" spans="1:7" ht="12.75">
      <c r="A100" s="36" t="s">
        <v>98</v>
      </c>
      <c r="B100" s="37" t="s">
        <v>1010</v>
      </c>
      <c r="C100" s="38">
        <v>0</v>
      </c>
      <c r="D100" s="38">
        <v>0</v>
      </c>
      <c r="E100" s="38">
        <v>0</v>
      </c>
      <c r="F100" s="38">
        <v>0</v>
      </c>
      <c r="G100" s="38">
        <v>0</v>
      </c>
    </row>
    <row r="101" spans="1:7" ht="12.75">
      <c r="A101" s="36" t="s">
        <v>99</v>
      </c>
      <c r="B101" s="37" t="s">
        <v>1011</v>
      </c>
      <c r="C101" s="38">
        <v>0</v>
      </c>
      <c r="D101" s="38">
        <v>0</v>
      </c>
      <c r="E101" s="38">
        <v>0</v>
      </c>
      <c r="F101" s="38">
        <v>0</v>
      </c>
      <c r="G101" s="38">
        <v>0</v>
      </c>
    </row>
    <row r="102" spans="1:7" ht="12.75">
      <c r="A102" s="36" t="s">
        <v>100</v>
      </c>
      <c r="B102" s="37" t="s">
        <v>1012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</row>
    <row r="103" spans="1:7" ht="12.75">
      <c r="A103" s="36" t="s">
        <v>101</v>
      </c>
      <c r="B103" s="37" t="s">
        <v>1013</v>
      </c>
      <c r="C103" s="38">
        <v>0</v>
      </c>
      <c r="D103" s="38">
        <v>0</v>
      </c>
      <c r="E103" s="38">
        <v>0</v>
      </c>
      <c r="F103" s="38">
        <v>0</v>
      </c>
      <c r="G103" s="38">
        <v>0</v>
      </c>
    </row>
    <row r="104" spans="1:7" ht="12.75">
      <c r="A104" s="36" t="s">
        <v>102</v>
      </c>
      <c r="B104" s="37" t="s">
        <v>1014</v>
      </c>
      <c r="C104" s="38">
        <v>0</v>
      </c>
      <c r="D104" s="38">
        <v>0</v>
      </c>
      <c r="E104" s="38">
        <v>0</v>
      </c>
      <c r="F104" s="38">
        <v>0</v>
      </c>
      <c r="G104" s="38">
        <v>0</v>
      </c>
    </row>
    <row r="105" spans="1:7" ht="12.75">
      <c r="A105" s="36" t="s">
        <v>103</v>
      </c>
      <c r="B105" s="37" t="s">
        <v>1015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</row>
    <row r="106" spans="1:7" ht="12.75">
      <c r="A106" s="36" t="s">
        <v>104</v>
      </c>
      <c r="B106" s="37" t="s">
        <v>1016</v>
      </c>
      <c r="C106" s="38">
        <v>0</v>
      </c>
      <c r="D106" s="38">
        <v>0</v>
      </c>
      <c r="E106" s="38">
        <v>0</v>
      </c>
      <c r="F106" s="38">
        <v>0</v>
      </c>
      <c r="G106" s="38">
        <v>0</v>
      </c>
    </row>
    <row r="107" spans="1:7" ht="12.75">
      <c r="A107" s="36" t="s">
        <v>105</v>
      </c>
      <c r="B107" s="37" t="s">
        <v>1017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</row>
    <row r="108" spans="1:7" ht="12.75">
      <c r="A108" s="36" t="s">
        <v>106</v>
      </c>
      <c r="B108" s="37" t="s">
        <v>1018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</row>
    <row r="109" spans="1:7" ht="12.75">
      <c r="A109" s="36" t="s">
        <v>107</v>
      </c>
      <c r="B109" s="37" t="s">
        <v>1019</v>
      </c>
      <c r="C109" s="38">
        <v>0</v>
      </c>
      <c r="D109" s="38">
        <v>0</v>
      </c>
      <c r="E109" s="38">
        <v>0</v>
      </c>
      <c r="F109" s="38">
        <v>0</v>
      </c>
      <c r="G109" s="38">
        <v>0</v>
      </c>
    </row>
    <row r="110" spans="1:7" ht="12.75">
      <c r="A110" s="36" t="s">
        <v>108</v>
      </c>
      <c r="B110" s="37" t="s">
        <v>1020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</row>
    <row r="111" spans="1:7" ht="12.75">
      <c r="A111" s="36" t="s">
        <v>109</v>
      </c>
      <c r="B111" s="37" t="s">
        <v>1021</v>
      </c>
      <c r="C111" s="38">
        <v>0</v>
      </c>
      <c r="D111" s="38">
        <v>0</v>
      </c>
      <c r="E111" s="38">
        <v>0</v>
      </c>
      <c r="F111" s="38">
        <v>0</v>
      </c>
      <c r="G111" s="38">
        <v>0</v>
      </c>
    </row>
    <row r="112" spans="1:7" ht="12.75">
      <c r="A112" s="36" t="s">
        <v>110</v>
      </c>
      <c r="B112" s="37" t="s">
        <v>1022</v>
      </c>
      <c r="C112" s="38">
        <v>1117</v>
      </c>
      <c r="D112" s="38">
        <v>1472</v>
      </c>
      <c r="E112" s="38">
        <v>1472</v>
      </c>
      <c r="F112" s="38">
        <v>0</v>
      </c>
      <c r="G112" s="38">
        <v>685</v>
      </c>
    </row>
    <row r="113" spans="1:7" ht="12.75">
      <c r="A113" s="36" t="s">
        <v>111</v>
      </c>
      <c r="B113" s="37" t="s">
        <v>1023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</row>
    <row r="114" spans="1:7" ht="12.75">
      <c r="A114" s="36" t="s">
        <v>112</v>
      </c>
      <c r="B114" s="37" t="s">
        <v>1024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</row>
    <row r="115" spans="1:7" ht="12.75">
      <c r="A115" s="36" t="s">
        <v>113</v>
      </c>
      <c r="B115" s="37" t="s">
        <v>1025</v>
      </c>
      <c r="C115" s="38">
        <v>0</v>
      </c>
      <c r="D115" s="38">
        <v>0</v>
      </c>
      <c r="E115" s="38">
        <v>0</v>
      </c>
      <c r="F115" s="38">
        <v>0</v>
      </c>
      <c r="G115" s="38">
        <v>685</v>
      </c>
    </row>
    <row r="116" spans="1:7" ht="12.75">
      <c r="A116" s="36" t="s">
        <v>114</v>
      </c>
      <c r="B116" s="37" t="s">
        <v>1026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</row>
    <row r="117" spans="1:7" ht="12.75">
      <c r="A117" s="36" t="s">
        <v>115</v>
      </c>
      <c r="B117" s="37" t="s">
        <v>1027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</row>
    <row r="118" spans="1:7" ht="12.75">
      <c r="A118" s="36" t="s">
        <v>116</v>
      </c>
      <c r="B118" s="37" t="s">
        <v>1028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</row>
    <row r="119" spans="1:7" ht="12.75">
      <c r="A119" s="36" t="s">
        <v>117</v>
      </c>
      <c r="B119" s="37" t="s">
        <v>1029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</row>
    <row r="120" spans="1:7" ht="12.75">
      <c r="A120" s="36" t="s">
        <v>118</v>
      </c>
      <c r="B120" s="37" t="s">
        <v>1030</v>
      </c>
      <c r="C120" s="38">
        <v>3500</v>
      </c>
      <c r="D120" s="38">
        <v>5819</v>
      </c>
      <c r="E120" s="38">
        <v>5819</v>
      </c>
      <c r="F120" s="38">
        <v>0</v>
      </c>
      <c r="G120" s="38">
        <v>2630</v>
      </c>
    </row>
    <row r="121" spans="1:7" ht="12.75">
      <c r="A121" s="36" t="s">
        <v>119</v>
      </c>
      <c r="B121" s="37" t="s">
        <v>1031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</row>
    <row r="122" spans="1:7" ht="12.75">
      <c r="A122" s="36" t="s">
        <v>120</v>
      </c>
      <c r="B122" s="37" t="s">
        <v>1032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</row>
    <row r="123" spans="1:7" ht="12.75">
      <c r="A123" s="36" t="s">
        <v>121</v>
      </c>
      <c r="B123" s="37" t="s">
        <v>1033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</row>
    <row r="124" spans="1:7" ht="12.75">
      <c r="A124" s="36" t="s">
        <v>122</v>
      </c>
      <c r="B124" s="37" t="s">
        <v>1034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</row>
    <row r="125" spans="1:7" ht="12.75">
      <c r="A125" s="36" t="s">
        <v>123</v>
      </c>
      <c r="B125" s="37" t="s">
        <v>1035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</row>
    <row r="126" spans="1:7" ht="12.75">
      <c r="A126" s="36" t="s">
        <v>124</v>
      </c>
      <c r="B126" s="37" t="s">
        <v>1036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</row>
    <row r="127" spans="1:7" ht="12.75">
      <c r="A127" s="36" t="s">
        <v>601</v>
      </c>
      <c r="B127" s="37" t="s">
        <v>1037</v>
      </c>
      <c r="C127" s="38">
        <v>0</v>
      </c>
      <c r="D127" s="38">
        <v>0</v>
      </c>
      <c r="E127" s="38">
        <v>0</v>
      </c>
      <c r="F127" s="38">
        <v>0</v>
      </c>
      <c r="G127" s="38">
        <v>2630</v>
      </c>
    </row>
    <row r="128" spans="1:7" ht="12.75">
      <c r="A128" s="36" t="s">
        <v>603</v>
      </c>
      <c r="B128" s="37" t="s">
        <v>1038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</row>
    <row r="129" spans="1:7" ht="12.75">
      <c r="A129" s="36" t="s">
        <v>605</v>
      </c>
      <c r="B129" s="37" t="s">
        <v>1039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</row>
    <row r="130" spans="1:7" ht="12.75">
      <c r="A130" s="36" t="s">
        <v>607</v>
      </c>
      <c r="B130" s="37" t="s">
        <v>1040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</row>
    <row r="131" spans="1:7" ht="26.25">
      <c r="A131" s="36" t="s">
        <v>609</v>
      </c>
      <c r="B131" s="37" t="s">
        <v>1041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</row>
    <row r="132" spans="1:7" ht="26.25">
      <c r="A132" s="36" t="s">
        <v>611</v>
      </c>
      <c r="B132" s="37" t="s">
        <v>1042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</row>
    <row r="133" spans="1:7" ht="26.25">
      <c r="A133" s="36" t="s">
        <v>613</v>
      </c>
      <c r="B133" s="37" t="s">
        <v>1043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</row>
    <row r="134" spans="1:7" ht="26.25">
      <c r="A134" s="36" t="s">
        <v>615</v>
      </c>
      <c r="B134" s="37" t="s">
        <v>1044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</row>
    <row r="135" spans="1:7" ht="26.25">
      <c r="A135" s="36" t="s">
        <v>617</v>
      </c>
      <c r="B135" s="37" t="s">
        <v>1045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</row>
    <row r="136" spans="1:7" ht="12.75">
      <c r="A136" s="36" t="s">
        <v>619</v>
      </c>
      <c r="B136" s="37" t="s">
        <v>1046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</row>
    <row r="137" spans="1:7" ht="12.75">
      <c r="A137" s="36" t="s">
        <v>621</v>
      </c>
      <c r="B137" s="37" t="s">
        <v>1047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</row>
    <row r="138" spans="1:7" ht="12.75">
      <c r="A138" s="36" t="s">
        <v>623</v>
      </c>
      <c r="B138" s="37" t="s">
        <v>1048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</row>
    <row r="139" spans="1:7" ht="12.75">
      <c r="A139" s="36" t="s">
        <v>625</v>
      </c>
      <c r="B139" s="37" t="s">
        <v>1049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</row>
    <row r="140" spans="1:7" ht="12.75">
      <c r="A140" s="36" t="s">
        <v>627</v>
      </c>
      <c r="B140" s="37" t="s">
        <v>1050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</row>
    <row r="141" spans="1:7" ht="12.75">
      <c r="A141" s="36" t="s">
        <v>629</v>
      </c>
      <c r="B141" s="37" t="s">
        <v>1051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</row>
    <row r="142" spans="1:7" ht="39">
      <c r="A142" s="36" t="s">
        <v>631</v>
      </c>
      <c r="B142" s="37" t="s">
        <v>1052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</row>
    <row r="143" spans="1:7" ht="12.75">
      <c r="A143" s="36" t="s">
        <v>633</v>
      </c>
      <c r="B143" s="37" t="s">
        <v>1053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</row>
    <row r="144" spans="1:7" ht="12.75">
      <c r="A144" s="36" t="s">
        <v>635</v>
      </c>
      <c r="B144" s="37" t="s">
        <v>1054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</row>
    <row r="145" spans="1:7" ht="12.75">
      <c r="A145" s="36" t="s">
        <v>637</v>
      </c>
      <c r="B145" s="37" t="s">
        <v>1055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</row>
    <row r="146" spans="1:7" ht="12.75">
      <c r="A146" s="36" t="s">
        <v>639</v>
      </c>
      <c r="B146" s="37" t="s">
        <v>1056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</row>
    <row r="147" spans="1:7" ht="12.75">
      <c r="A147" s="36" t="s">
        <v>641</v>
      </c>
      <c r="B147" s="37" t="s">
        <v>1057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</row>
    <row r="148" spans="1:7" ht="12.75">
      <c r="A148" s="36" t="s">
        <v>643</v>
      </c>
      <c r="B148" s="37" t="s">
        <v>1058</v>
      </c>
      <c r="C148" s="38">
        <v>1200</v>
      </c>
      <c r="D148" s="38">
        <v>1271</v>
      </c>
      <c r="E148" s="38">
        <v>1271</v>
      </c>
      <c r="F148" s="38">
        <v>0</v>
      </c>
      <c r="G148" s="38">
        <v>643</v>
      </c>
    </row>
    <row r="149" spans="1:7" ht="12.75">
      <c r="A149" s="36" t="s">
        <v>645</v>
      </c>
      <c r="B149" s="37" t="s">
        <v>1059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</row>
    <row r="150" spans="1:7" ht="12.75">
      <c r="A150" s="36" t="s">
        <v>647</v>
      </c>
      <c r="B150" s="37" t="s">
        <v>1060</v>
      </c>
      <c r="C150" s="38">
        <v>0</v>
      </c>
      <c r="D150" s="38">
        <v>0</v>
      </c>
      <c r="E150" s="38">
        <v>0</v>
      </c>
      <c r="F150" s="38">
        <v>0</v>
      </c>
      <c r="G150" s="38">
        <v>643</v>
      </c>
    </row>
    <row r="151" spans="1:7" ht="12.75">
      <c r="A151" s="36" t="s">
        <v>649</v>
      </c>
      <c r="B151" s="37" t="s">
        <v>1061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</row>
    <row r="152" spans="1:7" ht="12.75">
      <c r="A152" s="36" t="s">
        <v>651</v>
      </c>
      <c r="B152" s="37" t="s">
        <v>1062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</row>
    <row r="153" spans="1:7" ht="12.75">
      <c r="A153" s="36" t="s">
        <v>653</v>
      </c>
      <c r="B153" s="37" t="s">
        <v>1063</v>
      </c>
      <c r="C153" s="38">
        <v>0</v>
      </c>
      <c r="D153" s="38">
        <v>0</v>
      </c>
      <c r="E153" s="38">
        <v>0</v>
      </c>
      <c r="F153" s="38">
        <v>0</v>
      </c>
      <c r="G153" s="38">
        <v>0</v>
      </c>
    </row>
    <row r="154" spans="1:7" ht="12.75">
      <c r="A154" s="36" t="s">
        <v>655</v>
      </c>
      <c r="B154" s="37" t="s">
        <v>1064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</row>
    <row r="155" spans="1:7" ht="12.75">
      <c r="A155" s="36" t="s">
        <v>657</v>
      </c>
      <c r="B155" s="37" t="s">
        <v>1065</v>
      </c>
      <c r="C155" s="38">
        <v>0</v>
      </c>
      <c r="D155" s="38">
        <v>0</v>
      </c>
      <c r="E155" s="38">
        <v>0</v>
      </c>
      <c r="F155" s="38">
        <v>0</v>
      </c>
      <c r="G155" s="38">
        <v>0</v>
      </c>
    </row>
    <row r="156" spans="1:7" ht="26.25">
      <c r="A156" s="36" t="s">
        <v>659</v>
      </c>
      <c r="B156" s="37" t="s">
        <v>1066</v>
      </c>
      <c r="C156" s="38">
        <v>0</v>
      </c>
      <c r="D156" s="38">
        <v>0</v>
      </c>
      <c r="E156" s="38">
        <v>0</v>
      </c>
      <c r="F156" s="38">
        <v>0</v>
      </c>
      <c r="G156" s="38">
        <v>0</v>
      </c>
    </row>
    <row r="157" spans="1:7" ht="12.75">
      <c r="A157" s="36" t="s">
        <v>661</v>
      </c>
      <c r="B157" s="37" t="s">
        <v>1067</v>
      </c>
      <c r="C157" s="38">
        <v>0</v>
      </c>
      <c r="D157" s="38">
        <v>0</v>
      </c>
      <c r="E157" s="38">
        <v>0</v>
      </c>
      <c r="F157" s="38">
        <v>0</v>
      </c>
      <c r="G157" s="38">
        <v>0</v>
      </c>
    </row>
    <row r="158" spans="1:7" ht="12.75">
      <c r="A158" s="36" t="s">
        <v>663</v>
      </c>
      <c r="B158" s="37" t="s">
        <v>1068</v>
      </c>
      <c r="C158" s="38">
        <v>0</v>
      </c>
      <c r="D158" s="38">
        <v>0</v>
      </c>
      <c r="E158" s="38">
        <v>0</v>
      </c>
      <c r="F158" s="38">
        <v>0</v>
      </c>
      <c r="G158" s="38">
        <v>0</v>
      </c>
    </row>
    <row r="159" spans="1:7" ht="12.75">
      <c r="A159" s="36" t="s">
        <v>665</v>
      </c>
      <c r="B159" s="37" t="s">
        <v>1069</v>
      </c>
      <c r="C159" s="38">
        <v>0</v>
      </c>
      <c r="D159" s="38">
        <v>0</v>
      </c>
      <c r="E159" s="38">
        <v>0</v>
      </c>
      <c r="F159" s="38">
        <v>0</v>
      </c>
      <c r="G159" s="38">
        <v>0</v>
      </c>
    </row>
    <row r="160" spans="1:7" ht="12.75">
      <c r="A160" s="36" t="s">
        <v>667</v>
      </c>
      <c r="B160" s="37" t="s">
        <v>1070</v>
      </c>
      <c r="C160" s="38">
        <v>0</v>
      </c>
      <c r="D160" s="38">
        <v>0</v>
      </c>
      <c r="E160" s="38">
        <v>0</v>
      </c>
      <c r="F160" s="38">
        <v>0</v>
      </c>
      <c r="G160" s="38">
        <v>0</v>
      </c>
    </row>
    <row r="161" spans="1:7" ht="12.75">
      <c r="A161" s="36" t="s">
        <v>669</v>
      </c>
      <c r="B161" s="37" t="s">
        <v>1071</v>
      </c>
      <c r="C161" s="38">
        <v>0</v>
      </c>
      <c r="D161" s="38">
        <v>0</v>
      </c>
      <c r="E161" s="38">
        <v>0</v>
      </c>
      <c r="F161" s="38">
        <v>0</v>
      </c>
      <c r="G161" s="38">
        <v>0</v>
      </c>
    </row>
    <row r="162" spans="1:7" ht="12.75">
      <c r="A162" s="36" t="s">
        <v>671</v>
      </c>
      <c r="B162" s="37" t="s">
        <v>1072</v>
      </c>
      <c r="C162" s="38">
        <v>0</v>
      </c>
      <c r="D162" s="38">
        <v>0</v>
      </c>
      <c r="E162" s="38">
        <v>0</v>
      </c>
      <c r="F162" s="38">
        <v>0</v>
      </c>
      <c r="G162" s="38">
        <v>0</v>
      </c>
    </row>
    <row r="163" spans="1:7" ht="12.75">
      <c r="A163" s="36" t="s">
        <v>673</v>
      </c>
      <c r="B163" s="37" t="s">
        <v>1073</v>
      </c>
      <c r="C163" s="38">
        <v>0</v>
      </c>
      <c r="D163" s="38">
        <v>0</v>
      </c>
      <c r="E163" s="38">
        <v>0</v>
      </c>
      <c r="F163" s="38">
        <v>0</v>
      </c>
      <c r="G163" s="38">
        <v>0</v>
      </c>
    </row>
    <row r="164" spans="1:7" ht="12.75">
      <c r="A164" s="36" t="s">
        <v>675</v>
      </c>
      <c r="B164" s="37" t="s">
        <v>1074</v>
      </c>
      <c r="C164" s="38">
        <v>0</v>
      </c>
      <c r="D164" s="38">
        <v>0</v>
      </c>
      <c r="E164" s="38">
        <v>0</v>
      </c>
      <c r="F164" s="38">
        <v>0</v>
      </c>
      <c r="G164" s="38">
        <v>0</v>
      </c>
    </row>
    <row r="165" spans="1:7" ht="12.75">
      <c r="A165" s="36" t="s">
        <v>677</v>
      </c>
      <c r="B165" s="37" t="s">
        <v>1075</v>
      </c>
      <c r="C165" s="38">
        <v>0</v>
      </c>
      <c r="D165" s="38">
        <v>0</v>
      </c>
      <c r="E165" s="38">
        <v>0</v>
      </c>
      <c r="F165" s="38">
        <v>0</v>
      </c>
      <c r="G165" s="38">
        <v>0</v>
      </c>
    </row>
    <row r="166" spans="1:7" ht="12.75">
      <c r="A166" s="36" t="s">
        <v>679</v>
      </c>
      <c r="B166" s="37" t="s">
        <v>1076</v>
      </c>
      <c r="C166" s="38">
        <v>0</v>
      </c>
      <c r="D166" s="38">
        <v>0</v>
      </c>
      <c r="E166" s="38">
        <v>0</v>
      </c>
      <c r="F166" s="38">
        <v>0</v>
      </c>
      <c r="G166" s="38">
        <v>0</v>
      </c>
    </row>
    <row r="167" spans="1:7" ht="12.75">
      <c r="A167" s="36" t="s">
        <v>681</v>
      </c>
      <c r="B167" s="37" t="s">
        <v>1077</v>
      </c>
      <c r="C167" s="38">
        <v>0</v>
      </c>
      <c r="D167" s="38">
        <v>0</v>
      </c>
      <c r="E167" s="38">
        <v>0</v>
      </c>
      <c r="F167" s="38">
        <v>0</v>
      </c>
      <c r="G167" s="38">
        <v>0</v>
      </c>
    </row>
    <row r="168" spans="1:7" ht="12.75">
      <c r="A168" s="36" t="s">
        <v>683</v>
      </c>
      <c r="B168" s="37" t="s">
        <v>1078</v>
      </c>
      <c r="C168" s="38">
        <v>0</v>
      </c>
      <c r="D168" s="38">
        <v>0</v>
      </c>
      <c r="E168" s="38">
        <v>0</v>
      </c>
      <c r="F168" s="38">
        <v>0</v>
      </c>
      <c r="G168" s="38">
        <v>0</v>
      </c>
    </row>
    <row r="169" spans="1:7" ht="26.25">
      <c r="A169" s="36" t="s">
        <v>685</v>
      </c>
      <c r="B169" s="37" t="s">
        <v>1079</v>
      </c>
      <c r="C169" s="38">
        <v>0</v>
      </c>
      <c r="D169" s="38">
        <v>0</v>
      </c>
      <c r="E169" s="38">
        <v>0</v>
      </c>
      <c r="F169" s="38">
        <v>0</v>
      </c>
      <c r="G169" s="38">
        <v>0</v>
      </c>
    </row>
    <row r="170" spans="1:7" ht="12.75">
      <c r="A170" s="36" t="s">
        <v>687</v>
      </c>
      <c r="B170" s="37" t="s">
        <v>1080</v>
      </c>
      <c r="C170" s="38">
        <v>0</v>
      </c>
      <c r="D170" s="38">
        <v>0</v>
      </c>
      <c r="E170" s="38">
        <v>0</v>
      </c>
      <c r="F170" s="38">
        <v>0</v>
      </c>
      <c r="G170" s="38">
        <v>0</v>
      </c>
    </row>
    <row r="171" spans="1:7" ht="12.75">
      <c r="A171" s="39" t="s">
        <v>689</v>
      </c>
      <c r="B171" s="40" t="s">
        <v>1081</v>
      </c>
      <c r="C171" s="41">
        <v>4700</v>
      </c>
      <c r="D171" s="41">
        <v>7090</v>
      </c>
      <c r="E171" s="41">
        <v>7090</v>
      </c>
      <c r="F171" s="41">
        <v>0</v>
      </c>
      <c r="G171" s="41">
        <v>3273</v>
      </c>
    </row>
    <row r="172" spans="1:7" ht="12.75">
      <c r="A172" s="36" t="s">
        <v>691</v>
      </c>
      <c r="B172" s="37" t="s">
        <v>1082</v>
      </c>
      <c r="C172" s="38">
        <v>22</v>
      </c>
      <c r="D172" s="38">
        <v>82</v>
      </c>
      <c r="E172" s="38">
        <v>82</v>
      </c>
      <c r="F172" s="38">
        <v>0</v>
      </c>
      <c r="G172" s="38">
        <v>39</v>
      </c>
    </row>
    <row r="173" spans="1:7" ht="12.75">
      <c r="A173" s="36" t="s">
        <v>693</v>
      </c>
      <c r="B173" s="37" t="s">
        <v>1083</v>
      </c>
      <c r="C173" s="38">
        <v>0</v>
      </c>
      <c r="D173" s="38">
        <v>0</v>
      </c>
      <c r="E173" s="38">
        <v>0</v>
      </c>
      <c r="F173" s="38">
        <v>0</v>
      </c>
      <c r="G173" s="38">
        <v>0</v>
      </c>
    </row>
    <row r="174" spans="1:7" ht="12.75">
      <c r="A174" s="36" t="s">
        <v>695</v>
      </c>
      <c r="B174" s="37" t="s">
        <v>1084</v>
      </c>
      <c r="C174" s="38">
        <v>0</v>
      </c>
      <c r="D174" s="38">
        <v>0</v>
      </c>
      <c r="E174" s="38">
        <v>0</v>
      </c>
      <c r="F174" s="38">
        <v>0</v>
      </c>
      <c r="G174" s="38">
        <v>0</v>
      </c>
    </row>
    <row r="175" spans="1:7" ht="12.75">
      <c r="A175" s="36" t="s">
        <v>697</v>
      </c>
      <c r="B175" s="37" t="s">
        <v>1085</v>
      </c>
      <c r="C175" s="38">
        <v>0</v>
      </c>
      <c r="D175" s="38">
        <v>0</v>
      </c>
      <c r="E175" s="38">
        <v>0</v>
      </c>
      <c r="F175" s="38">
        <v>0</v>
      </c>
      <c r="G175" s="38">
        <v>0</v>
      </c>
    </row>
    <row r="176" spans="1:7" ht="12.75">
      <c r="A176" s="36" t="s">
        <v>699</v>
      </c>
      <c r="B176" s="37" t="s">
        <v>1086</v>
      </c>
      <c r="C176" s="38">
        <v>0</v>
      </c>
      <c r="D176" s="38">
        <v>0</v>
      </c>
      <c r="E176" s="38">
        <v>0</v>
      </c>
      <c r="F176" s="38">
        <v>0</v>
      </c>
      <c r="G176" s="38">
        <v>0</v>
      </c>
    </row>
    <row r="177" spans="1:7" ht="12.75">
      <c r="A177" s="36" t="s">
        <v>701</v>
      </c>
      <c r="B177" s="37" t="s">
        <v>1087</v>
      </c>
      <c r="C177" s="38">
        <v>0</v>
      </c>
      <c r="D177" s="38">
        <v>0</v>
      </c>
      <c r="E177" s="38">
        <v>0</v>
      </c>
      <c r="F177" s="38">
        <v>0</v>
      </c>
      <c r="G177" s="38">
        <v>0</v>
      </c>
    </row>
    <row r="178" spans="1:7" ht="26.25">
      <c r="A178" s="36" t="s">
        <v>703</v>
      </c>
      <c r="B178" s="37" t="s">
        <v>1088</v>
      </c>
      <c r="C178" s="38">
        <v>0</v>
      </c>
      <c r="D178" s="38">
        <v>0</v>
      </c>
      <c r="E178" s="38">
        <v>0</v>
      </c>
      <c r="F178" s="38">
        <v>0</v>
      </c>
      <c r="G178" s="38">
        <v>0</v>
      </c>
    </row>
    <row r="179" spans="1:7" ht="12.75">
      <c r="A179" s="36" t="s">
        <v>705</v>
      </c>
      <c r="B179" s="37" t="s">
        <v>1089</v>
      </c>
      <c r="C179" s="38">
        <v>0</v>
      </c>
      <c r="D179" s="38">
        <v>0</v>
      </c>
      <c r="E179" s="38">
        <v>0</v>
      </c>
      <c r="F179" s="38">
        <v>0</v>
      </c>
      <c r="G179" s="38">
        <v>0</v>
      </c>
    </row>
    <row r="180" spans="1:7" ht="12.75">
      <c r="A180" s="36" t="s">
        <v>707</v>
      </c>
      <c r="B180" s="37" t="s">
        <v>1090</v>
      </c>
      <c r="C180" s="38">
        <v>0</v>
      </c>
      <c r="D180" s="38">
        <v>0</v>
      </c>
      <c r="E180" s="38">
        <v>0</v>
      </c>
      <c r="F180" s="38">
        <v>0</v>
      </c>
      <c r="G180" s="38">
        <v>0</v>
      </c>
    </row>
    <row r="181" spans="1:7" ht="12.75">
      <c r="A181" s="36" t="s">
        <v>709</v>
      </c>
      <c r="B181" s="37" t="s">
        <v>1091</v>
      </c>
      <c r="C181" s="38">
        <v>0</v>
      </c>
      <c r="D181" s="38">
        <v>0</v>
      </c>
      <c r="E181" s="38">
        <v>0</v>
      </c>
      <c r="F181" s="38">
        <v>0</v>
      </c>
      <c r="G181" s="38">
        <v>0</v>
      </c>
    </row>
    <row r="182" spans="1:7" ht="12.75">
      <c r="A182" s="36" t="s">
        <v>711</v>
      </c>
      <c r="B182" s="37" t="s">
        <v>1092</v>
      </c>
      <c r="C182" s="38">
        <v>0</v>
      </c>
      <c r="D182" s="38">
        <v>0</v>
      </c>
      <c r="E182" s="38">
        <v>0</v>
      </c>
      <c r="F182" s="38">
        <v>0</v>
      </c>
      <c r="G182" s="38">
        <v>0</v>
      </c>
    </row>
    <row r="183" spans="1:7" ht="26.25">
      <c r="A183" s="36" t="s">
        <v>713</v>
      </c>
      <c r="B183" s="37" t="s">
        <v>1093</v>
      </c>
      <c r="C183" s="38">
        <v>0</v>
      </c>
      <c r="D183" s="38">
        <v>0</v>
      </c>
      <c r="E183" s="38">
        <v>0</v>
      </c>
      <c r="F183" s="38">
        <v>0</v>
      </c>
      <c r="G183" s="38">
        <v>0</v>
      </c>
    </row>
    <row r="184" spans="1:7" ht="12.75">
      <c r="A184" s="36" t="s">
        <v>715</v>
      </c>
      <c r="B184" s="37" t="s">
        <v>1094</v>
      </c>
      <c r="C184" s="38">
        <v>0</v>
      </c>
      <c r="D184" s="38">
        <v>0</v>
      </c>
      <c r="E184" s="38">
        <v>0</v>
      </c>
      <c r="F184" s="38">
        <v>0</v>
      </c>
      <c r="G184" s="38">
        <v>0</v>
      </c>
    </row>
    <row r="185" spans="1:7" ht="12.75">
      <c r="A185" s="36" t="s">
        <v>717</v>
      </c>
      <c r="B185" s="37" t="s">
        <v>1095</v>
      </c>
      <c r="C185" s="38">
        <v>0</v>
      </c>
      <c r="D185" s="38">
        <v>0</v>
      </c>
      <c r="E185" s="38">
        <v>0</v>
      </c>
      <c r="F185" s="38">
        <v>0</v>
      </c>
      <c r="G185" s="38">
        <v>0</v>
      </c>
    </row>
    <row r="186" spans="1:7" ht="12.75">
      <c r="A186" s="36" t="s">
        <v>719</v>
      </c>
      <c r="B186" s="37" t="s">
        <v>1096</v>
      </c>
      <c r="C186" s="38">
        <v>0</v>
      </c>
      <c r="D186" s="38">
        <v>0</v>
      </c>
      <c r="E186" s="38">
        <v>0</v>
      </c>
      <c r="F186" s="38">
        <v>0</v>
      </c>
      <c r="G186" s="38">
        <v>0</v>
      </c>
    </row>
    <row r="187" spans="1:7" ht="12.75">
      <c r="A187" s="36" t="s">
        <v>721</v>
      </c>
      <c r="B187" s="37" t="s">
        <v>1097</v>
      </c>
      <c r="C187" s="38">
        <v>0</v>
      </c>
      <c r="D187" s="38">
        <v>0</v>
      </c>
      <c r="E187" s="38">
        <v>0</v>
      </c>
      <c r="F187" s="38">
        <v>0</v>
      </c>
      <c r="G187" s="38">
        <v>0</v>
      </c>
    </row>
    <row r="188" spans="1:7" ht="12.75">
      <c r="A188" s="39" t="s">
        <v>723</v>
      </c>
      <c r="B188" s="40" t="s">
        <v>1098</v>
      </c>
      <c r="C188" s="41">
        <v>5842</v>
      </c>
      <c r="D188" s="41">
        <v>8647</v>
      </c>
      <c r="E188" s="41">
        <v>8644</v>
      </c>
      <c r="F188" s="41">
        <v>0</v>
      </c>
      <c r="G188" s="41">
        <v>3997</v>
      </c>
    </row>
    <row r="189" spans="1:7" ht="12.75">
      <c r="A189" s="36" t="s">
        <v>725</v>
      </c>
      <c r="B189" s="37" t="s">
        <v>1099</v>
      </c>
      <c r="C189" s="38">
        <v>0</v>
      </c>
      <c r="D189" s="38">
        <v>0</v>
      </c>
      <c r="E189" s="38">
        <v>0</v>
      </c>
      <c r="F189" s="38">
        <v>0</v>
      </c>
      <c r="G189" s="38">
        <v>0</v>
      </c>
    </row>
    <row r="190" spans="1:7" ht="12.75">
      <c r="A190" s="36" t="s">
        <v>727</v>
      </c>
      <c r="B190" s="37" t="s">
        <v>1100</v>
      </c>
      <c r="C190" s="38">
        <v>139</v>
      </c>
      <c r="D190" s="38">
        <v>591</v>
      </c>
      <c r="E190" s="38">
        <v>591</v>
      </c>
      <c r="F190" s="38">
        <v>0</v>
      </c>
      <c r="G190" s="38">
        <v>591</v>
      </c>
    </row>
    <row r="191" spans="1:7" ht="12.75">
      <c r="A191" s="36" t="s">
        <v>729</v>
      </c>
      <c r="B191" s="37" t="s">
        <v>1101</v>
      </c>
      <c r="C191" s="38">
        <v>0</v>
      </c>
      <c r="D191" s="38">
        <v>0</v>
      </c>
      <c r="E191" s="38">
        <v>0</v>
      </c>
      <c r="F191" s="38">
        <v>0</v>
      </c>
      <c r="G191" s="38">
        <v>59</v>
      </c>
    </row>
    <row r="192" spans="1:7" ht="12.75">
      <c r="A192" s="36" t="s">
        <v>731</v>
      </c>
      <c r="B192" s="37" t="s">
        <v>1102</v>
      </c>
      <c r="C192" s="38">
        <v>0</v>
      </c>
      <c r="D192" s="38">
        <v>0</v>
      </c>
      <c r="E192" s="38">
        <v>0</v>
      </c>
      <c r="F192" s="38">
        <v>0</v>
      </c>
      <c r="G192" s="38">
        <v>0</v>
      </c>
    </row>
    <row r="193" spans="1:7" ht="12.75">
      <c r="A193" s="36" t="s">
        <v>733</v>
      </c>
      <c r="B193" s="37" t="s">
        <v>1103</v>
      </c>
      <c r="C193" s="38">
        <v>1400</v>
      </c>
      <c r="D193" s="38">
        <v>1400</v>
      </c>
      <c r="E193" s="38">
        <v>1024</v>
      </c>
      <c r="F193" s="38">
        <v>0</v>
      </c>
      <c r="G193" s="38">
        <v>593</v>
      </c>
    </row>
    <row r="194" spans="1:7" ht="12.75">
      <c r="A194" s="36" t="s">
        <v>735</v>
      </c>
      <c r="B194" s="37" t="s">
        <v>1104</v>
      </c>
      <c r="C194" s="38">
        <v>0</v>
      </c>
      <c r="D194" s="38">
        <v>0</v>
      </c>
      <c r="E194" s="38">
        <v>0</v>
      </c>
      <c r="F194" s="38">
        <v>0</v>
      </c>
      <c r="G194" s="38">
        <v>593</v>
      </c>
    </row>
    <row r="195" spans="1:7" ht="12.75">
      <c r="A195" s="36" t="s">
        <v>737</v>
      </c>
      <c r="B195" s="37" t="s">
        <v>1105</v>
      </c>
      <c r="C195" s="38">
        <v>903</v>
      </c>
      <c r="D195" s="38">
        <v>903</v>
      </c>
      <c r="E195" s="38">
        <v>391</v>
      </c>
      <c r="F195" s="38">
        <v>0</v>
      </c>
      <c r="G195" s="38">
        <v>375</v>
      </c>
    </row>
    <row r="196" spans="1:7" ht="12.75">
      <c r="A196" s="36" t="s">
        <v>739</v>
      </c>
      <c r="B196" s="37" t="s">
        <v>1106</v>
      </c>
      <c r="C196" s="38">
        <v>0</v>
      </c>
      <c r="D196" s="38">
        <v>0</v>
      </c>
      <c r="E196" s="38">
        <v>0</v>
      </c>
      <c r="F196" s="38">
        <v>0</v>
      </c>
      <c r="G196" s="38">
        <v>0</v>
      </c>
    </row>
    <row r="197" spans="1:7" ht="12.75">
      <c r="A197" s="36" t="s">
        <v>741</v>
      </c>
      <c r="B197" s="37" t="s">
        <v>1107</v>
      </c>
      <c r="C197" s="38">
        <v>0</v>
      </c>
      <c r="D197" s="38">
        <v>0</v>
      </c>
      <c r="E197" s="38">
        <v>0</v>
      </c>
      <c r="F197" s="38">
        <v>0</v>
      </c>
      <c r="G197" s="38">
        <v>0</v>
      </c>
    </row>
    <row r="198" spans="1:7" ht="12.75">
      <c r="A198" s="36" t="s">
        <v>743</v>
      </c>
      <c r="B198" s="37" t="s">
        <v>1108</v>
      </c>
      <c r="C198" s="38">
        <v>0</v>
      </c>
      <c r="D198" s="38">
        <v>0</v>
      </c>
      <c r="E198" s="38">
        <v>0</v>
      </c>
      <c r="F198" s="38">
        <v>0</v>
      </c>
      <c r="G198" s="38">
        <v>0</v>
      </c>
    </row>
    <row r="199" spans="1:7" ht="12.75">
      <c r="A199" s="36" t="s">
        <v>745</v>
      </c>
      <c r="B199" s="37" t="s">
        <v>1109</v>
      </c>
      <c r="C199" s="38">
        <v>0</v>
      </c>
      <c r="D199" s="38">
        <v>0</v>
      </c>
      <c r="E199" s="38">
        <v>0</v>
      </c>
      <c r="F199" s="38">
        <v>0</v>
      </c>
      <c r="G199" s="38">
        <v>0</v>
      </c>
    </row>
    <row r="200" spans="1:7" ht="12.75">
      <c r="A200" s="36" t="s">
        <v>747</v>
      </c>
      <c r="B200" s="37" t="s">
        <v>1110</v>
      </c>
      <c r="C200" s="38">
        <v>0</v>
      </c>
      <c r="D200" s="38">
        <v>0</v>
      </c>
      <c r="E200" s="38">
        <v>0</v>
      </c>
      <c r="F200" s="38">
        <v>0</v>
      </c>
      <c r="G200" s="38">
        <v>0</v>
      </c>
    </row>
    <row r="201" spans="1:7" ht="12.75">
      <c r="A201" s="36" t="s">
        <v>749</v>
      </c>
      <c r="B201" s="37" t="s">
        <v>1111</v>
      </c>
      <c r="C201" s="38">
        <v>0</v>
      </c>
      <c r="D201" s="38">
        <v>0</v>
      </c>
      <c r="E201" s="38">
        <v>0</v>
      </c>
      <c r="F201" s="38">
        <v>0</v>
      </c>
      <c r="G201" s="38">
        <v>0</v>
      </c>
    </row>
    <row r="202" spans="1:7" ht="12.75">
      <c r="A202" s="36" t="s">
        <v>751</v>
      </c>
      <c r="B202" s="37" t="s">
        <v>1112</v>
      </c>
      <c r="C202" s="38">
        <v>487</v>
      </c>
      <c r="D202" s="38">
        <v>487</v>
      </c>
      <c r="E202" s="38">
        <v>411</v>
      </c>
      <c r="F202" s="38">
        <v>0</v>
      </c>
      <c r="G202" s="38">
        <v>378</v>
      </c>
    </row>
    <row r="203" spans="1:7" ht="12.75">
      <c r="A203" s="36" t="s">
        <v>753</v>
      </c>
      <c r="B203" s="37" t="s">
        <v>1113</v>
      </c>
      <c r="C203" s="38">
        <v>791</v>
      </c>
      <c r="D203" s="38">
        <v>791</v>
      </c>
      <c r="E203" s="38">
        <v>384</v>
      </c>
      <c r="F203" s="38">
        <v>0</v>
      </c>
      <c r="G203" s="38">
        <v>261</v>
      </c>
    </row>
    <row r="204" spans="1:7" ht="12.75">
      <c r="A204" s="36" t="s">
        <v>755</v>
      </c>
      <c r="B204" s="37" t="s">
        <v>1114</v>
      </c>
      <c r="C204" s="38">
        <v>0</v>
      </c>
      <c r="D204" s="38">
        <v>151</v>
      </c>
      <c r="E204" s="38">
        <v>151</v>
      </c>
      <c r="F204" s="38">
        <v>0</v>
      </c>
      <c r="G204" s="38">
        <v>151</v>
      </c>
    </row>
    <row r="205" spans="1:7" ht="12.75">
      <c r="A205" s="36" t="s">
        <v>757</v>
      </c>
      <c r="B205" s="37" t="s">
        <v>1115</v>
      </c>
      <c r="C205" s="38">
        <v>8</v>
      </c>
      <c r="D205" s="38">
        <v>8</v>
      </c>
      <c r="E205" s="38">
        <v>4</v>
      </c>
      <c r="F205" s="38">
        <v>0</v>
      </c>
      <c r="G205" s="38">
        <v>4</v>
      </c>
    </row>
    <row r="206" spans="1:7" ht="12.75">
      <c r="A206" s="36" t="s">
        <v>759</v>
      </c>
      <c r="B206" s="37" t="s">
        <v>1116</v>
      </c>
      <c r="C206" s="38">
        <v>0</v>
      </c>
      <c r="D206" s="38">
        <v>0</v>
      </c>
      <c r="E206" s="38">
        <v>0</v>
      </c>
      <c r="F206" s="38">
        <v>0</v>
      </c>
      <c r="G206" s="38">
        <v>0</v>
      </c>
    </row>
    <row r="207" spans="1:7" ht="12.75">
      <c r="A207" s="36" t="s">
        <v>761</v>
      </c>
      <c r="B207" s="37" t="s">
        <v>1117</v>
      </c>
      <c r="C207" s="38">
        <v>0</v>
      </c>
      <c r="D207" s="38">
        <v>0</v>
      </c>
      <c r="E207" s="38">
        <v>0</v>
      </c>
      <c r="F207" s="38">
        <v>0</v>
      </c>
      <c r="G207" s="38">
        <v>0</v>
      </c>
    </row>
    <row r="208" spans="1:7" ht="12.75">
      <c r="A208" s="36" t="s">
        <v>763</v>
      </c>
      <c r="B208" s="37" t="s">
        <v>1118</v>
      </c>
      <c r="C208" s="38">
        <v>0</v>
      </c>
      <c r="D208" s="38">
        <v>0</v>
      </c>
      <c r="E208" s="38">
        <v>0</v>
      </c>
      <c r="F208" s="38">
        <v>0</v>
      </c>
      <c r="G208" s="38">
        <v>0</v>
      </c>
    </row>
    <row r="209" spans="1:7" ht="12.75">
      <c r="A209" s="36" t="s">
        <v>765</v>
      </c>
      <c r="B209" s="37" t="s">
        <v>1119</v>
      </c>
      <c r="C209" s="38">
        <v>0</v>
      </c>
      <c r="D209" s="38">
        <v>0</v>
      </c>
      <c r="E209" s="38">
        <v>0</v>
      </c>
      <c r="F209" s="38">
        <v>0</v>
      </c>
      <c r="G209" s="38">
        <v>0</v>
      </c>
    </row>
    <row r="210" spans="1:7" ht="12.75">
      <c r="A210" s="36" t="s">
        <v>767</v>
      </c>
      <c r="B210" s="37" t="s">
        <v>1120</v>
      </c>
      <c r="C210" s="38">
        <v>0</v>
      </c>
      <c r="D210" s="38">
        <v>0</v>
      </c>
      <c r="E210" s="38">
        <v>0</v>
      </c>
      <c r="F210" s="38">
        <v>0</v>
      </c>
      <c r="G210" s="38">
        <v>0</v>
      </c>
    </row>
    <row r="211" spans="1:7" ht="12.75">
      <c r="A211" s="36" t="s">
        <v>769</v>
      </c>
      <c r="B211" s="37" t="s">
        <v>1121</v>
      </c>
      <c r="C211" s="38">
        <v>0</v>
      </c>
      <c r="D211" s="38">
        <v>0</v>
      </c>
      <c r="E211" s="38">
        <v>0</v>
      </c>
      <c r="F211" s="38">
        <v>0</v>
      </c>
      <c r="G211" s="38">
        <v>0</v>
      </c>
    </row>
    <row r="212" spans="1:7" ht="12.75">
      <c r="A212" s="36" t="s">
        <v>771</v>
      </c>
      <c r="B212" s="37" t="s">
        <v>1122</v>
      </c>
      <c r="C212" s="38">
        <v>0</v>
      </c>
      <c r="D212" s="38">
        <v>0</v>
      </c>
      <c r="E212" s="38">
        <v>0</v>
      </c>
      <c r="F212" s="38">
        <v>0</v>
      </c>
      <c r="G212" s="38">
        <v>0</v>
      </c>
    </row>
    <row r="213" spans="1:7" ht="12.75">
      <c r="A213" s="36" t="s">
        <v>773</v>
      </c>
      <c r="B213" s="37" t="s">
        <v>1123</v>
      </c>
      <c r="C213" s="38">
        <v>0</v>
      </c>
      <c r="D213" s="38">
        <v>0</v>
      </c>
      <c r="E213" s="38">
        <v>0</v>
      </c>
      <c r="F213" s="38">
        <v>0</v>
      </c>
      <c r="G213" s="38">
        <v>0</v>
      </c>
    </row>
    <row r="214" spans="1:7" ht="12.75">
      <c r="A214" s="36" t="s">
        <v>775</v>
      </c>
      <c r="B214" s="37" t="s">
        <v>1124</v>
      </c>
      <c r="C214" s="38">
        <v>0</v>
      </c>
      <c r="D214" s="38">
        <v>0</v>
      </c>
      <c r="E214" s="38">
        <v>0</v>
      </c>
      <c r="F214" s="38">
        <v>0</v>
      </c>
      <c r="G214" s="38">
        <v>0</v>
      </c>
    </row>
    <row r="215" spans="1:7" ht="12.75">
      <c r="A215" s="36" t="s">
        <v>777</v>
      </c>
      <c r="B215" s="37" t="s">
        <v>1125</v>
      </c>
      <c r="C215" s="38">
        <v>0</v>
      </c>
      <c r="D215" s="38">
        <v>0</v>
      </c>
      <c r="E215" s="38">
        <v>0</v>
      </c>
      <c r="F215" s="38">
        <v>0</v>
      </c>
      <c r="G215" s="38">
        <v>0</v>
      </c>
    </row>
    <row r="216" spans="1:7" ht="39">
      <c r="A216" s="36" t="s">
        <v>779</v>
      </c>
      <c r="B216" s="37" t="s">
        <v>1126</v>
      </c>
      <c r="C216" s="38">
        <v>0</v>
      </c>
      <c r="D216" s="38">
        <v>0</v>
      </c>
      <c r="E216" s="38">
        <v>0</v>
      </c>
      <c r="F216" s="38">
        <v>0</v>
      </c>
      <c r="G216" s="38">
        <v>0</v>
      </c>
    </row>
    <row r="217" spans="1:7" ht="12.75">
      <c r="A217" s="36" t="s">
        <v>781</v>
      </c>
      <c r="B217" s="37" t="s">
        <v>1127</v>
      </c>
      <c r="C217" s="38">
        <v>0</v>
      </c>
      <c r="D217" s="38">
        <v>0</v>
      </c>
      <c r="E217" s="38">
        <v>0</v>
      </c>
      <c r="F217" s="38">
        <v>0</v>
      </c>
      <c r="G217" s="38">
        <v>0</v>
      </c>
    </row>
    <row r="218" spans="1:7" ht="12.75">
      <c r="A218" s="39" t="s">
        <v>783</v>
      </c>
      <c r="B218" s="40" t="s">
        <v>1128</v>
      </c>
      <c r="C218" s="41">
        <v>3728</v>
      </c>
      <c r="D218" s="41">
        <v>4331</v>
      </c>
      <c r="E218" s="41">
        <v>2956</v>
      </c>
      <c r="F218" s="41">
        <v>0</v>
      </c>
      <c r="G218" s="41">
        <v>2353</v>
      </c>
    </row>
    <row r="219" spans="1:7" ht="12.75">
      <c r="A219" s="36" t="s">
        <v>785</v>
      </c>
      <c r="B219" s="37" t="s">
        <v>1129</v>
      </c>
      <c r="C219" s="38">
        <v>0</v>
      </c>
      <c r="D219" s="38">
        <v>0</v>
      </c>
      <c r="E219" s="38">
        <v>0</v>
      </c>
      <c r="F219" s="38">
        <v>0</v>
      </c>
      <c r="G219" s="38">
        <v>0</v>
      </c>
    </row>
    <row r="220" spans="1:7" ht="12.75">
      <c r="A220" s="36" t="s">
        <v>787</v>
      </c>
      <c r="B220" s="37" t="s">
        <v>1130</v>
      </c>
      <c r="C220" s="38">
        <v>0</v>
      </c>
      <c r="D220" s="38">
        <v>0</v>
      </c>
      <c r="E220" s="38">
        <v>0</v>
      </c>
      <c r="F220" s="38">
        <v>0</v>
      </c>
      <c r="G220" s="38">
        <v>0</v>
      </c>
    </row>
    <row r="221" spans="1:7" ht="12.75">
      <c r="A221" s="36" t="s">
        <v>789</v>
      </c>
      <c r="B221" s="37" t="s">
        <v>1131</v>
      </c>
      <c r="C221" s="38">
        <v>0</v>
      </c>
      <c r="D221" s="38">
        <v>0</v>
      </c>
      <c r="E221" s="38">
        <v>0</v>
      </c>
      <c r="F221" s="38">
        <v>0</v>
      </c>
      <c r="G221" s="38">
        <v>0</v>
      </c>
    </row>
    <row r="222" spans="1:7" ht="12.75">
      <c r="A222" s="36" t="s">
        <v>791</v>
      </c>
      <c r="B222" s="37" t="s">
        <v>1132</v>
      </c>
      <c r="C222" s="38">
        <v>0</v>
      </c>
      <c r="D222" s="38">
        <v>0</v>
      </c>
      <c r="E222" s="38">
        <v>0</v>
      </c>
      <c r="F222" s="38">
        <v>0</v>
      </c>
      <c r="G222" s="38">
        <v>0</v>
      </c>
    </row>
    <row r="223" spans="1:7" ht="12.75">
      <c r="A223" s="36" t="s">
        <v>793</v>
      </c>
      <c r="B223" s="37" t="s">
        <v>1133</v>
      </c>
      <c r="C223" s="38">
        <v>0</v>
      </c>
      <c r="D223" s="38">
        <v>0</v>
      </c>
      <c r="E223" s="38">
        <v>0</v>
      </c>
      <c r="F223" s="38">
        <v>0</v>
      </c>
      <c r="G223" s="38">
        <v>0</v>
      </c>
    </row>
    <row r="224" spans="1:7" ht="12.75">
      <c r="A224" s="36" t="s">
        <v>795</v>
      </c>
      <c r="B224" s="37" t="s">
        <v>1134</v>
      </c>
      <c r="C224" s="38">
        <v>0</v>
      </c>
      <c r="D224" s="38">
        <v>0</v>
      </c>
      <c r="E224" s="38">
        <v>0</v>
      </c>
      <c r="F224" s="38">
        <v>0</v>
      </c>
      <c r="G224" s="38">
        <v>0</v>
      </c>
    </row>
    <row r="225" spans="1:7" ht="12.75">
      <c r="A225" s="36" t="s">
        <v>797</v>
      </c>
      <c r="B225" s="37" t="s">
        <v>1135</v>
      </c>
      <c r="C225" s="38">
        <v>0</v>
      </c>
      <c r="D225" s="38">
        <v>0</v>
      </c>
      <c r="E225" s="38">
        <v>0</v>
      </c>
      <c r="F225" s="38">
        <v>0</v>
      </c>
      <c r="G225" s="38">
        <v>0</v>
      </c>
    </row>
    <row r="226" spans="1:7" ht="12.75">
      <c r="A226" s="36" t="s">
        <v>799</v>
      </c>
      <c r="B226" s="37" t="s">
        <v>1136</v>
      </c>
      <c r="C226" s="38">
        <v>0</v>
      </c>
      <c r="D226" s="38">
        <v>0</v>
      </c>
      <c r="E226" s="38">
        <v>0</v>
      </c>
      <c r="F226" s="38">
        <v>0</v>
      </c>
      <c r="G226" s="38">
        <v>0</v>
      </c>
    </row>
    <row r="227" spans="1:7" ht="12.75">
      <c r="A227" s="36" t="s">
        <v>801</v>
      </c>
      <c r="B227" s="37" t="s">
        <v>1137</v>
      </c>
      <c r="C227" s="38">
        <v>0</v>
      </c>
      <c r="D227" s="38">
        <v>0</v>
      </c>
      <c r="E227" s="38">
        <v>0</v>
      </c>
      <c r="F227" s="38">
        <v>0</v>
      </c>
      <c r="G227" s="38">
        <v>0</v>
      </c>
    </row>
    <row r="228" spans="1:7" ht="26.25">
      <c r="A228" s="36" t="s">
        <v>803</v>
      </c>
      <c r="B228" s="37" t="s">
        <v>1138</v>
      </c>
      <c r="C228" s="38">
        <v>0</v>
      </c>
      <c r="D228" s="38">
        <v>0</v>
      </c>
      <c r="E228" s="38">
        <v>0</v>
      </c>
      <c r="F228" s="38">
        <v>0</v>
      </c>
      <c r="G228" s="38">
        <v>0</v>
      </c>
    </row>
    <row r="229" spans="1:7" ht="12.75">
      <c r="A229" s="36" t="s">
        <v>805</v>
      </c>
      <c r="B229" s="37" t="s">
        <v>1139</v>
      </c>
      <c r="C229" s="38">
        <v>0</v>
      </c>
      <c r="D229" s="38">
        <v>0</v>
      </c>
      <c r="E229" s="38">
        <v>0</v>
      </c>
      <c r="F229" s="38">
        <v>0</v>
      </c>
      <c r="G229" s="38">
        <v>0</v>
      </c>
    </row>
    <row r="230" spans="1:7" ht="26.25">
      <c r="A230" s="36" t="s">
        <v>807</v>
      </c>
      <c r="B230" s="37" t="s">
        <v>1140</v>
      </c>
      <c r="C230" s="38">
        <v>0</v>
      </c>
      <c r="D230" s="38">
        <v>0</v>
      </c>
      <c r="E230" s="38">
        <v>0</v>
      </c>
      <c r="F230" s="38">
        <v>0</v>
      </c>
      <c r="G230" s="38">
        <v>0</v>
      </c>
    </row>
    <row r="231" spans="1:7" ht="26.25">
      <c r="A231" s="36" t="s">
        <v>809</v>
      </c>
      <c r="B231" s="37" t="s">
        <v>1141</v>
      </c>
      <c r="C231" s="38">
        <v>0</v>
      </c>
      <c r="D231" s="38">
        <v>0</v>
      </c>
      <c r="E231" s="38">
        <v>0</v>
      </c>
      <c r="F231" s="38">
        <v>0</v>
      </c>
      <c r="G231" s="38">
        <v>0</v>
      </c>
    </row>
    <row r="232" spans="1:7" ht="12.75">
      <c r="A232" s="36" t="s">
        <v>811</v>
      </c>
      <c r="B232" s="37" t="s">
        <v>1142</v>
      </c>
      <c r="C232" s="38">
        <v>0</v>
      </c>
      <c r="D232" s="38">
        <v>0</v>
      </c>
      <c r="E232" s="38">
        <v>0</v>
      </c>
      <c r="F232" s="38">
        <v>0</v>
      </c>
      <c r="G232" s="38">
        <v>0</v>
      </c>
    </row>
    <row r="233" spans="1:7" ht="12.75">
      <c r="A233" s="36" t="s">
        <v>813</v>
      </c>
      <c r="B233" s="37" t="s">
        <v>1143</v>
      </c>
      <c r="C233" s="38">
        <v>0</v>
      </c>
      <c r="D233" s="38">
        <v>0</v>
      </c>
      <c r="E233" s="38">
        <v>0</v>
      </c>
      <c r="F233" s="38">
        <v>0</v>
      </c>
      <c r="G233" s="38">
        <v>0</v>
      </c>
    </row>
    <row r="234" spans="1:7" ht="12.75">
      <c r="A234" s="36" t="s">
        <v>815</v>
      </c>
      <c r="B234" s="37" t="s">
        <v>1144</v>
      </c>
      <c r="C234" s="38">
        <v>0</v>
      </c>
      <c r="D234" s="38">
        <v>0</v>
      </c>
      <c r="E234" s="38">
        <v>0</v>
      </c>
      <c r="F234" s="38">
        <v>0</v>
      </c>
      <c r="G234" s="38">
        <v>0</v>
      </c>
    </row>
    <row r="235" spans="1:7" ht="12.75">
      <c r="A235" s="36" t="s">
        <v>817</v>
      </c>
      <c r="B235" s="37" t="s">
        <v>1145</v>
      </c>
      <c r="C235" s="38">
        <v>0</v>
      </c>
      <c r="D235" s="38">
        <v>0</v>
      </c>
      <c r="E235" s="38">
        <v>0</v>
      </c>
      <c r="F235" s="38">
        <v>0</v>
      </c>
      <c r="G235" s="38">
        <v>0</v>
      </c>
    </row>
    <row r="236" spans="1:7" ht="12.75">
      <c r="A236" s="36" t="s">
        <v>819</v>
      </c>
      <c r="B236" s="37" t="s">
        <v>1146</v>
      </c>
      <c r="C236" s="38">
        <v>0</v>
      </c>
      <c r="D236" s="38">
        <v>0</v>
      </c>
      <c r="E236" s="38">
        <v>0</v>
      </c>
      <c r="F236" s="38">
        <v>0</v>
      </c>
      <c r="G236" s="38">
        <v>0</v>
      </c>
    </row>
    <row r="237" spans="1:7" ht="12.75">
      <c r="A237" s="36" t="s">
        <v>821</v>
      </c>
      <c r="B237" s="37" t="s">
        <v>1147</v>
      </c>
      <c r="C237" s="38">
        <v>0</v>
      </c>
      <c r="D237" s="38">
        <v>0</v>
      </c>
      <c r="E237" s="38">
        <v>0</v>
      </c>
      <c r="F237" s="38">
        <v>0</v>
      </c>
      <c r="G237" s="38">
        <v>0</v>
      </c>
    </row>
    <row r="238" spans="1:7" ht="12.75">
      <c r="A238" s="36" t="s">
        <v>823</v>
      </c>
      <c r="B238" s="37" t="s">
        <v>1148</v>
      </c>
      <c r="C238" s="38">
        <v>0</v>
      </c>
      <c r="D238" s="38">
        <v>0</v>
      </c>
      <c r="E238" s="38">
        <v>0</v>
      </c>
      <c r="F238" s="38">
        <v>0</v>
      </c>
      <c r="G238" s="38">
        <v>0</v>
      </c>
    </row>
    <row r="239" spans="1:7" ht="12.75">
      <c r="A239" s="36" t="s">
        <v>825</v>
      </c>
      <c r="B239" s="37" t="s">
        <v>1149</v>
      </c>
      <c r="C239" s="38">
        <v>0</v>
      </c>
      <c r="D239" s="38">
        <v>0</v>
      </c>
      <c r="E239" s="38">
        <v>0</v>
      </c>
      <c r="F239" s="38">
        <v>0</v>
      </c>
      <c r="G239" s="38">
        <v>0</v>
      </c>
    </row>
    <row r="240" spans="1:7" ht="12.75">
      <c r="A240" s="36" t="s">
        <v>827</v>
      </c>
      <c r="B240" s="37" t="s">
        <v>1150</v>
      </c>
      <c r="C240" s="38">
        <v>0</v>
      </c>
      <c r="D240" s="38">
        <v>0</v>
      </c>
      <c r="E240" s="38">
        <v>0</v>
      </c>
      <c r="F240" s="38">
        <v>0</v>
      </c>
      <c r="G240" s="38">
        <v>0</v>
      </c>
    </row>
    <row r="241" spans="1:7" ht="12.75">
      <c r="A241" s="36" t="s">
        <v>829</v>
      </c>
      <c r="B241" s="37" t="s">
        <v>1151</v>
      </c>
      <c r="C241" s="38">
        <v>0</v>
      </c>
      <c r="D241" s="38">
        <v>0</v>
      </c>
      <c r="E241" s="38">
        <v>0</v>
      </c>
      <c r="F241" s="38">
        <v>0</v>
      </c>
      <c r="G241" s="38">
        <v>0</v>
      </c>
    </row>
    <row r="242" spans="1:7" ht="12.75">
      <c r="A242" s="36" t="s">
        <v>831</v>
      </c>
      <c r="B242" s="37" t="s">
        <v>1152</v>
      </c>
      <c r="C242" s="38">
        <v>0</v>
      </c>
      <c r="D242" s="38">
        <v>0</v>
      </c>
      <c r="E242" s="38">
        <v>0</v>
      </c>
      <c r="F242" s="38">
        <v>0</v>
      </c>
      <c r="G242" s="38">
        <v>0</v>
      </c>
    </row>
    <row r="243" spans="1:7" ht="12.75">
      <c r="A243" s="36" t="s">
        <v>833</v>
      </c>
      <c r="B243" s="37" t="s">
        <v>1153</v>
      </c>
      <c r="C243" s="38">
        <v>0</v>
      </c>
      <c r="D243" s="38">
        <v>0</v>
      </c>
      <c r="E243" s="38">
        <v>0</v>
      </c>
      <c r="F243" s="38">
        <v>0</v>
      </c>
      <c r="G243" s="38">
        <v>0</v>
      </c>
    </row>
    <row r="244" spans="1:7" ht="12.75">
      <c r="A244" s="36" t="s">
        <v>835</v>
      </c>
      <c r="B244" s="37" t="s">
        <v>1154</v>
      </c>
      <c r="C244" s="38">
        <v>0</v>
      </c>
      <c r="D244" s="38">
        <v>0</v>
      </c>
      <c r="E244" s="38">
        <v>0</v>
      </c>
      <c r="F244" s="38">
        <v>0</v>
      </c>
      <c r="G244" s="38">
        <v>0</v>
      </c>
    </row>
    <row r="245" spans="1:7" ht="12.75">
      <c r="A245" s="36" t="s">
        <v>837</v>
      </c>
      <c r="B245" s="37" t="s">
        <v>1155</v>
      </c>
      <c r="C245" s="38">
        <v>0</v>
      </c>
      <c r="D245" s="38">
        <v>0</v>
      </c>
      <c r="E245" s="38">
        <v>0</v>
      </c>
      <c r="F245" s="38">
        <v>0</v>
      </c>
      <c r="G245" s="38">
        <v>0</v>
      </c>
    </row>
    <row r="246" spans="1:7" ht="12.75">
      <c r="A246" s="36" t="s">
        <v>839</v>
      </c>
      <c r="B246" s="37" t="s">
        <v>1156</v>
      </c>
      <c r="C246" s="38">
        <v>0</v>
      </c>
      <c r="D246" s="38">
        <v>0</v>
      </c>
      <c r="E246" s="38">
        <v>0</v>
      </c>
      <c r="F246" s="38">
        <v>0</v>
      </c>
      <c r="G246" s="38">
        <v>0</v>
      </c>
    </row>
    <row r="247" spans="1:7" ht="12.75">
      <c r="A247" s="36" t="s">
        <v>841</v>
      </c>
      <c r="B247" s="37" t="s">
        <v>1157</v>
      </c>
      <c r="C247" s="38">
        <v>0</v>
      </c>
      <c r="D247" s="38">
        <v>0</v>
      </c>
      <c r="E247" s="38">
        <v>0</v>
      </c>
      <c r="F247" s="38">
        <v>0</v>
      </c>
      <c r="G247" s="38">
        <v>0</v>
      </c>
    </row>
    <row r="248" spans="1:7" ht="12.75">
      <c r="A248" s="36" t="s">
        <v>843</v>
      </c>
      <c r="B248" s="37" t="s">
        <v>1158</v>
      </c>
      <c r="C248" s="38">
        <v>0</v>
      </c>
      <c r="D248" s="38">
        <v>0</v>
      </c>
      <c r="E248" s="38">
        <v>0</v>
      </c>
      <c r="F248" s="38">
        <v>0</v>
      </c>
      <c r="G248" s="38">
        <v>0</v>
      </c>
    </row>
    <row r="249" spans="1:7" ht="12.75">
      <c r="A249" s="36" t="s">
        <v>845</v>
      </c>
      <c r="B249" s="37" t="s">
        <v>1159</v>
      </c>
      <c r="C249" s="38">
        <v>0</v>
      </c>
      <c r="D249" s="38">
        <v>0</v>
      </c>
      <c r="E249" s="38">
        <v>0</v>
      </c>
      <c r="F249" s="38">
        <v>0</v>
      </c>
      <c r="G249" s="38">
        <v>0</v>
      </c>
    </row>
    <row r="250" spans="1:7" ht="12.75">
      <c r="A250" s="36" t="s">
        <v>847</v>
      </c>
      <c r="B250" s="37" t="s">
        <v>1160</v>
      </c>
      <c r="C250" s="38">
        <v>0</v>
      </c>
      <c r="D250" s="38">
        <v>0</v>
      </c>
      <c r="E250" s="38">
        <v>0</v>
      </c>
      <c r="F250" s="38">
        <v>0</v>
      </c>
      <c r="G250" s="38">
        <v>0</v>
      </c>
    </row>
    <row r="251" spans="1:7" ht="12.75">
      <c r="A251" s="36" t="s">
        <v>849</v>
      </c>
      <c r="B251" s="37" t="s">
        <v>1161</v>
      </c>
      <c r="C251" s="38">
        <v>0</v>
      </c>
      <c r="D251" s="38">
        <v>0</v>
      </c>
      <c r="E251" s="38">
        <v>0</v>
      </c>
      <c r="F251" s="38">
        <v>0</v>
      </c>
      <c r="G251" s="38">
        <v>0</v>
      </c>
    </row>
    <row r="252" spans="1:7" ht="12.75">
      <c r="A252" s="36" t="s">
        <v>851</v>
      </c>
      <c r="B252" s="37" t="s">
        <v>1162</v>
      </c>
      <c r="C252" s="38">
        <v>0</v>
      </c>
      <c r="D252" s="38">
        <v>0</v>
      </c>
      <c r="E252" s="38">
        <v>0</v>
      </c>
      <c r="F252" s="38">
        <v>0</v>
      </c>
      <c r="G252" s="38">
        <v>0</v>
      </c>
    </row>
    <row r="253" spans="1:7" ht="12.75">
      <c r="A253" s="36" t="s">
        <v>853</v>
      </c>
      <c r="B253" s="37" t="s">
        <v>1163</v>
      </c>
      <c r="C253" s="38">
        <v>0</v>
      </c>
      <c r="D253" s="38">
        <v>0</v>
      </c>
      <c r="E253" s="38">
        <v>0</v>
      </c>
      <c r="F253" s="38">
        <v>0</v>
      </c>
      <c r="G253" s="38">
        <v>0</v>
      </c>
    </row>
    <row r="254" spans="1:7" ht="26.25">
      <c r="A254" s="36" t="s">
        <v>855</v>
      </c>
      <c r="B254" s="37" t="s">
        <v>1164</v>
      </c>
      <c r="C254" s="38">
        <v>0</v>
      </c>
      <c r="D254" s="38">
        <v>0</v>
      </c>
      <c r="E254" s="38">
        <v>0</v>
      </c>
      <c r="F254" s="38">
        <v>0</v>
      </c>
      <c r="G254" s="38">
        <v>0</v>
      </c>
    </row>
    <row r="255" spans="1:7" ht="12.75">
      <c r="A255" s="36" t="s">
        <v>857</v>
      </c>
      <c r="B255" s="37" t="s">
        <v>1165</v>
      </c>
      <c r="C255" s="38">
        <v>0</v>
      </c>
      <c r="D255" s="38">
        <v>0</v>
      </c>
      <c r="E255" s="38">
        <v>0</v>
      </c>
      <c r="F255" s="38">
        <v>0</v>
      </c>
      <c r="G255" s="38">
        <v>0</v>
      </c>
    </row>
    <row r="256" spans="1:7" ht="26.25">
      <c r="A256" s="36" t="s">
        <v>859</v>
      </c>
      <c r="B256" s="37" t="s">
        <v>1166</v>
      </c>
      <c r="C256" s="38">
        <v>0</v>
      </c>
      <c r="D256" s="38">
        <v>0</v>
      </c>
      <c r="E256" s="38">
        <v>0</v>
      </c>
      <c r="F256" s="38">
        <v>0</v>
      </c>
      <c r="G256" s="38">
        <v>0</v>
      </c>
    </row>
    <row r="257" spans="1:7" ht="26.25">
      <c r="A257" s="36" t="s">
        <v>861</v>
      </c>
      <c r="B257" s="37" t="s">
        <v>1167</v>
      </c>
      <c r="C257" s="38">
        <v>0</v>
      </c>
      <c r="D257" s="38">
        <v>0</v>
      </c>
      <c r="E257" s="38">
        <v>0</v>
      </c>
      <c r="F257" s="38">
        <v>0</v>
      </c>
      <c r="G257" s="38">
        <v>0</v>
      </c>
    </row>
    <row r="258" spans="1:7" ht="12.75">
      <c r="A258" s="36" t="s">
        <v>863</v>
      </c>
      <c r="B258" s="37" t="s">
        <v>1168</v>
      </c>
      <c r="C258" s="38">
        <v>0</v>
      </c>
      <c r="D258" s="38">
        <v>0</v>
      </c>
      <c r="E258" s="38">
        <v>0</v>
      </c>
      <c r="F258" s="38">
        <v>0</v>
      </c>
      <c r="G258" s="38">
        <v>0</v>
      </c>
    </row>
    <row r="259" spans="1:7" ht="12.75">
      <c r="A259" s="36" t="s">
        <v>865</v>
      </c>
      <c r="B259" s="37" t="s">
        <v>1169</v>
      </c>
      <c r="C259" s="38">
        <v>0</v>
      </c>
      <c r="D259" s="38">
        <v>0</v>
      </c>
      <c r="E259" s="38">
        <v>0</v>
      </c>
      <c r="F259" s="38">
        <v>0</v>
      </c>
      <c r="G259" s="38">
        <v>0</v>
      </c>
    </row>
    <row r="260" spans="1:7" ht="12.75">
      <c r="A260" s="36" t="s">
        <v>867</v>
      </c>
      <c r="B260" s="37" t="s">
        <v>1170</v>
      </c>
      <c r="C260" s="38">
        <v>0</v>
      </c>
      <c r="D260" s="38">
        <v>0</v>
      </c>
      <c r="E260" s="38">
        <v>0</v>
      </c>
      <c r="F260" s="38">
        <v>0</v>
      </c>
      <c r="G260" s="38">
        <v>0</v>
      </c>
    </row>
    <row r="261" spans="1:7" ht="12.75">
      <c r="A261" s="36" t="s">
        <v>869</v>
      </c>
      <c r="B261" s="37" t="s">
        <v>1171</v>
      </c>
      <c r="C261" s="38">
        <v>0</v>
      </c>
      <c r="D261" s="38">
        <v>0</v>
      </c>
      <c r="E261" s="38">
        <v>0</v>
      </c>
      <c r="F261" s="38">
        <v>0</v>
      </c>
      <c r="G261" s="38">
        <v>0</v>
      </c>
    </row>
    <row r="262" spans="1:7" ht="12.75">
      <c r="A262" s="36" t="s">
        <v>871</v>
      </c>
      <c r="B262" s="37" t="s">
        <v>1172</v>
      </c>
      <c r="C262" s="38">
        <v>0</v>
      </c>
      <c r="D262" s="38">
        <v>0</v>
      </c>
      <c r="E262" s="38">
        <v>0</v>
      </c>
      <c r="F262" s="38">
        <v>0</v>
      </c>
      <c r="G262" s="38">
        <v>0</v>
      </c>
    </row>
    <row r="263" spans="1:7" ht="12.75">
      <c r="A263" s="36" t="s">
        <v>873</v>
      </c>
      <c r="B263" s="37" t="s">
        <v>1173</v>
      </c>
      <c r="C263" s="38">
        <v>0</v>
      </c>
      <c r="D263" s="38">
        <v>0</v>
      </c>
      <c r="E263" s="38">
        <v>0</v>
      </c>
      <c r="F263" s="38">
        <v>0</v>
      </c>
      <c r="G263" s="38">
        <v>0</v>
      </c>
    </row>
    <row r="264" spans="1:7" ht="12.75">
      <c r="A264" s="36" t="s">
        <v>875</v>
      </c>
      <c r="B264" s="37" t="s">
        <v>1174</v>
      </c>
      <c r="C264" s="38">
        <v>0</v>
      </c>
      <c r="D264" s="38">
        <v>0</v>
      </c>
      <c r="E264" s="38">
        <v>0</v>
      </c>
      <c r="F264" s="38">
        <v>0</v>
      </c>
      <c r="G264" s="38">
        <v>0</v>
      </c>
    </row>
    <row r="265" spans="1:7" ht="12.75">
      <c r="A265" s="36" t="s">
        <v>877</v>
      </c>
      <c r="B265" s="37" t="s">
        <v>1175</v>
      </c>
      <c r="C265" s="38">
        <v>0</v>
      </c>
      <c r="D265" s="38">
        <v>0</v>
      </c>
      <c r="E265" s="38">
        <v>0</v>
      </c>
      <c r="F265" s="38">
        <v>0</v>
      </c>
      <c r="G265" s="38">
        <v>0</v>
      </c>
    </row>
    <row r="266" spans="1:7" ht="12.75">
      <c r="A266" s="36" t="s">
        <v>879</v>
      </c>
      <c r="B266" s="37" t="s">
        <v>1176</v>
      </c>
      <c r="C266" s="38">
        <v>0</v>
      </c>
      <c r="D266" s="38">
        <v>0</v>
      </c>
      <c r="E266" s="38">
        <v>0</v>
      </c>
      <c r="F266" s="38">
        <v>0</v>
      </c>
      <c r="G266" s="38">
        <v>0</v>
      </c>
    </row>
    <row r="267" spans="1:7" ht="12.75">
      <c r="A267" s="36" t="s">
        <v>881</v>
      </c>
      <c r="B267" s="37" t="s">
        <v>1177</v>
      </c>
      <c r="C267" s="38">
        <v>0</v>
      </c>
      <c r="D267" s="38">
        <v>0</v>
      </c>
      <c r="E267" s="38">
        <v>0</v>
      </c>
      <c r="F267" s="38">
        <v>0</v>
      </c>
      <c r="G267" s="38">
        <v>0</v>
      </c>
    </row>
    <row r="268" spans="1:7" ht="12.75">
      <c r="A268" s="36" t="s">
        <v>883</v>
      </c>
      <c r="B268" s="37" t="s">
        <v>1178</v>
      </c>
      <c r="C268" s="38">
        <v>0</v>
      </c>
      <c r="D268" s="38">
        <v>0</v>
      </c>
      <c r="E268" s="38">
        <v>0</v>
      </c>
      <c r="F268" s="38">
        <v>0</v>
      </c>
      <c r="G268" s="38">
        <v>0</v>
      </c>
    </row>
    <row r="269" spans="1:7" ht="12.75">
      <c r="A269" s="36" t="s">
        <v>885</v>
      </c>
      <c r="B269" s="37" t="s">
        <v>1179</v>
      </c>
      <c r="C269" s="38">
        <v>0</v>
      </c>
      <c r="D269" s="38">
        <v>0</v>
      </c>
      <c r="E269" s="38">
        <v>0</v>
      </c>
      <c r="F269" s="38">
        <v>0</v>
      </c>
      <c r="G269" s="38">
        <v>0</v>
      </c>
    </row>
    <row r="270" spans="1:7" ht="12.75">
      <c r="A270" s="36" t="s">
        <v>887</v>
      </c>
      <c r="B270" s="37" t="s">
        <v>1180</v>
      </c>
      <c r="C270" s="38">
        <v>0</v>
      </c>
      <c r="D270" s="38">
        <v>0</v>
      </c>
      <c r="E270" s="38">
        <v>0</v>
      </c>
      <c r="F270" s="38">
        <v>0</v>
      </c>
      <c r="G270" s="38">
        <v>0</v>
      </c>
    </row>
    <row r="271" spans="1:7" ht="12.75">
      <c r="A271" s="36" t="s">
        <v>889</v>
      </c>
      <c r="B271" s="37" t="s">
        <v>1181</v>
      </c>
      <c r="C271" s="38">
        <v>0</v>
      </c>
      <c r="D271" s="38">
        <v>0</v>
      </c>
      <c r="E271" s="38">
        <v>0</v>
      </c>
      <c r="F271" s="38">
        <v>0</v>
      </c>
      <c r="G271" s="38">
        <v>0</v>
      </c>
    </row>
    <row r="272" spans="1:7" ht="12.75">
      <c r="A272" s="36" t="s">
        <v>891</v>
      </c>
      <c r="B272" s="37" t="s">
        <v>1182</v>
      </c>
      <c r="C272" s="38">
        <v>0</v>
      </c>
      <c r="D272" s="38">
        <v>0</v>
      </c>
      <c r="E272" s="38">
        <v>0</v>
      </c>
      <c r="F272" s="38">
        <v>0</v>
      </c>
      <c r="G272" s="38">
        <v>0</v>
      </c>
    </row>
    <row r="273" spans="1:7" ht="12.75">
      <c r="A273" s="36" t="s">
        <v>893</v>
      </c>
      <c r="B273" s="37" t="s">
        <v>1183</v>
      </c>
      <c r="C273" s="38">
        <v>0</v>
      </c>
      <c r="D273" s="38">
        <v>0</v>
      </c>
      <c r="E273" s="38">
        <v>0</v>
      </c>
      <c r="F273" s="38">
        <v>0</v>
      </c>
      <c r="G273" s="38">
        <v>0</v>
      </c>
    </row>
    <row r="274" spans="1:7" ht="12.75">
      <c r="A274" s="36" t="s">
        <v>895</v>
      </c>
      <c r="B274" s="37" t="s">
        <v>1184</v>
      </c>
      <c r="C274" s="38">
        <v>0</v>
      </c>
      <c r="D274" s="38">
        <v>0</v>
      </c>
      <c r="E274" s="38">
        <v>0</v>
      </c>
      <c r="F274" s="38">
        <v>0</v>
      </c>
      <c r="G274" s="38">
        <v>0</v>
      </c>
    </row>
    <row r="275" spans="1:7" ht="12.75">
      <c r="A275" s="36" t="s">
        <v>897</v>
      </c>
      <c r="B275" s="37" t="s">
        <v>1185</v>
      </c>
      <c r="C275" s="38">
        <v>0</v>
      </c>
      <c r="D275" s="38">
        <v>0</v>
      </c>
      <c r="E275" s="38">
        <v>0</v>
      </c>
      <c r="F275" s="38">
        <v>0</v>
      </c>
      <c r="G275" s="38">
        <v>0</v>
      </c>
    </row>
    <row r="276" spans="1:7" ht="12.75">
      <c r="A276" s="36" t="s">
        <v>899</v>
      </c>
      <c r="B276" s="37" t="s">
        <v>1186</v>
      </c>
      <c r="C276" s="38">
        <v>0</v>
      </c>
      <c r="D276" s="38">
        <v>0</v>
      </c>
      <c r="E276" s="38">
        <v>0</v>
      </c>
      <c r="F276" s="38">
        <v>0</v>
      </c>
      <c r="G276" s="38">
        <v>0</v>
      </c>
    </row>
    <row r="277" spans="1:7" ht="12.75">
      <c r="A277" s="36" t="s">
        <v>901</v>
      </c>
      <c r="B277" s="37" t="s">
        <v>1187</v>
      </c>
      <c r="C277" s="38">
        <v>0</v>
      </c>
      <c r="D277" s="38">
        <v>0</v>
      </c>
      <c r="E277" s="38">
        <v>0</v>
      </c>
      <c r="F277" s="38">
        <v>0</v>
      </c>
      <c r="G277" s="38">
        <v>0</v>
      </c>
    </row>
    <row r="278" spans="1:7" ht="12.75">
      <c r="A278" s="36" t="s">
        <v>903</v>
      </c>
      <c r="B278" s="37" t="s">
        <v>1188</v>
      </c>
      <c r="C278" s="38">
        <v>0</v>
      </c>
      <c r="D278" s="38">
        <v>0</v>
      </c>
      <c r="E278" s="38">
        <v>0</v>
      </c>
      <c r="F278" s="38">
        <v>0</v>
      </c>
      <c r="G278" s="38">
        <v>0</v>
      </c>
    </row>
    <row r="279" spans="1:7" ht="12.75">
      <c r="A279" s="36" t="s">
        <v>905</v>
      </c>
      <c r="B279" s="37" t="s">
        <v>1189</v>
      </c>
      <c r="C279" s="38">
        <v>0</v>
      </c>
      <c r="D279" s="38">
        <v>0</v>
      </c>
      <c r="E279" s="38">
        <v>0</v>
      </c>
      <c r="F279" s="38">
        <v>0</v>
      </c>
      <c r="G279" s="38">
        <v>0</v>
      </c>
    </row>
    <row r="280" spans="1:7" ht="12.75">
      <c r="A280" s="36" t="s">
        <v>907</v>
      </c>
      <c r="B280" s="37" t="s">
        <v>1190</v>
      </c>
      <c r="C280" s="38">
        <v>42180</v>
      </c>
      <c r="D280" s="38">
        <v>46357</v>
      </c>
      <c r="E280" s="38">
        <v>33942</v>
      </c>
      <c r="F280" s="38">
        <v>0</v>
      </c>
      <c r="G280" s="38">
        <v>28692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66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.625" style="0" customWidth="1"/>
    <col min="2" max="2" width="41.00390625" style="0" customWidth="1"/>
    <col min="3" max="3" width="15.50390625" style="0" customWidth="1"/>
    <col min="4" max="4" width="16.375" style="0" customWidth="1"/>
    <col min="5" max="5" width="16.50390625" style="0" customWidth="1"/>
    <col min="6" max="6" width="12.875" style="0" customWidth="1"/>
    <col min="7" max="7" width="13.00390625" style="0" customWidth="1"/>
    <col min="8" max="8" width="15.625" style="0" customWidth="1"/>
  </cols>
  <sheetData>
    <row r="1" spans="1:8" ht="12.75">
      <c r="A1" s="537" t="s">
        <v>2124</v>
      </c>
      <c r="B1" s="537"/>
      <c r="C1" s="537"/>
      <c r="D1" s="537"/>
      <c r="E1" s="537"/>
      <c r="F1" s="537"/>
      <c r="G1" s="537"/>
      <c r="H1" s="537"/>
    </row>
    <row r="2" spans="1:8" ht="15">
      <c r="A2" s="312" t="s">
        <v>1589</v>
      </c>
      <c r="B2" s="312"/>
      <c r="C2" s="312"/>
      <c r="D2" s="312"/>
      <c r="E2" s="312"/>
      <c r="F2" s="312"/>
      <c r="G2" s="327"/>
      <c r="H2" s="327"/>
    </row>
    <row r="3" spans="1:8" ht="13.5">
      <c r="A3" s="538" t="s">
        <v>2096</v>
      </c>
      <c r="B3" s="538"/>
      <c r="C3" s="538"/>
      <c r="D3" s="538"/>
      <c r="E3" s="538"/>
      <c r="F3" s="538"/>
      <c r="G3" s="538"/>
      <c r="H3" s="538"/>
    </row>
    <row r="4" spans="1:8" ht="19.5" customHeight="1">
      <c r="A4" s="539" t="s">
        <v>1605</v>
      </c>
      <c r="B4" s="540"/>
      <c r="C4" s="540"/>
      <c r="D4" s="540"/>
      <c r="E4" s="540"/>
      <c r="F4" s="540"/>
      <c r="G4" s="540"/>
      <c r="H4" s="540"/>
    </row>
    <row r="5" spans="1:8" ht="42.75" customHeight="1">
      <c r="A5" s="243" t="s">
        <v>471</v>
      </c>
      <c r="B5" s="243" t="s">
        <v>5</v>
      </c>
      <c r="C5" s="244" t="s">
        <v>1606</v>
      </c>
      <c r="D5" s="244" t="s">
        <v>1607</v>
      </c>
      <c r="E5" s="244" t="s">
        <v>1608</v>
      </c>
      <c r="F5" s="244" t="s">
        <v>1609</v>
      </c>
      <c r="G5" s="244" t="s">
        <v>1610</v>
      </c>
      <c r="H5" s="244" t="s">
        <v>1611</v>
      </c>
    </row>
    <row r="6" spans="1:8" ht="15">
      <c r="A6" s="243">
        <v>1</v>
      </c>
      <c r="B6" s="243">
        <v>2</v>
      </c>
      <c r="C6" s="243">
        <v>3</v>
      </c>
      <c r="D6" s="243">
        <v>4</v>
      </c>
      <c r="E6" s="243">
        <v>5</v>
      </c>
      <c r="F6" s="243">
        <v>6</v>
      </c>
      <c r="G6" s="243">
        <v>7</v>
      </c>
      <c r="H6" s="243">
        <v>8</v>
      </c>
    </row>
    <row r="7" spans="1:8" ht="12.75">
      <c r="A7" s="245" t="s">
        <v>1</v>
      </c>
      <c r="B7" s="246" t="s">
        <v>1612</v>
      </c>
      <c r="C7" s="247">
        <v>0</v>
      </c>
      <c r="D7" s="247">
        <v>0</v>
      </c>
      <c r="E7" s="247">
        <v>0</v>
      </c>
      <c r="F7" s="247">
        <v>0</v>
      </c>
      <c r="G7" s="247">
        <v>0</v>
      </c>
      <c r="H7" s="247">
        <v>0</v>
      </c>
    </row>
    <row r="8" spans="1:8" ht="12.75">
      <c r="A8" s="245" t="s">
        <v>2</v>
      </c>
      <c r="B8" s="246" t="s">
        <v>1613</v>
      </c>
      <c r="C8" s="247">
        <v>522401</v>
      </c>
      <c r="D8" s="247">
        <v>0</v>
      </c>
      <c r="E8" s="247">
        <v>-259050</v>
      </c>
      <c r="F8" s="247">
        <v>0</v>
      </c>
      <c r="G8" s="247">
        <v>0</v>
      </c>
      <c r="H8" s="247">
        <v>263351</v>
      </c>
    </row>
    <row r="9" spans="1:8" ht="12.75">
      <c r="A9" s="245" t="s">
        <v>3</v>
      </c>
      <c r="B9" s="246" t="s">
        <v>1614</v>
      </c>
      <c r="C9" s="247">
        <v>0</v>
      </c>
      <c r="D9" s="247">
        <v>0</v>
      </c>
      <c r="E9" s="247">
        <v>0</v>
      </c>
      <c r="F9" s="247">
        <v>0</v>
      </c>
      <c r="G9" s="247">
        <v>0</v>
      </c>
      <c r="H9" s="247">
        <v>0</v>
      </c>
    </row>
    <row r="10" spans="1:8" ht="12.75">
      <c r="A10" s="248" t="s">
        <v>4</v>
      </c>
      <c r="B10" s="249" t="s">
        <v>1615</v>
      </c>
      <c r="C10" s="250">
        <v>522401</v>
      </c>
      <c r="D10" s="250">
        <v>0</v>
      </c>
      <c r="E10" s="250">
        <v>-259050</v>
      </c>
      <c r="F10" s="250">
        <v>0</v>
      </c>
      <c r="G10" s="250">
        <v>0</v>
      </c>
      <c r="H10" s="250">
        <v>263351</v>
      </c>
    </row>
    <row r="11" spans="1:8" ht="12.75">
      <c r="A11" s="245" t="s">
        <v>7</v>
      </c>
      <c r="B11" s="246" t="s">
        <v>1616</v>
      </c>
      <c r="C11" s="247">
        <v>179511836</v>
      </c>
      <c r="D11" s="247">
        <v>0</v>
      </c>
      <c r="E11" s="247">
        <v>-4535674</v>
      </c>
      <c r="F11" s="247">
        <v>0</v>
      </c>
      <c r="G11" s="247">
        <v>0</v>
      </c>
      <c r="H11" s="247">
        <v>174976162</v>
      </c>
    </row>
    <row r="12" spans="1:8" ht="12.75">
      <c r="A12" s="245" t="s">
        <v>8</v>
      </c>
      <c r="B12" s="246" t="s">
        <v>1617</v>
      </c>
      <c r="C12" s="247">
        <v>2103887</v>
      </c>
      <c r="D12" s="247">
        <v>0</v>
      </c>
      <c r="E12" s="247">
        <v>-1315768</v>
      </c>
      <c r="F12" s="247">
        <v>0</v>
      </c>
      <c r="G12" s="247">
        <v>0</v>
      </c>
      <c r="H12" s="247">
        <v>788119</v>
      </c>
    </row>
    <row r="13" spans="1:8" ht="12.75">
      <c r="A13" s="245" t="s">
        <v>9</v>
      </c>
      <c r="B13" s="246" t="s">
        <v>1618</v>
      </c>
      <c r="C13" s="247">
        <v>0</v>
      </c>
      <c r="D13" s="247">
        <v>0</v>
      </c>
      <c r="E13" s="247">
        <v>0</v>
      </c>
      <c r="F13" s="247">
        <v>0</v>
      </c>
      <c r="G13" s="247">
        <v>0</v>
      </c>
      <c r="H13" s="247">
        <v>0</v>
      </c>
    </row>
    <row r="14" spans="1:8" ht="12.75">
      <c r="A14" s="245" t="s">
        <v>10</v>
      </c>
      <c r="B14" s="246" t="s">
        <v>1619</v>
      </c>
      <c r="C14" s="247">
        <v>0</v>
      </c>
      <c r="D14" s="247">
        <v>0</v>
      </c>
      <c r="E14" s="247">
        <v>0</v>
      </c>
      <c r="F14" s="247">
        <v>0</v>
      </c>
      <c r="G14" s="247">
        <v>0</v>
      </c>
      <c r="H14" s="247">
        <v>0</v>
      </c>
    </row>
    <row r="15" spans="1:8" ht="12.75">
      <c r="A15" s="245" t="s">
        <v>11</v>
      </c>
      <c r="B15" s="246" t="s">
        <v>1620</v>
      </c>
      <c r="C15" s="247">
        <v>0</v>
      </c>
      <c r="D15" s="247">
        <v>0</v>
      </c>
      <c r="E15" s="247">
        <v>0</v>
      </c>
      <c r="F15" s="247">
        <v>0</v>
      </c>
      <c r="G15" s="247">
        <v>0</v>
      </c>
      <c r="H15" s="247">
        <v>0</v>
      </c>
    </row>
    <row r="16" spans="1:8" ht="12.75">
      <c r="A16" s="248" t="s">
        <v>12</v>
      </c>
      <c r="B16" s="249" t="s">
        <v>1621</v>
      </c>
      <c r="C16" s="250">
        <v>181615723</v>
      </c>
      <c r="D16" s="250">
        <v>0</v>
      </c>
      <c r="E16" s="250">
        <v>-5851442</v>
      </c>
      <c r="F16" s="250">
        <v>0</v>
      </c>
      <c r="G16" s="250">
        <v>0</v>
      </c>
      <c r="H16" s="250">
        <v>175764281</v>
      </c>
    </row>
    <row r="17" spans="1:8" ht="12.75">
      <c r="A17" s="245" t="s">
        <v>13</v>
      </c>
      <c r="B17" s="246" t="s">
        <v>1622</v>
      </c>
      <c r="C17" s="247">
        <v>0</v>
      </c>
      <c r="D17" s="247">
        <v>0</v>
      </c>
      <c r="E17" s="247">
        <v>0</v>
      </c>
      <c r="F17" s="247">
        <v>0</v>
      </c>
      <c r="G17" s="247">
        <v>0</v>
      </c>
      <c r="H17" s="247">
        <v>0</v>
      </c>
    </row>
    <row r="18" spans="1:8" ht="12.75">
      <c r="A18" s="245" t="s">
        <v>14</v>
      </c>
      <c r="B18" s="246" t="s">
        <v>1623</v>
      </c>
      <c r="C18" s="247">
        <v>0</v>
      </c>
      <c r="D18" s="247">
        <v>0</v>
      </c>
      <c r="E18" s="247">
        <v>0</v>
      </c>
      <c r="F18" s="247">
        <v>0</v>
      </c>
      <c r="G18" s="247">
        <v>0</v>
      </c>
      <c r="H18" s="247">
        <v>0</v>
      </c>
    </row>
    <row r="19" spans="1:8" ht="20.25">
      <c r="A19" s="245" t="s">
        <v>15</v>
      </c>
      <c r="B19" s="246" t="s">
        <v>1624</v>
      </c>
      <c r="C19" s="247">
        <v>0</v>
      </c>
      <c r="D19" s="247">
        <v>0</v>
      </c>
      <c r="E19" s="247">
        <v>0</v>
      </c>
      <c r="F19" s="247">
        <v>0</v>
      </c>
      <c r="G19" s="247">
        <v>0</v>
      </c>
      <c r="H19" s="247">
        <v>0</v>
      </c>
    </row>
    <row r="20" spans="1:8" ht="12.75">
      <c r="A20" s="245" t="s">
        <v>16</v>
      </c>
      <c r="B20" s="246" t="s">
        <v>1625</v>
      </c>
      <c r="C20" s="247">
        <v>0</v>
      </c>
      <c r="D20" s="247">
        <v>0</v>
      </c>
      <c r="E20" s="247">
        <v>0</v>
      </c>
      <c r="F20" s="247">
        <v>0</v>
      </c>
      <c r="G20" s="247">
        <v>0</v>
      </c>
      <c r="H20" s="247">
        <v>0</v>
      </c>
    </row>
    <row r="21" spans="1:8" ht="12.75">
      <c r="A21" s="245" t="s">
        <v>17</v>
      </c>
      <c r="B21" s="246" t="s">
        <v>1626</v>
      </c>
      <c r="C21" s="247">
        <v>0</v>
      </c>
      <c r="D21" s="247">
        <v>0</v>
      </c>
      <c r="E21" s="247">
        <v>0</v>
      </c>
      <c r="F21" s="247">
        <v>0</v>
      </c>
      <c r="G21" s="247">
        <v>0</v>
      </c>
      <c r="H21" s="247">
        <v>0</v>
      </c>
    </row>
    <row r="22" spans="1:8" ht="12.75">
      <c r="A22" s="245" t="s">
        <v>18</v>
      </c>
      <c r="B22" s="246" t="s">
        <v>1627</v>
      </c>
      <c r="C22" s="247">
        <v>0</v>
      </c>
      <c r="D22" s="247">
        <v>0</v>
      </c>
      <c r="E22" s="247">
        <v>0</v>
      </c>
      <c r="F22" s="247">
        <v>0</v>
      </c>
      <c r="G22" s="247">
        <v>0</v>
      </c>
      <c r="H22" s="247">
        <v>0</v>
      </c>
    </row>
    <row r="23" spans="1:8" ht="20.25">
      <c r="A23" s="245" t="s">
        <v>0</v>
      </c>
      <c r="B23" s="246" t="s">
        <v>1628</v>
      </c>
      <c r="C23" s="247">
        <v>0</v>
      </c>
      <c r="D23" s="247">
        <v>0</v>
      </c>
      <c r="E23" s="247">
        <v>0</v>
      </c>
      <c r="F23" s="247">
        <v>0</v>
      </c>
      <c r="G23" s="247">
        <v>0</v>
      </c>
      <c r="H23" s="247">
        <v>0</v>
      </c>
    </row>
    <row r="24" spans="1:8" ht="12.75">
      <c r="A24" s="245" t="s">
        <v>19</v>
      </c>
      <c r="B24" s="246" t="s">
        <v>1629</v>
      </c>
      <c r="C24" s="247">
        <v>0</v>
      </c>
      <c r="D24" s="247">
        <v>0</v>
      </c>
      <c r="E24" s="247">
        <v>0</v>
      </c>
      <c r="F24" s="247">
        <v>0</v>
      </c>
      <c r="G24" s="247">
        <v>0</v>
      </c>
      <c r="H24" s="247">
        <v>0</v>
      </c>
    </row>
    <row r="25" spans="1:8" ht="12.75">
      <c r="A25" s="245" t="s">
        <v>20</v>
      </c>
      <c r="B25" s="246" t="s">
        <v>1630</v>
      </c>
      <c r="C25" s="247">
        <v>0</v>
      </c>
      <c r="D25" s="247">
        <v>0</v>
      </c>
      <c r="E25" s="247">
        <v>0</v>
      </c>
      <c r="F25" s="247">
        <v>0</v>
      </c>
      <c r="G25" s="247">
        <v>0</v>
      </c>
      <c r="H25" s="247">
        <v>0</v>
      </c>
    </row>
    <row r="26" spans="1:8" ht="12.75">
      <c r="A26" s="245" t="s">
        <v>21</v>
      </c>
      <c r="B26" s="246" t="s">
        <v>1631</v>
      </c>
      <c r="C26" s="247">
        <v>0</v>
      </c>
      <c r="D26" s="247">
        <v>0</v>
      </c>
      <c r="E26" s="247">
        <v>0</v>
      </c>
      <c r="F26" s="247">
        <v>0</v>
      </c>
      <c r="G26" s="247">
        <v>0</v>
      </c>
      <c r="H26" s="247">
        <v>0</v>
      </c>
    </row>
    <row r="27" spans="1:8" ht="20.25">
      <c r="A27" s="248" t="s">
        <v>22</v>
      </c>
      <c r="B27" s="249" t="s">
        <v>1632</v>
      </c>
      <c r="C27" s="250">
        <v>0</v>
      </c>
      <c r="D27" s="250">
        <v>0</v>
      </c>
      <c r="E27" s="250">
        <v>0</v>
      </c>
      <c r="F27" s="250">
        <v>0</v>
      </c>
      <c r="G27" s="250">
        <v>0</v>
      </c>
      <c r="H27" s="250">
        <v>0</v>
      </c>
    </row>
    <row r="28" spans="1:8" ht="20.25">
      <c r="A28" s="245" t="s">
        <v>23</v>
      </c>
      <c r="B28" s="246" t="s">
        <v>1633</v>
      </c>
      <c r="C28" s="247">
        <v>0</v>
      </c>
      <c r="D28" s="247">
        <v>0</v>
      </c>
      <c r="E28" s="247">
        <v>0</v>
      </c>
      <c r="F28" s="247">
        <v>0</v>
      </c>
      <c r="G28" s="247">
        <v>0</v>
      </c>
      <c r="H28" s="247">
        <v>0</v>
      </c>
    </row>
    <row r="29" spans="1:8" ht="12.75">
      <c r="A29" s="245" t="s">
        <v>24</v>
      </c>
      <c r="B29" s="246" t="s">
        <v>1634</v>
      </c>
      <c r="C29" s="247">
        <v>0</v>
      </c>
      <c r="D29" s="247">
        <v>0</v>
      </c>
      <c r="E29" s="247">
        <v>0</v>
      </c>
      <c r="F29" s="247">
        <v>0</v>
      </c>
      <c r="G29" s="247">
        <v>0</v>
      </c>
      <c r="H29" s="247">
        <v>0</v>
      </c>
    </row>
    <row r="30" spans="1:8" ht="12.75">
      <c r="A30" s="245" t="s">
        <v>25</v>
      </c>
      <c r="B30" s="246" t="s">
        <v>1635</v>
      </c>
      <c r="C30" s="247">
        <v>0</v>
      </c>
      <c r="D30" s="247">
        <v>0</v>
      </c>
      <c r="E30" s="247">
        <v>0</v>
      </c>
      <c r="F30" s="247">
        <v>0</v>
      </c>
      <c r="G30" s="247">
        <v>0</v>
      </c>
      <c r="H30" s="247">
        <v>0</v>
      </c>
    </row>
    <row r="31" spans="1:8" ht="20.25">
      <c r="A31" s="245" t="s">
        <v>26</v>
      </c>
      <c r="B31" s="246" t="s">
        <v>1636</v>
      </c>
      <c r="C31" s="247">
        <v>0</v>
      </c>
      <c r="D31" s="247">
        <v>0</v>
      </c>
      <c r="E31" s="247">
        <v>0</v>
      </c>
      <c r="F31" s="247">
        <v>0</v>
      </c>
      <c r="G31" s="247">
        <v>0</v>
      </c>
      <c r="H31" s="247">
        <v>0</v>
      </c>
    </row>
    <row r="32" spans="1:8" ht="20.25">
      <c r="A32" s="245" t="s">
        <v>27</v>
      </c>
      <c r="B32" s="246" t="s">
        <v>1637</v>
      </c>
      <c r="C32" s="247">
        <v>0</v>
      </c>
      <c r="D32" s="247">
        <v>0</v>
      </c>
      <c r="E32" s="247">
        <v>0</v>
      </c>
      <c r="F32" s="247">
        <v>0</v>
      </c>
      <c r="G32" s="247">
        <v>0</v>
      </c>
      <c r="H32" s="247">
        <v>0</v>
      </c>
    </row>
    <row r="33" spans="1:8" ht="20.25">
      <c r="A33" s="248" t="s">
        <v>28</v>
      </c>
      <c r="B33" s="249" t="s">
        <v>1638</v>
      </c>
      <c r="C33" s="250">
        <v>0</v>
      </c>
      <c r="D33" s="250">
        <v>0</v>
      </c>
      <c r="E33" s="250">
        <v>0</v>
      </c>
      <c r="F33" s="250">
        <v>0</v>
      </c>
      <c r="G33" s="250">
        <v>0</v>
      </c>
      <c r="H33" s="250">
        <v>0</v>
      </c>
    </row>
    <row r="34" spans="1:8" ht="20.25">
      <c r="A34" s="248" t="s">
        <v>29</v>
      </c>
      <c r="B34" s="249" t="s">
        <v>1639</v>
      </c>
      <c r="C34" s="250">
        <v>182138124</v>
      </c>
      <c r="D34" s="250">
        <v>0</v>
      </c>
      <c r="E34" s="250">
        <v>-6110492</v>
      </c>
      <c r="F34" s="250">
        <v>0</v>
      </c>
      <c r="G34" s="250">
        <v>0</v>
      </c>
      <c r="H34" s="250">
        <v>176027632</v>
      </c>
    </row>
    <row r="35" spans="1:8" ht="12.75">
      <c r="A35" s="245" t="s">
        <v>30</v>
      </c>
      <c r="B35" s="246" t="s">
        <v>1640</v>
      </c>
      <c r="C35" s="247">
        <v>0</v>
      </c>
      <c r="D35" s="247">
        <v>0</v>
      </c>
      <c r="E35" s="247">
        <v>0</v>
      </c>
      <c r="F35" s="247">
        <v>0</v>
      </c>
      <c r="G35" s="247">
        <v>0</v>
      </c>
      <c r="H35" s="247">
        <v>0</v>
      </c>
    </row>
    <row r="36" spans="1:8" ht="12.75">
      <c r="A36" s="245" t="s">
        <v>31</v>
      </c>
      <c r="B36" s="246" t="s">
        <v>1641</v>
      </c>
      <c r="C36" s="247">
        <v>0</v>
      </c>
      <c r="D36" s="247">
        <v>0</v>
      </c>
      <c r="E36" s="247">
        <v>0</v>
      </c>
      <c r="F36" s="247">
        <v>0</v>
      </c>
      <c r="G36" s="247">
        <v>0</v>
      </c>
      <c r="H36" s="247">
        <v>0</v>
      </c>
    </row>
    <row r="37" spans="1:8" ht="12.75">
      <c r="A37" s="245" t="s">
        <v>32</v>
      </c>
      <c r="B37" s="246" t="s">
        <v>1642</v>
      </c>
      <c r="C37" s="247">
        <v>0</v>
      </c>
      <c r="D37" s="247">
        <v>0</v>
      </c>
      <c r="E37" s="247">
        <v>0</v>
      </c>
      <c r="F37" s="247">
        <v>0</v>
      </c>
      <c r="G37" s="247">
        <v>0</v>
      </c>
      <c r="H37" s="247">
        <v>0</v>
      </c>
    </row>
    <row r="38" spans="1:8" ht="20.25">
      <c r="A38" s="245" t="s">
        <v>33</v>
      </c>
      <c r="B38" s="246" t="s">
        <v>1643</v>
      </c>
      <c r="C38" s="247">
        <v>0</v>
      </c>
      <c r="D38" s="247">
        <v>0</v>
      </c>
      <c r="E38" s="247">
        <v>0</v>
      </c>
      <c r="F38" s="247">
        <v>0</v>
      </c>
      <c r="G38" s="247">
        <v>0</v>
      </c>
      <c r="H38" s="247">
        <v>0</v>
      </c>
    </row>
    <row r="39" spans="1:8" ht="12.75">
      <c r="A39" s="245" t="s">
        <v>34</v>
      </c>
      <c r="B39" s="246" t="s">
        <v>1644</v>
      </c>
      <c r="C39" s="247">
        <v>0</v>
      </c>
      <c r="D39" s="247">
        <v>0</v>
      </c>
      <c r="E39" s="247">
        <v>0</v>
      </c>
      <c r="F39" s="247">
        <v>0</v>
      </c>
      <c r="G39" s="247">
        <v>0</v>
      </c>
      <c r="H39" s="247">
        <v>0</v>
      </c>
    </row>
    <row r="40" spans="1:8" ht="12.75">
      <c r="A40" s="248" t="s">
        <v>35</v>
      </c>
      <c r="B40" s="249" t="s">
        <v>1645</v>
      </c>
      <c r="C40" s="250">
        <v>0</v>
      </c>
      <c r="D40" s="250">
        <v>0</v>
      </c>
      <c r="E40" s="250">
        <v>0</v>
      </c>
      <c r="F40" s="250">
        <v>0</v>
      </c>
      <c r="G40" s="250">
        <v>0</v>
      </c>
      <c r="H40" s="250">
        <v>0</v>
      </c>
    </row>
    <row r="41" spans="1:8" ht="12.75">
      <c r="A41" s="245" t="s">
        <v>36</v>
      </c>
      <c r="B41" s="246" t="s">
        <v>1646</v>
      </c>
      <c r="C41" s="247">
        <v>0</v>
      </c>
      <c r="D41" s="247">
        <v>0</v>
      </c>
      <c r="E41" s="247">
        <v>0</v>
      </c>
      <c r="F41" s="247">
        <v>0</v>
      </c>
      <c r="G41" s="247">
        <v>0</v>
      </c>
      <c r="H41" s="247">
        <v>0</v>
      </c>
    </row>
    <row r="42" spans="1:8" ht="20.25">
      <c r="A42" s="245" t="s">
        <v>37</v>
      </c>
      <c r="B42" s="246" t="s">
        <v>1647</v>
      </c>
      <c r="C42" s="247">
        <v>0</v>
      </c>
      <c r="D42" s="247">
        <v>0</v>
      </c>
      <c r="E42" s="247">
        <v>0</v>
      </c>
      <c r="F42" s="247">
        <v>0</v>
      </c>
      <c r="G42" s="247">
        <v>0</v>
      </c>
      <c r="H42" s="247">
        <v>0</v>
      </c>
    </row>
    <row r="43" spans="1:8" ht="12.75">
      <c r="A43" s="245" t="s">
        <v>38</v>
      </c>
      <c r="B43" s="246" t="s">
        <v>1648</v>
      </c>
      <c r="C43" s="247">
        <v>0</v>
      </c>
      <c r="D43" s="247">
        <v>0</v>
      </c>
      <c r="E43" s="247">
        <v>0</v>
      </c>
      <c r="F43" s="247">
        <v>0</v>
      </c>
      <c r="G43" s="247">
        <v>0</v>
      </c>
      <c r="H43" s="247">
        <v>0</v>
      </c>
    </row>
    <row r="44" spans="1:8" ht="12.75">
      <c r="A44" s="245" t="s">
        <v>39</v>
      </c>
      <c r="B44" s="246" t="s">
        <v>1649</v>
      </c>
      <c r="C44" s="247">
        <v>0</v>
      </c>
      <c r="D44" s="247">
        <v>0</v>
      </c>
      <c r="E44" s="247">
        <v>0</v>
      </c>
      <c r="F44" s="247">
        <v>0</v>
      </c>
      <c r="G44" s="247">
        <v>0</v>
      </c>
      <c r="H44" s="247">
        <v>0</v>
      </c>
    </row>
    <row r="45" spans="1:8" ht="12.75">
      <c r="A45" s="245" t="s">
        <v>40</v>
      </c>
      <c r="B45" s="246" t="s">
        <v>1650</v>
      </c>
      <c r="C45" s="247">
        <v>0</v>
      </c>
      <c r="D45" s="247">
        <v>0</v>
      </c>
      <c r="E45" s="247">
        <v>0</v>
      </c>
      <c r="F45" s="247">
        <v>0</v>
      </c>
      <c r="G45" s="247">
        <v>0</v>
      </c>
      <c r="H45" s="247">
        <v>0</v>
      </c>
    </row>
    <row r="46" spans="1:8" ht="12.75">
      <c r="A46" s="245" t="s">
        <v>41</v>
      </c>
      <c r="B46" s="246" t="s">
        <v>1651</v>
      </c>
      <c r="C46" s="247">
        <v>0</v>
      </c>
      <c r="D46" s="247">
        <v>0</v>
      </c>
      <c r="E46" s="247">
        <v>0</v>
      </c>
      <c r="F46" s="247">
        <v>0</v>
      </c>
      <c r="G46" s="247">
        <v>0</v>
      </c>
      <c r="H46" s="247">
        <v>0</v>
      </c>
    </row>
    <row r="47" spans="1:8" ht="12.75">
      <c r="A47" s="245" t="s">
        <v>42</v>
      </c>
      <c r="B47" s="246" t="s">
        <v>1652</v>
      </c>
      <c r="C47" s="247">
        <v>0</v>
      </c>
      <c r="D47" s="247">
        <v>0</v>
      </c>
      <c r="E47" s="247">
        <v>0</v>
      </c>
      <c r="F47" s="247">
        <v>0</v>
      </c>
      <c r="G47" s="247">
        <v>0</v>
      </c>
      <c r="H47" s="247">
        <v>0</v>
      </c>
    </row>
    <row r="48" spans="1:8" ht="12.75">
      <c r="A48" s="248" t="s">
        <v>43</v>
      </c>
      <c r="B48" s="249" t="s">
        <v>1653</v>
      </c>
      <c r="C48" s="250">
        <v>0</v>
      </c>
      <c r="D48" s="250">
        <v>0</v>
      </c>
      <c r="E48" s="250">
        <v>0</v>
      </c>
      <c r="F48" s="250">
        <v>0</v>
      </c>
      <c r="G48" s="250">
        <v>0</v>
      </c>
      <c r="H48" s="250">
        <v>0</v>
      </c>
    </row>
    <row r="49" spans="1:8" ht="20.25">
      <c r="A49" s="248" t="s">
        <v>44</v>
      </c>
      <c r="B49" s="249" t="s">
        <v>1654</v>
      </c>
      <c r="C49" s="250">
        <v>0</v>
      </c>
      <c r="D49" s="250">
        <v>0</v>
      </c>
      <c r="E49" s="250">
        <v>0</v>
      </c>
      <c r="F49" s="250">
        <v>0</v>
      </c>
      <c r="G49" s="250">
        <v>0</v>
      </c>
      <c r="H49" s="250">
        <v>0</v>
      </c>
    </row>
    <row r="50" spans="1:8" ht="12.75">
      <c r="A50" s="245" t="s">
        <v>45</v>
      </c>
      <c r="B50" s="246" t="s">
        <v>1655</v>
      </c>
      <c r="C50" s="247">
        <v>0</v>
      </c>
      <c r="D50" s="247">
        <v>0</v>
      </c>
      <c r="E50" s="247">
        <v>0</v>
      </c>
      <c r="F50" s="247">
        <v>0</v>
      </c>
      <c r="G50" s="247">
        <v>0</v>
      </c>
      <c r="H50" s="247">
        <v>0</v>
      </c>
    </row>
    <row r="51" spans="1:8" ht="12.75">
      <c r="A51" s="245" t="s">
        <v>46</v>
      </c>
      <c r="B51" s="246" t="s">
        <v>1656</v>
      </c>
      <c r="C51" s="247">
        <v>0</v>
      </c>
      <c r="D51" s="247">
        <v>0</v>
      </c>
      <c r="E51" s="247">
        <v>0</v>
      </c>
      <c r="F51" s="247">
        <v>0</v>
      </c>
      <c r="G51" s="247">
        <v>0</v>
      </c>
      <c r="H51" s="247">
        <v>0</v>
      </c>
    </row>
    <row r="52" spans="1:8" ht="12.75">
      <c r="A52" s="245" t="s">
        <v>47</v>
      </c>
      <c r="B52" s="246" t="s">
        <v>1657</v>
      </c>
      <c r="C52" s="247">
        <v>0</v>
      </c>
      <c r="D52" s="247">
        <v>0</v>
      </c>
      <c r="E52" s="247">
        <v>0</v>
      </c>
      <c r="F52" s="247">
        <v>0</v>
      </c>
      <c r="G52" s="247">
        <v>0</v>
      </c>
      <c r="H52" s="247">
        <v>0</v>
      </c>
    </row>
    <row r="53" spans="1:8" ht="12.75">
      <c r="A53" s="245" t="s">
        <v>48</v>
      </c>
      <c r="B53" s="246" t="s">
        <v>1658</v>
      </c>
      <c r="C53" s="247">
        <v>0</v>
      </c>
      <c r="D53" s="247">
        <v>0</v>
      </c>
      <c r="E53" s="247">
        <v>0</v>
      </c>
      <c r="F53" s="247">
        <v>0</v>
      </c>
      <c r="G53" s="247">
        <v>0</v>
      </c>
      <c r="H53" s="247">
        <v>0</v>
      </c>
    </row>
    <row r="54" spans="1:8" ht="12.75">
      <c r="A54" s="248" t="s">
        <v>49</v>
      </c>
      <c r="B54" s="249" t="s">
        <v>1659</v>
      </c>
      <c r="C54" s="250">
        <v>0</v>
      </c>
      <c r="D54" s="250">
        <v>0</v>
      </c>
      <c r="E54" s="250">
        <v>0</v>
      </c>
      <c r="F54" s="250">
        <v>0</v>
      </c>
      <c r="G54" s="250">
        <v>0</v>
      </c>
      <c r="H54" s="250">
        <v>0</v>
      </c>
    </row>
    <row r="55" spans="1:8" ht="12.75">
      <c r="A55" s="245" t="s">
        <v>50</v>
      </c>
      <c r="B55" s="246" t="s">
        <v>1660</v>
      </c>
      <c r="C55" s="247">
        <v>0</v>
      </c>
      <c r="D55" s="247">
        <v>0</v>
      </c>
      <c r="E55" s="247">
        <v>0</v>
      </c>
      <c r="F55" s="247">
        <v>0</v>
      </c>
      <c r="G55" s="247">
        <v>0</v>
      </c>
      <c r="H55" s="247">
        <v>0</v>
      </c>
    </row>
    <row r="56" spans="1:8" ht="12.75">
      <c r="A56" s="245" t="s">
        <v>51</v>
      </c>
      <c r="B56" s="246" t="s">
        <v>1661</v>
      </c>
      <c r="C56" s="247">
        <v>0</v>
      </c>
      <c r="D56" s="247">
        <v>0</v>
      </c>
      <c r="E56" s="247">
        <v>0</v>
      </c>
      <c r="F56" s="247">
        <v>0</v>
      </c>
      <c r="G56" s="247">
        <v>0</v>
      </c>
      <c r="H56" s="247">
        <v>0</v>
      </c>
    </row>
    <row r="57" spans="1:8" ht="12.75">
      <c r="A57" s="245" t="s">
        <v>52</v>
      </c>
      <c r="B57" s="246" t="s">
        <v>1662</v>
      </c>
      <c r="C57" s="247">
        <v>0</v>
      </c>
      <c r="D57" s="247">
        <v>0</v>
      </c>
      <c r="E57" s="247">
        <v>0</v>
      </c>
      <c r="F57" s="247">
        <v>0</v>
      </c>
      <c r="G57" s="247">
        <v>0</v>
      </c>
      <c r="H57" s="247">
        <v>0</v>
      </c>
    </row>
    <row r="58" spans="1:8" ht="20.25">
      <c r="A58" s="248" t="s">
        <v>53</v>
      </c>
      <c r="B58" s="249" t="s">
        <v>1663</v>
      </c>
      <c r="C58" s="250">
        <v>0</v>
      </c>
      <c r="D58" s="250">
        <v>0</v>
      </c>
      <c r="E58" s="250">
        <v>0</v>
      </c>
      <c r="F58" s="250">
        <v>0</v>
      </c>
      <c r="G58" s="250">
        <v>0</v>
      </c>
      <c r="H58" s="250">
        <v>0</v>
      </c>
    </row>
    <row r="59" spans="1:8" ht="12.75">
      <c r="A59" s="245" t="s">
        <v>54</v>
      </c>
      <c r="B59" s="246" t="s">
        <v>1664</v>
      </c>
      <c r="C59" s="247">
        <v>12900947</v>
      </c>
      <c r="D59" s="247">
        <v>-1250233</v>
      </c>
      <c r="E59" s="247">
        <v>0</v>
      </c>
      <c r="F59" s="247">
        <v>0</v>
      </c>
      <c r="G59" s="247">
        <v>0</v>
      </c>
      <c r="H59" s="247">
        <v>11650714</v>
      </c>
    </row>
    <row r="60" spans="1:8" ht="12.75">
      <c r="A60" s="245" t="s">
        <v>55</v>
      </c>
      <c r="B60" s="246" t="s">
        <v>1665</v>
      </c>
      <c r="C60" s="247">
        <v>2116430</v>
      </c>
      <c r="D60" s="247">
        <v>-1263246</v>
      </c>
      <c r="E60" s="247">
        <v>0</v>
      </c>
      <c r="F60" s="247">
        <v>0</v>
      </c>
      <c r="G60" s="247">
        <v>0</v>
      </c>
      <c r="H60" s="247">
        <v>853184</v>
      </c>
    </row>
    <row r="61" spans="1:8" ht="12.75">
      <c r="A61" s="248" t="s">
        <v>56</v>
      </c>
      <c r="B61" s="249" t="s">
        <v>1666</v>
      </c>
      <c r="C61" s="250">
        <v>15017377</v>
      </c>
      <c r="D61" s="250">
        <v>-2513479</v>
      </c>
      <c r="E61" s="250">
        <v>0</v>
      </c>
      <c r="F61" s="250">
        <v>0</v>
      </c>
      <c r="G61" s="250">
        <v>0</v>
      </c>
      <c r="H61" s="250">
        <v>12503898</v>
      </c>
    </row>
    <row r="62" spans="1:8" ht="12.75">
      <c r="A62" s="245" t="s">
        <v>57</v>
      </c>
      <c r="B62" s="246" t="s">
        <v>1667</v>
      </c>
      <c r="C62" s="247">
        <v>0</v>
      </c>
      <c r="D62" s="247">
        <v>0</v>
      </c>
      <c r="E62" s="247">
        <v>0</v>
      </c>
      <c r="F62" s="247">
        <v>0</v>
      </c>
      <c r="G62" s="247">
        <v>0</v>
      </c>
      <c r="H62" s="247">
        <v>0</v>
      </c>
    </row>
    <row r="63" spans="1:8" ht="12.75">
      <c r="A63" s="245" t="s">
        <v>58</v>
      </c>
      <c r="B63" s="246" t="s">
        <v>1668</v>
      </c>
      <c r="C63" s="247">
        <v>0</v>
      </c>
      <c r="D63" s="247">
        <v>0</v>
      </c>
      <c r="E63" s="247">
        <v>0</v>
      </c>
      <c r="F63" s="247">
        <v>0</v>
      </c>
      <c r="G63" s="247">
        <v>0</v>
      </c>
      <c r="H63" s="247">
        <v>0</v>
      </c>
    </row>
    <row r="64" spans="1:8" ht="12.75">
      <c r="A64" s="248" t="s">
        <v>59</v>
      </c>
      <c r="B64" s="249" t="s">
        <v>1669</v>
      </c>
      <c r="C64" s="250">
        <v>0</v>
      </c>
      <c r="D64" s="250">
        <v>0</v>
      </c>
      <c r="E64" s="250">
        <v>0</v>
      </c>
      <c r="F64" s="250">
        <v>0</v>
      </c>
      <c r="G64" s="250">
        <v>0</v>
      </c>
      <c r="H64" s="250">
        <v>0</v>
      </c>
    </row>
    <row r="65" spans="1:8" ht="12.75">
      <c r="A65" s="248" t="s">
        <v>60</v>
      </c>
      <c r="B65" s="249" t="s">
        <v>1670</v>
      </c>
      <c r="C65" s="250">
        <v>15017377</v>
      </c>
      <c r="D65" s="250">
        <v>-2513479</v>
      </c>
      <c r="E65" s="250">
        <v>0</v>
      </c>
      <c r="F65" s="250">
        <v>0</v>
      </c>
      <c r="G65" s="250">
        <v>0</v>
      </c>
      <c r="H65" s="250">
        <v>12503898</v>
      </c>
    </row>
    <row r="66" spans="1:8" ht="30">
      <c r="A66" s="245" t="s">
        <v>61</v>
      </c>
      <c r="B66" s="246" t="s">
        <v>1671</v>
      </c>
      <c r="C66" s="247">
        <v>0</v>
      </c>
      <c r="D66" s="247">
        <v>-24777091</v>
      </c>
      <c r="E66" s="247">
        <v>24777091</v>
      </c>
      <c r="F66" s="247">
        <v>0</v>
      </c>
      <c r="G66" s="247">
        <v>0</v>
      </c>
      <c r="H66" s="247">
        <v>0</v>
      </c>
    </row>
    <row r="67" spans="1:8" ht="30">
      <c r="A67" s="245" t="s">
        <v>62</v>
      </c>
      <c r="B67" s="246" t="s">
        <v>1672</v>
      </c>
      <c r="C67" s="247">
        <v>0</v>
      </c>
      <c r="D67" s="247">
        <v>0</v>
      </c>
      <c r="E67" s="247">
        <v>0</v>
      </c>
      <c r="F67" s="247">
        <v>0</v>
      </c>
      <c r="G67" s="247">
        <v>0</v>
      </c>
      <c r="H67" s="247">
        <v>0</v>
      </c>
    </row>
    <row r="68" spans="1:8" ht="30">
      <c r="A68" s="245" t="s">
        <v>63</v>
      </c>
      <c r="B68" s="246" t="s">
        <v>1673</v>
      </c>
      <c r="C68" s="247">
        <v>0</v>
      </c>
      <c r="D68" s="247">
        <v>-4981397</v>
      </c>
      <c r="E68" s="247">
        <v>4981397</v>
      </c>
      <c r="F68" s="247">
        <v>0</v>
      </c>
      <c r="G68" s="247">
        <v>0</v>
      </c>
      <c r="H68" s="247">
        <v>0</v>
      </c>
    </row>
    <row r="69" spans="1:8" ht="30">
      <c r="A69" s="245" t="s">
        <v>64</v>
      </c>
      <c r="B69" s="246" t="s">
        <v>1674</v>
      </c>
      <c r="C69" s="247">
        <v>0</v>
      </c>
      <c r="D69" s="247">
        <v>0</v>
      </c>
      <c r="E69" s="247">
        <v>0</v>
      </c>
      <c r="F69" s="247">
        <v>0</v>
      </c>
      <c r="G69" s="247">
        <v>0</v>
      </c>
      <c r="H69" s="247">
        <v>0</v>
      </c>
    </row>
    <row r="70" spans="1:8" ht="20.25">
      <c r="A70" s="245" t="s">
        <v>65</v>
      </c>
      <c r="B70" s="246" t="s">
        <v>1675</v>
      </c>
      <c r="C70" s="247">
        <v>852398</v>
      </c>
      <c r="D70" s="247">
        <v>-6691752</v>
      </c>
      <c r="E70" s="247">
        <v>8214165</v>
      </c>
      <c r="F70" s="247">
        <v>0</v>
      </c>
      <c r="G70" s="247">
        <v>-22843</v>
      </c>
      <c r="H70" s="247">
        <v>2351968</v>
      </c>
    </row>
    <row r="71" spans="1:8" ht="20.25">
      <c r="A71" s="245" t="s">
        <v>66</v>
      </c>
      <c r="B71" s="246" t="s">
        <v>1676</v>
      </c>
      <c r="C71" s="247">
        <v>0</v>
      </c>
      <c r="D71" s="247">
        <v>0</v>
      </c>
      <c r="E71" s="247">
        <v>0</v>
      </c>
      <c r="F71" s="247">
        <v>0</v>
      </c>
      <c r="G71" s="247">
        <v>0</v>
      </c>
      <c r="H71" s="247">
        <v>0</v>
      </c>
    </row>
    <row r="72" spans="1:8" ht="20.25">
      <c r="A72" s="245" t="s">
        <v>67</v>
      </c>
      <c r="B72" s="246" t="s">
        <v>1677</v>
      </c>
      <c r="C72" s="247">
        <v>0</v>
      </c>
      <c r="D72" s="247">
        <v>0</v>
      </c>
      <c r="E72" s="247">
        <v>0</v>
      </c>
      <c r="F72" s="247">
        <v>0</v>
      </c>
      <c r="G72" s="247">
        <v>0</v>
      </c>
      <c r="H72" s="247">
        <v>0</v>
      </c>
    </row>
    <row r="73" spans="1:8" ht="20.25">
      <c r="A73" s="245" t="s">
        <v>68</v>
      </c>
      <c r="B73" s="246" t="s">
        <v>1678</v>
      </c>
      <c r="C73" s="247">
        <v>0</v>
      </c>
      <c r="D73" s="247">
        <v>0</v>
      </c>
      <c r="E73" s="247">
        <v>0</v>
      </c>
      <c r="F73" s="247">
        <v>0</v>
      </c>
      <c r="G73" s="247">
        <v>0</v>
      </c>
      <c r="H73" s="247">
        <v>0</v>
      </c>
    </row>
    <row r="74" spans="1:8" ht="20.25">
      <c r="A74" s="245" t="s">
        <v>69</v>
      </c>
      <c r="B74" s="246" t="s">
        <v>1679</v>
      </c>
      <c r="C74" s="247">
        <v>61560</v>
      </c>
      <c r="D74" s="247">
        <v>-182720</v>
      </c>
      <c r="E74" s="247">
        <v>240000</v>
      </c>
      <c r="F74" s="247">
        <v>0</v>
      </c>
      <c r="G74" s="247">
        <v>-15024</v>
      </c>
      <c r="H74" s="247">
        <v>103816</v>
      </c>
    </row>
    <row r="75" spans="1:8" ht="20.25">
      <c r="A75" s="245" t="s">
        <v>70</v>
      </c>
      <c r="B75" s="246" t="s">
        <v>1680</v>
      </c>
      <c r="C75" s="247">
        <v>786452</v>
      </c>
      <c r="D75" s="247">
        <v>-6505686</v>
      </c>
      <c r="E75" s="247">
        <v>7966436</v>
      </c>
      <c r="F75" s="247">
        <v>0</v>
      </c>
      <c r="G75" s="247">
        <v>-7961</v>
      </c>
      <c r="H75" s="247">
        <v>2239241</v>
      </c>
    </row>
    <row r="76" spans="1:8" ht="20.25">
      <c r="A76" s="245" t="s">
        <v>71</v>
      </c>
      <c r="B76" s="246" t="s">
        <v>1681</v>
      </c>
      <c r="C76" s="247">
        <v>4386</v>
      </c>
      <c r="D76" s="247">
        <v>-3346</v>
      </c>
      <c r="E76" s="247">
        <v>7729</v>
      </c>
      <c r="F76" s="247">
        <v>0</v>
      </c>
      <c r="G76" s="247">
        <v>142</v>
      </c>
      <c r="H76" s="247">
        <v>8911</v>
      </c>
    </row>
    <row r="77" spans="1:8" ht="20.25">
      <c r="A77" s="245" t="s">
        <v>72</v>
      </c>
      <c r="B77" s="246" t="s">
        <v>1682</v>
      </c>
      <c r="C77" s="247">
        <v>260448</v>
      </c>
      <c r="D77" s="247">
        <v>-744695</v>
      </c>
      <c r="E77" s="247">
        <v>821756</v>
      </c>
      <c r="F77" s="247">
        <v>0</v>
      </c>
      <c r="G77" s="247">
        <v>0</v>
      </c>
      <c r="H77" s="247">
        <v>337509</v>
      </c>
    </row>
    <row r="78" spans="1:8" ht="30">
      <c r="A78" s="245" t="s">
        <v>73</v>
      </c>
      <c r="B78" s="246" t="s">
        <v>1683</v>
      </c>
      <c r="C78" s="247">
        <v>260448</v>
      </c>
      <c r="D78" s="247">
        <v>-273765</v>
      </c>
      <c r="E78" s="247">
        <v>340296</v>
      </c>
      <c r="F78" s="247">
        <v>0</v>
      </c>
      <c r="G78" s="247">
        <v>0</v>
      </c>
      <c r="H78" s="247">
        <v>326979</v>
      </c>
    </row>
    <row r="79" spans="1:8" ht="20.25">
      <c r="A79" s="245" t="s">
        <v>74</v>
      </c>
      <c r="B79" s="246" t="s">
        <v>1684</v>
      </c>
      <c r="C79" s="247"/>
      <c r="D79" s="247">
        <v>0</v>
      </c>
      <c r="E79" s="247">
        <v>10530</v>
      </c>
      <c r="F79" s="247">
        <v>0</v>
      </c>
      <c r="G79" s="247">
        <v>0</v>
      </c>
      <c r="H79" s="247">
        <v>10530</v>
      </c>
    </row>
    <row r="80" spans="1:8" ht="20.25">
      <c r="A80" s="245" t="s">
        <v>75</v>
      </c>
      <c r="B80" s="246" t="s">
        <v>1685</v>
      </c>
      <c r="C80" s="247"/>
      <c r="D80" s="247">
        <v>-466460</v>
      </c>
      <c r="E80" s="247">
        <v>466460</v>
      </c>
      <c r="F80" s="247">
        <v>0</v>
      </c>
      <c r="G80" s="247">
        <v>0</v>
      </c>
      <c r="H80" s="247">
        <v>0</v>
      </c>
    </row>
    <row r="81" spans="1:8" ht="20.25">
      <c r="A81" s="245" t="s">
        <v>76</v>
      </c>
      <c r="B81" s="246" t="s">
        <v>1686</v>
      </c>
      <c r="C81" s="247">
        <v>0</v>
      </c>
      <c r="D81" s="247">
        <v>0</v>
      </c>
      <c r="E81" s="247">
        <v>0</v>
      </c>
      <c r="F81" s="247">
        <v>0</v>
      </c>
      <c r="G81" s="247">
        <v>0</v>
      </c>
      <c r="H81" s="247">
        <v>0</v>
      </c>
    </row>
    <row r="82" spans="1:8" ht="20.25">
      <c r="A82" s="245" t="s">
        <v>77</v>
      </c>
      <c r="B82" s="246" t="s">
        <v>1687</v>
      </c>
      <c r="C82" s="247">
        <v>0</v>
      </c>
      <c r="D82" s="247">
        <v>0</v>
      </c>
      <c r="E82" s="247">
        <v>0</v>
      </c>
      <c r="F82" s="247">
        <v>0</v>
      </c>
      <c r="G82" s="247">
        <v>0</v>
      </c>
      <c r="H82" s="247">
        <v>0</v>
      </c>
    </row>
    <row r="83" spans="1:8" ht="20.25">
      <c r="A83" s="245" t="s">
        <v>78</v>
      </c>
      <c r="B83" s="246" t="s">
        <v>1688</v>
      </c>
      <c r="C83" s="247">
        <v>0</v>
      </c>
      <c r="D83" s="247">
        <v>-1877</v>
      </c>
      <c r="E83" s="247">
        <v>1877</v>
      </c>
      <c r="F83" s="247">
        <v>0</v>
      </c>
      <c r="G83" s="247">
        <v>0</v>
      </c>
      <c r="H83" s="247">
        <v>0</v>
      </c>
    </row>
    <row r="84" spans="1:8" ht="20.25">
      <c r="A84" s="245" t="s">
        <v>79</v>
      </c>
      <c r="B84" s="246" t="s">
        <v>1689</v>
      </c>
      <c r="C84" s="247">
        <v>0</v>
      </c>
      <c r="D84" s="247">
        <v>0</v>
      </c>
      <c r="E84" s="247">
        <v>0</v>
      </c>
      <c r="F84" s="247">
        <v>0</v>
      </c>
      <c r="G84" s="247">
        <v>0</v>
      </c>
      <c r="H84" s="247">
        <v>0</v>
      </c>
    </row>
    <row r="85" spans="1:8" ht="20.25">
      <c r="A85" s="245" t="s">
        <v>80</v>
      </c>
      <c r="B85" s="246" t="s">
        <v>1690</v>
      </c>
      <c r="C85" s="247">
        <v>0</v>
      </c>
      <c r="D85" s="247">
        <v>0</v>
      </c>
      <c r="E85" s="247">
        <v>0</v>
      </c>
      <c r="F85" s="247">
        <v>0</v>
      </c>
      <c r="G85" s="247">
        <v>0</v>
      </c>
      <c r="H85" s="247">
        <v>0</v>
      </c>
    </row>
    <row r="86" spans="1:8" ht="20.25">
      <c r="A86" s="245" t="s">
        <v>81</v>
      </c>
      <c r="B86" s="246" t="s">
        <v>1691</v>
      </c>
      <c r="C86" s="247">
        <v>0</v>
      </c>
      <c r="D86" s="247">
        <v>-2593</v>
      </c>
      <c r="E86" s="247">
        <v>2593</v>
      </c>
      <c r="F86" s="247">
        <v>0</v>
      </c>
      <c r="G86" s="247">
        <v>0</v>
      </c>
      <c r="H86" s="247">
        <v>0</v>
      </c>
    </row>
    <row r="87" spans="1:8" ht="20.25">
      <c r="A87" s="245" t="s">
        <v>82</v>
      </c>
      <c r="B87" s="246" t="s">
        <v>1692</v>
      </c>
      <c r="C87" s="247">
        <v>0</v>
      </c>
      <c r="D87" s="247">
        <v>0</v>
      </c>
      <c r="E87" s="247">
        <v>0</v>
      </c>
      <c r="F87" s="247">
        <v>0</v>
      </c>
      <c r="G87" s="247">
        <v>0</v>
      </c>
      <c r="H87" s="247">
        <v>0</v>
      </c>
    </row>
    <row r="88" spans="1:8" ht="20.25">
      <c r="A88" s="245" t="s">
        <v>83</v>
      </c>
      <c r="B88" s="246" t="s">
        <v>1693</v>
      </c>
      <c r="C88" s="247">
        <v>0</v>
      </c>
      <c r="D88" s="247">
        <v>0</v>
      </c>
      <c r="E88" s="247">
        <v>0</v>
      </c>
      <c r="F88" s="247">
        <v>0</v>
      </c>
      <c r="G88" s="247">
        <v>0</v>
      </c>
      <c r="H88" s="247">
        <v>0</v>
      </c>
    </row>
    <row r="89" spans="1:8" ht="20.25">
      <c r="A89" s="245" t="s">
        <v>84</v>
      </c>
      <c r="B89" s="246" t="s">
        <v>1694</v>
      </c>
      <c r="C89" s="247">
        <v>0</v>
      </c>
      <c r="D89" s="247">
        <v>0</v>
      </c>
      <c r="E89" s="247">
        <v>0</v>
      </c>
      <c r="F89" s="247">
        <v>0</v>
      </c>
      <c r="G89" s="247">
        <v>0</v>
      </c>
      <c r="H89" s="247">
        <v>0</v>
      </c>
    </row>
    <row r="90" spans="1:8" ht="20.25">
      <c r="A90" s="245" t="s">
        <v>85</v>
      </c>
      <c r="B90" s="246" t="s">
        <v>1695</v>
      </c>
      <c r="C90" s="247">
        <v>0</v>
      </c>
      <c r="D90" s="247">
        <v>0</v>
      </c>
      <c r="E90" s="247">
        <v>0</v>
      </c>
      <c r="F90" s="247">
        <v>0</v>
      </c>
      <c r="G90" s="247">
        <v>0</v>
      </c>
      <c r="H90" s="247">
        <v>0</v>
      </c>
    </row>
    <row r="91" spans="1:8" ht="20.25">
      <c r="A91" s="245" t="s">
        <v>86</v>
      </c>
      <c r="B91" s="246" t="s">
        <v>1696</v>
      </c>
      <c r="C91" s="247"/>
      <c r="D91" s="247">
        <v>0</v>
      </c>
      <c r="E91" s="247">
        <v>0</v>
      </c>
      <c r="F91" s="247">
        <v>0</v>
      </c>
      <c r="G91" s="247">
        <v>0</v>
      </c>
      <c r="H91" s="247">
        <v>0</v>
      </c>
    </row>
    <row r="92" spans="1:8" ht="20.25">
      <c r="A92" s="245" t="s">
        <v>87</v>
      </c>
      <c r="B92" s="246" t="s">
        <v>1697</v>
      </c>
      <c r="C92" s="247">
        <v>0</v>
      </c>
      <c r="D92" s="247">
        <v>0</v>
      </c>
      <c r="E92" s="247">
        <v>0</v>
      </c>
      <c r="F92" s="247">
        <v>0</v>
      </c>
      <c r="G92" s="247">
        <v>0</v>
      </c>
      <c r="H92" s="247">
        <v>0</v>
      </c>
    </row>
    <row r="93" spans="1:8" ht="20.25">
      <c r="A93" s="245" t="s">
        <v>88</v>
      </c>
      <c r="B93" s="246" t="s">
        <v>1698</v>
      </c>
      <c r="C93" s="247">
        <v>5000</v>
      </c>
      <c r="D93" s="247">
        <v>-70000</v>
      </c>
      <c r="E93" s="247">
        <v>70000</v>
      </c>
      <c r="F93" s="247">
        <v>0</v>
      </c>
      <c r="G93" s="247">
        <v>0</v>
      </c>
      <c r="H93" s="247">
        <v>5000</v>
      </c>
    </row>
    <row r="94" spans="1:8" ht="30">
      <c r="A94" s="245" t="s">
        <v>89</v>
      </c>
      <c r="B94" s="246" t="s">
        <v>1699</v>
      </c>
      <c r="C94" s="247">
        <v>0</v>
      </c>
      <c r="D94" s="247">
        <v>0</v>
      </c>
      <c r="E94" s="247">
        <v>0</v>
      </c>
      <c r="F94" s="247">
        <v>0</v>
      </c>
      <c r="G94" s="247">
        <v>0</v>
      </c>
      <c r="H94" s="247">
        <v>0</v>
      </c>
    </row>
    <row r="95" spans="1:8" ht="40.5">
      <c r="A95" s="245" t="s">
        <v>90</v>
      </c>
      <c r="B95" s="246" t="s">
        <v>1700</v>
      </c>
      <c r="C95" s="247">
        <v>0</v>
      </c>
      <c r="D95" s="247">
        <v>0</v>
      </c>
      <c r="E95" s="247">
        <v>0</v>
      </c>
      <c r="F95" s="247">
        <v>0</v>
      </c>
      <c r="G95" s="247">
        <v>0</v>
      </c>
      <c r="H95" s="247">
        <v>0</v>
      </c>
    </row>
    <row r="96" spans="1:8" ht="30">
      <c r="A96" s="245" t="s">
        <v>91</v>
      </c>
      <c r="B96" s="246" t="s">
        <v>1701</v>
      </c>
      <c r="C96" s="247">
        <v>0</v>
      </c>
      <c r="D96" s="247">
        <v>0</v>
      </c>
      <c r="E96" s="247">
        <v>0</v>
      </c>
      <c r="F96" s="247">
        <v>0</v>
      </c>
      <c r="G96" s="247">
        <v>0</v>
      </c>
      <c r="H96" s="247">
        <v>0</v>
      </c>
    </row>
    <row r="97" spans="1:8" ht="20.25">
      <c r="A97" s="245" t="s">
        <v>92</v>
      </c>
      <c r="B97" s="246" t="s">
        <v>1702</v>
      </c>
      <c r="C97" s="247">
        <v>0</v>
      </c>
      <c r="D97" s="247">
        <v>0</v>
      </c>
      <c r="E97" s="247">
        <v>0</v>
      </c>
      <c r="F97" s="247">
        <v>0</v>
      </c>
      <c r="G97" s="247">
        <v>0</v>
      </c>
      <c r="H97" s="247">
        <v>0</v>
      </c>
    </row>
    <row r="98" spans="1:8" ht="30">
      <c r="A98" s="245" t="s">
        <v>93</v>
      </c>
      <c r="B98" s="246" t="s">
        <v>1703</v>
      </c>
      <c r="C98" s="247">
        <v>0</v>
      </c>
      <c r="D98" s="247">
        <v>0</v>
      </c>
      <c r="E98" s="247">
        <v>0</v>
      </c>
      <c r="F98" s="247">
        <v>0</v>
      </c>
      <c r="G98" s="247">
        <v>0</v>
      </c>
      <c r="H98" s="247">
        <v>0</v>
      </c>
    </row>
    <row r="99" spans="1:8" ht="40.5">
      <c r="A99" s="245" t="s">
        <v>94</v>
      </c>
      <c r="B99" s="246" t="s">
        <v>1704</v>
      </c>
      <c r="C99" s="247">
        <v>0</v>
      </c>
      <c r="D99" s="247">
        <v>0</v>
      </c>
      <c r="E99" s="247">
        <v>0</v>
      </c>
      <c r="F99" s="247">
        <v>0</v>
      </c>
      <c r="G99" s="247">
        <v>0</v>
      </c>
      <c r="H99" s="247">
        <v>0</v>
      </c>
    </row>
    <row r="100" spans="1:8" ht="30">
      <c r="A100" s="245" t="s">
        <v>95</v>
      </c>
      <c r="B100" s="246" t="s">
        <v>1705</v>
      </c>
      <c r="C100" s="247">
        <v>0</v>
      </c>
      <c r="D100" s="247">
        <v>0</v>
      </c>
      <c r="E100" s="247">
        <v>0</v>
      </c>
      <c r="F100" s="247">
        <v>0</v>
      </c>
      <c r="G100" s="247">
        <v>0</v>
      </c>
      <c r="H100" s="247">
        <v>0</v>
      </c>
    </row>
    <row r="101" spans="1:8" ht="20.25">
      <c r="A101" s="245" t="s">
        <v>96</v>
      </c>
      <c r="B101" s="246" t="s">
        <v>1706</v>
      </c>
      <c r="C101" s="247">
        <v>0</v>
      </c>
      <c r="D101" s="247">
        <v>0</v>
      </c>
      <c r="E101" s="247">
        <v>0</v>
      </c>
      <c r="F101" s="247">
        <v>0</v>
      </c>
      <c r="G101" s="247">
        <v>0</v>
      </c>
      <c r="H101" s="247">
        <v>0</v>
      </c>
    </row>
    <row r="102" spans="1:8" ht="30">
      <c r="A102" s="245" t="s">
        <v>97</v>
      </c>
      <c r="B102" s="246" t="s">
        <v>1707</v>
      </c>
      <c r="C102" s="247">
        <v>0</v>
      </c>
      <c r="D102" s="247">
        <v>0</v>
      </c>
      <c r="E102" s="247">
        <v>0</v>
      </c>
      <c r="F102" s="247">
        <v>0</v>
      </c>
      <c r="G102" s="247">
        <v>0</v>
      </c>
      <c r="H102" s="247">
        <v>0</v>
      </c>
    </row>
    <row r="103" spans="1:8" ht="30">
      <c r="A103" s="245" t="s">
        <v>98</v>
      </c>
      <c r="B103" s="246" t="s">
        <v>1708</v>
      </c>
      <c r="C103" s="247">
        <v>0</v>
      </c>
      <c r="D103" s="247">
        <v>0</v>
      </c>
      <c r="E103" s="247">
        <v>0</v>
      </c>
      <c r="F103" s="247">
        <v>0</v>
      </c>
      <c r="G103" s="247">
        <v>0</v>
      </c>
      <c r="H103" s="247">
        <v>0</v>
      </c>
    </row>
    <row r="104" spans="1:8" ht="20.25">
      <c r="A104" s="245" t="s">
        <v>99</v>
      </c>
      <c r="B104" s="246" t="s">
        <v>1709</v>
      </c>
      <c r="C104" s="247">
        <v>0</v>
      </c>
      <c r="D104" s="247">
        <v>0</v>
      </c>
      <c r="E104" s="247">
        <v>0</v>
      </c>
      <c r="F104" s="247">
        <v>0</v>
      </c>
      <c r="G104" s="247">
        <v>0</v>
      </c>
      <c r="H104" s="247">
        <v>0</v>
      </c>
    </row>
    <row r="105" spans="1:8" ht="20.25">
      <c r="A105" s="245" t="s">
        <v>100</v>
      </c>
      <c r="B105" s="246" t="s">
        <v>1710</v>
      </c>
      <c r="C105" s="247">
        <v>0</v>
      </c>
      <c r="D105" s="247">
        <v>0</v>
      </c>
      <c r="E105" s="247">
        <v>0</v>
      </c>
      <c r="F105" s="247">
        <v>0</v>
      </c>
      <c r="G105" s="247">
        <v>0</v>
      </c>
      <c r="H105" s="247">
        <v>0</v>
      </c>
    </row>
    <row r="106" spans="1:8" ht="20.25">
      <c r="A106" s="245" t="s">
        <v>101</v>
      </c>
      <c r="B106" s="246" t="s">
        <v>1711</v>
      </c>
      <c r="C106" s="247">
        <v>0</v>
      </c>
      <c r="D106" s="247">
        <v>0</v>
      </c>
      <c r="E106" s="247">
        <v>0</v>
      </c>
      <c r="F106" s="247">
        <v>0</v>
      </c>
      <c r="G106" s="247">
        <v>0</v>
      </c>
      <c r="H106" s="247">
        <v>0</v>
      </c>
    </row>
    <row r="107" spans="1:8" ht="30">
      <c r="A107" s="245" t="s">
        <v>102</v>
      </c>
      <c r="B107" s="246" t="s">
        <v>1712</v>
      </c>
      <c r="C107" s="247">
        <v>0</v>
      </c>
      <c r="D107" s="247">
        <v>0</v>
      </c>
      <c r="E107" s="247">
        <v>0</v>
      </c>
      <c r="F107" s="247">
        <v>0</v>
      </c>
      <c r="G107" s="247">
        <v>0</v>
      </c>
      <c r="H107" s="247">
        <v>0</v>
      </c>
    </row>
    <row r="108" spans="1:8" ht="30">
      <c r="A108" s="245" t="s">
        <v>103</v>
      </c>
      <c r="B108" s="246" t="s">
        <v>1713</v>
      </c>
      <c r="C108" s="247">
        <v>0</v>
      </c>
      <c r="D108" s="247">
        <v>0</v>
      </c>
      <c r="E108" s="247">
        <v>0</v>
      </c>
      <c r="F108" s="247">
        <v>0</v>
      </c>
      <c r="G108" s="247">
        <v>0</v>
      </c>
      <c r="H108" s="247">
        <v>0</v>
      </c>
    </row>
    <row r="109" spans="1:8" ht="20.25">
      <c r="A109" s="248" t="s">
        <v>104</v>
      </c>
      <c r="B109" s="249" t="s">
        <v>1714</v>
      </c>
      <c r="C109" s="250">
        <v>1117846</v>
      </c>
      <c r="D109" s="250">
        <v>-37264935</v>
      </c>
      <c r="E109" s="250">
        <v>38864409</v>
      </c>
      <c r="F109" s="250">
        <v>0</v>
      </c>
      <c r="G109" s="250">
        <v>-22843</v>
      </c>
      <c r="H109" s="250">
        <v>2694477</v>
      </c>
    </row>
    <row r="110" spans="1:8" ht="30">
      <c r="A110" s="245" t="s">
        <v>105</v>
      </c>
      <c r="B110" s="246" t="s">
        <v>1715</v>
      </c>
      <c r="C110" s="247">
        <v>0</v>
      </c>
      <c r="D110" s="247">
        <v>0</v>
      </c>
      <c r="E110" s="247">
        <v>0</v>
      </c>
      <c r="F110" s="247">
        <v>0</v>
      </c>
      <c r="G110" s="247">
        <v>0</v>
      </c>
      <c r="H110" s="247">
        <v>0</v>
      </c>
    </row>
    <row r="111" spans="1:8" ht="30">
      <c r="A111" s="245" t="s">
        <v>106</v>
      </c>
      <c r="B111" s="246" t="s">
        <v>1716</v>
      </c>
      <c r="C111" s="247">
        <v>0</v>
      </c>
      <c r="D111" s="247">
        <v>0</v>
      </c>
      <c r="E111" s="247">
        <v>0</v>
      </c>
      <c r="F111" s="247">
        <v>0</v>
      </c>
      <c r="G111" s="247">
        <v>0</v>
      </c>
      <c r="H111" s="247">
        <v>0</v>
      </c>
    </row>
    <row r="112" spans="1:8" ht="30">
      <c r="A112" s="245" t="s">
        <v>107</v>
      </c>
      <c r="B112" s="246" t="s">
        <v>1717</v>
      </c>
      <c r="C112" s="247">
        <v>0</v>
      </c>
      <c r="D112" s="247">
        <v>0</v>
      </c>
      <c r="E112" s="247">
        <v>0</v>
      </c>
      <c r="F112" s="247">
        <v>0</v>
      </c>
      <c r="G112" s="247">
        <v>0</v>
      </c>
      <c r="H112" s="247">
        <v>0</v>
      </c>
    </row>
    <row r="113" spans="1:8" ht="30">
      <c r="A113" s="245" t="s">
        <v>108</v>
      </c>
      <c r="B113" s="246" t="s">
        <v>1718</v>
      </c>
      <c r="C113" s="247">
        <v>0</v>
      </c>
      <c r="D113" s="247">
        <v>0</v>
      </c>
      <c r="E113" s="247">
        <v>0</v>
      </c>
      <c r="F113" s="247">
        <v>0</v>
      </c>
      <c r="G113" s="247">
        <v>0</v>
      </c>
      <c r="H113" s="247">
        <v>0</v>
      </c>
    </row>
    <row r="114" spans="1:8" ht="20.25">
      <c r="A114" s="245" t="s">
        <v>109</v>
      </c>
      <c r="B114" s="246" t="s">
        <v>1719</v>
      </c>
      <c r="C114" s="247">
        <v>0</v>
      </c>
      <c r="D114" s="247">
        <v>0</v>
      </c>
      <c r="E114" s="247">
        <v>0</v>
      </c>
      <c r="F114" s="247">
        <v>0</v>
      </c>
      <c r="G114" s="247">
        <v>0</v>
      </c>
      <c r="H114" s="247">
        <v>0</v>
      </c>
    </row>
    <row r="115" spans="1:8" ht="20.25">
      <c r="A115" s="245" t="s">
        <v>110</v>
      </c>
      <c r="B115" s="246" t="s">
        <v>1720</v>
      </c>
      <c r="C115" s="247">
        <v>0</v>
      </c>
      <c r="D115" s="247">
        <v>0</v>
      </c>
      <c r="E115" s="247">
        <v>0</v>
      </c>
      <c r="F115" s="247">
        <v>0</v>
      </c>
      <c r="G115" s="247">
        <v>0</v>
      </c>
      <c r="H115" s="247">
        <v>0</v>
      </c>
    </row>
    <row r="116" spans="1:8" ht="20.25">
      <c r="A116" s="245" t="s">
        <v>111</v>
      </c>
      <c r="B116" s="246" t="s">
        <v>1721</v>
      </c>
      <c r="C116" s="247">
        <v>0</v>
      </c>
      <c r="D116" s="247">
        <v>0</v>
      </c>
      <c r="E116" s="247">
        <v>0</v>
      </c>
      <c r="F116" s="247">
        <v>0</v>
      </c>
      <c r="G116" s="247">
        <v>0</v>
      </c>
      <c r="H116" s="247">
        <v>0</v>
      </c>
    </row>
    <row r="117" spans="1:8" ht="20.25">
      <c r="A117" s="245" t="s">
        <v>112</v>
      </c>
      <c r="B117" s="246" t="s">
        <v>1722</v>
      </c>
      <c r="C117" s="247">
        <v>0</v>
      </c>
      <c r="D117" s="247">
        <v>0</v>
      </c>
      <c r="E117" s="247">
        <v>0</v>
      </c>
      <c r="F117" s="247">
        <v>0</v>
      </c>
      <c r="G117" s="247">
        <v>0</v>
      </c>
      <c r="H117" s="247">
        <v>0</v>
      </c>
    </row>
    <row r="118" spans="1:8" ht="20.25">
      <c r="A118" s="245" t="s">
        <v>113</v>
      </c>
      <c r="B118" s="246" t="s">
        <v>1723</v>
      </c>
      <c r="C118" s="247">
        <v>0</v>
      </c>
      <c r="D118" s="247">
        <v>0</v>
      </c>
      <c r="E118" s="247">
        <v>0</v>
      </c>
      <c r="F118" s="247">
        <v>0</v>
      </c>
      <c r="G118" s="247">
        <v>0</v>
      </c>
      <c r="H118" s="247">
        <v>0</v>
      </c>
    </row>
    <row r="119" spans="1:8" ht="20.25">
      <c r="A119" s="245" t="s">
        <v>114</v>
      </c>
      <c r="B119" s="246" t="s">
        <v>1724</v>
      </c>
      <c r="C119" s="247">
        <v>0</v>
      </c>
      <c r="D119" s="247">
        <v>0</v>
      </c>
      <c r="E119" s="247">
        <v>0</v>
      </c>
      <c r="F119" s="247">
        <v>0</v>
      </c>
      <c r="G119" s="247">
        <v>0</v>
      </c>
      <c r="H119" s="247">
        <v>0</v>
      </c>
    </row>
    <row r="120" spans="1:8" ht="20.25">
      <c r="A120" s="245" t="s">
        <v>115</v>
      </c>
      <c r="B120" s="246" t="s">
        <v>1725</v>
      </c>
      <c r="C120" s="247">
        <v>0</v>
      </c>
      <c r="D120" s="247">
        <v>0</v>
      </c>
      <c r="E120" s="247">
        <v>0</v>
      </c>
      <c r="F120" s="247">
        <v>0</v>
      </c>
      <c r="G120" s="247">
        <v>0</v>
      </c>
      <c r="H120" s="247">
        <v>0</v>
      </c>
    </row>
    <row r="121" spans="1:8" ht="20.25">
      <c r="A121" s="245" t="s">
        <v>116</v>
      </c>
      <c r="B121" s="246" t="s">
        <v>1726</v>
      </c>
      <c r="C121" s="247">
        <v>0</v>
      </c>
      <c r="D121" s="247">
        <v>0</v>
      </c>
      <c r="E121" s="247">
        <v>0</v>
      </c>
      <c r="F121" s="247">
        <v>0</v>
      </c>
      <c r="G121" s="247">
        <v>0</v>
      </c>
      <c r="H121" s="247">
        <v>0</v>
      </c>
    </row>
    <row r="122" spans="1:8" ht="30">
      <c r="A122" s="245" t="s">
        <v>117</v>
      </c>
      <c r="B122" s="246" t="s">
        <v>1727</v>
      </c>
      <c r="C122" s="247">
        <v>0</v>
      </c>
      <c r="D122" s="247">
        <v>0</v>
      </c>
      <c r="E122" s="247">
        <v>0</v>
      </c>
      <c r="F122" s="247">
        <v>0</v>
      </c>
      <c r="G122" s="247">
        <v>0</v>
      </c>
      <c r="H122" s="247">
        <v>0</v>
      </c>
    </row>
    <row r="123" spans="1:8" ht="20.25">
      <c r="A123" s="245" t="s">
        <v>118</v>
      </c>
      <c r="B123" s="246" t="s">
        <v>1728</v>
      </c>
      <c r="C123" s="247">
        <v>0</v>
      </c>
      <c r="D123" s="247">
        <v>0</v>
      </c>
      <c r="E123" s="247">
        <v>0</v>
      </c>
      <c r="F123" s="247">
        <v>0</v>
      </c>
      <c r="G123" s="247">
        <v>0</v>
      </c>
      <c r="H123" s="247">
        <v>0</v>
      </c>
    </row>
    <row r="124" spans="1:8" ht="20.25">
      <c r="A124" s="245" t="s">
        <v>119</v>
      </c>
      <c r="B124" s="246" t="s">
        <v>1729</v>
      </c>
      <c r="C124" s="247">
        <v>0</v>
      </c>
      <c r="D124" s="247">
        <v>0</v>
      </c>
      <c r="E124" s="247">
        <v>0</v>
      </c>
      <c r="F124" s="247">
        <v>0</v>
      </c>
      <c r="G124" s="247">
        <v>0</v>
      </c>
      <c r="H124" s="247">
        <v>0</v>
      </c>
    </row>
    <row r="125" spans="1:8" ht="20.25">
      <c r="A125" s="245" t="s">
        <v>120</v>
      </c>
      <c r="B125" s="246" t="s">
        <v>1730</v>
      </c>
      <c r="C125" s="247">
        <v>0</v>
      </c>
      <c r="D125" s="247">
        <v>0</v>
      </c>
      <c r="E125" s="247">
        <v>0</v>
      </c>
      <c r="F125" s="247">
        <v>0</v>
      </c>
      <c r="G125" s="247">
        <v>0</v>
      </c>
      <c r="H125" s="247">
        <v>0</v>
      </c>
    </row>
    <row r="126" spans="1:8" ht="20.25">
      <c r="A126" s="245" t="s">
        <v>121</v>
      </c>
      <c r="B126" s="246" t="s">
        <v>1731</v>
      </c>
      <c r="C126" s="247">
        <v>0</v>
      </c>
      <c r="D126" s="247">
        <v>0</v>
      </c>
      <c r="E126" s="247">
        <v>0</v>
      </c>
      <c r="F126" s="247">
        <v>0</v>
      </c>
      <c r="G126" s="247">
        <v>0</v>
      </c>
      <c r="H126" s="247">
        <v>0</v>
      </c>
    </row>
    <row r="127" spans="1:8" ht="30">
      <c r="A127" s="245" t="s">
        <v>122</v>
      </c>
      <c r="B127" s="246" t="s">
        <v>1732</v>
      </c>
      <c r="C127" s="247">
        <v>0</v>
      </c>
      <c r="D127" s="247">
        <v>0</v>
      </c>
      <c r="E127" s="247">
        <v>0</v>
      </c>
      <c r="F127" s="247">
        <v>0</v>
      </c>
      <c r="G127" s="247">
        <v>0</v>
      </c>
      <c r="H127" s="247">
        <v>0</v>
      </c>
    </row>
    <row r="128" spans="1:8" ht="20.25">
      <c r="A128" s="245" t="s">
        <v>123</v>
      </c>
      <c r="B128" s="246" t="s">
        <v>1733</v>
      </c>
      <c r="C128" s="247">
        <v>0</v>
      </c>
      <c r="D128" s="247">
        <v>0</v>
      </c>
      <c r="E128" s="247">
        <v>0</v>
      </c>
      <c r="F128" s="247">
        <v>0</v>
      </c>
      <c r="G128" s="247">
        <v>0</v>
      </c>
      <c r="H128" s="247">
        <v>0</v>
      </c>
    </row>
    <row r="129" spans="1:8" ht="20.25">
      <c r="A129" s="245" t="s">
        <v>124</v>
      </c>
      <c r="B129" s="246" t="s">
        <v>1734</v>
      </c>
      <c r="C129" s="247">
        <v>0</v>
      </c>
      <c r="D129" s="247">
        <v>0</v>
      </c>
      <c r="E129" s="247">
        <v>0</v>
      </c>
      <c r="F129" s="247">
        <v>0</v>
      </c>
      <c r="G129" s="247">
        <v>0</v>
      </c>
      <c r="H129" s="247">
        <v>0</v>
      </c>
    </row>
    <row r="130" spans="1:8" ht="20.25">
      <c r="A130" s="245" t="s">
        <v>601</v>
      </c>
      <c r="B130" s="246" t="s">
        <v>1735</v>
      </c>
      <c r="C130" s="247">
        <v>0</v>
      </c>
      <c r="D130" s="247">
        <v>0</v>
      </c>
      <c r="E130" s="247">
        <v>0</v>
      </c>
      <c r="F130" s="247">
        <v>0</v>
      </c>
      <c r="G130" s="247">
        <v>0</v>
      </c>
      <c r="H130" s="247">
        <v>0</v>
      </c>
    </row>
    <row r="131" spans="1:8" ht="20.25">
      <c r="A131" s="245" t="s">
        <v>603</v>
      </c>
      <c r="B131" s="246" t="s">
        <v>1736</v>
      </c>
      <c r="C131" s="247">
        <v>0</v>
      </c>
      <c r="D131" s="247">
        <v>0</v>
      </c>
      <c r="E131" s="247">
        <v>0</v>
      </c>
      <c r="F131" s="247">
        <v>0</v>
      </c>
      <c r="G131" s="247">
        <v>0</v>
      </c>
      <c r="H131" s="247">
        <v>0</v>
      </c>
    </row>
    <row r="132" spans="1:8" ht="20.25">
      <c r="A132" s="245" t="s">
        <v>605</v>
      </c>
      <c r="B132" s="246" t="s">
        <v>1737</v>
      </c>
      <c r="C132" s="247">
        <v>0</v>
      </c>
      <c r="D132" s="247">
        <v>0</v>
      </c>
      <c r="E132" s="247">
        <v>0</v>
      </c>
      <c r="F132" s="247">
        <v>0</v>
      </c>
      <c r="G132" s="247">
        <v>0</v>
      </c>
      <c r="H132" s="247">
        <v>0</v>
      </c>
    </row>
    <row r="133" spans="1:8" ht="20.25">
      <c r="A133" s="245" t="s">
        <v>607</v>
      </c>
      <c r="B133" s="246" t="s">
        <v>1738</v>
      </c>
      <c r="C133" s="247">
        <v>0</v>
      </c>
      <c r="D133" s="247">
        <v>0</v>
      </c>
      <c r="E133" s="247">
        <v>0</v>
      </c>
      <c r="F133" s="247">
        <v>0</v>
      </c>
      <c r="G133" s="247">
        <v>0</v>
      </c>
      <c r="H133" s="247">
        <v>0</v>
      </c>
    </row>
    <row r="134" spans="1:8" ht="20.25">
      <c r="A134" s="245" t="s">
        <v>609</v>
      </c>
      <c r="B134" s="246" t="s">
        <v>1739</v>
      </c>
      <c r="C134" s="247">
        <v>0</v>
      </c>
      <c r="D134" s="247">
        <v>0</v>
      </c>
      <c r="E134" s="247">
        <v>0</v>
      </c>
      <c r="F134" s="247">
        <v>0</v>
      </c>
      <c r="G134" s="247">
        <v>0</v>
      </c>
      <c r="H134" s="247">
        <v>0</v>
      </c>
    </row>
    <row r="135" spans="1:8" ht="20.25">
      <c r="A135" s="245" t="s">
        <v>611</v>
      </c>
      <c r="B135" s="246" t="s">
        <v>1740</v>
      </c>
      <c r="C135" s="247">
        <v>0</v>
      </c>
      <c r="D135" s="247">
        <v>0</v>
      </c>
      <c r="E135" s="247">
        <v>0</v>
      </c>
      <c r="F135" s="247">
        <v>0</v>
      </c>
      <c r="G135" s="247">
        <v>0</v>
      </c>
      <c r="H135" s="247">
        <v>0</v>
      </c>
    </row>
    <row r="136" spans="1:8" ht="30">
      <c r="A136" s="245" t="s">
        <v>613</v>
      </c>
      <c r="B136" s="246" t="s">
        <v>1741</v>
      </c>
      <c r="C136" s="247">
        <v>0</v>
      </c>
      <c r="D136" s="247">
        <v>0</v>
      </c>
      <c r="E136" s="247">
        <v>0</v>
      </c>
      <c r="F136" s="247">
        <v>0</v>
      </c>
      <c r="G136" s="247">
        <v>0</v>
      </c>
      <c r="H136" s="247">
        <v>0</v>
      </c>
    </row>
    <row r="137" spans="1:8" ht="30">
      <c r="A137" s="245" t="s">
        <v>615</v>
      </c>
      <c r="B137" s="246" t="s">
        <v>1742</v>
      </c>
      <c r="C137" s="247">
        <v>0</v>
      </c>
      <c r="D137" s="247">
        <v>0</v>
      </c>
      <c r="E137" s="247">
        <v>0</v>
      </c>
      <c r="F137" s="247">
        <v>0</v>
      </c>
      <c r="G137" s="247">
        <v>0</v>
      </c>
      <c r="H137" s="247">
        <v>0</v>
      </c>
    </row>
    <row r="138" spans="1:8" ht="30">
      <c r="A138" s="245" t="s">
        <v>617</v>
      </c>
      <c r="B138" s="246" t="s">
        <v>1743</v>
      </c>
      <c r="C138" s="247">
        <v>0</v>
      </c>
      <c r="D138" s="247">
        <v>0</v>
      </c>
      <c r="E138" s="247">
        <v>0</v>
      </c>
      <c r="F138" s="247">
        <v>0</v>
      </c>
      <c r="G138" s="247">
        <v>0</v>
      </c>
      <c r="H138" s="247">
        <v>0</v>
      </c>
    </row>
    <row r="139" spans="1:8" ht="40.5">
      <c r="A139" s="245" t="s">
        <v>619</v>
      </c>
      <c r="B139" s="246" t="s">
        <v>1744</v>
      </c>
      <c r="C139" s="247">
        <v>0</v>
      </c>
      <c r="D139" s="247">
        <v>0</v>
      </c>
      <c r="E139" s="247">
        <v>0</v>
      </c>
      <c r="F139" s="247">
        <v>0</v>
      </c>
      <c r="G139" s="247">
        <v>0</v>
      </c>
      <c r="H139" s="247">
        <v>0</v>
      </c>
    </row>
    <row r="140" spans="1:8" ht="30">
      <c r="A140" s="245" t="s">
        <v>621</v>
      </c>
      <c r="B140" s="246" t="s">
        <v>1745</v>
      </c>
      <c r="C140" s="247">
        <v>0</v>
      </c>
      <c r="D140" s="247">
        <v>0</v>
      </c>
      <c r="E140" s="247">
        <v>0</v>
      </c>
      <c r="F140" s="247">
        <v>0</v>
      </c>
      <c r="G140" s="247">
        <v>0</v>
      </c>
      <c r="H140" s="247">
        <v>0</v>
      </c>
    </row>
    <row r="141" spans="1:8" ht="30">
      <c r="A141" s="245" t="s">
        <v>623</v>
      </c>
      <c r="B141" s="246" t="s">
        <v>1746</v>
      </c>
      <c r="C141" s="247">
        <v>0</v>
      </c>
      <c r="D141" s="247">
        <v>0</v>
      </c>
      <c r="E141" s="247">
        <v>0</v>
      </c>
      <c r="F141" s="247">
        <v>0</v>
      </c>
      <c r="G141" s="247">
        <v>0</v>
      </c>
      <c r="H141" s="247">
        <v>0</v>
      </c>
    </row>
    <row r="142" spans="1:8" ht="30">
      <c r="A142" s="245" t="s">
        <v>625</v>
      </c>
      <c r="B142" s="246" t="s">
        <v>1747</v>
      </c>
      <c r="C142" s="247">
        <v>0</v>
      </c>
      <c r="D142" s="247">
        <v>0</v>
      </c>
      <c r="E142" s="247">
        <v>0</v>
      </c>
      <c r="F142" s="247">
        <v>0</v>
      </c>
      <c r="G142" s="247">
        <v>0</v>
      </c>
      <c r="H142" s="247">
        <v>0</v>
      </c>
    </row>
    <row r="143" spans="1:8" ht="40.5">
      <c r="A143" s="245" t="s">
        <v>627</v>
      </c>
      <c r="B143" s="246" t="s">
        <v>1748</v>
      </c>
      <c r="C143" s="247">
        <v>0</v>
      </c>
      <c r="D143" s="247">
        <v>0</v>
      </c>
      <c r="E143" s="247">
        <v>0</v>
      </c>
      <c r="F143" s="247">
        <v>0</v>
      </c>
      <c r="G143" s="247">
        <v>0</v>
      </c>
      <c r="H143" s="247">
        <v>0</v>
      </c>
    </row>
    <row r="144" spans="1:8" ht="30">
      <c r="A144" s="245" t="s">
        <v>629</v>
      </c>
      <c r="B144" s="246" t="s">
        <v>1749</v>
      </c>
      <c r="C144" s="247">
        <v>0</v>
      </c>
      <c r="D144" s="247">
        <v>0</v>
      </c>
      <c r="E144" s="247">
        <v>0</v>
      </c>
      <c r="F144" s="247">
        <v>0</v>
      </c>
      <c r="G144" s="247">
        <v>0</v>
      </c>
      <c r="H144" s="247">
        <v>0</v>
      </c>
    </row>
    <row r="145" spans="1:8" ht="20.25">
      <c r="A145" s="245" t="s">
        <v>631</v>
      </c>
      <c r="B145" s="246" t="s">
        <v>1750</v>
      </c>
      <c r="C145" s="247">
        <v>0</v>
      </c>
      <c r="D145" s="247">
        <v>0</v>
      </c>
      <c r="E145" s="247">
        <v>0</v>
      </c>
      <c r="F145" s="247">
        <v>0</v>
      </c>
      <c r="G145" s="247">
        <v>0</v>
      </c>
      <c r="H145" s="247">
        <v>0</v>
      </c>
    </row>
    <row r="146" spans="1:8" ht="30">
      <c r="A146" s="245" t="s">
        <v>633</v>
      </c>
      <c r="B146" s="246" t="s">
        <v>1751</v>
      </c>
      <c r="C146" s="247">
        <v>0</v>
      </c>
      <c r="D146" s="247">
        <v>0</v>
      </c>
      <c r="E146" s="247">
        <v>0</v>
      </c>
      <c r="F146" s="247">
        <v>0</v>
      </c>
      <c r="G146" s="247">
        <v>0</v>
      </c>
      <c r="H146" s="247">
        <v>0</v>
      </c>
    </row>
    <row r="147" spans="1:8" ht="30">
      <c r="A147" s="245" t="s">
        <v>635</v>
      </c>
      <c r="B147" s="246" t="s">
        <v>1752</v>
      </c>
      <c r="C147" s="247">
        <v>0</v>
      </c>
      <c r="D147" s="247">
        <v>0</v>
      </c>
      <c r="E147" s="247">
        <v>0</v>
      </c>
      <c r="F147" s="247">
        <v>0</v>
      </c>
      <c r="G147" s="247">
        <v>0</v>
      </c>
      <c r="H147" s="247">
        <v>0</v>
      </c>
    </row>
    <row r="148" spans="1:8" ht="20.25">
      <c r="A148" s="245" t="s">
        <v>637</v>
      </c>
      <c r="B148" s="246" t="s">
        <v>1753</v>
      </c>
      <c r="C148" s="247">
        <v>0</v>
      </c>
      <c r="D148" s="247">
        <v>0</v>
      </c>
      <c r="E148" s="247">
        <v>0</v>
      </c>
      <c r="F148" s="247">
        <v>0</v>
      </c>
      <c r="G148" s="247">
        <v>0</v>
      </c>
      <c r="H148" s="247">
        <v>0</v>
      </c>
    </row>
    <row r="149" spans="1:8" ht="30">
      <c r="A149" s="245" t="s">
        <v>639</v>
      </c>
      <c r="B149" s="246" t="s">
        <v>1754</v>
      </c>
      <c r="C149" s="247">
        <v>0</v>
      </c>
      <c r="D149" s="247">
        <v>0</v>
      </c>
      <c r="E149" s="247">
        <v>0</v>
      </c>
      <c r="F149" s="247">
        <v>0</v>
      </c>
      <c r="G149" s="247">
        <v>0</v>
      </c>
      <c r="H149" s="247">
        <v>0</v>
      </c>
    </row>
    <row r="150" spans="1:8" ht="20.25">
      <c r="A150" s="248" t="s">
        <v>641</v>
      </c>
      <c r="B150" s="249" t="s">
        <v>1755</v>
      </c>
      <c r="C150" s="250">
        <v>0</v>
      </c>
      <c r="D150" s="250">
        <v>0</v>
      </c>
      <c r="E150" s="250">
        <v>0</v>
      </c>
      <c r="F150" s="250">
        <v>0</v>
      </c>
      <c r="G150" s="250">
        <v>0</v>
      </c>
      <c r="H150" s="250">
        <v>0</v>
      </c>
    </row>
    <row r="151" spans="1:8" ht="12.75">
      <c r="A151" s="245" t="s">
        <v>643</v>
      </c>
      <c r="B151" s="246" t="s">
        <v>1756</v>
      </c>
      <c r="C151" s="247">
        <v>0</v>
      </c>
      <c r="D151" s="247">
        <v>0</v>
      </c>
      <c r="E151" s="247">
        <v>0</v>
      </c>
      <c r="F151" s="247">
        <v>0</v>
      </c>
      <c r="G151" s="247">
        <v>0</v>
      </c>
      <c r="H151" s="247">
        <v>0</v>
      </c>
    </row>
    <row r="152" spans="1:8" ht="12.75">
      <c r="A152" s="245" t="s">
        <v>645</v>
      </c>
      <c r="B152" s="246" t="s">
        <v>1757</v>
      </c>
      <c r="C152" s="247">
        <v>0</v>
      </c>
      <c r="D152" s="247">
        <v>0</v>
      </c>
      <c r="E152" s="247">
        <v>0</v>
      </c>
      <c r="F152" s="247">
        <v>0</v>
      </c>
      <c r="G152" s="247">
        <v>0</v>
      </c>
      <c r="H152" s="247">
        <v>0</v>
      </c>
    </row>
    <row r="153" spans="1:8" ht="12.75">
      <c r="A153" s="245" t="s">
        <v>647</v>
      </c>
      <c r="B153" s="246" t="s">
        <v>1758</v>
      </c>
      <c r="C153" s="247">
        <v>0</v>
      </c>
      <c r="D153" s="247">
        <v>0</v>
      </c>
      <c r="E153" s="247">
        <v>0</v>
      </c>
      <c r="F153" s="247">
        <v>0</v>
      </c>
      <c r="G153" s="247">
        <v>0</v>
      </c>
      <c r="H153" s="247">
        <v>0</v>
      </c>
    </row>
    <row r="154" spans="1:8" ht="12.75">
      <c r="A154" s="245" t="s">
        <v>649</v>
      </c>
      <c r="B154" s="246" t="s">
        <v>1759</v>
      </c>
      <c r="C154" s="247">
        <v>0</v>
      </c>
      <c r="D154" s="247">
        <v>0</v>
      </c>
      <c r="E154" s="247">
        <v>0</v>
      </c>
      <c r="F154" s="247">
        <v>0</v>
      </c>
      <c r="G154" s="247">
        <v>0</v>
      </c>
      <c r="H154" s="247">
        <v>0</v>
      </c>
    </row>
    <row r="155" spans="1:8" ht="12.75">
      <c r="A155" s="245" t="s">
        <v>651</v>
      </c>
      <c r="B155" s="246" t="s">
        <v>1760</v>
      </c>
      <c r="C155" s="247">
        <v>0</v>
      </c>
      <c r="D155" s="247">
        <v>0</v>
      </c>
      <c r="E155" s="247">
        <v>0</v>
      </c>
      <c r="F155" s="247">
        <v>0</v>
      </c>
      <c r="G155" s="247">
        <v>0</v>
      </c>
      <c r="H155" s="247">
        <v>0</v>
      </c>
    </row>
    <row r="156" spans="1:8" ht="12.75">
      <c r="A156" s="245" t="s">
        <v>653</v>
      </c>
      <c r="B156" s="246" t="s">
        <v>1761</v>
      </c>
      <c r="C156" s="247">
        <v>0</v>
      </c>
      <c r="D156" s="247">
        <v>0</v>
      </c>
      <c r="E156" s="247">
        <v>0</v>
      </c>
      <c r="F156" s="247">
        <v>0</v>
      </c>
      <c r="G156" s="247">
        <v>0</v>
      </c>
      <c r="H156" s="247">
        <v>0</v>
      </c>
    </row>
    <row r="157" spans="1:8" ht="12.75">
      <c r="A157" s="245" t="s">
        <v>655</v>
      </c>
      <c r="B157" s="246" t="s">
        <v>1762</v>
      </c>
      <c r="C157" s="247">
        <v>0</v>
      </c>
      <c r="D157" s="247">
        <v>0</v>
      </c>
      <c r="E157" s="247">
        <v>0</v>
      </c>
      <c r="F157" s="247">
        <v>0</v>
      </c>
      <c r="G157" s="247">
        <v>0</v>
      </c>
      <c r="H157" s="247">
        <v>0</v>
      </c>
    </row>
    <row r="158" spans="1:8" ht="20.25">
      <c r="A158" s="245" t="s">
        <v>657</v>
      </c>
      <c r="B158" s="246" t="s">
        <v>1763</v>
      </c>
      <c r="C158" s="247">
        <v>0</v>
      </c>
      <c r="D158" s="247">
        <v>0</v>
      </c>
      <c r="E158" s="247">
        <v>0</v>
      </c>
      <c r="F158" s="247">
        <v>0</v>
      </c>
      <c r="G158" s="247">
        <v>0</v>
      </c>
      <c r="H158" s="247">
        <v>0</v>
      </c>
    </row>
    <row r="159" spans="1:8" ht="12.75">
      <c r="A159" s="245" t="s">
        <v>659</v>
      </c>
      <c r="B159" s="246" t="s">
        <v>1764</v>
      </c>
      <c r="C159" s="247">
        <v>0</v>
      </c>
      <c r="D159" s="247">
        <v>0</v>
      </c>
      <c r="E159" s="247">
        <v>0</v>
      </c>
      <c r="F159" s="247">
        <v>0</v>
      </c>
      <c r="G159" s="247">
        <v>0</v>
      </c>
      <c r="H159" s="247">
        <v>0</v>
      </c>
    </row>
    <row r="160" spans="1:8" ht="12.75">
      <c r="A160" s="245" t="s">
        <v>661</v>
      </c>
      <c r="B160" s="246" t="s">
        <v>1765</v>
      </c>
      <c r="C160" s="247">
        <v>40000</v>
      </c>
      <c r="D160" s="247">
        <v>0</v>
      </c>
      <c r="E160" s="247">
        <v>0</v>
      </c>
      <c r="F160" s="247">
        <v>0</v>
      </c>
      <c r="G160" s="247">
        <v>0</v>
      </c>
      <c r="H160" s="247">
        <v>40000</v>
      </c>
    </row>
    <row r="161" spans="1:8" ht="20.25">
      <c r="A161" s="245" t="s">
        <v>663</v>
      </c>
      <c r="B161" s="246" t="s">
        <v>1766</v>
      </c>
      <c r="C161" s="247">
        <v>0</v>
      </c>
      <c r="D161" s="247">
        <v>0</v>
      </c>
      <c r="E161" s="247">
        <v>0</v>
      </c>
      <c r="F161" s="247">
        <v>0</v>
      </c>
      <c r="G161" s="247">
        <v>0</v>
      </c>
      <c r="H161" s="247">
        <v>0</v>
      </c>
    </row>
    <row r="162" spans="1:8" ht="20.25">
      <c r="A162" s="245" t="s">
        <v>665</v>
      </c>
      <c r="B162" s="246" t="s">
        <v>1767</v>
      </c>
      <c r="C162" s="247">
        <v>0</v>
      </c>
      <c r="D162" s="247">
        <v>0</v>
      </c>
      <c r="E162" s="247">
        <v>0</v>
      </c>
      <c r="F162" s="247">
        <v>0</v>
      </c>
      <c r="G162" s="247">
        <v>0</v>
      </c>
      <c r="H162" s="247">
        <v>0</v>
      </c>
    </row>
    <row r="163" spans="1:8" ht="20.25">
      <c r="A163" s="245" t="s">
        <v>667</v>
      </c>
      <c r="B163" s="246" t="s">
        <v>1768</v>
      </c>
      <c r="C163" s="247">
        <v>0</v>
      </c>
      <c r="D163" s="247">
        <v>0</v>
      </c>
      <c r="E163" s="247">
        <v>0</v>
      </c>
      <c r="F163" s="247">
        <v>0</v>
      </c>
      <c r="G163" s="247">
        <v>0</v>
      </c>
      <c r="H163" s="247">
        <v>0</v>
      </c>
    </row>
    <row r="164" spans="1:8" ht="12.75">
      <c r="A164" s="245" t="s">
        <v>669</v>
      </c>
      <c r="B164" s="246" t="s">
        <v>1769</v>
      </c>
      <c r="C164" s="247">
        <v>0</v>
      </c>
      <c r="D164" s="247">
        <v>0</v>
      </c>
      <c r="E164" s="247">
        <v>0</v>
      </c>
      <c r="F164" s="247">
        <v>0</v>
      </c>
      <c r="G164" s="247">
        <v>0</v>
      </c>
      <c r="H164" s="247">
        <v>0</v>
      </c>
    </row>
    <row r="165" spans="1:8" ht="20.25">
      <c r="A165" s="245" t="s">
        <v>671</v>
      </c>
      <c r="B165" s="246" t="s">
        <v>1770</v>
      </c>
      <c r="C165" s="247">
        <v>0</v>
      </c>
      <c r="D165" s="247">
        <v>0</v>
      </c>
      <c r="E165" s="247">
        <v>0</v>
      </c>
      <c r="F165" s="247">
        <v>0</v>
      </c>
      <c r="G165" s="247">
        <v>0</v>
      </c>
      <c r="H165" s="247">
        <v>0</v>
      </c>
    </row>
    <row r="166" spans="1:8" ht="20.25">
      <c r="A166" s="248" t="s">
        <v>673</v>
      </c>
      <c r="B166" s="249" t="s">
        <v>1771</v>
      </c>
      <c r="C166" s="250">
        <v>40000</v>
      </c>
      <c r="D166" s="250">
        <v>0</v>
      </c>
      <c r="E166" s="250">
        <v>0</v>
      </c>
      <c r="F166" s="250">
        <v>0</v>
      </c>
      <c r="G166" s="250">
        <v>0</v>
      </c>
      <c r="H166" s="250">
        <v>40000</v>
      </c>
    </row>
    <row r="167" spans="1:8" ht="12.75">
      <c r="A167" s="248" t="s">
        <v>675</v>
      </c>
      <c r="B167" s="249" t="s">
        <v>1772</v>
      </c>
      <c r="C167" s="250">
        <v>1157846</v>
      </c>
      <c r="D167" s="250">
        <v>-37264935</v>
      </c>
      <c r="E167" s="250">
        <v>38864409</v>
      </c>
      <c r="F167" s="250">
        <v>0</v>
      </c>
      <c r="G167" s="250">
        <v>-22843</v>
      </c>
      <c r="H167" s="250">
        <v>2734477</v>
      </c>
    </row>
    <row r="168" spans="1:8" ht="20.25">
      <c r="A168" s="245" t="s">
        <v>677</v>
      </c>
      <c r="B168" s="246" t="s">
        <v>1773</v>
      </c>
      <c r="C168" s="247">
        <v>0</v>
      </c>
      <c r="D168" s="247">
        <v>0</v>
      </c>
      <c r="E168" s="247">
        <v>0</v>
      </c>
      <c r="F168" s="247">
        <v>0</v>
      </c>
      <c r="G168" s="247">
        <v>0</v>
      </c>
      <c r="H168" s="247">
        <v>0</v>
      </c>
    </row>
    <row r="169" spans="1:8" ht="20.25">
      <c r="A169" s="245" t="s">
        <v>679</v>
      </c>
      <c r="B169" s="246" t="s">
        <v>1774</v>
      </c>
      <c r="C169" s="247">
        <v>0</v>
      </c>
      <c r="D169" s="247">
        <v>0</v>
      </c>
      <c r="E169" s="247">
        <v>0</v>
      </c>
      <c r="F169" s="247">
        <v>0</v>
      </c>
      <c r="G169" s="247">
        <v>0</v>
      </c>
      <c r="H169" s="247">
        <v>0</v>
      </c>
    </row>
    <row r="170" spans="1:8" ht="20.25">
      <c r="A170" s="245" t="s">
        <v>681</v>
      </c>
      <c r="B170" s="246" t="s">
        <v>1775</v>
      </c>
      <c r="C170" s="247">
        <v>0</v>
      </c>
      <c r="D170" s="247">
        <v>0</v>
      </c>
      <c r="E170" s="247">
        <v>0</v>
      </c>
      <c r="F170" s="247">
        <v>0</v>
      </c>
      <c r="G170" s="247">
        <v>0</v>
      </c>
      <c r="H170" s="247">
        <v>0</v>
      </c>
    </row>
    <row r="171" spans="1:8" ht="20.25">
      <c r="A171" s="245" t="s">
        <v>683</v>
      </c>
      <c r="B171" s="246" t="s">
        <v>1776</v>
      </c>
      <c r="C171" s="247">
        <v>0</v>
      </c>
      <c r="D171" s="247">
        <v>0</v>
      </c>
      <c r="E171" s="247">
        <v>0</v>
      </c>
      <c r="F171" s="247">
        <v>0</v>
      </c>
      <c r="G171" s="247">
        <v>0</v>
      </c>
      <c r="H171" s="247">
        <v>0</v>
      </c>
    </row>
    <row r="172" spans="1:8" ht="20.25">
      <c r="A172" s="248" t="s">
        <v>685</v>
      </c>
      <c r="B172" s="249" t="s">
        <v>1777</v>
      </c>
      <c r="C172" s="250">
        <v>0</v>
      </c>
      <c r="D172" s="250">
        <v>0</v>
      </c>
      <c r="E172" s="250">
        <v>0</v>
      </c>
      <c r="F172" s="250">
        <v>0</v>
      </c>
      <c r="G172" s="250">
        <v>0</v>
      </c>
      <c r="H172" s="250">
        <v>0</v>
      </c>
    </row>
    <row r="173" spans="1:8" ht="20.25">
      <c r="A173" s="245" t="s">
        <v>687</v>
      </c>
      <c r="B173" s="246" t="s">
        <v>1778</v>
      </c>
      <c r="C173" s="247">
        <v>0</v>
      </c>
      <c r="D173" s="247">
        <v>0</v>
      </c>
      <c r="E173" s="247">
        <v>0</v>
      </c>
      <c r="F173" s="247">
        <v>0</v>
      </c>
      <c r="G173" s="247">
        <v>0</v>
      </c>
      <c r="H173" s="247">
        <v>0</v>
      </c>
    </row>
    <row r="174" spans="1:8" ht="12.75">
      <c r="A174" s="245" t="s">
        <v>689</v>
      </c>
      <c r="B174" s="246" t="s">
        <v>1779</v>
      </c>
      <c r="C174" s="247">
        <v>0</v>
      </c>
      <c r="D174" s="247">
        <v>0</v>
      </c>
      <c r="E174" s="247">
        <v>0</v>
      </c>
      <c r="F174" s="247">
        <v>0</v>
      </c>
      <c r="G174" s="247">
        <v>0</v>
      </c>
      <c r="H174" s="247">
        <v>0</v>
      </c>
    </row>
    <row r="175" spans="1:8" ht="20.25">
      <c r="A175" s="248" t="s">
        <v>691</v>
      </c>
      <c r="B175" s="249" t="s">
        <v>1780</v>
      </c>
      <c r="C175" s="250">
        <v>0</v>
      </c>
      <c r="D175" s="250">
        <v>0</v>
      </c>
      <c r="E175" s="250">
        <v>0</v>
      </c>
      <c r="F175" s="250">
        <v>0</v>
      </c>
      <c r="G175" s="250">
        <v>0</v>
      </c>
      <c r="H175" s="250">
        <v>0</v>
      </c>
    </row>
    <row r="176" spans="1:8" ht="12.75">
      <c r="A176" s="245" t="s">
        <v>693</v>
      </c>
      <c r="B176" s="246" t="s">
        <v>1781</v>
      </c>
      <c r="C176" s="247">
        <v>0</v>
      </c>
      <c r="D176" s="247">
        <v>0</v>
      </c>
      <c r="E176" s="247">
        <v>0</v>
      </c>
      <c r="F176" s="247">
        <v>0</v>
      </c>
      <c r="G176" s="247">
        <v>0</v>
      </c>
      <c r="H176" s="247">
        <v>0</v>
      </c>
    </row>
    <row r="177" spans="1:8" ht="30">
      <c r="A177" s="245" t="s">
        <v>695</v>
      </c>
      <c r="B177" s="246" t="s">
        <v>1782</v>
      </c>
      <c r="C177" s="247">
        <v>0</v>
      </c>
      <c r="D177" s="247">
        <v>0</v>
      </c>
      <c r="E177" s="247">
        <v>0</v>
      </c>
      <c r="F177" s="247">
        <v>0</v>
      </c>
      <c r="G177" s="247">
        <v>0</v>
      </c>
      <c r="H177" s="247">
        <v>0</v>
      </c>
    </row>
    <row r="178" spans="1:8" ht="12.75">
      <c r="A178" s="245" t="s">
        <v>697</v>
      </c>
      <c r="B178" s="246" t="s">
        <v>1783</v>
      </c>
      <c r="C178" s="247">
        <v>0</v>
      </c>
      <c r="D178" s="247">
        <v>0</v>
      </c>
      <c r="E178" s="247">
        <v>0</v>
      </c>
      <c r="F178" s="247">
        <v>0</v>
      </c>
      <c r="G178" s="247">
        <v>0</v>
      </c>
      <c r="H178" s="247">
        <v>0</v>
      </c>
    </row>
    <row r="179" spans="1:8" ht="12.75">
      <c r="A179" s="245" t="s">
        <v>699</v>
      </c>
      <c r="B179" s="246" t="s">
        <v>1784</v>
      </c>
      <c r="C179" s="247">
        <v>0</v>
      </c>
      <c r="D179" s="247">
        <v>0</v>
      </c>
      <c r="E179" s="247">
        <v>0</v>
      </c>
      <c r="F179" s="247">
        <v>0</v>
      </c>
      <c r="G179" s="247">
        <v>0</v>
      </c>
      <c r="H179" s="247">
        <v>0</v>
      </c>
    </row>
    <row r="180" spans="1:8" ht="20.25">
      <c r="A180" s="248" t="s">
        <v>701</v>
      </c>
      <c r="B180" s="249" t="s">
        <v>1785</v>
      </c>
      <c r="C180" s="250">
        <v>0</v>
      </c>
      <c r="D180" s="250">
        <v>0</v>
      </c>
      <c r="E180" s="250">
        <v>0</v>
      </c>
      <c r="F180" s="250">
        <v>0</v>
      </c>
      <c r="G180" s="250">
        <v>0</v>
      </c>
      <c r="H180" s="250">
        <v>0</v>
      </c>
    </row>
    <row r="181" spans="1:8" ht="20.25">
      <c r="A181" s="248" t="s">
        <v>703</v>
      </c>
      <c r="B181" s="249" t="s">
        <v>1786</v>
      </c>
      <c r="C181" s="250">
        <v>0</v>
      </c>
      <c r="D181" s="250">
        <v>0</v>
      </c>
      <c r="E181" s="250">
        <v>0</v>
      </c>
      <c r="F181" s="250">
        <v>0</v>
      </c>
      <c r="G181" s="250">
        <v>0</v>
      </c>
      <c r="H181" s="250">
        <v>0</v>
      </c>
    </row>
    <row r="182" spans="1:8" ht="12.75">
      <c r="A182" s="245" t="s">
        <v>705</v>
      </c>
      <c r="B182" s="246" t="s">
        <v>1787</v>
      </c>
      <c r="C182" s="247">
        <v>0</v>
      </c>
      <c r="D182" s="247">
        <v>0</v>
      </c>
      <c r="E182" s="247">
        <v>0</v>
      </c>
      <c r="F182" s="247">
        <v>0</v>
      </c>
      <c r="G182" s="247">
        <v>0</v>
      </c>
      <c r="H182" s="247">
        <v>0</v>
      </c>
    </row>
    <row r="183" spans="1:8" ht="12.75">
      <c r="A183" s="245" t="s">
        <v>707</v>
      </c>
      <c r="B183" s="246" t="s">
        <v>1788</v>
      </c>
      <c r="C183" s="247">
        <v>0</v>
      </c>
      <c r="D183" s="247">
        <v>0</v>
      </c>
      <c r="E183" s="247">
        <v>0</v>
      </c>
      <c r="F183" s="247">
        <v>0</v>
      </c>
      <c r="G183" s="247">
        <v>0</v>
      </c>
      <c r="H183" s="247">
        <v>0</v>
      </c>
    </row>
    <row r="184" spans="1:8" ht="12.75">
      <c r="A184" s="245" t="s">
        <v>709</v>
      </c>
      <c r="B184" s="246" t="s">
        <v>1789</v>
      </c>
      <c r="C184" s="247">
        <v>0</v>
      </c>
      <c r="D184" s="247">
        <v>0</v>
      </c>
      <c r="E184" s="247">
        <v>0</v>
      </c>
      <c r="F184" s="247">
        <v>0</v>
      </c>
      <c r="G184" s="247">
        <v>0</v>
      </c>
      <c r="H184" s="247">
        <v>0</v>
      </c>
    </row>
    <row r="185" spans="1:8" ht="12.75">
      <c r="A185" s="248" t="s">
        <v>711</v>
      </c>
      <c r="B185" s="249" t="s">
        <v>1790</v>
      </c>
      <c r="C185" s="250">
        <v>0</v>
      </c>
      <c r="D185" s="250">
        <v>0</v>
      </c>
      <c r="E185" s="250">
        <v>0</v>
      </c>
      <c r="F185" s="250">
        <v>0</v>
      </c>
      <c r="G185" s="250">
        <v>0</v>
      </c>
      <c r="H185" s="250">
        <v>0</v>
      </c>
    </row>
    <row r="186" spans="1:8" ht="12.75">
      <c r="A186" s="248" t="s">
        <v>713</v>
      </c>
      <c r="B186" s="249" t="s">
        <v>1791</v>
      </c>
      <c r="C186" s="250">
        <v>198313347</v>
      </c>
      <c r="D186" s="250">
        <v>-39778414</v>
      </c>
      <c r="E186" s="250">
        <v>32753917</v>
      </c>
      <c r="F186" s="250">
        <v>0</v>
      </c>
      <c r="G186" s="250">
        <v>-22843</v>
      </c>
      <c r="H186" s="250">
        <v>191266007</v>
      </c>
    </row>
    <row r="187" spans="1:8" ht="12.75">
      <c r="A187" s="245" t="s">
        <v>715</v>
      </c>
      <c r="B187" s="246" t="s">
        <v>1792</v>
      </c>
      <c r="C187" s="247">
        <v>193403204</v>
      </c>
      <c r="D187" s="247">
        <v>0</v>
      </c>
      <c r="E187" s="247">
        <v>0</v>
      </c>
      <c r="F187" s="247">
        <v>0</v>
      </c>
      <c r="G187" s="247">
        <v>0</v>
      </c>
      <c r="H187" s="247">
        <v>193403204</v>
      </c>
    </row>
    <row r="188" spans="1:8" ht="12.75">
      <c r="A188" s="245" t="s">
        <v>717</v>
      </c>
      <c r="B188" s="246" t="s">
        <v>1793</v>
      </c>
      <c r="C188" s="247">
        <v>0</v>
      </c>
      <c r="D188" s="247">
        <v>0</v>
      </c>
      <c r="E188" s="247">
        <v>0</v>
      </c>
      <c r="F188" s="247">
        <v>0</v>
      </c>
      <c r="G188" s="247">
        <v>0</v>
      </c>
      <c r="H188" s="247">
        <v>0</v>
      </c>
    </row>
    <row r="189" spans="1:8" ht="20.25">
      <c r="A189" s="245" t="s">
        <v>719</v>
      </c>
      <c r="B189" s="246" t="s">
        <v>1794</v>
      </c>
      <c r="C189" s="247">
        <v>0</v>
      </c>
      <c r="D189" s="247">
        <v>0</v>
      </c>
      <c r="E189" s="247">
        <v>0</v>
      </c>
      <c r="F189" s="247">
        <v>0</v>
      </c>
      <c r="G189" s="247">
        <v>0</v>
      </c>
      <c r="H189" s="247">
        <v>0</v>
      </c>
    </row>
    <row r="190" spans="1:8" ht="20.25">
      <c r="A190" s="245" t="s">
        <v>721</v>
      </c>
      <c r="B190" s="246" t="s">
        <v>1795</v>
      </c>
      <c r="C190" s="247">
        <v>0</v>
      </c>
      <c r="D190" s="247">
        <v>0</v>
      </c>
      <c r="E190" s="247">
        <v>0</v>
      </c>
      <c r="F190" s="247">
        <v>0</v>
      </c>
      <c r="G190" s="247">
        <v>0</v>
      </c>
      <c r="H190" s="247">
        <v>0</v>
      </c>
    </row>
    <row r="191" spans="1:8" ht="20.25">
      <c r="A191" s="245" t="s">
        <v>723</v>
      </c>
      <c r="B191" s="246" t="s">
        <v>1796</v>
      </c>
      <c r="C191" s="247">
        <v>0</v>
      </c>
      <c r="D191" s="247">
        <v>0</v>
      </c>
      <c r="E191" s="247">
        <v>0</v>
      </c>
      <c r="F191" s="247">
        <v>0</v>
      </c>
      <c r="G191" s="247">
        <v>0</v>
      </c>
      <c r="H191" s="247">
        <v>0</v>
      </c>
    </row>
    <row r="192" spans="1:8" ht="20.25">
      <c r="A192" s="248" t="s">
        <v>725</v>
      </c>
      <c r="B192" s="249" t="s">
        <v>1797</v>
      </c>
      <c r="C192" s="250">
        <v>2713214</v>
      </c>
      <c r="D192" s="250">
        <v>0</v>
      </c>
      <c r="E192" s="250">
        <v>0</v>
      </c>
      <c r="F192" s="250">
        <v>0</v>
      </c>
      <c r="G192" s="250">
        <v>0</v>
      </c>
      <c r="H192" s="250">
        <v>2713214</v>
      </c>
    </row>
    <row r="193" spans="1:8" ht="12.75">
      <c r="A193" s="245" t="s">
        <v>727</v>
      </c>
      <c r="B193" s="246" t="s">
        <v>1798</v>
      </c>
      <c r="C193" s="247">
        <v>2397807</v>
      </c>
      <c r="D193" s="247">
        <v>0</v>
      </c>
      <c r="E193" s="247">
        <v>-5765646</v>
      </c>
      <c r="F193" s="247">
        <v>0</v>
      </c>
      <c r="G193" s="247">
        <v>0</v>
      </c>
      <c r="H193" s="247">
        <v>-3367839</v>
      </c>
    </row>
    <row r="194" spans="1:8" ht="12.75">
      <c r="A194" s="245" t="s">
        <v>729</v>
      </c>
      <c r="B194" s="246" t="s">
        <v>1799</v>
      </c>
      <c r="C194" s="247">
        <v>0</v>
      </c>
      <c r="D194" s="247">
        <v>0</v>
      </c>
      <c r="E194" s="247">
        <v>0</v>
      </c>
      <c r="F194" s="247">
        <v>0</v>
      </c>
      <c r="G194" s="247">
        <v>0</v>
      </c>
      <c r="H194" s="247">
        <v>0</v>
      </c>
    </row>
    <row r="195" spans="1:8" ht="12.75">
      <c r="A195" s="245" t="s">
        <v>731</v>
      </c>
      <c r="B195" s="246" t="s">
        <v>1800</v>
      </c>
      <c r="C195" s="247">
        <v>-5765646</v>
      </c>
      <c r="D195" s="247">
        <v>0</v>
      </c>
      <c r="E195" s="247">
        <v>2329744</v>
      </c>
      <c r="F195" s="247">
        <v>0</v>
      </c>
      <c r="G195" s="247">
        <v>-22843</v>
      </c>
      <c r="H195" s="247">
        <v>-3458745</v>
      </c>
    </row>
    <row r="196" spans="1:8" ht="12.75">
      <c r="A196" s="248" t="s">
        <v>733</v>
      </c>
      <c r="B196" s="249" t="s">
        <v>1801</v>
      </c>
      <c r="C196" s="250">
        <v>192748579</v>
      </c>
      <c r="D196" s="250">
        <v>0</v>
      </c>
      <c r="E196" s="250">
        <v>-3435902</v>
      </c>
      <c r="F196" s="250">
        <v>0</v>
      </c>
      <c r="G196" s="250">
        <v>-22843</v>
      </c>
      <c r="H196" s="250">
        <v>189289834</v>
      </c>
    </row>
    <row r="197" spans="1:8" ht="20.25">
      <c r="A197" s="245" t="s">
        <v>735</v>
      </c>
      <c r="B197" s="246" t="s">
        <v>1802</v>
      </c>
      <c r="C197" s="247">
        <v>0</v>
      </c>
      <c r="D197" s="247">
        <v>-11125217</v>
      </c>
      <c r="E197" s="247">
        <v>11125217</v>
      </c>
      <c r="F197" s="247">
        <v>0</v>
      </c>
      <c r="G197" s="247">
        <v>0</v>
      </c>
      <c r="H197" s="247">
        <v>0</v>
      </c>
    </row>
    <row r="198" spans="1:8" ht="30">
      <c r="A198" s="245" t="s">
        <v>737</v>
      </c>
      <c r="B198" s="246" t="s">
        <v>1803</v>
      </c>
      <c r="C198" s="247">
        <v>0</v>
      </c>
      <c r="D198" s="247">
        <v>-1810444</v>
      </c>
      <c r="E198" s="247">
        <v>1810444</v>
      </c>
      <c r="F198" s="247">
        <v>0</v>
      </c>
      <c r="G198" s="247">
        <v>0</v>
      </c>
      <c r="H198" s="247">
        <v>0</v>
      </c>
    </row>
    <row r="199" spans="1:8" ht="20.25">
      <c r="A199" s="245" t="s">
        <v>739</v>
      </c>
      <c r="B199" s="246" t="s">
        <v>1804</v>
      </c>
      <c r="C199" s="247">
        <v>4129424</v>
      </c>
      <c r="D199" s="247">
        <v>-23940138</v>
      </c>
      <c r="E199" s="247">
        <v>19810714</v>
      </c>
      <c r="F199" s="247">
        <v>0</v>
      </c>
      <c r="G199" s="247">
        <v>0</v>
      </c>
      <c r="H199" s="247">
        <v>0</v>
      </c>
    </row>
    <row r="200" spans="1:8" ht="20.25">
      <c r="A200" s="245" t="s">
        <v>741</v>
      </c>
      <c r="B200" s="246" t="s">
        <v>1805</v>
      </c>
      <c r="C200" s="247">
        <v>0</v>
      </c>
      <c r="D200" s="247">
        <v>-292180</v>
      </c>
      <c r="E200" s="247">
        <v>292180</v>
      </c>
      <c r="F200" s="247">
        <v>0</v>
      </c>
      <c r="G200" s="247">
        <v>0</v>
      </c>
      <c r="H200" s="247">
        <v>0</v>
      </c>
    </row>
    <row r="201" spans="1:8" ht="20.25">
      <c r="A201" s="245" t="s">
        <v>743</v>
      </c>
      <c r="B201" s="246" t="s">
        <v>1806</v>
      </c>
      <c r="C201" s="247">
        <v>0</v>
      </c>
      <c r="D201" s="247">
        <v>-61038</v>
      </c>
      <c r="E201" s="247">
        <v>1533386</v>
      </c>
      <c r="F201" s="247">
        <v>0</v>
      </c>
      <c r="G201" s="247">
        <v>0</v>
      </c>
      <c r="H201" s="247">
        <v>472348</v>
      </c>
    </row>
    <row r="202" spans="1:8" ht="30">
      <c r="A202" s="245" t="s">
        <v>745</v>
      </c>
      <c r="B202" s="246" t="s">
        <v>1807</v>
      </c>
      <c r="C202" s="247">
        <v>0</v>
      </c>
      <c r="D202" s="247">
        <v>0</v>
      </c>
      <c r="E202" s="247">
        <v>0</v>
      </c>
      <c r="F202" s="247">
        <v>0</v>
      </c>
      <c r="G202" s="247">
        <v>0</v>
      </c>
      <c r="H202" s="247">
        <v>0</v>
      </c>
    </row>
    <row r="203" spans="1:8" ht="20.25">
      <c r="A203" s="245" t="s">
        <v>747</v>
      </c>
      <c r="B203" s="246" t="s">
        <v>1808</v>
      </c>
      <c r="C203" s="247">
        <v>0</v>
      </c>
      <c r="D203" s="247">
        <v>0</v>
      </c>
      <c r="E203" s="247">
        <v>0</v>
      </c>
      <c r="F203" s="247">
        <v>0</v>
      </c>
      <c r="G203" s="247">
        <v>0</v>
      </c>
      <c r="H203" s="247">
        <v>0</v>
      </c>
    </row>
    <row r="204" spans="1:8" ht="20.25">
      <c r="A204" s="245" t="s">
        <v>749</v>
      </c>
      <c r="B204" s="246" t="s">
        <v>1809</v>
      </c>
      <c r="C204" s="247">
        <v>0</v>
      </c>
      <c r="D204" s="247">
        <v>-1513939</v>
      </c>
      <c r="E204" s="247">
        <v>1513939</v>
      </c>
      <c r="F204" s="247">
        <v>0</v>
      </c>
      <c r="G204" s="247">
        <v>0</v>
      </c>
      <c r="H204" s="247">
        <v>0</v>
      </c>
    </row>
    <row r="205" spans="1:8" ht="20.25">
      <c r="A205" s="245" t="s">
        <v>751</v>
      </c>
      <c r="B205" s="246" t="s">
        <v>1810</v>
      </c>
      <c r="C205" s="247">
        <v>0</v>
      </c>
      <c r="D205" s="247">
        <v>0</v>
      </c>
      <c r="E205" s="247">
        <v>0</v>
      </c>
      <c r="F205" s="247">
        <v>0</v>
      </c>
      <c r="G205" s="247">
        <v>0</v>
      </c>
      <c r="H205" s="247">
        <v>0</v>
      </c>
    </row>
    <row r="206" spans="1:8" ht="20.25">
      <c r="A206" s="245" t="s">
        <v>753</v>
      </c>
      <c r="B206" s="246" t="s">
        <v>1811</v>
      </c>
      <c r="C206" s="247">
        <v>0</v>
      </c>
      <c r="D206" s="247">
        <v>0</v>
      </c>
      <c r="E206" s="247">
        <v>0</v>
      </c>
      <c r="F206" s="247">
        <v>0</v>
      </c>
      <c r="G206" s="247">
        <v>0</v>
      </c>
      <c r="H206" s="247">
        <v>0</v>
      </c>
    </row>
    <row r="207" spans="1:8" ht="30">
      <c r="A207" s="245" t="s">
        <v>755</v>
      </c>
      <c r="B207" s="246" t="s">
        <v>1812</v>
      </c>
      <c r="C207" s="247">
        <v>0</v>
      </c>
      <c r="D207" s="247">
        <v>0</v>
      </c>
      <c r="E207" s="247">
        <v>0</v>
      </c>
      <c r="F207" s="247">
        <v>0</v>
      </c>
      <c r="G207" s="247">
        <v>0</v>
      </c>
      <c r="H207" s="247">
        <v>0</v>
      </c>
    </row>
    <row r="208" spans="1:8" ht="20.25">
      <c r="A208" s="245" t="s">
        <v>757</v>
      </c>
      <c r="B208" s="246" t="s">
        <v>1813</v>
      </c>
      <c r="C208" s="247">
        <v>0</v>
      </c>
      <c r="D208" s="247">
        <v>0</v>
      </c>
      <c r="E208" s="247">
        <v>0</v>
      </c>
      <c r="F208" s="247">
        <v>0</v>
      </c>
      <c r="G208" s="247">
        <v>0</v>
      </c>
      <c r="H208" s="247">
        <v>0</v>
      </c>
    </row>
    <row r="209" spans="1:8" ht="20.25">
      <c r="A209" s="245" t="s">
        <v>759</v>
      </c>
      <c r="B209" s="246" t="s">
        <v>1814</v>
      </c>
      <c r="C209" s="247">
        <v>0</v>
      </c>
      <c r="D209" s="247">
        <v>-619646</v>
      </c>
      <c r="E209" s="247">
        <v>619646</v>
      </c>
      <c r="F209" s="247">
        <v>0</v>
      </c>
      <c r="G209" s="247">
        <v>0</v>
      </c>
      <c r="H209" s="247">
        <v>0</v>
      </c>
    </row>
    <row r="210" spans="1:8" ht="30">
      <c r="A210" s="245" t="s">
        <v>761</v>
      </c>
      <c r="B210" s="246" t="s">
        <v>1815</v>
      </c>
      <c r="C210" s="247">
        <v>0</v>
      </c>
      <c r="D210" s="247">
        <v>0</v>
      </c>
      <c r="E210" s="247">
        <v>0</v>
      </c>
      <c r="F210" s="247">
        <v>0</v>
      </c>
      <c r="G210" s="247">
        <v>0</v>
      </c>
      <c r="H210" s="247">
        <v>0</v>
      </c>
    </row>
    <row r="211" spans="1:8" ht="30">
      <c r="A211" s="245" t="s">
        <v>763</v>
      </c>
      <c r="B211" s="246" t="s">
        <v>1816</v>
      </c>
      <c r="C211" s="247">
        <v>0</v>
      </c>
      <c r="D211" s="247">
        <v>0</v>
      </c>
      <c r="E211" s="247">
        <v>0</v>
      </c>
      <c r="F211" s="247">
        <v>0</v>
      </c>
      <c r="G211" s="247">
        <v>0</v>
      </c>
      <c r="H211" s="247">
        <v>0</v>
      </c>
    </row>
    <row r="212" spans="1:8" ht="20.25">
      <c r="A212" s="245" t="s">
        <v>765</v>
      </c>
      <c r="B212" s="246" t="s">
        <v>1817</v>
      </c>
      <c r="C212" s="247">
        <v>0</v>
      </c>
      <c r="D212" s="247">
        <v>0</v>
      </c>
      <c r="E212" s="247">
        <v>0</v>
      </c>
      <c r="F212" s="247">
        <v>0</v>
      </c>
      <c r="G212" s="247">
        <v>0</v>
      </c>
      <c r="H212" s="247">
        <v>0</v>
      </c>
    </row>
    <row r="213" spans="1:8" ht="20.25">
      <c r="A213" s="245" t="s">
        <v>767</v>
      </c>
      <c r="B213" s="246" t="s">
        <v>1818</v>
      </c>
      <c r="C213" s="247">
        <v>0</v>
      </c>
      <c r="D213" s="247">
        <v>0</v>
      </c>
      <c r="E213" s="247">
        <v>0</v>
      </c>
      <c r="F213" s="247">
        <v>0</v>
      </c>
      <c r="G213" s="247">
        <v>0</v>
      </c>
      <c r="H213" s="247">
        <v>0</v>
      </c>
    </row>
    <row r="214" spans="1:8" ht="20.25">
      <c r="A214" s="245" t="s">
        <v>769</v>
      </c>
      <c r="B214" s="246" t="s">
        <v>1819</v>
      </c>
      <c r="C214" s="247">
        <v>0</v>
      </c>
      <c r="D214" s="247">
        <v>0</v>
      </c>
      <c r="E214" s="247">
        <v>0</v>
      </c>
      <c r="F214" s="247">
        <v>0</v>
      </c>
      <c r="G214" s="247">
        <v>0</v>
      </c>
      <c r="H214" s="247">
        <v>0</v>
      </c>
    </row>
    <row r="215" spans="1:8" ht="20.25">
      <c r="A215" s="245" t="s">
        <v>771</v>
      </c>
      <c r="B215" s="246" t="s">
        <v>1820</v>
      </c>
      <c r="C215" s="247">
        <v>0</v>
      </c>
      <c r="D215" s="247">
        <v>0</v>
      </c>
      <c r="E215" s="247">
        <v>0</v>
      </c>
      <c r="F215" s="247">
        <v>0</v>
      </c>
      <c r="G215" s="247">
        <v>0</v>
      </c>
      <c r="H215" s="247">
        <v>0</v>
      </c>
    </row>
    <row r="216" spans="1:8" ht="20.25">
      <c r="A216" s="245" t="s">
        <v>773</v>
      </c>
      <c r="B216" s="246" t="s">
        <v>1821</v>
      </c>
      <c r="C216" s="247">
        <v>0</v>
      </c>
      <c r="D216" s="247">
        <v>-619646</v>
      </c>
      <c r="E216" s="247">
        <v>619646</v>
      </c>
      <c r="F216" s="247">
        <v>0</v>
      </c>
      <c r="G216" s="247">
        <v>0</v>
      </c>
      <c r="H216" s="247">
        <v>0</v>
      </c>
    </row>
    <row r="217" spans="1:8" ht="20.25">
      <c r="A217" s="245" t="s">
        <v>775</v>
      </c>
      <c r="B217" s="246" t="s">
        <v>1822</v>
      </c>
      <c r="C217" s="247">
        <v>0</v>
      </c>
      <c r="D217" s="247">
        <v>0</v>
      </c>
      <c r="E217" s="247">
        <v>0</v>
      </c>
      <c r="F217" s="247">
        <v>0</v>
      </c>
      <c r="G217" s="247">
        <v>0</v>
      </c>
      <c r="H217" s="247">
        <v>0</v>
      </c>
    </row>
    <row r="218" spans="1:8" ht="20.25">
      <c r="A218" s="245" t="s">
        <v>777</v>
      </c>
      <c r="B218" s="246" t="s">
        <v>1823</v>
      </c>
      <c r="C218" s="247">
        <v>0</v>
      </c>
      <c r="D218" s="247">
        <v>0</v>
      </c>
      <c r="E218" s="247">
        <v>0</v>
      </c>
      <c r="F218" s="247">
        <v>0</v>
      </c>
      <c r="G218" s="247">
        <v>0</v>
      </c>
      <c r="H218" s="247">
        <v>0</v>
      </c>
    </row>
    <row r="219" spans="1:8" ht="30">
      <c r="A219" s="245" t="s">
        <v>779</v>
      </c>
      <c r="B219" s="246" t="s">
        <v>1824</v>
      </c>
      <c r="C219" s="247">
        <v>0</v>
      </c>
      <c r="D219" s="247">
        <v>0</v>
      </c>
      <c r="E219" s="247">
        <v>0</v>
      </c>
      <c r="F219" s="247">
        <v>0</v>
      </c>
      <c r="G219" s="247">
        <v>0</v>
      </c>
      <c r="H219" s="247">
        <v>0</v>
      </c>
    </row>
    <row r="220" spans="1:8" ht="20.25">
      <c r="A220" s="245" t="s">
        <v>781</v>
      </c>
      <c r="B220" s="246" t="s">
        <v>1825</v>
      </c>
      <c r="C220" s="247">
        <v>0</v>
      </c>
      <c r="D220" s="247">
        <v>0</v>
      </c>
      <c r="E220" s="247">
        <v>0</v>
      </c>
      <c r="F220" s="247">
        <v>0</v>
      </c>
      <c r="G220" s="247">
        <v>0</v>
      </c>
      <c r="H220" s="247">
        <v>0</v>
      </c>
    </row>
    <row r="221" spans="1:8" ht="20.25">
      <c r="A221" s="245" t="s">
        <v>783</v>
      </c>
      <c r="B221" s="246" t="s">
        <v>1826</v>
      </c>
      <c r="C221" s="247">
        <v>0</v>
      </c>
      <c r="D221" s="247">
        <v>0</v>
      </c>
      <c r="E221" s="247">
        <v>0</v>
      </c>
      <c r="F221" s="247">
        <v>0</v>
      </c>
      <c r="G221" s="247">
        <v>0</v>
      </c>
      <c r="H221" s="247">
        <v>0</v>
      </c>
    </row>
    <row r="222" spans="1:8" ht="30">
      <c r="A222" s="245" t="s">
        <v>785</v>
      </c>
      <c r="B222" s="246" t="s">
        <v>1827</v>
      </c>
      <c r="C222" s="247">
        <v>0</v>
      </c>
      <c r="D222" s="247">
        <v>0</v>
      </c>
      <c r="E222" s="247">
        <v>0</v>
      </c>
      <c r="F222" s="247">
        <v>0</v>
      </c>
      <c r="G222" s="247">
        <v>0</v>
      </c>
      <c r="H222" s="247">
        <v>0</v>
      </c>
    </row>
    <row r="223" spans="1:8" ht="20.25">
      <c r="A223" s="248" t="s">
        <v>787</v>
      </c>
      <c r="B223" s="249" t="s">
        <v>1828</v>
      </c>
      <c r="C223" s="250">
        <v>4129424</v>
      </c>
      <c r="D223" s="250">
        <v>-40362602</v>
      </c>
      <c r="E223" s="250">
        <v>36705526</v>
      </c>
      <c r="F223" s="250">
        <v>0</v>
      </c>
      <c r="G223" s="250">
        <v>0</v>
      </c>
      <c r="H223" s="250">
        <v>472348</v>
      </c>
    </row>
    <row r="224" spans="1:8" ht="20.25">
      <c r="A224" s="245" t="s">
        <v>789</v>
      </c>
      <c r="B224" s="246" t="s">
        <v>1829</v>
      </c>
      <c r="C224" s="247">
        <v>0</v>
      </c>
      <c r="D224" s="247">
        <v>0</v>
      </c>
      <c r="E224" s="247">
        <v>0</v>
      </c>
      <c r="F224" s="247">
        <v>0</v>
      </c>
      <c r="G224" s="247">
        <v>0</v>
      </c>
      <c r="H224" s="247">
        <v>0</v>
      </c>
    </row>
    <row r="225" spans="1:8" ht="30">
      <c r="A225" s="245" t="s">
        <v>791</v>
      </c>
      <c r="B225" s="246" t="s">
        <v>1830</v>
      </c>
      <c r="C225" s="247">
        <v>0</v>
      </c>
      <c r="D225" s="247">
        <v>0</v>
      </c>
      <c r="E225" s="247">
        <v>0</v>
      </c>
      <c r="F225" s="247">
        <v>0</v>
      </c>
      <c r="G225" s="247">
        <v>0</v>
      </c>
      <c r="H225" s="247">
        <v>0</v>
      </c>
    </row>
    <row r="226" spans="1:8" ht="20.25">
      <c r="A226" s="245" t="s">
        <v>793</v>
      </c>
      <c r="B226" s="246" t="s">
        <v>1831</v>
      </c>
      <c r="C226" s="247">
        <v>0</v>
      </c>
      <c r="D226" s="247">
        <v>0</v>
      </c>
      <c r="E226" s="247">
        <v>0</v>
      </c>
      <c r="F226" s="247">
        <v>0</v>
      </c>
      <c r="G226" s="247">
        <v>0</v>
      </c>
      <c r="H226" s="247">
        <v>0</v>
      </c>
    </row>
    <row r="227" spans="1:8" ht="20.25">
      <c r="A227" s="245" t="s">
        <v>795</v>
      </c>
      <c r="B227" s="246" t="s">
        <v>1832</v>
      </c>
      <c r="C227" s="247">
        <v>0</v>
      </c>
      <c r="D227" s="247">
        <v>0</v>
      </c>
      <c r="E227" s="247">
        <v>0</v>
      </c>
      <c r="F227" s="247">
        <v>0</v>
      </c>
      <c r="G227" s="247">
        <v>0</v>
      </c>
      <c r="H227" s="247">
        <v>0</v>
      </c>
    </row>
    <row r="228" spans="1:8" ht="20.25">
      <c r="A228" s="245" t="s">
        <v>797</v>
      </c>
      <c r="B228" s="246" t="s">
        <v>1833</v>
      </c>
      <c r="C228" s="247">
        <v>0</v>
      </c>
      <c r="D228" s="247">
        <v>0</v>
      </c>
      <c r="E228" s="247">
        <v>0</v>
      </c>
      <c r="F228" s="247">
        <v>0</v>
      </c>
      <c r="G228" s="247">
        <v>0</v>
      </c>
      <c r="H228" s="247">
        <v>0</v>
      </c>
    </row>
    <row r="229" spans="1:8" ht="30">
      <c r="A229" s="245" t="s">
        <v>799</v>
      </c>
      <c r="B229" s="246" t="s">
        <v>1834</v>
      </c>
      <c r="C229" s="247">
        <v>0</v>
      </c>
      <c r="D229" s="247">
        <v>0</v>
      </c>
      <c r="E229" s="247">
        <v>0</v>
      </c>
      <c r="F229" s="247">
        <v>0</v>
      </c>
      <c r="G229" s="247">
        <v>0</v>
      </c>
      <c r="H229" s="247">
        <v>0</v>
      </c>
    </row>
    <row r="230" spans="1:8" ht="30">
      <c r="A230" s="245" t="s">
        <v>801</v>
      </c>
      <c r="B230" s="246" t="s">
        <v>1835</v>
      </c>
      <c r="C230" s="247">
        <v>0</v>
      </c>
      <c r="D230" s="247">
        <v>0</v>
      </c>
      <c r="E230" s="247">
        <v>0</v>
      </c>
      <c r="F230" s="247">
        <v>0</v>
      </c>
      <c r="G230" s="247">
        <v>0</v>
      </c>
      <c r="H230" s="247">
        <v>0</v>
      </c>
    </row>
    <row r="231" spans="1:8" ht="20.25">
      <c r="A231" s="245" t="s">
        <v>803</v>
      </c>
      <c r="B231" s="246" t="s">
        <v>1836</v>
      </c>
      <c r="C231" s="247">
        <v>0</v>
      </c>
      <c r="D231" s="247">
        <v>0</v>
      </c>
      <c r="E231" s="247">
        <v>0</v>
      </c>
      <c r="F231" s="247">
        <v>0</v>
      </c>
      <c r="G231" s="247">
        <v>0</v>
      </c>
      <c r="H231" s="247">
        <v>0</v>
      </c>
    </row>
    <row r="232" spans="1:8" ht="20.25">
      <c r="A232" s="245" t="s">
        <v>805</v>
      </c>
      <c r="B232" s="246" t="s">
        <v>1837</v>
      </c>
      <c r="C232" s="247">
        <v>0</v>
      </c>
      <c r="D232" s="247">
        <v>0</v>
      </c>
      <c r="E232" s="247">
        <v>0</v>
      </c>
      <c r="F232" s="247">
        <v>0</v>
      </c>
      <c r="G232" s="247">
        <v>0</v>
      </c>
      <c r="H232" s="247">
        <v>0</v>
      </c>
    </row>
    <row r="233" spans="1:8" ht="20.25">
      <c r="A233" s="245" t="s">
        <v>807</v>
      </c>
      <c r="B233" s="246" t="s">
        <v>1838</v>
      </c>
      <c r="C233" s="247">
        <v>0</v>
      </c>
      <c r="D233" s="247">
        <v>0</v>
      </c>
      <c r="E233" s="247">
        <v>0</v>
      </c>
      <c r="F233" s="247">
        <v>0</v>
      </c>
      <c r="G233" s="247">
        <v>0</v>
      </c>
      <c r="H233" s="247">
        <v>0</v>
      </c>
    </row>
    <row r="234" spans="1:8" ht="40.5">
      <c r="A234" s="245" t="s">
        <v>809</v>
      </c>
      <c r="B234" s="246" t="s">
        <v>1839</v>
      </c>
      <c r="C234" s="247">
        <v>0</v>
      </c>
      <c r="D234" s="247">
        <v>0</v>
      </c>
      <c r="E234" s="247">
        <v>0</v>
      </c>
      <c r="F234" s="247">
        <v>0</v>
      </c>
      <c r="G234" s="247">
        <v>0</v>
      </c>
      <c r="H234" s="247">
        <v>0</v>
      </c>
    </row>
    <row r="235" spans="1:8" ht="30">
      <c r="A235" s="245" t="s">
        <v>811</v>
      </c>
      <c r="B235" s="246" t="s">
        <v>1840</v>
      </c>
      <c r="C235" s="247">
        <v>0</v>
      </c>
      <c r="D235" s="247">
        <v>0</v>
      </c>
      <c r="E235" s="247">
        <v>0</v>
      </c>
      <c r="F235" s="247">
        <v>0</v>
      </c>
      <c r="G235" s="247">
        <v>0</v>
      </c>
      <c r="H235" s="247">
        <v>0</v>
      </c>
    </row>
    <row r="236" spans="1:8" ht="20.25">
      <c r="A236" s="245" t="s">
        <v>813</v>
      </c>
      <c r="B236" s="246" t="s">
        <v>1841</v>
      </c>
      <c r="C236" s="247">
        <v>619646</v>
      </c>
      <c r="D236" s="247">
        <v>500918</v>
      </c>
      <c r="E236" s="247">
        <v>-619646</v>
      </c>
      <c r="F236" s="247">
        <v>0</v>
      </c>
      <c r="G236" s="247">
        <v>0</v>
      </c>
      <c r="H236" s="247">
        <v>500918</v>
      </c>
    </row>
    <row r="237" spans="1:8" ht="30">
      <c r="A237" s="245" t="s">
        <v>815</v>
      </c>
      <c r="B237" s="246" t="s">
        <v>1842</v>
      </c>
      <c r="C237" s="247">
        <v>0</v>
      </c>
      <c r="D237" s="247">
        <v>0</v>
      </c>
      <c r="E237" s="247">
        <v>0</v>
      </c>
      <c r="F237" s="247">
        <v>0</v>
      </c>
      <c r="G237" s="247">
        <v>0</v>
      </c>
      <c r="H237" s="247">
        <v>0</v>
      </c>
    </row>
    <row r="238" spans="1:8" ht="20.25">
      <c r="A238" s="245" t="s">
        <v>817</v>
      </c>
      <c r="B238" s="246" t="s">
        <v>1843</v>
      </c>
      <c r="C238" s="247">
        <v>0</v>
      </c>
      <c r="D238" s="247">
        <v>0</v>
      </c>
      <c r="E238" s="247">
        <v>0</v>
      </c>
      <c r="F238" s="247">
        <v>0</v>
      </c>
      <c r="G238" s="247">
        <v>0</v>
      </c>
      <c r="H238" s="247">
        <v>0</v>
      </c>
    </row>
    <row r="239" spans="1:8" ht="20.25">
      <c r="A239" s="245" t="s">
        <v>819</v>
      </c>
      <c r="B239" s="246" t="s">
        <v>1844</v>
      </c>
      <c r="C239" s="247">
        <v>0</v>
      </c>
      <c r="D239" s="247">
        <v>0</v>
      </c>
      <c r="E239" s="247">
        <v>0</v>
      </c>
      <c r="F239" s="247">
        <v>0</v>
      </c>
      <c r="G239" s="247">
        <v>0</v>
      </c>
      <c r="H239" s="247">
        <v>0</v>
      </c>
    </row>
    <row r="240" spans="1:8" ht="30">
      <c r="A240" s="245" t="s">
        <v>821</v>
      </c>
      <c r="B240" s="246" t="s">
        <v>1845</v>
      </c>
      <c r="C240" s="247">
        <v>0</v>
      </c>
      <c r="D240" s="247">
        <v>0</v>
      </c>
      <c r="E240" s="247">
        <v>0</v>
      </c>
      <c r="F240" s="247">
        <v>0</v>
      </c>
      <c r="G240" s="247">
        <v>0</v>
      </c>
      <c r="H240" s="247">
        <v>0</v>
      </c>
    </row>
    <row r="241" spans="1:8" ht="30">
      <c r="A241" s="245" t="s">
        <v>823</v>
      </c>
      <c r="B241" s="246" t="s">
        <v>1846</v>
      </c>
      <c r="C241" s="247">
        <v>619646</v>
      </c>
      <c r="D241" s="247">
        <v>500918</v>
      </c>
      <c r="E241" s="247">
        <v>-619646</v>
      </c>
      <c r="F241" s="247">
        <v>0</v>
      </c>
      <c r="G241" s="247">
        <v>0</v>
      </c>
      <c r="H241" s="247">
        <v>500918</v>
      </c>
    </row>
    <row r="242" spans="1:8" ht="20.25">
      <c r="A242" s="245" t="s">
        <v>825</v>
      </c>
      <c r="B242" s="246" t="s">
        <v>1847</v>
      </c>
      <c r="C242" s="247">
        <v>0</v>
      </c>
      <c r="D242" s="247">
        <v>0</v>
      </c>
      <c r="E242" s="247">
        <v>0</v>
      </c>
      <c r="F242" s="247">
        <v>0</v>
      </c>
      <c r="G242" s="247">
        <v>0</v>
      </c>
      <c r="H242" s="247">
        <v>0</v>
      </c>
    </row>
    <row r="243" spans="1:8" ht="20.25">
      <c r="A243" s="245" t="s">
        <v>827</v>
      </c>
      <c r="B243" s="246" t="s">
        <v>1848</v>
      </c>
      <c r="C243" s="247">
        <v>0</v>
      </c>
      <c r="D243" s="247">
        <v>0</v>
      </c>
      <c r="E243" s="247">
        <v>0</v>
      </c>
      <c r="F243" s="247">
        <v>0</v>
      </c>
      <c r="G243" s="247">
        <v>0</v>
      </c>
      <c r="H243" s="247">
        <v>0</v>
      </c>
    </row>
    <row r="244" spans="1:8" ht="30">
      <c r="A244" s="245" t="s">
        <v>829</v>
      </c>
      <c r="B244" s="246" t="s">
        <v>1849</v>
      </c>
      <c r="C244" s="247">
        <v>0</v>
      </c>
      <c r="D244" s="247">
        <v>0</v>
      </c>
      <c r="E244" s="247">
        <v>0</v>
      </c>
      <c r="F244" s="247">
        <v>0</v>
      </c>
      <c r="G244" s="247">
        <v>0</v>
      </c>
      <c r="H244" s="247">
        <v>0</v>
      </c>
    </row>
    <row r="245" spans="1:8" ht="30">
      <c r="A245" s="245" t="s">
        <v>831</v>
      </c>
      <c r="B245" s="246" t="s">
        <v>1850</v>
      </c>
      <c r="C245" s="247">
        <v>0</v>
      </c>
      <c r="D245" s="247">
        <v>0</v>
      </c>
      <c r="E245" s="247">
        <v>0</v>
      </c>
      <c r="F245" s="247">
        <v>0</v>
      </c>
      <c r="G245" s="247">
        <v>0</v>
      </c>
      <c r="H245" s="247">
        <v>0</v>
      </c>
    </row>
    <row r="246" spans="1:8" ht="20.25">
      <c r="A246" s="245" t="s">
        <v>833</v>
      </c>
      <c r="B246" s="246" t="s">
        <v>1851</v>
      </c>
      <c r="C246" s="247">
        <v>0</v>
      </c>
      <c r="D246" s="247">
        <v>0</v>
      </c>
      <c r="E246" s="247">
        <v>0</v>
      </c>
      <c r="F246" s="247">
        <v>0</v>
      </c>
      <c r="G246" s="247">
        <v>0</v>
      </c>
      <c r="H246" s="247">
        <v>0</v>
      </c>
    </row>
    <row r="247" spans="1:8" ht="20.25">
      <c r="A247" s="248" t="s">
        <v>835</v>
      </c>
      <c r="B247" s="249" t="s">
        <v>1852</v>
      </c>
      <c r="C247" s="250">
        <v>619646</v>
      </c>
      <c r="D247" s="250">
        <v>500918</v>
      </c>
      <c r="E247" s="250">
        <v>-619646</v>
      </c>
      <c r="F247" s="250">
        <v>0</v>
      </c>
      <c r="G247" s="250">
        <v>0</v>
      </c>
      <c r="H247" s="250">
        <v>500918</v>
      </c>
    </row>
    <row r="248" spans="1:8" ht="12.75">
      <c r="A248" s="245" t="s">
        <v>837</v>
      </c>
      <c r="B248" s="246" t="s">
        <v>1853</v>
      </c>
      <c r="C248" s="247">
        <v>60000</v>
      </c>
      <c r="D248" s="247">
        <v>77072</v>
      </c>
      <c r="E248" s="247">
        <v>0</v>
      </c>
      <c r="F248" s="247">
        <v>0</v>
      </c>
      <c r="G248" s="247">
        <v>0</v>
      </c>
      <c r="H248" s="247">
        <v>137072</v>
      </c>
    </row>
    <row r="249" spans="1:8" ht="20.25">
      <c r="A249" s="245" t="s">
        <v>839</v>
      </c>
      <c r="B249" s="246" t="s">
        <v>1854</v>
      </c>
      <c r="C249" s="247">
        <v>0</v>
      </c>
      <c r="D249" s="247">
        <v>0</v>
      </c>
      <c r="E249" s="247">
        <v>0</v>
      </c>
      <c r="F249" s="247">
        <v>0</v>
      </c>
      <c r="G249" s="247">
        <v>0</v>
      </c>
      <c r="H249" s="247">
        <v>0</v>
      </c>
    </row>
    <row r="250" spans="1:8" ht="12.75">
      <c r="A250" s="245" t="s">
        <v>841</v>
      </c>
      <c r="B250" s="246" t="s">
        <v>1855</v>
      </c>
      <c r="C250" s="247">
        <v>0</v>
      </c>
      <c r="D250" s="247">
        <v>6198</v>
      </c>
      <c r="E250" s="247">
        <v>0</v>
      </c>
      <c r="F250" s="247">
        <v>0</v>
      </c>
      <c r="G250" s="247">
        <v>0</v>
      </c>
      <c r="H250" s="247">
        <v>6198</v>
      </c>
    </row>
    <row r="251" spans="1:8" ht="12.75">
      <c r="A251" s="245" t="s">
        <v>843</v>
      </c>
      <c r="B251" s="246" t="s">
        <v>1856</v>
      </c>
      <c r="C251" s="247">
        <v>0</v>
      </c>
      <c r="D251" s="247">
        <v>0</v>
      </c>
      <c r="E251" s="247">
        <v>0</v>
      </c>
      <c r="F251" s="247">
        <v>0</v>
      </c>
      <c r="G251" s="247">
        <v>0</v>
      </c>
      <c r="H251" s="247">
        <v>0</v>
      </c>
    </row>
    <row r="252" spans="1:8" ht="30">
      <c r="A252" s="245" t="s">
        <v>845</v>
      </c>
      <c r="B252" s="246" t="s">
        <v>1857</v>
      </c>
      <c r="C252" s="247">
        <v>0</v>
      </c>
      <c r="D252" s="247">
        <v>0</v>
      </c>
      <c r="E252" s="247">
        <v>0</v>
      </c>
      <c r="F252" s="247">
        <v>0</v>
      </c>
      <c r="G252" s="247">
        <v>0</v>
      </c>
      <c r="H252" s="247">
        <v>0</v>
      </c>
    </row>
    <row r="253" spans="1:8" ht="20.25">
      <c r="A253" s="245" t="s">
        <v>847</v>
      </c>
      <c r="B253" s="246" t="s">
        <v>1858</v>
      </c>
      <c r="C253" s="247">
        <v>0</v>
      </c>
      <c r="D253" s="247">
        <v>0</v>
      </c>
      <c r="E253" s="247">
        <v>0</v>
      </c>
      <c r="F253" s="247">
        <v>0</v>
      </c>
      <c r="G253" s="247">
        <v>0</v>
      </c>
      <c r="H253" s="247">
        <v>0</v>
      </c>
    </row>
    <row r="254" spans="1:8" ht="20.25">
      <c r="A254" s="245" t="s">
        <v>849</v>
      </c>
      <c r="B254" s="246" t="s">
        <v>1859</v>
      </c>
      <c r="C254" s="247">
        <v>0</v>
      </c>
      <c r="D254" s="247">
        <v>0</v>
      </c>
      <c r="E254" s="247">
        <v>0</v>
      </c>
      <c r="F254" s="247">
        <v>0</v>
      </c>
      <c r="G254" s="247">
        <v>0</v>
      </c>
      <c r="H254" s="247">
        <v>0</v>
      </c>
    </row>
    <row r="255" spans="1:8" ht="20.25">
      <c r="A255" s="245" t="s">
        <v>851</v>
      </c>
      <c r="B255" s="246" t="s">
        <v>1860</v>
      </c>
      <c r="C255" s="247">
        <v>0</v>
      </c>
      <c r="D255" s="247">
        <v>0</v>
      </c>
      <c r="E255" s="247">
        <v>0</v>
      </c>
      <c r="F255" s="247">
        <v>0</v>
      </c>
      <c r="G255" s="247">
        <v>0</v>
      </c>
      <c r="H255" s="247">
        <v>0</v>
      </c>
    </row>
    <row r="256" spans="1:8" ht="12.75">
      <c r="A256" s="245" t="s">
        <v>853</v>
      </c>
      <c r="B256" s="246" t="s">
        <v>1861</v>
      </c>
      <c r="C256" s="247">
        <v>0</v>
      </c>
      <c r="D256" s="247">
        <v>0</v>
      </c>
      <c r="E256" s="247">
        <v>0</v>
      </c>
      <c r="F256" s="247">
        <v>0</v>
      </c>
      <c r="G256" s="247">
        <v>0</v>
      </c>
      <c r="H256" s="247">
        <v>0</v>
      </c>
    </row>
    <row r="257" spans="1:8" ht="20.25">
      <c r="A257" s="245" t="s">
        <v>855</v>
      </c>
      <c r="B257" s="246" t="s">
        <v>1862</v>
      </c>
      <c r="C257" s="247">
        <v>0</v>
      </c>
      <c r="D257" s="247">
        <v>0</v>
      </c>
      <c r="E257" s="247">
        <v>0</v>
      </c>
      <c r="F257" s="247">
        <v>0</v>
      </c>
      <c r="G257" s="247">
        <v>0</v>
      </c>
      <c r="H257" s="247">
        <v>0</v>
      </c>
    </row>
    <row r="258" spans="1:8" ht="20.25">
      <c r="A258" s="248" t="s">
        <v>857</v>
      </c>
      <c r="B258" s="249" t="s">
        <v>1863</v>
      </c>
      <c r="C258" s="250">
        <v>60000</v>
      </c>
      <c r="D258" s="250">
        <v>83270</v>
      </c>
      <c r="E258" s="250">
        <v>0</v>
      </c>
      <c r="F258" s="250">
        <v>0</v>
      </c>
      <c r="G258" s="250">
        <v>0</v>
      </c>
      <c r="H258" s="250">
        <v>143270</v>
      </c>
    </row>
    <row r="259" spans="1:8" ht="12.75">
      <c r="A259" s="248" t="s">
        <v>859</v>
      </c>
      <c r="B259" s="249" t="s">
        <v>1864</v>
      </c>
      <c r="C259" s="250">
        <v>4809070</v>
      </c>
      <c r="D259" s="250">
        <v>-39778414</v>
      </c>
      <c r="E259" s="250">
        <v>36085880</v>
      </c>
      <c r="F259" s="250">
        <v>0</v>
      </c>
      <c r="G259" s="250">
        <v>0</v>
      </c>
      <c r="H259" s="250">
        <v>1116536</v>
      </c>
    </row>
    <row r="260" spans="1:8" ht="20.25">
      <c r="A260" s="248" t="s">
        <v>861</v>
      </c>
      <c r="B260" s="249" t="s">
        <v>1865</v>
      </c>
      <c r="C260" s="250">
        <v>0</v>
      </c>
      <c r="D260" s="250">
        <v>0</v>
      </c>
      <c r="E260" s="250">
        <v>0</v>
      </c>
      <c r="F260" s="250">
        <v>0</v>
      </c>
      <c r="G260" s="250">
        <v>0</v>
      </c>
      <c r="H260" s="250">
        <v>0</v>
      </c>
    </row>
    <row r="261" spans="1:8" ht="20.25">
      <c r="A261" s="245" t="s">
        <v>863</v>
      </c>
      <c r="B261" s="246" t="s">
        <v>1866</v>
      </c>
      <c r="C261" s="247">
        <v>0</v>
      </c>
      <c r="D261" s="247">
        <v>0</v>
      </c>
      <c r="E261" s="247">
        <v>0</v>
      </c>
      <c r="F261" s="247">
        <v>0</v>
      </c>
      <c r="G261" s="247">
        <v>0</v>
      </c>
      <c r="H261" s="247">
        <v>0</v>
      </c>
    </row>
    <row r="262" spans="1:8" ht="12.75">
      <c r="A262" s="245" t="s">
        <v>865</v>
      </c>
      <c r="B262" s="246" t="s">
        <v>1867</v>
      </c>
      <c r="C262" s="247">
        <v>755698</v>
      </c>
      <c r="D262" s="247">
        <v>0</v>
      </c>
      <c r="E262" s="247">
        <v>103939</v>
      </c>
      <c r="F262" s="247">
        <v>0</v>
      </c>
      <c r="G262" s="247">
        <v>0</v>
      </c>
      <c r="H262" s="247">
        <v>859637</v>
      </c>
    </row>
    <row r="263" spans="1:8" ht="12.75">
      <c r="A263" s="245" t="s">
        <v>867</v>
      </c>
      <c r="B263" s="246" t="s">
        <v>1868</v>
      </c>
      <c r="C263" s="247">
        <v>0</v>
      </c>
      <c r="D263" s="247">
        <v>0</v>
      </c>
      <c r="E263" s="247">
        <v>0</v>
      </c>
      <c r="F263" s="247">
        <v>0</v>
      </c>
      <c r="G263" s="247">
        <v>0</v>
      </c>
      <c r="H263" s="247">
        <v>0</v>
      </c>
    </row>
    <row r="264" spans="1:8" ht="12.75">
      <c r="A264" s="248" t="s">
        <v>869</v>
      </c>
      <c r="B264" s="249" t="s">
        <v>1869</v>
      </c>
      <c r="C264" s="250">
        <v>755698</v>
      </c>
      <c r="D264" s="250">
        <v>0</v>
      </c>
      <c r="E264" s="250">
        <v>20168</v>
      </c>
      <c r="F264" s="250">
        <v>0</v>
      </c>
      <c r="G264" s="250">
        <v>0</v>
      </c>
      <c r="H264" s="250">
        <v>8596373</v>
      </c>
    </row>
    <row r="265" spans="1:8" ht="12.75">
      <c r="A265" s="248" t="s">
        <v>871</v>
      </c>
      <c r="B265" s="249" t="s">
        <v>1870</v>
      </c>
      <c r="C265" s="250">
        <v>198313347</v>
      </c>
      <c r="D265" s="250">
        <v>-39778414</v>
      </c>
      <c r="E265" s="250">
        <v>32753917</v>
      </c>
      <c r="F265" s="250">
        <v>0</v>
      </c>
      <c r="G265" s="250">
        <v>-22843</v>
      </c>
      <c r="H265" s="250">
        <v>191266007</v>
      </c>
    </row>
    <row r="266" spans="1:8" ht="12.75">
      <c r="A266" s="251"/>
      <c r="B266" s="251"/>
      <c r="C266" s="251"/>
      <c r="D266" s="251"/>
      <c r="E266" s="251"/>
      <c r="F266" s="251"/>
      <c r="G266" s="251"/>
      <c r="H266" s="251"/>
    </row>
  </sheetData>
  <sheetProtection/>
  <mergeCells count="4">
    <mergeCell ref="A1:H1"/>
    <mergeCell ref="A2:H2"/>
    <mergeCell ref="A3:H3"/>
    <mergeCell ref="A4:H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B4" sqref="B4"/>
    </sheetView>
  </sheetViews>
  <sheetFormatPr defaultColWidth="10.375" defaultRowHeight="12.75"/>
  <cols>
    <col min="1" max="1" width="57.50390625" style="252" customWidth="1"/>
    <col min="2" max="2" width="5.375" style="254" customWidth="1"/>
    <col min="3" max="3" width="10.50390625" style="252" customWidth="1"/>
    <col min="4" max="4" width="11.625" style="252" customWidth="1"/>
    <col min="5" max="5" width="10.50390625" style="275" customWidth="1"/>
    <col min="6" max="16384" width="10.375" style="252" customWidth="1"/>
  </cols>
  <sheetData>
    <row r="1" spans="1:5" ht="15">
      <c r="A1" s="547" t="s">
        <v>2125</v>
      </c>
      <c r="B1" s="548"/>
      <c r="C1" s="548"/>
      <c r="D1" s="548"/>
      <c r="E1" s="548"/>
    </row>
    <row r="2" spans="1:5" ht="15">
      <c r="A2" s="549" t="s">
        <v>1589</v>
      </c>
      <c r="B2" s="550"/>
      <c r="C2" s="550"/>
      <c r="D2" s="550"/>
      <c r="E2" s="550"/>
    </row>
    <row r="3" spans="1:11" ht="49.5" customHeight="1">
      <c r="A3" s="549" t="s">
        <v>2097</v>
      </c>
      <c r="B3" s="550"/>
      <c r="C3" s="550"/>
      <c r="D3" s="550"/>
      <c r="E3" s="550"/>
      <c r="G3" s="549"/>
      <c r="H3" s="550"/>
      <c r="I3" s="550"/>
      <c r="J3" s="550"/>
      <c r="K3" s="550"/>
    </row>
    <row r="4" spans="1:5" ht="15.75" thickBot="1">
      <c r="A4" s="253"/>
      <c r="C4" s="552" t="s">
        <v>1871</v>
      </c>
      <c r="D4" s="552"/>
      <c r="E4" s="552"/>
    </row>
    <row r="5" spans="1:5" ht="15.75" customHeight="1">
      <c r="A5" s="553" t="s">
        <v>1872</v>
      </c>
      <c r="B5" s="556" t="s">
        <v>1873</v>
      </c>
      <c r="C5" s="541" t="s">
        <v>1874</v>
      </c>
      <c r="D5" s="541" t="s">
        <v>1875</v>
      </c>
      <c r="E5" s="543" t="s">
        <v>1876</v>
      </c>
    </row>
    <row r="6" spans="1:5" ht="11.25" customHeight="1">
      <c r="A6" s="554"/>
      <c r="B6" s="557"/>
      <c r="C6" s="542"/>
      <c r="D6" s="542"/>
      <c r="E6" s="544"/>
    </row>
    <row r="7" spans="1:5" ht="15">
      <c r="A7" s="555"/>
      <c r="B7" s="558"/>
      <c r="C7" s="545" t="s">
        <v>1877</v>
      </c>
      <c r="D7" s="545"/>
      <c r="E7" s="546"/>
    </row>
    <row r="8" spans="1:5" s="258" customFormat="1" ht="15.75" thickBot="1">
      <c r="A8" s="255" t="s">
        <v>1878</v>
      </c>
      <c r="B8" s="256" t="s">
        <v>1879</v>
      </c>
      <c r="C8" s="256" t="s">
        <v>1880</v>
      </c>
      <c r="D8" s="256" t="s">
        <v>1881</v>
      </c>
      <c r="E8" s="257" t="s">
        <v>1882</v>
      </c>
    </row>
    <row r="9" spans="1:5" s="261" customFormat="1" ht="15">
      <c r="A9" s="259" t="s">
        <v>1883</v>
      </c>
      <c r="B9" s="260" t="s">
        <v>1884</v>
      </c>
      <c r="C9" s="285">
        <v>1056320</v>
      </c>
      <c r="D9" s="285">
        <v>792969</v>
      </c>
      <c r="E9" s="286">
        <v>263351</v>
      </c>
    </row>
    <row r="10" spans="1:5" s="261" customFormat="1" ht="15">
      <c r="A10" s="262" t="s">
        <v>1885</v>
      </c>
      <c r="B10" s="263" t="s">
        <v>1886</v>
      </c>
      <c r="C10" s="287">
        <f>+C11+C16+C21+C26+C31</f>
        <v>283263006</v>
      </c>
      <c r="D10" s="287">
        <f>+D11+D16+D21+D26+D31</f>
        <v>107498725</v>
      </c>
      <c r="E10" s="288">
        <f>+E11+E16+E21+E26+E31</f>
        <v>175764281</v>
      </c>
    </row>
    <row r="11" spans="1:5" s="261" customFormat="1" ht="15">
      <c r="A11" s="262" t="s">
        <v>1887</v>
      </c>
      <c r="B11" s="263" t="s">
        <v>1888</v>
      </c>
      <c r="C11" s="287">
        <f>+C12+C13+C14+C15</f>
        <v>262107254</v>
      </c>
      <c r="D11" s="287">
        <f>+D12+D13+D14+D15</f>
        <v>87131092</v>
      </c>
      <c r="E11" s="288">
        <f>+E12+E13+E14+E15</f>
        <v>174976162</v>
      </c>
    </row>
    <row r="12" spans="1:5" s="261" customFormat="1" ht="15">
      <c r="A12" s="264" t="s">
        <v>1889</v>
      </c>
      <c r="B12" s="263" t="s">
        <v>1890</v>
      </c>
      <c r="C12" s="305">
        <v>120065761</v>
      </c>
      <c r="D12" s="291">
        <v>63523462</v>
      </c>
      <c r="E12" s="289">
        <f>C12-D12</f>
        <v>56542299</v>
      </c>
    </row>
    <row r="13" spans="1:5" s="261" customFormat="1" ht="26.25" customHeight="1">
      <c r="A13" s="264" t="s">
        <v>1891</v>
      </c>
      <c r="B13" s="263" t="s">
        <v>1892</v>
      </c>
      <c r="C13" s="291"/>
      <c r="D13" s="291"/>
      <c r="E13" s="289">
        <f>C13-D13</f>
        <v>0</v>
      </c>
    </row>
    <row r="14" spans="1:5" s="261" customFormat="1" ht="15">
      <c r="A14" s="264" t="s">
        <v>1893</v>
      </c>
      <c r="B14" s="263" t="s">
        <v>1894</v>
      </c>
      <c r="C14" s="291">
        <v>26245517</v>
      </c>
      <c r="D14" s="291">
        <v>12957827</v>
      </c>
      <c r="E14" s="289">
        <f>C14-D14</f>
        <v>13287690</v>
      </c>
    </row>
    <row r="15" spans="1:5" s="261" customFormat="1" ht="15">
      <c r="A15" s="264" t="s">
        <v>1895</v>
      </c>
      <c r="B15" s="263" t="s">
        <v>1896</v>
      </c>
      <c r="C15" s="291">
        <v>115795976</v>
      </c>
      <c r="D15" s="291">
        <v>10649803</v>
      </c>
      <c r="E15" s="289">
        <f>C15-D15</f>
        <v>105146173</v>
      </c>
    </row>
    <row r="16" spans="1:5" s="261" customFormat="1" ht="15">
      <c r="A16" s="262" t="s">
        <v>1897</v>
      </c>
      <c r="B16" s="263" t="s">
        <v>1898</v>
      </c>
      <c r="C16" s="292">
        <f>+C17+C18+C19+C20</f>
        <v>21155752</v>
      </c>
      <c r="D16" s="292">
        <f>+D17+D18+D19+D20</f>
        <v>20367633</v>
      </c>
      <c r="E16" s="290">
        <f>+E17+E18+E19+E20</f>
        <v>788119</v>
      </c>
    </row>
    <row r="17" spans="1:5" s="261" customFormat="1" ht="15">
      <c r="A17" s="264" t="s">
        <v>1899</v>
      </c>
      <c r="B17" s="263" t="s">
        <v>1900</v>
      </c>
      <c r="C17" s="291">
        <v>920363</v>
      </c>
      <c r="D17" s="291">
        <v>920363</v>
      </c>
      <c r="E17" s="289">
        <v>0</v>
      </c>
    </row>
    <row r="18" spans="1:5" s="261" customFormat="1" ht="20.25">
      <c r="A18" s="264" t="s">
        <v>1901</v>
      </c>
      <c r="B18" s="263" t="s">
        <v>1289</v>
      </c>
      <c r="C18" s="291"/>
      <c r="D18" s="291"/>
      <c r="E18" s="289"/>
    </row>
    <row r="19" spans="1:5" s="261" customFormat="1" ht="15">
      <c r="A19" s="264" t="s">
        <v>1902</v>
      </c>
      <c r="B19" s="263" t="s">
        <v>1290</v>
      </c>
      <c r="C19" s="291"/>
      <c r="D19" s="291"/>
      <c r="E19" s="289"/>
    </row>
    <row r="20" spans="1:5" s="261" customFormat="1" ht="15">
      <c r="A20" s="264" t="s">
        <v>1903</v>
      </c>
      <c r="B20" s="263" t="s">
        <v>1291</v>
      </c>
      <c r="C20" s="291">
        <v>20235389</v>
      </c>
      <c r="D20" s="291">
        <v>19447270</v>
      </c>
      <c r="E20" s="289">
        <f>C20-D20</f>
        <v>788119</v>
      </c>
    </row>
    <row r="21" spans="1:5" s="261" customFormat="1" ht="15">
      <c r="A21" s="262" t="s">
        <v>1904</v>
      </c>
      <c r="B21" s="263" t="s">
        <v>1292</v>
      </c>
      <c r="C21" s="293">
        <f>+C22+C23+C24+C25</f>
        <v>0</v>
      </c>
      <c r="D21" s="293">
        <f>+D22+D23+D24+D25</f>
        <v>0</v>
      </c>
      <c r="E21" s="268">
        <f>+E22+E23+E24+E25</f>
        <v>0</v>
      </c>
    </row>
    <row r="22" spans="1:5" s="261" customFormat="1" ht="15">
      <c r="A22" s="264" t="s">
        <v>1905</v>
      </c>
      <c r="B22" s="263" t="s">
        <v>1293</v>
      </c>
      <c r="C22" s="265"/>
      <c r="D22" s="265"/>
      <c r="E22" s="266"/>
    </row>
    <row r="23" spans="1:5" s="261" customFormat="1" ht="15">
      <c r="A23" s="264" t="s">
        <v>1906</v>
      </c>
      <c r="B23" s="263" t="s">
        <v>1294</v>
      </c>
      <c r="C23" s="265"/>
      <c r="D23" s="265"/>
      <c r="E23" s="266"/>
    </row>
    <row r="24" spans="1:5" s="261" customFormat="1" ht="15">
      <c r="A24" s="264" t="s">
        <v>1907</v>
      </c>
      <c r="B24" s="263" t="s">
        <v>1295</v>
      </c>
      <c r="C24" s="265"/>
      <c r="D24" s="265"/>
      <c r="E24" s="266"/>
    </row>
    <row r="25" spans="1:5" s="261" customFormat="1" ht="15">
      <c r="A25" s="264" t="s">
        <v>1908</v>
      </c>
      <c r="B25" s="263" t="s">
        <v>1296</v>
      </c>
      <c r="C25" s="265"/>
      <c r="D25" s="265"/>
      <c r="E25" s="266"/>
    </row>
    <row r="26" spans="1:5" s="261" customFormat="1" ht="15">
      <c r="A26" s="262" t="s">
        <v>1909</v>
      </c>
      <c r="B26" s="263" t="s">
        <v>1297</v>
      </c>
      <c r="C26" s="267">
        <f>+C27+C28+C29+C30</f>
        <v>0</v>
      </c>
      <c r="D26" s="267">
        <f>+D27+D28+D29+D30</f>
        <v>0</v>
      </c>
      <c r="E26" s="268">
        <f>+E27+E28+E29+E30</f>
        <v>0</v>
      </c>
    </row>
    <row r="27" spans="1:5" s="261" customFormat="1" ht="15">
      <c r="A27" s="264" t="s">
        <v>1910</v>
      </c>
      <c r="B27" s="263" t="s">
        <v>1911</v>
      </c>
      <c r="C27" s="265"/>
      <c r="D27" s="265"/>
      <c r="E27" s="266"/>
    </row>
    <row r="28" spans="1:5" s="261" customFormat="1" ht="15">
      <c r="A28" s="264" t="s">
        <v>1912</v>
      </c>
      <c r="B28" s="263" t="s">
        <v>1913</v>
      </c>
      <c r="C28" s="265"/>
      <c r="D28" s="265"/>
      <c r="E28" s="266"/>
    </row>
    <row r="29" spans="1:5" s="261" customFormat="1" ht="15">
      <c r="A29" s="264" t="s">
        <v>1914</v>
      </c>
      <c r="B29" s="263" t="s">
        <v>1915</v>
      </c>
      <c r="C29" s="265"/>
      <c r="D29" s="265"/>
      <c r="E29" s="266"/>
    </row>
    <row r="30" spans="1:5" s="261" customFormat="1" ht="15">
      <c r="A30" s="264" t="s">
        <v>1916</v>
      </c>
      <c r="B30" s="263" t="s">
        <v>1917</v>
      </c>
      <c r="C30" s="265"/>
      <c r="D30" s="265"/>
      <c r="E30" s="266"/>
    </row>
    <row r="31" spans="1:5" s="261" customFormat="1" ht="15">
      <c r="A31" s="262" t="s">
        <v>1918</v>
      </c>
      <c r="B31" s="263" t="s">
        <v>1919</v>
      </c>
      <c r="C31" s="267">
        <f>+C32+C33+C34+C35</f>
        <v>0</v>
      </c>
      <c r="D31" s="267">
        <f>+D32+D33+D34+D35</f>
        <v>0</v>
      </c>
      <c r="E31" s="268">
        <f>+E32+E33+E34+E35</f>
        <v>0</v>
      </c>
    </row>
    <row r="32" spans="1:5" s="261" customFormat="1" ht="15">
      <c r="A32" s="264" t="s">
        <v>1920</v>
      </c>
      <c r="B32" s="263" t="s">
        <v>1921</v>
      </c>
      <c r="C32" s="265"/>
      <c r="D32" s="265"/>
      <c r="E32" s="266"/>
    </row>
    <row r="33" spans="1:5" s="261" customFormat="1" ht="20.25">
      <c r="A33" s="264" t="s">
        <v>1922</v>
      </c>
      <c r="B33" s="263" t="s">
        <v>1923</v>
      </c>
      <c r="C33" s="265"/>
      <c r="D33" s="265"/>
      <c r="E33" s="266"/>
    </row>
    <row r="34" spans="1:5" s="261" customFormat="1" ht="15">
      <c r="A34" s="264" t="s">
        <v>1924</v>
      </c>
      <c r="B34" s="263" t="s">
        <v>1925</v>
      </c>
      <c r="C34" s="265"/>
      <c r="D34" s="265"/>
      <c r="E34" s="266"/>
    </row>
    <row r="35" spans="1:5" s="261" customFormat="1" ht="15">
      <c r="A35" s="264" t="s">
        <v>1926</v>
      </c>
      <c r="B35" s="263" t="s">
        <v>1927</v>
      </c>
      <c r="C35" s="265"/>
      <c r="D35" s="265"/>
      <c r="E35" s="266"/>
    </row>
    <row r="36" spans="1:5" s="261" customFormat="1" ht="15">
      <c r="A36" s="262" t="s">
        <v>1928</v>
      </c>
      <c r="B36" s="263" t="s">
        <v>1929</v>
      </c>
      <c r="C36" s="267">
        <f>+C37+C42+C47</f>
        <v>0</v>
      </c>
      <c r="D36" s="267">
        <f>+D37+D42+D47</f>
        <v>0</v>
      </c>
      <c r="E36" s="268">
        <f>+E37+E42+E47</f>
        <v>0</v>
      </c>
    </row>
    <row r="37" spans="1:5" s="261" customFormat="1" ht="15">
      <c r="A37" s="262" t="s">
        <v>1930</v>
      </c>
      <c r="B37" s="263" t="s">
        <v>1931</v>
      </c>
      <c r="C37" s="267">
        <f>+C38+C39+C40+C41</f>
        <v>0</v>
      </c>
      <c r="D37" s="267">
        <f>+D38+D39+D40+D41</f>
        <v>0</v>
      </c>
      <c r="E37" s="268">
        <f>+E38+E39+E40+E41</f>
        <v>0</v>
      </c>
    </row>
    <row r="38" spans="1:5" s="261" customFormat="1" ht="15">
      <c r="A38" s="264" t="s">
        <v>1932</v>
      </c>
      <c r="B38" s="263" t="s">
        <v>1933</v>
      </c>
      <c r="C38" s="265"/>
      <c r="D38" s="265"/>
      <c r="E38" s="266"/>
    </row>
    <row r="39" spans="1:5" s="261" customFormat="1" ht="15">
      <c r="A39" s="264" t="s">
        <v>1934</v>
      </c>
      <c r="B39" s="263" t="s">
        <v>1935</v>
      </c>
      <c r="C39" s="265"/>
      <c r="D39" s="265"/>
      <c r="E39" s="266"/>
    </row>
    <row r="40" spans="1:5" s="261" customFormat="1" ht="15">
      <c r="A40" s="264" t="s">
        <v>1936</v>
      </c>
      <c r="B40" s="263" t="s">
        <v>1937</v>
      </c>
      <c r="C40" s="265"/>
      <c r="D40" s="265"/>
      <c r="E40" s="266"/>
    </row>
    <row r="41" spans="1:5" s="261" customFormat="1" ht="15">
      <c r="A41" s="264" t="s">
        <v>1938</v>
      </c>
      <c r="B41" s="263" t="s">
        <v>1939</v>
      </c>
      <c r="C41" s="265"/>
      <c r="D41" s="265"/>
      <c r="E41" s="266"/>
    </row>
    <row r="42" spans="1:5" s="261" customFormat="1" ht="15">
      <c r="A42" s="262" t="s">
        <v>1940</v>
      </c>
      <c r="B42" s="263" t="s">
        <v>1941</v>
      </c>
      <c r="C42" s="267">
        <f>+C43+C44+C45+C46</f>
        <v>0</v>
      </c>
      <c r="D42" s="267">
        <f>+D43+D44+D45+D46</f>
        <v>0</v>
      </c>
      <c r="E42" s="268">
        <f>+E43+E44+E45+E46</f>
        <v>0</v>
      </c>
    </row>
    <row r="43" spans="1:5" s="261" customFormat="1" ht="15">
      <c r="A43" s="264" t="s">
        <v>1942</v>
      </c>
      <c r="B43" s="263" t="s">
        <v>1943</v>
      </c>
      <c r="C43" s="265"/>
      <c r="D43" s="265"/>
      <c r="E43" s="266"/>
    </row>
    <row r="44" spans="1:5" s="261" customFormat="1" ht="20.25">
      <c r="A44" s="264" t="s">
        <v>1944</v>
      </c>
      <c r="B44" s="263" t="s">
        <v>1945</v>
      </c>
      <c r="C44" s="265"/>
      <c r="D44" s="265"/>
      <c r="E44" s="266"/>
    </row>
    <row r="45" spans="1:5" s="261" customFormat="1" ht="15">
      <c r="A45" s="264" t="s">
        <v>1946</v>
      </c>
      <c r="B45" s="263" t="s">
        <v>1947</v>
      </c>
      <c r="C45" s="265"/>
      <c r="D45" s="265"/>
      <c r="E45" s="266"/>
    </row>
    <row r="46" spans="1:5" s="261" customFormat="1" ht="15">
      <c r="A46" s="264" t="s">
        <v>1948</v>
      </c>
      <c r="B46" s="263" t="s">
        <v>1949</v>
      </c>
      <c r="C46" s="265"/>
      <c r="D46" s="265"/>
      <c r="E46" s="266"/>
    </row>
    <row r="47" spans="1:5" s="261" customFormat="1" ht="15">
      <c r="A47" s="262" t="s">
        <v>1950</v>
      </c>
      <c r="B47" s="263" t="s">
        <v>1951</v>
      </c>
      <c r="C47" s="267">
        <f>+C48+C49+C50+C51</f>
        <v>0</v>
      </c>
      <c r="D47" s="267">
        <f>+D48+D49+D50+D51</f>
        <v>0</v>
      </c>
      <c r="E47" s="268">
        <f>+E48+E49+E50+E51</f>
        <v>0</v>
      </c>
    </row>
    <row r="48" spans="1:5" s="261" customFormat="1" ht="15">
      <c r="A48" s="264" t="s">
        <v>1952</v>
      </c>
      <c r="B48" s="263" t="s">
        <v>1953</v>
      </c>
      <c r="C48" s="265"/>
      <c r="D48" s="265"/>
      <c r="E48" s="266"/>
    </row>
    <row r="49" spans="1:5" s="261" customFormat="1" ht="20.25">
      <c r="A49" s="264" t="s">
        <v>1954</v>
      </c>
      <c r="B49" s="263" t="s">
        <v>1955</v>
      </c>
      <c r="C49" s="265"/>
      <c r="D49" s="265"/>
      <c r="E49" s="266"/>
    </row>
    <row r="50" spans="1:5" s="261" customFormat="1" ht="15">
      <c r="A50" s="264" t="s">
        <v>1956</v>
      </c>
      <c r="B50" s="263" t="s">
        <v>1957</v>
      </c>
      <c r="C50" s="265"/>
      <c r="D50" s="265"/>
      <c r="E50" s="266"/>
    </row>
    <row r="51" spans="1:5" s="261" customFormat="1" ht="15">
      <c r="A51" s="264" t="s">
        <v>1958</v>
      </c>
      <c r="B51" s="263" t="s">
        <v>1959</v>
      </c>
      <c r="C51" s="265"/>
      <c r="D51" s="265"/>
      <c r="E51" s="266"/>
    </row>
    <row r="52" spans="1:5" s="261" customFormat="1" ht="15">
      <c r="A52" s="262" t="s">
        <v>1960</v>
      </c>
      <c r="B52" s="263" t="s">
        <v>1961</v>
      </c>
      <c r="C52" s="265"/>
      <c r="D52" s="265"/>
      <c r="E52" s="266"/>
    </row>
    <row r="53" spans="1:5" s="261" customFormat="1" ht="20.25">
      <c r="A53" s="262" t="s">
        <v>1962</v>
      </c>
      <c r="B53" s="263" t="s">
        <v>1963</v>
      </c>
      <c r="C53" s="269">
        <f>+C9+C10+C36+C52</f>
        <v>284319326</v>
      </c>
      <c r="D53" s="269">
        <f>+D9+D10+D36+D52</f>
        <v>108291694</v>
      </c>
      <c r="E53" s="270">
        <f>+E9+E10+E36+E52</f>
        <v>176027632</v>
      </c>
    </row>
    <row r="54" spans="1:5" ht="15">
      <c r="A54" s="271"/>
      <c r="C54" s="272"/>
      <c r="D54" s="272"/>
      <c r="E54" s="273"/>
    </row>
    <row r="55" spans="1:5" ht="15">
      <c r="A55" s="271"/>
      <c r="C55" s="272"/>
      <c r="D55" s="272"/>
      <c r="E55" s="273"/>
    </row>
    <row r="56" spans="1:5" ht="15">
      <c r="A56" s="274"/>
      <c r="C56" s="272"/>
      <c r="D56" s="272"/>
      <c r="E56" s="273"/>
    </row>
    <row r="57" spans="1:5" ht="15">
      <c r="A57" s="551"/>
      <c r="B57" s="551"/>
      <c r="C57" s="551"/>
      <c r="D57" s="551"/>
      <c r="E57" s="551"/>
    </row>
    <row r="58" spans="1:5" ht="15">
      <c r="A58" s="551"/>
      <c r="B58" s="551"/>
      <c r="C58" s="551"/>
      <c r="D58" s="551"/>
      <c r="E58" s="551"/>
    </row>
  </sheetData>
  <sheetProtection/>
  <mergeCells count="13">
    <mergeCell ref="A57:E57"/>
    <mergeCell ref="A58:E58"/>
    <mergeCell ref="G3:K3"/>
    <mergeCell ref="C4:E4"/>
    <mergeCell ref="A5:A7"/>
    <mergeCell ref="B5:B7"/>
    <mergeCell ref="C5:C6"/>
    <mergeCell ref="D5:D6"/>
    <mergeCell ref="E5:E6"/>
    <mergeCell ref="C7:E7"/>
    <mergeCell ref="A1:E1"/>
    <mergeCell ref="A2:E2"/>
    <mergeCell ref="A3:E3"/>
  </mergeCells>
  <conditionalFormatting sqref="C12">
    <cfRule type="cellIs" priority="1" dxfId="2" operator="notEqual" stopIfTrue="1">
      <formula>SUM(C13:C14)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4" sqref="A4:D43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9" width="19.125" style="0" customWidth="1"/>
  </cols>
  <sheetData>
    <row r="1" spans="1:9" ht="12.75">
      <c r="A1" s="306" t="s">
        <v>1191</v>
      </c>
      <c r="B1" s="307"/>
      <c r="C1" s="307"/>
      <c r="D1" s="307"/>
      <c r="E1" s="307"/>
      <c r="F1" s="307"/>
      <c r="G1" s="307"/>
      <c r="H1" s="307"/>
      <c r="I1" s="307"/>
    </row>
    <row r="2" spans="1:9" ht="105">
      <c r="A2" s="35" t="s">
        <v>471</v>
      </c>
      <c r="B2" s="35" t="s">
        <v>5</v>
      </c>
      <c r="C2" s="35" t="s">
        <v>472</v>
      </c>
      <c r="D2" s="35" t="s">
        <v>473</v>
      </c>
      <c r="E2" s="35" t="s">
        <v>474</v>
      </c>
      <c r="F2" s="35" t="s">
        <v>475</v>
      </c>
      <c r="G2" s="35" t="s">
        <v>476</v>
      </c>
      <c r="H2" s="35" t="s">
        <v>477</v>
      </c>
      <c r="I2" s="35" t="s">
        <v>6</v>
      </c>
    </row>
    <row r="3" spans="1:9" ht="15">
      <c r="A3" s="35">
        <v>2</v>
      </c>
      <c r="B3" s="35">
        <v>3</v>
      </c>
      <c r="C3" s="35">
        <v>4</v>
      </c>
      <c r="D3" s="35">
        <v>5</v>
      </c>
      <c r="E3" s="35">
        <v>6</v>
      </c>
      <c r="F3" s="35">
        <v>7</v>
      </c>
      <c r="G3" s="35">
        <v>8</v>
      </c>
      <c r="H3" s="35">
        <v>9</v>
      </c>
      <c r="I3" s="35">
        <v>10</v>
      </c>
    </row>
    <row r="4" spans="1:9" ht="12.75">
      <c r="A4" s="36" t="s">
        <v>1</v>
      </c>
      <c r="B4" s="37" t="s">
        <v>1192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</row>
    <row r="5" spans="1:9" ht="12.75">
      <c r="A5" s="36" t="s">
        <v>2</v>
      </c>
      <c r="B5" s="37" t="s">
        <v>1193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</row>
    <row r="6" spans="1:9" ht="12.75">
      <c r="A6" s="36" t="s">
        <v>3</v>
      </c>
      <c r="B6" s="37" t="s">
        <v>1194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</row>
    <row r="7" spans="1:9" ht="12.75">
      <c r="A7" s="36" t="s">
        <v>4</v>
      </c>
      <c r="B7" s="37" t="s">
        <v>1195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</row>
    <row r="8" spans="1:9" ht="12.75">
      <c r="A8" s="36" t="s">
        <v>7</v>
      </c>
      <c r="B8" s="37" t="s">
        <v>1196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</row>
    <row r="9" spans="1:9" ht="12.75">
      <c r="A9" s="36" t="s">
        <v>8</v>
      </c>
      <c r="B9" s="37" t="s">
        <v>1197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</row>
    <row r="10" spans="1:9" ht="12.75">
      <c r="A10" s="36" t="s">
        <v>9</v>
      </c>
      <c r="B10" s="37" t="s">
        <v>1198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</row>
    <row r="11" spans="1:9" ht="12.75">
      <c r="A11" s="36" t="s">
        <v>10</v>
      </c>
      <c r="B11" s="37" t="s">
        <v>1199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</row>
    <row r="12" spans="1:9" ht="12.75">
      <c r="A12" s="36" t="s">
        <v>11</v>
      </c>
      <c r="B12" s="37" t="s">
        <v>1200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</row>
    <row r="13" spans="1:9" ht="12.75">
      <c r="A13" s="36" t="s">
        <v>12</v>
      </c>
      <c r="B13" s="37" t="s">
        <v>1201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</row>
    <row r="14" spans="1:9" ht="12.75">
      <c r="A14" s="36" t="s">
        <v>13</v>
      </c>
      <c r="B14" s="37" t="s">
        <v>1202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</row>
    <row r="15" spans="1:9" ht="12.75">
      <c r="A15" s="36" t="s">
        <v>14</v>
      </c>
      <c r="B15" s="37" t="s">
        <v>1203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</row>
    <row r="16" spans="1:9" ht="12.75">
      <c r="A16" s="36" t="s">
        <v>15</v>
      </c>
      <c r="B16" s="37" t="s">
        <v>1204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</row>
    <row r="17" spans="1:9" ht="12.75">
      <c r="A17" s="36" t="s">
        <v>16</v>
      </c>
      <c r="B17" s="37" t="s">
        <v>1205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</row>
    <row r="18" spans="1:9" ht="12.75">
      <c r="A18" s="36" t="s">
        <v>17</v>
      </c>
      <c r="B18" s="37" t="s">
        <v>1206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</row>
    <row r="19" spans="1:9" ht="12.75">
      <c r="A19" s="36" t="s">
        <v>18</v>
      </c>
      <c r="B19" s="37" t="s">
        <v>1207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</row>
    <row r="20" spans="1:9" ht="12.75">
      <c r="A20" s="36" t="s">
        <v>0</v>
      </c>
      <c r="B20" s="37" t="s">
        <v>1208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</row>
    <row r="21" spans="1:9" ht="12.75">
      <c r="A21" s="36" t="s">
        <v>19</v>
      </c>
      <c r="B21" s="37" t="s">
        <v>1209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</row>
    <row r="22" spans="1:9" ht="12.75">
      <c r="A22" s="36" t="s">
        <v>20</v>
      </c>
      <c r="B22" s="37" t="s">
        <v>1210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</row>
    <row r="23" spans="1:9" ht="12.75">
      <c r="A23" s="36" t="s">
        <v>21</v>
      </c>
      <c r="B23" s="37" t="s">
        <v>1211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</row>
    <row r="24" spans="1:9" ht="12.75">
      <c r="A24" s="36" t="s">
        <v>22</v>
      </c>
      <c r="B24" s="37" t="s">
        <v>1212</v>
      </c>
      <c r="C24" s="38">
        <v>0</v>
      </c>
      <c r="D24" s="38">
        <v>727</v>
      </c>
      <c r="E24" s="38">
        <v>0</v>
      </c>
      <c r="F24" s="38">
        <v>727</v>
      </c>
      <c r="G24" s="38">
        <v>0</v>
      </c>
      <c r="H24" s="38">
        <v>0</v>
      </c>
      <c r="I24" s="38">
        <v>727</v>
      </c>
    </row>
    <row r="25" spans="1:9" ht="12.75">
      <c r="A25" s="36" t="s">
        <v>23</v>
      </c>
      <c r="B25" s="37" t="s">
        <v>1213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</row>
    <row r="26" spans="1:9" ht="12.75">
      <c r="A26" s="36" t="s">
        <v>24</v>
      </c>
      <c r="B26" s="37" t="s">
        <v>1214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</row>
    <row r="27" spans="1:9" ht="12.75">
      <c r="A27" s="36" t="s">
        <v>25</v>
      </c>
      <c r="B27" s="37" t="s">
        <v>1215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</row>
    <row r="28" spans="1:9" ht="12.75">
      <c r="A28" s="36" t="s">
        <v>26</v>
      </c>
      <c r="B28" s="37" t="s">
        <v>1216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</row>
    <row r="29" spans="1:9" ht="12.75">
      <c r="A29" s="36" t="s">
        <v>27</v>
      </c>
      <c r="B29" s="37" t="s">
        <v>1217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</row>
    <row r="30" spans="1:9" ht="12.75">
      <c r="A30" s="36" t="s">
        <v>28</v>
      </c>
      <c r="B30" s="37" t="s">
        <v>1218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</row>
    <row r="31" spans="1:9" ht="12.75">
      <c r="A31" s="36" t="s">
        <v>29</v>
      </c>
      <c r="B31" s="37" t="s">
        <v>1219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</row>
    <row r="32" spans="1:9" ht="12.75">
      <c r="A32" s="36" t="s">
        <v>30</v>
      </c>
      <c r="B32" s="37" t="s">
        <v>1220</v>
      </c>
      <c r="C32" s="38">
        <v>0</v>
      </c>
      <c r="D32" s="38">
        <v>727</v>
      </c>
      <c r="E32" s="38">
        <v>0</v>
      </c>
      <c r="F32" s="38">
        <v>727</v>
      </c>
      <c r="G32" s="38">
        <v>0</v>
      </c>
      <c r="H32" s="38">
        <v>0</v>
      </c>
      <c r="I32" s="38">
        <v>727</v>
      </c>
    </row>
    <row r="33" spans="1:9" ht="12.75">
      <c r="A33" s="36" t="s">
        <v>31</v>
      </c>
      <c r="B33" s="37" t="s">
        <v>1221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</row>
    <row r="34" spans="1:9" ht="12.75">
      <c r="A34" s="36" t="s">
        <v>32</v>
      </c>
      <c r="B34" s="37" t="s">
        <v>1222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</row>
    <row r="35" spans="1:9" ht="12.75">
      <c r="A35" s="36" t="s">
        <v>33</v>
      </c>
      <c r="B35" s="37" t="s">
        <v>1223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</row>
    <row r="36" spans="1:9" ht="12.75">
      <c r="A36" s="36" t="s">
        <v>34</v>
      </c>
      <c r="B36" s="37" t="s">
        <v>1224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</row>
    <row r="37" spans="1:9" ht="12.75">
      <c r="A37" s="36" t="s">
        <v>35</v>
      </c>
      <c r="B37" s="37" t="s">
        <v>1225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</row>
    <row r="38" spans="1:9" ht="12.75">
      <c r="A38" s="36" t="s">
        <v>36</v>
      </c>
      <c r="B38" s="37" t="s">
        <v>1226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</row>
    <row r="39" spans="1:9" ht="12.75">
      <c r="A39" s="36" t="s">
        <v>37</v>
      </c>
      <c r="B39" s="37" t="s">
        <v>1227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</row>
    <row r="40" spans="1:9" ht="12.75">
      <c r="A40" s="36" t="s">
        <v>38</v>
      </c>
      <c r="B40" s="37" t="s">
        <v>1228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</row>
    <row r="41" spans="1:9" ht="12.75">
      <c r="A41" s="36" t="s">
        <v>39</v>
      </c>
      <c r="B41" s="37" t="s">
        <v>1229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</row>
    <row r="42" spans="1:9" ht="12.75">
      <c r="A42" s="36" t="s">
        <v>40</v>
      </c>
      <c r="B42" s="37" t="s">
        <v>1230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</row>
    <row r="43" spans="1:9" ht="12.75">
      <c r="A43" s="36" t="s">
        <v>41</v>
      </c>
      <c r="B43" s="37" t="s">
        <v>1231</v>
      </c>
      <c r="C43" s="38">
        <v>0</v>
      </c>
      <c r="D43" s="38">
        <v>727</v>
      </c>
      <c r="E43" s="38">
        <v>0</v>
      </c>
      <c r="F43" s="38">
        <v>727</v>
      </c>
      <c r="G43" s="38">
        <v>0</v>
      </c>
      <c r="H43" s="38">
        <v>0</v>
      </c>
      <c r="I43" s="38">
        <v>727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7" width="19.125" style="0" customWidth="1"/>
  </cols>
  <sheetData>
    <row r="1" spans="1:7" ht="12.75">
      <c r="A1" s="306" t="s">
        <v>1232</v>
      </c>
      <c r="B1" s="307"/>
      <c r="C1" s="307"/>
      <c r="D1" s="307"/>
      <c r="E1" s="307"/>
      <c r="F1" s="307"/>
      <c r="G1" s="307"/>
    </row>
    <row r="2" spans="1:7" ht="60">
      <c r="A2" s="35" t="s">
        <v>471</v>
      </c>
      <c r="B2" s="35" t="s">
        <v>5</v>
      </c>
      <c r="C2" s="35" t="s">
        <v>472</v>
      </c>
      <c r="D2" s="35" t="s">
        <v>473</v>
      </c>
      <c r="E2" s="35" t="s">
        <v>1233</v>
      </c>
      <c r="F2" s="35" t="s">
        <v>913</v>
      </c>
      <c r="G2" s="35" t="s">
        <v>6</v>
      </c>
    </row>
    <row r="3" spans="1:7" ht="15">
      <c r="A3" s="35">
        <v>2</v>
      </c>
      <c r="B3" s="35">
        <v>3</v>
      </c>
      <c r="C3" s="35">
        <v>4</v>
      </c>
      <c r="D3" s="35">
        <v>5</v>
      </c>
      <c r="E3" s="35">
        <v>6</v>
      </c>
      <c r="F3" s="35">
        <v>7</v>
      </c>
      <c r="G3" s="35">
        <v>8</v>
      </c>
    </row>
    <row r="4" spans="1:7" ht="12.75">
      <c r="A4" s="36" t="s">
        <v>1</v>
      </c>
      <c r="B4" s="37" t="s">
        <v>1234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</row>
    <row r="5" spans="1:7" ht="12.75">
      <c r="A5" s="36" t="s">
        <v>2</v>
      </c>
      <c r="B5" s="37" t="s">
        <v>1235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</row>
    <row r="6" spans="1:7" ht="12.75">
      <c r="A6" s="36" t="s">
        <v>3</v>
      </c>
      <c r="B6" s="37" t="s">
        <v>1236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</row>
    <row r="7" spans="1:7" ht="12.75">
      <c r="A7" s="36" t="s">
        <v>4</v>
      </c>
      <c r="B7" s="37" t="s">
        <v>1237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</row>
    <row r="8" spans="1:7" ht="12.75">
      <c r="A8" s="36" t="s">
        <v>7</v>
      </c>
      <c r="B8" s="37" t="s">
        <v>1238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</row>
    <row r="9" spans="1:7" ht="12.75">
      <c r="A9" s="36" t="s">
        <v>8</v>
      </c>
      <c r="B9" s="37" t="s">
        <v>1239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</row>
    <row r="10" spans="1:7" ht="12.75">
      <c r="A10" s="36" t="s">
        <v>9</v>
      </c>
      <c r="B10" s="37" t="s">
        <v>1240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</row>
    <row r="11" spans="1:7" ht="12.75">
      <c r="A11" s="36" t="s">
        <v>10</v>
      </c>
      <c r="B11" s="37" t="s">
        <v>1241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</row>
    <row r="12" spans="1:7" ht="12.75">
      <c r="A12" s="36" t="s">
        <v>11</v>
      </c>
      <c r="B12" s="37" t="s">
        <v>1242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</row>
    <row r="13" spans="1:7" ht="12.75">
      <c r="A13" s="36" t="s">
        <v>12</v>
      </c>
      <c r="B13" s="37" t="s">
        <v>1243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</row>
    <row r="14" spans="1:7" ht="12.75">
      <c r="A14" s="36" t="s">
        <v>13</v>
      </c>
      <c r="B14" s="37" t="s">
        <v>1244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</row>
    <row r="15" spans="1:7" ht="12.75">
      <c r="A15" s="36" t="s">
        <v>14</v>
      </c>
      <c r="B15" s="37" t="s">
        <v>1245</v>
      </c>
      <c r="C15" s="38">
        <v>4429</v>
      </c>
      <c r="D15" s="38">
        <v>4429</v>
      </c>
      <c r="E15" s="38">
        <v>4429</v>
      </c>
      <c r="F15" s="38">
        <v>0</v>
      </c>
      <c r="G15" s="38">
        <v>4429</v>
      </c>
    </row>
    <row r="16" spans="1:7" ht="12.75">
      <c r="A16" s="36" t="s">
        <v>15</v>
      </c>
      <c r="B16" s="37" t="s">
        <v>1246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</row>
    <row r="17" spans="1:7" ht="12.75">
      <c r="A17" s="36" t="s">
        <v>16</v>
      </c>
      <c r="B17" s="37" t="s">
        <v>1247</v>
      </c>
      <c r="C17" s="38">
        <v>4429</v>
      </c>
      <c r="D17" s="38">
        <v>4429</v>
      </c>
      <c r="E17" s="38">
        <v>4429</v>
      </c>
      <c r="F17" s="38">
        <v>0</v>
      </c>
      <c r="G17" s="38">
        <v>4429</v>
      </c>
    </row>
    <row r="18" spans="1:7" ht="12.75">
      <c r="A18" s="36" t="s">
        <v>17</v>
      </c>
      <c r="B18" s="37" t="s">
        <v>1248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</row>
    <row r="19" spans="1:7" ht="12.75">
      <c r="A19" s="36" t="s">
        <v>18</v>
      </c>
      <c r="B19" s="37" t="s">
        <v>1249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</row>
    <row r="20" spans="1:7" ht="12.75">
      <c r="A20" s="36" t="s">
        <v>0</v>
      </c>
      <c r="B20" s="37" t="s">
        <v>1250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</row>
    <row r="21" spans="1:7" ht="12.75">
      <c r="A21" s="36" t="s">
        <v>19</v>
      </c>
      <c r="B21" s="37" t="s">
        <v>1251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</row>
    <row r="22" spans="1:7" ht="12.75">
      <c r="A22" s="36" t="s">
        <v>20</v>
      </c>
      <c r="B22" s="37" t="s">
        <v>1252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</row>
    <row r="23" spans="1:7" ht="12.75">
      <c r="A23" s="36" t="s">
        <v>21</v>
      </c>
      <c r="B23" s="37" t="s">
        <v>1253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</row>
    <row r="24" spans="1:7" ht="12.75">
      <c r="A24" s="36" t="s">
        <v>22</v>
      </c>
      <c r="B24" s="37" t="s">
        <v>1254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</row>
    <row r="25" spans="1:7" ht="12.75">
      <c r="A25" s="36" t="s">
        <v>23</v>
      </c>
      <c r="B25" s="37" t="s">
        <v>1255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</row>
    <row r="26" spans="1:7" ht="12.75">
      <c r="A26" s="36" t="s">
        <v>24</v>
      </c>
      <c r="B26" s="37" t="s">
        <v>1256</v>
      </c>
      <c r="C26" s="38">
        <v>4429</v>
      </c>
      <c r="D26" s="38">
        <v>4429</v>
      </c>
      <c r="E26" s="38">
        <v>4429</v>
      </c>
      <c r="F26" s="38">
        <v>0</v>
      </c>
      <c r="G26" s="38">
        <v>4429</v>
      </c>
    </row>
    <row r="27" spans="1:7" ht="12.75">
      <c r="A27" s="36" t="s">
        <v>25</v>
      </c>
      <c r="B27" s="37" t="s">
        <v>1257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</row>
    <row r="28" spans="1:7" ht="12.75">
      <c r="A28" s="36" t="s">
        <v>26</v>
      </c>
      <c r="B28" s="37" t="s">
        <v>1258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</row>
    <row r="29" spans="1:7" ht="12.75">
      <c r="A29" s="36" t="s">
        <v>27</v>
      </c>
      <c r="B29" s="37" t="s">
        <v>1259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</row>
    <row r="30" spans="1:7" ht="12.75">
      <c r="A30" s="36" t="s">
        <v>28</v>
      </c>
      <c r="B30" s="37" t="s">
        <v>1260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</row>
    <row r="31" spans="1:7" ht="12.75">
      <c r="A31" s="36" t="s">
        <v>29</v>
      </c>
      <c r="B31" s="37" t="s">
        <v>1261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</row>
    <row r="32" spans="1:7" ht="12.75">
      <c r="A32" s="36" t="s">
        <v>30</v>
      </c>
      <c r="B32" s="37" t="s">
        <v>1262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</row>
    <row r="33" spans="1:7" ht="12.75">
      <c r="A33" s="36" t="s">
        <v>31</v>
      </c>
      <c r="B33" s="37" t="s">
        <v>1263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</row>
    <row r="34" spans="1:7" ht="12.75">
      <c r="A34" s="36" t="s">
        <v>32</v>
      </c>
      <c r="B34" s="37" t="s">
        <v>1264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</row>
    <row r="35" spans="1:7" ht="12.75">
      <c r="A35" s="36" t="s">
        <v>33</v>
      </c>
      <c r="B35" s="37" t="s">
        <v>1265</v>
      </c>
      <c r="C35" s="38">
        <v>4429</v>
      </c>
      <c r="D35" s="38">
        <v>4429</v>
      </c>
      <c r="E35" s="38">
        <v>4429</v>
      </c>
      <c r="F35" s="38">
        <v>0</v>
      </c>
      <c r="G35" s="38">
        <v>4429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U207"/>
  <sheetViews>
    <sheetView tabSelected="1" workbookViewId="0" topLeftCell="A1">
      <selection activeCell="A3" sqref="A3:D3"/>
    </sheetView>
  </sheetViews>
  <sheetFormatPr defaultColWidth="9.00390625" defaultRowHeight="12.75"/>
  <cols>
    <col min="1" max="1" width="4.00390625" style="0" bestFit="1" customWidth="1"/>
    <col min="2" max="2" width="81.375" style="0" bestFit="1" customWidth="1"/>
    <col min="3" max="3" width="7.875" style="0" customWidth="1"/>
    <col min="4" max="6" width="13.125" style="0" customWidth="1"/>
  </cols>
  <sheetData>
    <row r="2" spans="1:7" ht="12.75">
      <c r="A2" s="310"/>
      <c r="B2" s="310"/>
      <c r="C2" s="310"/>
      <c r="D2" s="310"/>
      <c r="E2" s="310"/>
      <c r="F2" s="310"/>
      <c r="G2" s="226"/>
    </row>
    <row r="3" spans="1:4" ht="12.75">
      <c r="A3" s="311" t="s">
        <v>2109</v>
      </c>
      <c r="B3" s="311"/>
      <c r="C3" s="311"/>
      <c r="D3" s="311"/>
    </row>
    <row r="5" spans="1:4" ht="15">
      <c r="A5" s="312" t="s">
        <v>1589</v>
      </c>
      <c r="B5" s="312"/>
      <c r="C5" s="312"/>
      <c r="D5" s="312"/>
    </row>
    <row r="6" spans="1:4" ht="12.75">
      <c r="A6" s="313" t="s">
        <v>457</v>
      </c>
      <c r="B6" s="313"/>
      <c r="C6" s="313"/>
      <c r="D6" s="313"/>
    </row>
    <row r="7" spans="1:4" ht="12.75">
      <c r="A7" s="311" t="s">
        <v>1582</v>
      </c>
      <c r="B7" s="311"/>
      <c r="C7" s="311"/>
      <c r="D7" s="311"/>
    </row>
    <row r="8" spans="1:6" ht="12.75">
      <c r="A8" s="314" t="s">
        <v>423</v>
      </c>
      <c r="B8" s="5" t="s">
        <v>151</v>
      </c>
      <c r="C8" s="315" t="s">
        <v>152</v>
      </c>
      <c r="D8" s="26" t="s">
        <v>422</v>
      </c>
      <c r="E8" s="26" t="s">
        <v>422</v>
      </c>
      <c r="F8" s="308" t="s">
        <v>6</v>
      </c>
    </row>
    <row r="9" spans="1:6" ht="12.75">
      <c r="A9" s="314"/>
      <c r="B9" s="5" t="s">
        <v>150</v>
      </c>
      <c r="C9" s="315"/>
      <c r="D9" s="5" t="s">
        <v>149</v>
      </c>
      <c r="E9" s="5" t="s">
        <v>1595</v>
      </c>
      <c r="F9" s="316"/>
    </row>
    <row r="10" spans="1:255" ht="12.75">
      <c r="A10" s="18" t="s">
        <v>1</v>
      </c>
      <c r="B10" s="6" t="s">
        <v>143</v>
      </c>
      <c r="C10" s="6" t="s">
        <v>125</v>
      </c>
      <c r="D10" s="7">
        <v>9256390</v>
      </c>
      <c r="E10" s="7">
        <v>9256390</v>
      </c>
      <c r="F10" s="7">
        <v>9256390</v>
      </c>
      <c r="IU10" s="49">
        <f>SUM(D10:IT10)</f>
        <v>27769170</v>
      </c>
    </row>
    <row r="11" spans="1:6" ht="12.75">
      <c r="A11" s="18" t="s">
        <v>2</v>
      </c>
      <c r="B11" s="6" t="s">
        <v>144</v>
      </c>
      <c r="C11" s="6" t="s">
        <v>126</v>
      </c>
      <c r="D11" s="7">
        <f>4!D12</f>
        <v>0</v>
      </c>
      <c r="E11" s="7">
        <f>4!E12</f>
        <v>0</v>
      </c>
      <c r="F11" s="7">
        <f>4!F12</f>
        <v>0</v>
      </c>
    </row>
    <row r="12" spans="1:6" ht="26.25">
      <c r="A12" s="18" t="s">
        <v>3</v>
      </c>
      <c r="B12" s="6" t="s">
        <v>145</v>
      </c>
      <c r="C12" s="6" t="s">
        <v>127</v>
      </c>
      <c r="D12" s="7">
        <v>4434764</v>
      </c>
      <c r="E12" s="7">
        <v>5921584</v>
      </c>
      <c r="F12" s="7">
        <v>5921584</v>
      </c>
    </row>
    <row r="13" spans="1:6" ht="12.75">
      <c r="A13" s="18" t="s">
        <v>4</v>
      </c>
      <c r="B13" s="6" t="s">
        <v>146</v>
      </c>
      <c r="C13" s="6" t="s">
        <v>128</v>
      </c>
      <c r="D13" s="7">
        <v>1800000</v>
      </c>
      <c r="E13" s="7">
        <v>1800000</v>
      </c>
      <c r="F13" s="7">
        <v>1800000</v>
      </c>
    </row>
    <row r="14" spans="1:6" ht="12.75">
      <c r="A14" s="18" t="s">
        <v>7</v>
      </c>
      <c r="B14" s="6" t="s">
        <v>147</v>
      </c>
      <c r="C14" s="6" t="s">
        <v>129</v>
      </c>
      <c r="D14" s="7">
        <v>0</v>
      </c>
      <c r="E14" s="7">
        <v>411480</v>
      </c>
      <c r="F14" s="7">
        <v>411480</v>
      </c>
    </row>
    <row r="15" spans="1:6" ht="12.75">
      <c r="A15" s="18" t="s">
        <v>8</v>
      </c>
      <c r="B15" s="6" t="s">
        <v>148</v>
      </c>
      <c r="C15" s="6" t="s">
        <v>130</v>
      </c>
      <c r="D15" s="7">
        <f>4!D21</f>
        <v>0</v>
      </c>
      <c r="E15" s="7">
        <f>4!E21</f>
        <v>0</v>
      </c>
      <c r="F15" s="7">
        <f>4!F21</f>
        <v>0</v>
      </c>
    </row>
    <row r="16" spans="1:6" ht="12.75">
      <c r="A16" s="18" t="s">
        <v>9</v>
      </c>
      <c r="B16" s="187" t="s">
        <v>390</v>
      </c>
      <c r="C16" s="187" t="s">
        <v>131</v>
      </c>
      <c r="D16" s="34">
        <f>SUM(D10:D15)</f>
        <v>15491154</v>
      </c>
      <c r="E16" s="34">
        <f>SUM(E10:E15)</f>
        <v>17389454</v>
      </c>
      <c r="F16" s="34">
        <f>SUM(F10:F15)</f>
        <v>17389454</v>
      </c>
    </row>
    <row r="17" spans="1:6" ht="12.75">
      <c r="A17" s="18" t="s">
        <v>10</v>
      </c>
      <c r="B17" s="6" t="s">
        <v>154</v>
      </c>
      <c r="C17" s="6" t="s">
        <v>132</v>
      </c>
      <c r="D17" s="7">
        <f>4!D23</f>
        <v>0</v>
      </c>
      <c r="E17" s="7">
        <f>4!E23</f>
        <v>0</v>
      </c>
      <c r="F17" s="7">
        <f>4!F23</f>
        <v>0</v>
      </c>
    </row>
    <row r="18" spans="1:6" ht="12.75">
      <c r="A18" s="18" t="s">
        <v>11</v>
      </c>
      <c r="B18" s="6" t="s">
        <v>153</v>
      </c>
      <c r="C18" s="6" t="s">
        <v>133</v>
      </c>
      <c r="D18" s="7">
        <f>4!D24</f>
        <v>0</v>
      </c>
      <c r="E18" s="7">
        <f>4!E24</f>
        <v>0</v>
      </c>
      <c r="F18" s="7">
        <f>4!F24</f>
        <v>0</v>
      </c>
    </row>
    <row r="19" spans="1:6" ht="12.75">
      <c r="A19" s="18" t="s">
        <v>12</v>
      </c>
      <c r="B19" s="6" t="s">
        <v>185</v>
      </c>
      <c r="C19" s="6" t="s">
        <v>134</v>
      </c>
      <c r="D19" s="7">
        <f>4!D25</f>
        <v>0</v>
      </c>
      <c r="E19" s="7">
        <f>4!E25</f>
        <v>0</v>
      </c>
      <c r="F19" s="7">
        <f>4!F25</f>
        <v>0</v>
      </c>
    </row>
    <row r="20" spans="1:6" ht="12.75">
      <c r="A20" s="18" t="s">
        <v>13</v>
      </c>
      <c r="B20" s="6" t="s">
        <v>186</v>
      </c>
      <c r="C20" s="6" t="s">
        <v>135</v>
      </c>
      <c r="D20" s="7">
        <f>4!D26</f>
        <v>0</v>
      </c>
      <c r="E20" s="7">
        <f>4!E26</f>
        <v>0</v>
      </c>
      <c r="F20" s="7">
        <f>4!F26</f>
        <v>0</v>
      </c>
    </row>
    <row r="21" spans="1:6" ht="12.75">
      <c r="A21" s="18" t="s">
        <v>14</v>
      </c>
      <c r="B21" s="6" t="s">
        <v>187</v>
      </c>
      <c r="C21" s="6" t="s">
        <v>136</v>
      </c>
      <c r="D21" s="7">
        <v>4854067</v>
      </c>
      <c r="E21" s="7">
        <v>7387637</v>
      </c>
      <c r="F21" s="7">
        <v>7387637</v>
      </c>
    </row>
    <row r="22" spans="1:6" ht="12.75">
      <c r="A22" s="190" t="s">
        <v>15</v>
      </c>
      <c r="B22" s="191" t="s">
        <v>398</v>
      </c>
      <c r="C22" s="191" t="s">
        <v>137</v>
      </c>
      <c r="D22" s="192">
        <f>SUM(D17:D21)+D16</f>
        <v>20345221</v>
      </c>
      <c r="E22" s="192">
        <f>SUM(E17:E21)+E16</f>
        <v>24777091</v>
      </c>
      <c r="F22" s="192">
        <f>SUM(F17:F21)+F16</f>
        <v>24777091</v>
      </c>
    </row>
    <row r="23" spans="1:6" ht="12.75">
      <c r="A23" s="18" t="s">
        <v>16</v>
      </c>
      <c r="B23" s="6" t="s">
        <v>163</v>
      </c>
      <c r="C23" s="6" t="s">
        <v>138</v>
      </c>
      <c r="D23" s="7">
        <f>4!D39</f>
        <v>0</v>
      </c>
      <c r="E23" s="7">
        <v>0</v>
      </c>
      <c r="F23" s="7">
        <v>0</v>
      </c>
    </row>
    <row r="24" spans="1:6" ht="26.25">
      <c r="A24" s="18" t="s">
        <v>17</v>
      </c>
      <c r="B24" s="6" t="s">
        <v>162</v>
      </c>
      <c r="C24" s="6" t="s">
        <v>139</v>
      </c>
      <c r="D24" s="7">
        <f>4!D40</f>
        <v>0</v>
      </c>
      <c r="E24" s="7">
        <f>4!E40</f>
        <v>0</v>
      </c>
      <c r="F24" s="7">
        <f>4!F40</f>
        <v>0</v>
      </c>
    </row>
    <row r="25" spans="1:6" ht="26.25">
      <c r="A25" s="18" t="s">
        <v>18</v>
      </c>
      <c r="B25" s="6" t="s">
        <v>184</v>
      </c>
      <c r="C25" s="6" t="s">
        <v>140</v>
      </c>
      <c r="D25" s="7">
        <f>4!D41</f>
        <v>0</v>
      </c>
      <c r="E25" s="7">
        <f>4!E41</f>
        <v>0</v>
      </c>
      <c r="F25" s="7">
        <f>4!F41</f>
        <v>0</v>
      </c>
    </row>
    <row r="26" spans="1:6" ht="12.75">
      <c r="A26" s="18" t="s">
        <v>0</v>
      </c>
      <c r="B26" s="6" t="s">
        <v>183</v>
      </c>
      <c r="C26" s="6" t="s">
        <v>141</v>
      </c>
      <c r="D26" s="7">
        <f>4!D42</f>
        <v>0</v>
      </c>
      <c r="E26" s="7">
        <f>4!E42</f>
        <v>0</v>
      </c>
      <c r="F26" s="7">
        <f>4!F42</f>
        <v>0</v>
      </c>
    </row>
    <row r="27" spans="1:6" ht="12.75">
      <c r="A27" s="18" t="s">
        <v>19</v>
      </c>
      <c r="B27" s="6" t="s">
        <v>182</v>
      </c>
      <c r="C27" s="6" t="s">
        <v>142</v>
      </c>
      <c r="D27" s="7">
        <f>4!D43</f>
        <v>0</v>
      </c>
      <c r="E27" s="7">
        <v>4981397</v>
      </c>
      <c r="F27" s="7">
        <v>4981397</v>
      </c>
    </row>
    <row r="28" spans="1:6" ht="12.75">
      <c r="A28" s="190" t="s">
        <v>20</v>
      </c>
      <c r="B28" s="191" t="s">
        <v>391</v>
      </c>
      <c r="C28" s="191" t="s">
        <v>155</v>
      </c>
      <c r="D28" s="192">
        <f>SUM(D23:D27)</f>
        <v>0</v>
      </c>
      <c r="E28" s="192">
        <f>SUM(E23:E27)</f>
        <v>4981397</v>
      </c>
      <c r="F28" s="192">
        <f>SUM(F23:F27)</f>
        <v>4981397</v>
      </c>
    </row>
    <row r="29" spans="1:6" ht="12.75">
      <c r="A29" s="18" t="s">
        <v>21</v>
      </c>
      <c r="B29" s="6" t="s">
        <v>462</v>
      </c>
      <c r="C29" s="6" t="s">
        <v>156</v>
      </c>
      <c r="D29" s="7">
        <v>0</v>
      </c>
      <c r="E29" s="7">
        <v>0</v>
      </c>
      <c r="F29" s="7">
        <v>0</v>
      </c>
    </row>
    <row r="30" spans="1:6" ht="12.75">
      <c r="A30" s="18" t="s">
        <v>22</v>
      </c>
      <c r="B30" s="188" t="s">
        <v>1337</v>
      </c>
      <c r="C30" s="6" t="s">
        <v>453</v>
      </c>
      <c r="D30" s="7">
        <f>4!D48</f>
        <v>0</v>
      </c>
      <c r="E30" s="7">
        <f>4!E48</f>
        <v>0</v>
      </c>
      <c r="F30" s="7">
        <f>4!F48</f>
        <v>0</v>
      </c>
    </row>
    <row r="31" spans="1:6" ht="12.75">
      <c r="A31" s="18" t="s">
        <v>23</v>
      </c>
      <c r="B31" s="188" t="s">
        <v>1338</v>
      </c>
      <c r="C31" s="6" t="s">
        <v>454</v>
      </c>
      <c r="D31" s="7">
        <f>4!D49</f>
        <v>0</v>
      </c>
      <c r="E31" s="7">
        <f>4!E49</f>
        <v>0</v>
      </c>
      <c r="F31" s="7">
        <f>4!F49</f>
        <v>0</v>
      </c>
    </row>
    <row r="32" spans="1:6" ht="12.75">
      <c r="A32" s="18" t="s">
        <v>24</v>
      </c>
      <c r="B32" s="6" t="s">
        <v>188</v>
      </c>
      <c r="C32" s="6" t="s">
        <v>157</v>
      </c>
      <c r="D32" s="7">
        <v>245000</v>
      </c>
      <c r="E32" s="7">
        <v>286536</v>
      </c>
      <c r="F32" s="7">
        <v>182720</v>
      </c>
    </row>
    <row r="33" spans="1:6" ht="12.75">
      <c r="A33" s="18" t="s">
        <v>25</v>
      </c>
      <c r="B33" s="6" t="s">
        <v>392</v>
      </c>
      <c r="C33" s="6" t="s">
        <v>158</v>
      </c>
      <c r="D33" s="7">
        <v>4070000</v>
      </c>
      <c r="E33" s="7">
        <v>8744927</v>
      </c>
      <c r="F33" s="7">
        <v>6505686</v>
      </c>
    </row>
    <row r="34" spans="1:6" ht="12.75">
      <c r="A34" s="18" t="s">
        <v>26</v>
      </c>
      <c r="B34" s="6" t="s">
        <v>189</v>
      </c>
      <c r="C34" s="6" t="s">
        <v>159</v>
      </c>
      <c r="D34" s="7">
        <v>0</v>
      </c>
      <c r="E34" s="7">
        <v>12257</v>
      </c>
      <c r="F34" s="7">
        <v>3346</v>
      </c>
    </row>
    <row r="35" spans="1:6" ht="12.75">
      <c r="A35" s="190" t="s">
        <v>27</v>
      </c>
      <c r="B35" s="191" t="s">
        <v>393</v>
      </c>
      <c r="C35" s="191" t="s">
        <v>160</v>
      </c>
      <c r="D35" s="192">
        <f>D33+D34+D29+D30+D31+D32</f>
        <v>4315000</v>
      </c>
      <c r="E35" s="192">
        <f>E33+E34+E29+E30+E31+E32</f>
        <v>9043720</v>
      </c>
      <c r="F35" s="192">
        <f>F33+F34+F29+F30+F31+F32</f>
        <v>6691752</v>
      </c>
    </row>
    <row r="36" spans="1:6" ht="12.75">
      <c r="A36" s="18" t="s">
        <v>28</v>
      </c>
      <c r="B36" s="6" t="s">
        <v>181</v>
      </c>
      <c r="C36" s="6" t="s">
        <v>161</v>
      </c>
      <c r="D36" s="7">
        <f>4!D59</f>
        <v>0</v>
      </c>
      <c r="E36" s="7">
        <f>4!E59</f>
        <v>0</v>
      </c>
      <c r="F36" s="7">
        <f>4!F59</f>
        <v>0</v>
      </c>
    </row>
    <row r="37" spans="1:6" ht="12.75">
      <c r="A37" s="18" t="s">
        <v>29</v>
      </c>
      <c r="B37" s="6" t="s">
        <v>190</v>
      </c>
      <c r="C37" s="6" t="s">
        <v>164</v>
      </c>
      <c r="D37" s="7">
        <v>337500</v>
      </c>
      <c r="E37" s="7">
        <v>452548</v>
      </c>
      <c r="F37" s="7">
        <v>242548</v>
      </c>
    </row>
    <row r="38" spans="1:6" ht="12.75">
      <c r="A38" s="18" t="s">
        <v>30</v>
      </c>
      <c r="B38" s="6" t="s">
        <v>191</v>
      </c>
      <c r="C38" s="6" t="s">
        <v>165</v>
      </c>
      <c r="D38" s="7">
        <v>36000</v>
      </c>
      <c r="E38" s="7">
        <v>148196</v>
      </c>
      <c r="F38" s="7">
        <v>31217</v>
      </c>
    </row>
    <row r="39" spans="1:6" ht="12.75">
      <c r="A39" s="18" t="s">
        <v>31</v>
      </c>
      <c r="B39" s="6" t="s">
        <v>192</v>
      </c>
      <c r="C39" s="6" t="s">
        <v>166</v>
      </c>
      <c r="D39" s="7">
        <v>0</v>
      </c>
      <c r="E39" s="7">
        <v>10530</v>
      </c>
      <c r="F39" s="7">
        <v>0</v>
      </c>
    </row>
    <row r="40" spans="1:6" ht="12.75">
      <c r="A40" s="18" t="s">
        <v>32</v>
      </c>
      <c r="B40" s="6" t="s">
        <v>180</v>
      </c>
      <c r="C40" s="6" t="s">
        <v>167</v>
      </c>
      <c r="D40" s="7">
        <v>95380</v>
      </c>
      <c r="E40" s="7">
        <v>446460</v>
      </c>
      <c r="F40" s="7">
        <v>466460</v>
      </c>
    </row>
    <row r="41" spans="1:6" ht="12.75">
      <c r="A41" s="18" t="s">
        <v>33</v>
      </c>
      <c r="B41" s="6" t="s">
        <v>179</v>
      </c>
      <c r="C41" s="6" t="s">
        <v>168</v>
      </c>
      <c r="D41" s="7">
        <v>0</v>
      </c>
      <c r="E41" s="7">
        <v>0</v>
      </c>
      <c r="F41" s="7">
        <v>0</v>
      </c>
    </row>
    <row r="42" spans="1:6" ht="12.75">
      <c r="A42" s="18" t="s">
        <v>34</v>
      </c>
      <c r="B42" s="6" t="s">
        <v>178</v>
      </c>
      <c r="C42" s="6" t="s">
        <v>169</v>
      </c>
      <c r="D42" s="7">
        <f>4!D65</f>
        <v>0</v>
      </c>
      <c r="E42" s="7">
        <f>4!E65</f>
        <v>0</v>
      </c>
      <c r="F42" s="7">
        <f>4!F65</f>
        <v>0</v>
      </c>
    </row>
    <row r="43" spans="1:6" ht="12.75">
      <c r="A43" s="18" t="s">
        <v>35</v>
      </c>
      <c r="B43" s="6" t="s">
        <v>193</v>
      </c>
      <c r="C43" s="6" t="s">
        <v>170</v>
      </c>
      <c r="D43" s="7">
        <v>2000</v>
      </c>
      <c r="E43" s="7">
        <v>1877</v>
      </c>
      <c r="F43" s="7">
        <v>1877</v>
      </c>
    </row>
    <row r="44" spans="1:6" ht="12.75">
      <c r="A44" s="18" t="s">
        <v>36</v>
      </c>
      <c r="B44" s="6" t="s">
        <v>194</v>
      </c>
      <c r="C44" s="6" t="s">
        <v>171</v>
      </c>
      <c r="D44" s="7">
        <f>4!D71</f>
        <v>0</v>
      </c>
      <c r="E44" s="7">
        <f>4!E71</f>
        <v>0</v>
      </c>
      <c r="F44" s="7">
        <f>4!F71</f>
        <v>0</v>
      </c>
    </row>
    <row r="45" spans="1:6" ht="12.75">
      <c r="A45" s="18" t="s">
        <v>37</v>
      </c>
      <c r="B45" s="6" t="s">
        <v>1339</v>
      </c>
      <c r="C45" s="6" t="s">
        <v>172</v>
      </c>
      <c r="D45" s="7"/>
      <c r="E45" s="7">
        <v>0</v>
      </c>
      <c r="F45" s="7">
        <v>0</v>
      </c>
    </row>
    <row r="46" spans="1:6" ht="12.75">
      <c r="A46" s="18" t="s">
        <v>38</v>
      </c>
      <c r="B46" s="6" t="s">
        <v>195</v>
      </c>
      <c r="C46" s="6" t="s">
        <v>1340</v>
      </c>
      <c r="D46" s="7">
        <f>4!D72</f>
        <v>0</v>
      </c>
      <c r="E46" s="7">
        <v>2593</v>
      </c>
      <c r="F46" s="7">
        <v>2593</v>
      </c>
    </row>
    <row r="47" spans="1:6" ht="12.75">
      <c r="A47" s="190" t="s">
        <v>39</v>
      </c>
      <c r="B47" s="191" t="s">
        <v>400</v>
      </c>
      <c r="C47" s="191" t="s">
        <v>173</v>
      </c>
      <c r="D47" s="192">
        <f>SUM(D36:D46)</f>
        <v>470880</v>
      </c>
      <c r="E47" s="192">
        <f>SUM(E36:E46)</f>
        <v>1062204</v>
      </c>
      <c r="F47" s="192">
        <f>SUM(F36:F46)</f>
        <v>744695</v>
      </c>
    </row>
    <row r="48" spans="1:6" ht="12.75">
      <c r="A48" s="18" t="s">
        <v>40</v>
      </c>
      <c r="B48" s="6" t="s">
        <v>200</v>
      </c>
      <c r="C48" s="6" t="s">
        <v>174</v>
      </c>
      <c r="D48" s="7">
        <f>4!D75</f>
        <v>0</v>
      </c>
      <c r="E48" s="7">
        <f>4!E75</f>
        <v>0</v>
      </c>
      <c r="F48" s="7">
        <f>4!F75</f>
        <v>0</v>
      </c>
    </row>
    <row r="49" spans="1:6" ht="12.75">
      <c r="A49" s="18" t="s">
        <v>41</v>
      </c>
      <c r="B49" s="6" t="s">
        <v>201</v>
      </c>
      <c r="C49" s="6" t="s">
        <v>175</v>
      </c>
      <c r="D49" s="7">
        <f>4!D76</f>
        <v>0</v>
      </c>
      <c r="E49" s="7">
        <f>4!E76</f>
        <v>0</v>
      </c>
      <c r="F49" s="7">
        <f>4!F76</f>
        <v>0</v>
      </c>
    </row>
    <row r="50" spans="1:6" ht="12.75">
      <c r="A50" s="18" t="s">
        <v>42</v>
      </c>
      <c r="B50" s="6" t="s">
        <v>199</v>
      </c>
      <c r="C50" s="6" t="s">
        <v>176</v>
      </c>
      <c r="D50" s="7">
        <f>4!D77</f>
        <v>0</v>
      </c>
      <c r="E50" s="7">
        <f>4!E77</f>
        <v>0</v>
      </c>
      <c r="F50" s="7">
        <f>4!F77</f>
        <v>0</v>
      </c>
    </row>
    <row r="51" spans="1:6" ht="12.75">
      <c r="A51" s="18" t="s">
        <v>43</v>
      </c>
      <c r="B51" s="6" t="s">
        <v>198</v>
      </c>
      <c r="C51" s="6" t="s">
        <v>177</v>
      </c>
      <c r="D51" s="7">
        <f>4!D78</f>
        <v>0</v>
      </c>
      <c r="E51" s="7">
        <f>4!E78</f>
        <v>0</v>
      </c>
      <c r="F51" s="7">
        <f>4!F78</f>
        <v>0</v>
      </c>
    </row>
    <row r="52" spans="1:6" ht="12.75">
      <c r="A52" s="18" t="s">
        <v>44</v>
      </c>
      <c r="B52" s="6" t="s">
        <v>197</v>
      </c>
      <c r="C52" s="6" t="s">
        <v>196</v>
      </c>
      <c r="D52" s="7">
        <f>4!D79</f>
        <v>0</v>
      </c>
      <c r="E52" s="7">
        <f>4!E79</f>
        <v>0</v>
      </c>
      <c r="F52" s="7">
        <f>4!F79</f>
        <v>0</v>
      </c>
    </row>
    <row r="53" spans="1:6" ht="12.75">
      <c r="A53" s="190" t="s">
        <v>45</v>
      </c>
      <c r="B53" s="191" t="s">
        <v>394</v>
      </c>
      <c r="C53" s="191" t="s">
        <v>202</v>
      </c>
      <c r="D53" s="192">
        <f>SUM(D48:D52)</f>
        <v>0</v>
      </c>
      <c r="E53" s="192">
        <f>SUM(E48:E52)</f>
        <v>0</v>
      </c>
      <c r="F53" s="192">
        <f>SUM(F48:F52)</f>
        <v>0</v>
      </c>
    </row>
    <row r="54" spans="1:6" ht="12.75">
      <c r="A54" s="18" t="s">
        <v>46</v>
      </c>
      <c r="B54" s="6" t="s">
        <v>206</v>
      </c>
      <c r="C54" s="6" t="s">
        <v>203</v>
      </c>
      <c r="D54" s="7">
        <f>4!D81</f>
        <v>0</v>
      </c>
      <c r="E54" s="7">
        <f>4!E81</f>
        <v>0</v>
      </c>
      <c r="F54" s="7">
        <f>4!F81</f>
        <v>0</v>
      </c>
    </row>
    <row r="55" spans="1:6" ht="12.75">
      <c r="A55" s="18" t="s">
        <v>47</v>
      </c>
      <c r="B55" s="6" t="s">
        <v>1341</v>
      </c>
      <c r="C55" s="6"/>
      <c r="D55" s="7"/>
      <c r="E55" s="7"/>
      <c r="F55" s="7"/>
    </row>
    <row r="56" spans="1:6" ht="26.25">
      <c r="A56" s="18" t="s">
        <v>48</v>
      </c>
      <c r="B56" s="6" t="s">
        <v>1342</v>
      </c>
      <c r="C56" s="6" t="s">
        <v>204</v>
      </c>
      <c r="D56" s="7">
        <f>4!D82</f>
        <v>0</v>
      </c>
      <c r="E56" s="7">
        <f>4!E82</f>
        <v>0</v>
      </c>
      <c r="F56" s="7">
        <f>4!F82</f>
        <v>0</v>
      </c>
    </row>
    <row r="57" spans="1:6" ht="12.75">
      <c r="A57" s="18" t="s">
        <v>49</v>
      </c>
      <c r="B57" s="6" t="s">
        <v>1343</v>
      </c>
      <c r="C57" s="6" t="s">
        <v>205</v>
      </c>
      <c r="D57" s="7">
        <f>4!D83</f>
        <v>0</v>
      </c>
      <c r="E57" s="7">
        <f>4!E83</f>
        <v>0</v>
      </c>
      <c r="F57" s="7">
        <f>4!F83</f>
        <v>0</v>
      </c>
    </row>
    <row r="58" spans="1:6" ht="12.75">
      <c r="A58" s="18" t="s">
        <v>50</v>
      </c>
      <c r="B58" s="6" t="s">
        <v>1344</v>
      </c>
      <c r="C58" s="6" t="s">
        <v>1448</v>
      </c>
      <c r="D58" s="7">
        <v>0</v>
      </c>
      <c r="E58" s="7">
        <v>75000</v>
      </c>
      <c r="F58" s="7">
        <v>70000</v>
      </c>
    </row>
    <row r="59" spans="1:6" ht="12.75">
      <c r="A59" s="190" t="s">
        <v>51</v>
      </c>
      <c r="B59" s="191" t="s">
        <v>395</v>
      </c>
      <c r="C59" s="191" t="s">
        <v>207</v>
      </c>
      <c r="D59" s="192">
        <f>SUM(D54:D58)</f>
        <v>0</v>
      </c>
      <c r="E59" s="192">
        <f>SUM(E54:E58)</f>
        <v>75000</v>
      </c>
      <c r="F59" s="192">
        <f>SUM(F54:F58)</f>
        <v>70000</v>
      </c>
    </row>
    <row r="60" spans="1:6" ht="26.25">
      <c r="A60" s="18" t="s">
        <v>52</v>
      </c>
      <c r="B60" s="6" t="s">
        <v>1345</v>
      </c>
      <c r="C60" s="6" t="s">
        <v>208</v>
      </c>
      <c r="D60" s="7">
        <f>4!D87</f>
        <v>0</v>
      </c>
      <c r="E60" s="7">
        <f>4!E87</f>
        <v>0</v>
      </c>
      <c r="F60" s="7">
        <f>4!F87</f>
        <v>0</v>
      </c>
    </row>
    <row r="61" spans="1:6" ht="12.75">
      <c r="A61" s="18" t="s">
        <v>53</v>
      </c>
      <c r="B61" s="6" t="s">
        <v>1346</v>
      </c>
      <c r="C61" s="6" t="s">
        <v>209</v>
      </c>
      <c r="D61" s="7">
        <f>4!D88</f>
        <v>0</v>
      </c>
      <c r="E61" s="7">
        <f>4!E88</f>
        <v>0</v>
      </c>
      <c r="F61" s="7">
        <f>4!F88</f>
        <v>0</v>
      </c>
    </row>
    <row r="62" spans="1:6" ht="26.25">
      <c r="A62" s="18" t="s">
        <v>54</v>
      </c>
      <c r="B62" s="6" t="s">
        <v>1347</v>
      </c>
      <c r="C62" s="6" t="s">
        <v>210</v>
      </c>
      <c r="D62" s="7">
        <f>4!D89</f>
        <v>0</v>
      </c>
      <c r="E62" s="7">
        <f>4!E89</f>
        <v>0</v>
      </c>
      <c r="F62" s="7">
        <f>4!F89</f>
        <v>0</v>
      </c>
    </row>
    <row r="63" spans="1:6" ht="26.25">
      <c r="A63" s="18" t="s">
        <v>55</v>
      </c>
      <c r="B63" s="6" t="s">
        <v>1348</v>
      </c>
      <c r="C63" s="6" t="s">
        <v>1267</v>
      </c>
      <c r="D63" s="7">
        <v>0</v>
      </c>
      <c r="E63" s="7">
        <v>0</v>
      </c>
      <c r="F63" s="7">
        <v>0</v>
      </c>
    </row>
    <row r="64" spans="1:6" ht="12.75">
      <c r="A64" s="18" t="s">
        <v>56</v>
      </c>
      <c r="B64" s="6" t="s">
        <v>1349</v>
      </c>
      <c r="C64" s="6" t="s">
        <v>1268</v>
      </c>
      <c r="D64" s="7">
        <f>4!D91</f>
        <v>0</v>
      </c>
      <c r="E64" s="7">
        <f>4!E91</f>
        <v>0</v>
      </c>
      <c r="F64" s="7">
        <f>4!F91</f>
        <v>0</v>
      </c>
    </row>
    <row r="65" spans="1:6" ht="12.75">
      <c r="A65" s="190" t="s">
        <v>57</v>
      </c>
      <c r="B65" s="191" t="s">
        <v>396</v>
      </c>
      <c r="C65" s="191" t="s">
        <v>211</v>
      </c>
      <c r="D65" s="192">
        <f>SUM(D60:D64)</f>
        <v>0</v>
      </c>
      <c r="E65" s="192">
        <f>SUM(E60:E64)</f>
        <v>0</v>
      </c>
      <c r="F65" s="192">
        <f>SUM(F60:F64)</f>
        <v>0</v>
      </c>
    </row>
    <row r="66" spans="1:6" ht="12.75">
      <c r="A66" s="190" t="s">
        <v>58</v>
      </c>
      <c r="B66" s="191" t="s">
        <v>397</v>
      </c>
      <c r="C66" s="191" t="s">
        <v>212</v>
      </c>
      <c r="D66" s="192">
        <f>D22+D28+D35+D47+D59+D65+D53</f>
        <v>25131101</v>
      </c>
      <c r="E66" s="192">
        <f>E22+E28+E35+E47+E59+E65+E53</f>
        <v>39939412</v>
      </c>
      <c r="F66" s="192">
        <f>F22+F28+F35+F47+F59+F65+F53</f>
        <v>37264935</v>
      </c>
    </row>
    <row r="67" spans="1:6" ht="12.75">
      <c r="A67" s="18" t="s">
        <v>59</v>
      </c>
      <c r="B67" s="6" t="s">
        <v>1350</v>
      </c>
      <c r="C67" s="6" t="s">
        <v>213</v>
      </c>
      <c r="D67" s="7">
        <v>0</v>
      </c>
      <c r="E67" s="7">
        <v>0</v>
      </c>
      <c r="F67" s="7">
        <v>0</v>
      </c>
    </row>
    <row r="68" spans="1:6" ht="12.75">
      <c r="A68" s="18" t="s">
        <v>60</v>
      </c>
      <c r="B68" s="6" t="s">
        <v>1351</v>
      </c>
      <c r="C68" s="6" t="s">
        <v>214</v>
      </c>
      <c r="D68" s="7">
        <v>0</v>
      </c>
      <c r="E68" s="7">
        <v>0</v>
      </c>
      <c r="F68" s="7">
        <v>0</v>
      </c>
    </row>
    <row r="69" spans="1:6" ht="12.75">
      <c r="A69" s="18" t="s">
        <v>61</v>
      </c>
      <c r="B69" s="6" t="s">
        <v>1352</v>
      </c>
      <c r="C69" s="6" t="s">
        <v>215</v>
      </c>
      <c r="D69" s="7">
        <v>15017377</v>
      </c>
      <c r="E69" s="7">
        <v>14997377</v>
      </c>
      <c r="F69" s="7">
        <v>14997377</v>
      </c>
    </row>
    <row r="70" spans="1:6" ht="12.75">
      <c r="A70" s="18" t="s">
        <v>62</v>
      </c>
      <c r="B70" s="6" t="s">
        <v>1353</v>
      </c>
      <c r="C70" s="6" t="s">
        <v>216</v>
      </c>
      <c r="D70" s="7">
        <v>0</v>
      </c>
      <c r="E70" s="7">
        <v>509894</v>
      </c>
      <c r="F70" s="7">
        <v>509894</v>
      </c>
    </row>
    <row r="71" spans="1:6" ht="12.75">
      <c r="A71" s="18" t="s">
        <v>63</v>
      </c>
      <c r="B71" s="6" t="s">
        <v>1354</v>
      </c>
      <c r="C71" s="6" t="s">
        <v>1365</v>
      </c>
      <c r="D71" s="7">
        <v>0</v>
      </c>
      <c r="E71" s="7">
        <v>0</v>
      </c>
      <c r="F71" s="7">
        <v>0</v>
      </c>
    </row>
    <row r="72" spans="1:6" ht="12.75">
      <c r="A72" s="18" t="s">
        <v>64</v>
      </c>
      <c r="B72" s="6" t="s">
        <v>1355</v>
      </c>
      <c r="C72" s="6" t="s">
        <v>427</v>
      </c>
      <c r="D72" s="7">
        <v>0</v>
      </c>
      <c r="E72" s="7">
        <v>0</v>
      </c>
      <c r="F72" s="7">
        <v>0</v>
      </c>
    </row>
    <row r="73" spans="1:6" ht="12.75">
      <c r="A73" s="18" t="s">
        <v>65</v>
      </c>
      <c r="B73" s="6" t="s">
        <v>1356</v>
      </c>
      <c r="C73" s="6" t="s">
        <v>217</v>
      </c>
      <c r="D73" s="7">
        <v>0</v>
      </c>
      <c r="E73" s="7">
        <v>0</v>
      </c>
      <c r="F73" s="7">
        <v>0</v>
      </c>
    </row>
    <row r="74" spans="1:6" ht="12.75">
      <c r="A74" s="18" t="s">
        <v>66</v>
      </c>
      <c r="B74" s="6" t="s">
        <v>1357</v>
      </c>
      <c r="C74" s="6" t="s">
        <v>1366</v>
      </c>
      <c r="D74" s="7">
        <v>0</v>
      </c>
      <c r="E74" s="7">
        <v>0</v>
      </c>
      <c r="F74" s="7">
        <v>0</v>
      </c>
    </row>
    <row r="75" spans="1:6" ht="12.75">
      <c r="A75" s="18" t="s">
        <v>67</v>
      </c>
      <c r="B75" s="6" t="s">
        <v>1358</v>
      </c>
      <c r="C75" s="6" t="s">
        <v>218</v>
      </c>
      <c r="D75" s="7">
        <f>SUM(D67:D74)</f>
        <v>15017377</v>
      </c>
      <c r="E75" s="7">
        <f>SUM(E67:E74)</f>
        <v>15507271</v>
      </c>
      <c r="F75" s="7">
        <f>SUM(F67:F74)</f>
        <v>15507271</v>
      </c>
    </row>
    <row r="76" spans="1:6" ht="12.75">
      <c r="A76" s="18" t="s">
        <v>68</v>
      </c>
      <c r="B76" s="6" t="s">
        <v>1359</v>
      </c>
      <c r="C76" s="6" t="s">
        <v>219</v>
      </c>
      <c r="D76" s="7">
        <v>0</v>
      </c>
      <c r="E76" s="7">
        <v>0</v>
      </c>
      <c r="F76" s="7">
        <v>0</v>
      </c>
    </row>
    <row r="77" spans="1:6" ht="12.75">
      <c r="A77" s="18" t="s">
        <v>69</v>
      </c>
      <c r="B77" s="6" t="s">
        <v>320</v>
      </c>
      <c r="C77" s="6" t="s">
        <v>220</v>
      </c>
      <c r="D77" s="7">
        <v>0</v>
      </c>
      <c r="E77" s="7">
        <v>0</v>
      </c>
      <c r="F77" s="7">
        <v>0</v>
      </c>
    </row>
    <row r="78" spans="1:6" ht="12.75">
      <c r="A78" s="18" t="s">
        <v>70</v>
      </c>
      <c r="B78" s="6" t="s">
        <v>319</v>
      </c>
      <c r="C78" s="6" t="s">
        <v>221</v>
      </c>
      <c r="D78" s="7">
        <v>0</v>
      </c>
      <c r="E78" s="7">
        <v>0</v>
      </c>
      <c r="F78" s="7">
        <v>0</v>
      </c>
    </row>
    <row r="79" spans="1:6" ht="12.75">
      <c r="A79" s="18" t="s">
        <v>71</v>
      </c>
      <c r="B79" s="6" t="s">
        <v>1360</v>
      </c>
      <c r="C79" s="6" t="s">
        <v>222</v>
      </c>
      <c r="D79" s="7">
        <v>0</v>
      </c>
      <c r="E79" s="7">
        <v>0</v>
      </c>
      <c r="F79" s="7">
        <v>0</v>
      </c>
    </row>
    <row r="80" spans="1:6" ht="12.75">
      <c r="A80" s="18" t="s">
        <v>72</v>
      </c>
      <c r="B80" s="6" t="s">
        <v>1361</v>
      </c>
      <c r="C80" s="6" t="s">
        <v>1367</v>
      </c>
      <c r="D80" s="7">
        <v>0</v>
      </c>
      <c r="E80" s="7">
        <v>0</v>
      </c>
      <c r="F80" s="7">
        <v>0</v>
      </c>
    </row>
    <row r="81" spans="1:6" ht="12.75">
      <c r="A81" s="18" t="s">
        <v>73</v>
      </c>
      <c r="B81" s="6" t="s">
        <v>1362</v>
      </c>
      <c r="C81" s="6" t="s">
        <v>223</v>
      </c>
      <c r="D81" s="7">
        <v>0</v>
      </c>
      <c r="E81" s="7">
        <v>0</v>
      </c>
      <c r="F81" s="7">
        <v>0</v>
      </c>
    </row>
    <row r="82" spans="1:6" ht="12.75">
      <c r="A82" s="18" t="s">
        <v>74</v>
      </c>
      <c r="B82" s="6" t="s">
        <v>1363</v>
      </c>
      <c r="C82" s="6" t="s">
        <v>224</v>
      </c>
      <c r="D82" s="7">
        <v>0</v>
      </c>
      <c r="E82" s="7">
        <v>0</v>
      </c>
      <c r="F82" s="7">
        <v>0</v>
      </c>
    </row>
    <row r="83" spans="1:6" ht="12.75">
      <c r="A83" s="18" t="s">
        <v>75</v>
      </c>
      <c r="B83" s="6" t="s">
        <v>1364</v>
      </c>
      <c r="C83" s="6" t="s">
        <v>1368</v>
      </c>
      <c r="D83" s="7">
        <v>0</v>
      </c>
      <c r="E83" s="7">
        <v>0</v>
      </c>
      <c r="F83" s="7">
        <v>0</v>
      </c>
    </row>
    <row r="84" spans="1:6" ht="12.75">
      <c r="A84" s="190" t="s">
        <v>76</v>
      </c>
      <c r="B84" s="191" t="s">
        <v>318</v>
      </c>
      <c r="C84" s="191" t="s">
        <v>225</v>
      </c>
      <c r="D84" s="192">
        <v>15017377</v>
      </c>
      <c r="E84" s="192">
        <v>15507271</v>
      </c>
      <c r="F84" s="192">
        <v>15507271</v>
      </c>
    </row>
    <row r="85" spans="1:6" ht="12.75">
      <c r="A85" s="190"/>
      <c r="B85" s="191" t="s">
        <v>1270</v>
      </c>
      <c r="C85" s="191"/>
      <c r="D85" s="192">
        <f>D66+D84</f>
        <v>40148478</v>
      </c>
      <c r="E85" s="192">
        <f>E66+E84</f>
        <v>55446683</v>
      </c>
      <c r="F85" s="192">
        <f>F66+F84</f>
        <v>52772206</v>
      </c>
    </row>
    <row r="86" spans="1:6" ht="12.75">
      <c r="A86" s="20"/>
      <c r="B86" s="21"/>
      <c r="C86" s="21"/>
      <c r="D86" s="22"/>
      <c r="E86" s="22"/>
      <c r="F86" s="22"/>
    </row>
    <row r="87" spans="1:4" ht="12.75">
      <c r="A87" s="311"/>
      <c r="B87" s="311"/>
      <c r="C87" s="311"/>
      <c r="D87" s="311"/>
    </row>
    <row r="88" spans="1:4" ht="12.75">
      <c r="A88" s="311"/>
      <c r="B88" s="311"/>
      <c r="C88" s="311"/>
      <c r="D88" s="311"/>
    </row>
    <row r="89" spans="1:6" ht="12.75">
      <c r="A89" s="17"/>
      <c r="B89" s="17"/>
      <c r="C89" s="17"/>
      <c r="D89" s="17"/>
      <c r="E89" s="17"/>
      <c r="F89" s="17"/>
    </row>
    <row r="90" spans="1:4" ht="15">
      <c r="A90" s="312" t="s">
        <v>1589</v>
      </c>
      <c r="B90" s="312"/>
      <c r="C90" s="312"/>
      <c r="D90" s="312"/>
    </row>
    <row r="91" spans="1:4" ht="12.75">
      <c r="A91" s="313" t="s">
        <v>457</v>
      </c>
      <c r="B91" s="313"/>
      <c r="C91" s="313"/>
      <c r="D91" s="313"/>
    </row>
    <row r="92" spans="1:4" ht="12.75">
      <c r="A92" s="311" t="s">
        <v>1440</v>
      </c>
      <c r="B92" s="311"/>
      <c r="C92" s="311"/>
      <c r="D92" s="311"/>
    </row>
    <row r="93" spans="1:6" ht="12.75">
      <c r="A93" s="314" t="s">
        <v>423</v>
      </c>
      <c r="B93" s="5" t="s">
        <v>421</v>
      </c>
      <c r="C93" s="315" t="s">
        <v>152</v>
      </c>
      <c r="D93" s="26" t="s">
        <v>422</v>
      </c>
      <c r="E93" s="26" t="s">
        <v>422</v>
      </c>
      <c r="F93" s="308" t="s">
        <v>6</v>
      </c>
    </row>
    <row r="94" spans="1:6" ht="12.75">
      <c r="A94" s="314"/>
      <c r="B94" s="5" t="s">
        <v>150</v>
      </c>
      <c r="C94" s="315"/>
      <c r="D94" s="5" t="s">
        <v>149</v>
      </c>
      <c r="E94" s="5" t="s">
        <v>1595</v>
      </c>
      <c r="F94" s="309"/>
    </row>
    <row r="95" spans="1:255" ht="12.75">
      <c r="A95" s="18" t="s">
        <v>1</v>
      </c>
      <c r="B95" s="6" t="s">
        <v>379</v>
      </c>
      <c r="C95" s="6" t="s">
        <v>226</v>
      </c>
      <c r="D95" s="7">
        <v>5449360</v>
      </c>
      <c r="E95" s="7">
        <v>5899689</v>
      </c>
      <c r="F95" s="7">
        <v>5899689</v>
      </c>
      <c r="IU95" s="49">
        <f>SUM(D95:IT95)</f>
        <v>17248738</v>
      </c>
    </row>
    <row r="96" spans="1:6" ht="12.75">
      <c r="A96" s="18" t="s">
        <v>2</v>
      </c>
      <c r="B96" s="6" t="s">
        <v>380</v>
      </c>
      <c r="C96" s="6" t="s">
        <v>227</v>
      </c>
      <c r="D96" s="7">
        <v>0</v>
      </c>
      <c r="E96" s="7">
        <v>0</v>
      </c>
      <c r="F96" s="7">
        <v>0</v>
      </c>
    </row>
    <row r="97" spans="1:6" ht="12.75">
      <c r="A97" s="18" t="s">
        <v>3</v>
      </c>
      <c r="B97" s="6" t="s">
        <v>381</v>
      </c>
      <c r="C97" s="6" t="s">
        <v>228</v>
      </c>
      <c r="D97" s="7">
        <v>0</v>
      </c>
      <c r="E97" s="7">
        <v>320000</v>
      </c>
      <c r="F97" s="7">
        <v>320000</v>
      </c>
    </row>
    <row r="98" spans="1:6" ht="12.75">
      <c r="A98" s="18" t="s">
        <v>4</v>
      </c>
      <c r="B98" s="6" t="s">
        <v>382</v>
      </c>
      <c r="C98" s="6" t="s">
        <v>229</v>
      </c>
      <c r="D98" s="7">
        <v>0</v>
      </c>
      <c r="E98" s="7">
        <v>0</v>
      </c>
      <c r="F98" s="7">
        <v>0</v>
      </c>
    </row>
    <row r="99" spans="1:6" ht="12.75">
      <c r="A99" s="18" t="s">
        <v>7</v>
      </c>
      <c r="B99" s="6" t="s">
        <v>383</v>
      </c>
      <c r="C99" s="6" t="s">
        <v>230</v>
      </c>
      <c r="D99" s="7">
        <v>0</v>
      </c>
      <c r="E99" s="7">
        <v>0</v>
      </c>
      <c r="F99" s="7">
        <v>0</v>
      </c>
    </row>
    <row r="100" spans="1:6" ht="12.75">
      <c r="A100" s="18" t="s">
        <v>8</v>
      </c>
      <c r="B100" s="6" t="s">
        <v>384</v>
      </c>
      <c r="C100" s="6" t="s">
        <v>231</v>
      </c>
      <c r="D100" s="7">
        <v>0</v>
      </c>
      <c r="E100" s="7">
        <v>0</v>
      </c>
      <c r="F100" s="7">
        <v>0</v>
      </c>
    </row>
    <row r="101" spans="1:6" ht="12.75">
      <c r="A101" s="18" t="s">
        <v>9</v>
      </c>
      <c r="B101" s="6" t="s">
        <v>385</v>
      </c>
      <c r="C101" s="6" t="s">
        <v>232</v>
      </c>
      <c r="D101" s="7">
        <v>223049</v>
      </c>
      <c r="E101" s="7">
        <v>148699</v>
      </c>
      <c r="F101" s="7">
        <v>148699</v>
      </c>
    </row>
    <row r="102" spans="1:6" ht="12.75">
      <c r="A102" s="18" t="s">
        <v>10</v>
      </c>
      <c r="B102" s="6" t="s">
        <v>386</v>
      </c>
      <c r="C102" s="6" t="s">
        <v>233</v>
      </c>
      <c r="D102" s="7">
        <v>0</v>
      </c>
      <c r="E102" s="7">
        <v>0</v>
      </c>
      <c r="F102" s="7">
        <v>0</v>
      </c>
    </row>
    <row r="103" spans="1:6" ht="12.75">
      <c r="A103" s="18" t="s">
        <v>11</v>
      </c>
      <c r="B103" s="6" t="s">
        <v>387</v>
      </c>
      <c r="C103" s="6" t="s">
        <v>234</v>
      </c>
      <c r="D103" s="7">
        <v>0</v>
      </c>
      <c r="E103" s="7">
        <v>0</v>
      </c>
      <c r="F103" s="7">
        <v>0</v>
      </c>
    </row>
    <row r="104" spans="1:6" ht="12.75">
      <c r="A104" s="18" t="s">
        <v>12</v>
      </c>
      <c r="B104" s="6" t="s">
        <v>388</v>
      </c>
      <c r="C104" s="6" t="s">
        <v>235</v>
      </c>
      <c r="D104" s="7">
        <v>0</v>
      </c>
      <c r="E104" s="7">
        <v>0</v>
      </c>
      <c r="F104" s="7">
        <v>0</v>
      </c>
    </row>
    <row r="105" spans="1:6" ht="12.75">
      <c r="A105" s="18" t="s">
        <v>13</v>
      </c>
      <c r="B105" s="6" t="s">
        <v>377</v>
      </c>
      <c r="C105" s="6" t="s">
        <v>236</v>
      </c>
      <c r="D105" s="7">
        <v>0</v>
      </c>
      <c r="E105" s="7">
        <v>0</v>
      </c>
      <c r="F105" s="7">
        <v>0</v>
      </c>
    </row>
    <row r="106" spans="1:6" ht="12.75">
      <c r="A106" s="18" t="s">
        <v>14</v>
      </c>
      <c r="B106" s="6" t="s">
        <v>376</v>
      </c>
      <c r="C106" s="6" t="s">
        <v>237</v>
      </c>
      <c r="D106" s="7">
        <v>0</v>
      </c>
      <c r="E106" s="7">
        <v>0</v>
      </c>
      <c r="F106" s="7">
        <v>0</v>
      </c>
    </row>
    <row r="107" spans="1:6" ht="12.75">
      <c r="A107" s="18" t="s">
        <v>15</v>
      </c>
      <c r="B107" s="6" t="s">
        <v>378</v>
      </c>
      <c r="C107" s="6" t="s">
        <v>238</v>
      </c>
      <c r="D107" s="7">
        <v>0</v>
      </c>
      <c r="E107" s="7">
        <v>93883</v>
      </c>
      <c r="F107" s="7">
        <v>93883</v>
      </c>
    </row>
    <row r="108" spans="1:6" ht="12.75">
      <c r="A108" s="18" t="s">
        <v>16</v>
      </c>
      <c r="B108" s="9" t="s">
        <v>442</v>
      </c>
      <c r="C108" s="9" t="s">
        <v>239</v>
      </c>
      <c r="D108" s="19">
        <f>SUM(D95:D107)</f>
        <v>5672409</v>
      </c>
      <c r="E108" s="19">
        <f>SUM(E95:E107)</f>
        <v>6462271</v>
      </c>
      <c r="F108" s="19">
        <f>SUM(F95:F107)</f>
        <v>6462271</v>
      </c>
    </row>
    <row r="109" spans="1:6" ht="12.75">
      <c r="A109" s="18" t="s">
        <v>17</v>
      </c>
      <c r="B109" s="6" t="s">
        <v>375</v>
      </c>
      <c r="C109" s="6" t="s">
        <v>240</v>
      </c>
      <c r="D109" s="7">
        <v>4277899</v>
      </c>
      <c r="E109" s="7">
        <v>4302946</v>
      </c>
      <c r="F109" s="7">
        <v>4302946</v>
      </c>
    </row>
    <row r="110" spans="1:6" ht="12.75">
      <c r="A110" s="18" t="s">
        <v>18</v>
      </c>
      <c r="B110" s="6" t="s">
        <v>374</v>
      </c>
      <c r="C110" s="6" t="s">
        <v>241</v>
      </c>
      <c r="D110" s="7">
        <v>0</v>
      </c>
      <c r="E110" s="7">
        <v>0</v>
      </c>
      <c r="F110" s="7">
        <v>0</v>
      </c>
    </row>
    <row r="111" spans="1:6" ht="12.75">
      <c r="A111" s="18" t="s">
        <v>0</v>
      </c>
      <c r="B111" s="6" t="s">
        <v>373</v>
      </c>
      <c r="C111" s="6" t="s">
        <v>242</v>
      </c>
      <c r="D111" s="7">
        <v>360000</v>
      </c>
      <c r="E111" s="7">
        <v>360000</v>
      </c>
      <c r="F111" s="7">
        <v>360000</v>
      </c>
    </row>
    <row r="112" spans="1:6" ht="12.75">
      <c r="A112" s="18" t="s">
        <v>19</v>
      </c>
      <c r="B112" s="9" t="s">
        <v>441</v>
      </c>
      <c r="C112" s="9" t="s">
        <v>243</v>
      </c>
      <c r="D112" s="19">
        <f>SUM(D109:D111)</f>
        <v>4637899</v>
      </c>
      <c r="E112" s="19">
        <f>SUM(E109:E111)</f>
        <v>4662946</v>
      </c>
      <c r="F112" s="19">
        <f>SUM(F109:F111)</f>
        <v>4662946</v>
      </c>
    </row>
    <row r="113" spans="1:6" ht="12.75">
      <c r="A113" s="193" t="s">
        <v>20</v>
      </c>
      <c r="B113" s="191" t="s">
        <v>434</v>
      </c>
      <c r="C113" s="191" t="s">
        <v>244</v>
      </c>
      <c r="D113" s="192">
        <f>D108+D112</f>
        <v>10310308</v>
      </c>
      <c r="E113" s="192">
        <f>E108+E112</f>
        <v>11125217</v>
      </c>
      <c r="F113" s="192">
        <f>F108+F112</f>
        <v>11125217</v>
      </c>
    </row>
    <row r="114" spans="1:6" ht="12.75">
      <c r="A114" s="193" t="s">
        <v>21</v>
      </c>
      <c r="B114" s="191" t="s">
        <v>404</v>
      </c>
      <c r="C114" s="191" t="s">
        <v>245</v>
      </c>
      <c r="D114" s="192">
        <v>1930248</v>
      </c>
      <c r="E114" s="192">
        <v>1810444</v>
      </c>
      <c r="F114" s="192">
        <v>1810444</v>
      </c>
    </row>
    <row r="115" spans="1:6" ht="12.75">
      <c r="A115" s="18" t="s">
        <v>22</v>
      </c>
      <c r="B115" s="6" t="s">
        <v>372</v>
      </c>
      <c r="C115" s="6" t="s">
        <v>246</v>
      </c>
      <c r="D115" s="7">
        <v>135000</v>
      </c>
      <c r="E115" s="7">
        <v>45055</v>
      </c>
      <c r="F115" s="7">
        <v>45055</v>
      </c>
    </row>
    <row r="116" spans="1:6" ht="12.75">
      <c r="A116" s="18" t="s">
        <v>23</v>
      </c>
      <c r="B116" s="6" t="s">
        <v>371</v>
      </c>
      <c r="C116" s="6" t="s">
        <v>247</v>
      </c>
      <c r="D116" s="7">
        <v>2441333</v>
      </c>
      <c r="E116" s="7">
        <v>3086417</v>
      </c>
      <c r="F116" s="7">
        <v>3086417</v>
      </c>
    </row>
    <row r="117" spans="1:6" ht="12.75">
      <c r="A117" s="18" t="s">
        <v>24</v>
      </c>
      <c r="B117" s="6" t="s">
        <v>370</v>
      </c>
      <c r="C117" s="6" t="s">
        <v>248</v>
      </c>
      <c r="D117" s="7">
        <v>0</v>
      </c>
      <c r="E117" s="7">
        <v>0</v>
      </c>
      <c r="F117" s="7">
        <v>0</v>
      </c>
    </row>
    <row r="118" spans="1:6" ht="12.75">
      <c r="A118" s="18" t="s">
        <v>25</v>
      </c>
      <c r="B118" s="9" t="s">
        <v>440</v>
      </c>
      <c r="C118" s="9" t="s">
        <v>249</v>
      </c>
      <c r="D118" s="19">
        <f>SUM(D115:D117)</f>
        <v>2576333</v>
      </c>
      <c r="E118" s="19">
        <f>SUM(E115:E117)</f>
        <v>3131472</v>
      </c>
      <c r="F118" s="19">
        <f>SUM(F115:F117)</f>
        <v>3131472</v>
      </c>
    </row>
    <row r="119" spans="1:6" ht="12.75">
      <c r="A119" s="18" t="s">
        <v>26</v>
      </c>
      <c r="B119" s="6" t="s">
        <v>369</v>
      </c>
      <c r="C119" s="6" t="s">
        <v>250</v>
      </c>
      <c r="D119" s="7">
        <v>45600</v>
      </c>
      <c r="E119" s="7">
        <v>65600</v>
      </c>
      <c r="F119" s="7">
        <v>65600</v>
      </c>
    </row>
    <row r="120" spans="1:6" ht="12.75">
      <c r="A120" s="18" t="s">
        <v>27</v>
      </c>
      <c r="B120" s="6" t="s">
        <v>368</v>
      </c>
      <c r="C120" s="6" t="s">
        <v>251</v>
      </c>
      <c r="D120" s="7">
        <v>108400</v>
      </c>
      <c r="E120" s="7">
        <v>112424</v>
      </c>
      <c r="F120" s="7">
        <v>112424</v>
      </c>
    </row>
    <row r="121" spans="1:6" ht="12.75">
      <c r="A121" s="18" t="s">
        <v>28</v>
      </c>
      <c r="B121" s="9" t="s">
        <v>438</v>
      </c>
      <c r="C121" s="9" t="s">
        <v>252</v>
      </c>
      <c r="D121" s="19">
        <f>SUM(D119:D120)</f>
        <v>154000</v>
      </c>
      <c r="E121" s="19">
        <f>SUM(E119:E120)</f>
        <v>178024</v>
      </c>
      <c r="F121" s="19">
        <f>SUM(F119:F120)</f>
        <v>178024</v>
      </c>
    </row>
    <row r="122" spans="1:6" ht="12.75">
      <c r="A122" s="18" t="s">
        <v>29</v>
      </c>
      <c r="B122" s="6" t="s">
        <v>367</v>
      </c>
      <c r="C122" s="6" t="s">
        <v>253</v>
      </c>
      <c r="D122" s="7">
        <v>1092000</v>
      </c>
      <c r="E122" s="7">
        <v>1033331</v>
      </c>
      <c r="F122" s="7">
        <v>1033331</v>
      </c>
    </row>
    <row r="123" spans="1:6" ht="12.75">
      <c r="A123" s="18" t="s">
        <v>30</v>
      </c>
      <c r="B123" s="6" t="s">
        <v>366</v>
      </c>
      <c r="C123" s="6" t="s">
        <v>254</v>
      </c>
      <c r="D123" s="7">
        <v>125500</v>
      </c>
      <c r="E123" s="7">
        <v>739827</v>
      </c>
      <c r="F123" s="7">
        <v>739827</v>
      </c>
    </row>
    <row r="124" spans="1:6" ht="12.75">
      <c r="A124" s="18" t="s">
        <v>31</v>
      </c>
      <c r="B124" s="6" t="s">
        <v>365</v>
      </c>
      <c r="C124" s="6" t="s">
        <v>255</v>
      </c>
      <c r="D124" s="7">
        <v>10000</v>
      </c>
      <c r="E124" s="7">
        <v>335098</v>
      </c>
      <c r="F124" s="7">
        <v>335098</v>
      </c>
    </row>
    <row r="125" spans="1:6" ht="12.75">
      <c r="A125" s="18" t="s">
        <v>32</v>
      </c>
      <c r="B125" s="6" t="s">
        <v>364</v>
      </c>
      <c r="C125" s="6" t="s">
        <v>256</v>
      </c>
      <c r="D125" s="7">
        <v>11170000</v>
      </c>
      <c r="E125" s="7">
        <v>9421548</v>
      </c>
      <c r="F125" s="7">
        <v>9421548</v>
      </c>
    </row>
    <row r="126" spans="1:6" ht="12.75">
      <c r="A126" s="18" t="s">
        <v>33</v>
      </c>
      <c r="B126" s="6" t="s">
        <v>363</v>
      </c>
      <c r="C126" s="6" t="s">
        <v>257</v>
      </c>
      <c r="D126" s="7">
        <v>50000</v>
      </c>
      <c r="E126" s="7">
        <v>39280</v>
      </c>
      <c r="F126" s="7">
        <v>39280</v>
      </c>
    </row>
    <row r="127" spans="1:6" ht="12.75">
      <c r="A127" s="18" t="s">
        <v>34</v>
      </c>
      <c r="B127" s="6" t="s">
        <v>362</v>
      </c>
      <c r="C127" s="6" t="s">
        <v>258</v>
      </c>
      <c r="D127" s="7">
        <v>1063334</v>
      </c>
      <c r="E127" s="7">
        <v>134120</v>
      </c>
      <c r="F127" s="7">
        <v>134120</v>
      </c>
    </row>
    <row r="128" spans="1:6" ht="12.75">
      <c r="A128" s="18" t="s">
        <v>35</v>
      </c>
      <c r="B128" s="6" t="s">
        <v>361</v>
      </c>
      <c r="C128" s="6" t="s">
        <v>259</v>
      </c>
      <c r="D128" s="7">
        <v>414000</v>
      </c>
      <c r="E128" s="7">
        <v>3155450</v>
      </c>
      <c r="F128" s="7">
        <v>3155450</v>
      </c>
    </row>
    <row r="129" spans="1:6" ht="12.75">
      <c r="A129" s="18" t="s">
        <v>36</v>
      </c>
      <c r="B129" s="9" t="s">
        <v>437</v>
      </c>
      <c r="C129" s="9" t="s">
        <v>260</v>
      </c>
      <c r="D129" s="19">
        <f>SUM(D122:D128)</f>
        <v>13924834</v>
      </c>
      <c r="E129" s="19">
        <f>SUM(E122:E128)</f>
        <v>14858654</v>
      </c>
      <c r="F129" s="19">
        <f>SUM(F122:F128)</f>
        <v>14858654</v>
      </c>
    </row>
    <row r="130" spans="1:6" ht="12.75">
      <c r="A130" s="18" t="s">
        <v>37</v>
      </c>
      <c r="B130" s="6" t="s">
        <v>360</v>
      </c>
      <c r="C130" s="6" t="s">
        <v>261</v>
      </c>
      <c r="D130" s="7">
        <v>0</v>
      </c>
      <c r="E130" s="7">
        <v>0</v>
      </c>
      <c r="F130" s="7">
        <v>0</v>
      </c>
    </row>
    <row r="131" spans="1:6" ht="12.75">
      <c r="A131" s="18" t="s">
        <v>38</v>
      </c>
      <c r="B131" s="6" t="s">
        <v>359</v>
      </c>
      <c r="C131" s="6" t="s">
        <v>262</v>
      </c>
      <c r="D131" s="7">
        <v>0</v>
      </c>
      <c r="E131" s="7">
        <v>0</v>
      </c>
      <c r="F131" s="7">
        <v>0</v>
      </c>
    </row>
    <row r="132" spans="1:6" ht="12.75">
      <c r="A132" s="18" t="s">
        <v>39</v>
      </c>
      <c r="B132" s="9" t="s">
        <v>439</v>
      </c>
      <c r="C132" s="9" t="s">
        <v>263</v>
      </c>
      <c r="D132" s="19">
        <f>SUM(D130:D131)</f>
        <v>0</v>
      </c>
      <c r="E132" s="19">
        <f>SUM(E130:E131)</f>
        <v>0</v>
      </c>
      <c r="F132" s="19">
        <f>SUM(F130:F131)</f>
        <v>0</v>
      </c>
    </row>
    <row r="133" spans="1:6" ht="12.75">
      <c r="A133" s="18" t="s">
        <v>40</v>
      </c>
      <c r="B133" s="6" t="s">
        <v>358</v>
      </c>
      <c r="C133" s="6" t="s">
        <v>264</v>
      </c>
      <c r="D133" s="7">
        <v>4826025</v>
      </c>
      <c r="E133" s="7">
        <v>4740589</v>
      </c>
      <c r="F133" s="7">
        <v>4740589</v>
      </c>
    </row>
    <row r="134" spans="1:6" ht="12.75">
      <c r="A134" s="18" t="s">
        <v>41</v>
      </c>
      <c r="B134" s="6" t="s">
        <v>357</v>
      </c>
      <c r="C134" s="6" t="s">
        <v>265</v>
      </c>
      <c r="D134" s="7">
        <v>0</v>
      </c>
      <c r="E134" s="7">
        <v>0</v>
      </c>
      <c r="F134" s="7">
        <v>0</v>
      </c>
    </row>
    <row r="135" spans="1:6" ht="12.75">
      <c r="A135" s="18" t="s">
        <v>42</v>
      </c>
      <c r="B135" s="6" t="s">
        <v>356</v>
      </c>
      <c r="C135" s="6" t="s">
        <v>266</v>
      </c>
      <c r="D135" s="7">
        <v>0</v>
      </c>
      <c r="E135" s="7">
        <v>0</v>
      </c>
      <c r="F135" s="7">
        <v>0</v>
      </c>
    </row>
    <row r="136" spans="1:6" ht="12.75">
      <c r="A136" s="18" t="s">
        <v>43</v>
      </c>
      <c r="B136" s="6" t="s">
        <v>355</v>
      </c>
      <c r="C136" s="6" t="s">
        <v>267</v>
      </c>
      <c r="D136" s="7">
        <v>0</v>
      </c>
      <c r="E136" s="7">
        <v>0</v>
      </c>
      <c r="F136" s="7">
        <v>0</v>
      </c>
    </row>
    <row r="137" spans="1:6" ht="12.75">
      <c r="A137" s="18" t="s">
        <v>44</v>
      </c>
      <c r="B137" s="6" t="s">
        <v>354</v>
      </c>
      <c r="C137" s="6" t="s">
        <v>268</v>
      </c>
      <c r="D137" s="7">
        <v>1219000</v>
      </c>
      <c r="E137" s="7">
        <v>1031399</v>
      </c>
      <c r="F137" s="7">
        <v>1031399</v>
      </c>
    </row>
    <row r="138" spans="1:6" ht="12.75">
      <c r="A138" s="18" t="s">
        <v>45</v>
      </c>
      <c r="B138" s="9" t="s">
        <v>436</v>
      </c>
      <c r="C138" s="9" t="s">
        <v>269</v>
      </c>
      <c r="D138" s="19">
        <f>SUM(D133:D137)</f>
        <v>6045025</v>
      </c>
      <c r="E138" s="19">
        <f>SUM(E133:E137)</f>
        <v>5771988</v>
      </c>
      <c r="F138" s="19">
        <f>SUM(F133:F137)</f>
        <v>5771988</v>
      </c>
    </row>
    <row r="139" spans="1:6" ht="12.75">
      <c r="A139" s="193" t="s">
        <v>46</v>
      </c>
      <c r="B139" s="191" t="s">
        <v>406</v>
      </c>
      <c r="C139" s="191" t="s">
        <v>270</v>
      </c>
      <c r="D139" s="192">
        <f>D138+D132+D129+D121+D118</f>
        <v>22700192</v>
      </c>
      <c r="E139" s="192">
        <f>E138+E132+E129+E121+E118</f>
        <v>23940138</v>
      </c>
      <c r="F139" s="192">
        <f>F138+F132+F129+F121+F118</f>
        <v>23940138</v>
      </c>
    </row>
    <row r="140" spans="1:6" ht="12.75">
      <c r="A140" s="18" t="s">
        <v>47</v>
      </c>
      <c r="B140" s="6" t="s">
        <v>353</v>
      </c>
      <c r="C140" s="6" t="s">
        <v>271</v>
      </c>
      <c r="D140" s="7">
        <v>0</v>
      </c>
      <c r="E140" s="7">
        <v>0</v>
      </c>
      <c r="F140" s="7">
        <v>0</v>
      </c>
    </row>
    <row r="141" spans="1:6" ht="12.75">
      <c r="A141" s="18" t="s">
        <v>48</v>
      </c>
      <c r="B141" s="6" t="s">
        <v>352</v>
      </c>
      <c r="C141" s="6" t="s">
        <v>272</v>
      </c>
      <c r="D141" s="7">
        <v>0</v>
      </c>
      <c r="E141" s="7">
        <v>0</v>
      </c>
      <c r="F141" s="7">
        <v>0</v>
      </c>
    </row>
    <row r="142" spans="1:6" ht="12.75">
      <c r="A142" s="18" t="s">
        <v>49</v>
      </c>
      <c r="B142" s="6" t="s">
        <v>351</v>
      </c>
      <c r="C142" s="6" t="s">
        <v>273</v>
      </c>
      <c r="D142" s="7">
        <v>0</v>
      </c>
      <c r="E142" s="7">
        <v>0</v>
      </c>
      <c r="F142" s="7">
        <v>0</v>
      </c>
    </row>
    <row r="143" spans="1:6" ht="12.75">
      <c r="A143" s="18" t="s">
        <v>50</v>
      </c>
      <c r="B143" s="6" t="s">
        <v>350</v>
      </c>
      <c r="C143" s="6" t="s">
        <v>274</v>
      </c>
      <c r="D143" s="7">
        <v>0</v>
      </c>
      <c r="E143" s="7">
        <v>0</v>
      </c>
      <c r="F143" s="7">
        <v>0</v>
      </c>
    </row>
    <row r="144" spans="1:6" ht="12.75">
      <c r="A144" s="18" t="s">
        <v>51</v>
      </c>
      <c r="B144" s="6" t="s">
        <v>349</v>
      </c>
      <c r="C144" s="6" t="s">
        <v>275</v>
      </c>
      <c r="D144" s="7">
        <v>0</v>
      </c>
      <c r="E144" s="7">
        <v>0</v>
      </c>
      <c r="F144" s="7">
        <v>0</v>
      </c>
    </row>
    <row r="145" spans="1:6" ht="12.75">
      <c r="A145" s="18" t="s">
        <v>52</v>
      </c>
      <c r="B145" s="6" t="s">
        <v>348</v>
      </c>
      <c r="C145" s="6" t="s">
        <v>276</v>
      </c>
      <c r="D145" s="7">
        <v>0</v>
      </c>
      <c r="E145" s="7">
        <v>0</v>
      </c>
      <c r="F145" s="7">
        <v>0</v>
      </c>
    </row>
    <row r="146" spans="1:6" ht="12.75">
      <c r="A146" s="18" t="s">
        <v>53</v>
      </c>
      <c r="B146" s="6" t="s">
        <v>347</v>
      </c>
      <c r="C146" s="6" t="s">
        <v>277</v>
      </c>
      <c r="D146" s="7">
        <v>0</v>
      </c>
      <c r="E146" s="7">
        <v>0</v>
      </c>
      <c r="F146" s="7">
        <v>0</v>
      </c>
    </row>
    <row r="147" spans="1:6" ht="12.75">
      <c r="A147" s="18" t="s">
        <v>54</v>
      </c>
      <c r="B147" s="6" t="s">
        <v>346</v>
      </c>
      <c r="C147" s="6" t="s">
        <v>278</v>
      </c>
      <c r="D147" s="7">
        <v>265000</v>
      </c>
      <c r="E147" s="7">
        <v>292180</v>
      </c>
      <c r="F147" s="7">
        <v>292180</v>
      </c>
    </row>
    <row r="148" spans="1:6" ht="12.75">
      <c r="A148" s="193" t="s">
        <v>55</v>
      </c>
      <c r="B148" s="191" t="s">
        <v>407</v>
      </c>
      <c r="C148" s="191" t="s">
        <v>279</v>
      </c>
      <c r="D148" s="192">
        <f>SUM(D140:D147)</f>
        <v>265000</v>
      </c>
      <c r="E148" s="192">
        <f>SUM(E140:E147)</f>
        <v>292180</v>
      </c>
      <c r="F148" s="192">
        <f>SUM(F140:F147)</f>
        <v>292180</v>
      </c>
    </row>
    <row r="149" spans="1:6" ht="12.75">
      <c r="A149" s="18" t="s">
        <v>56</v>
      </c>
      <c r="B149" s="6" t="s">
        <v>345</v>
      </c>
      <c r="C149" s="6" t="s">
        <v>280</v>
      </c>
      <c r="D149" s="7">
        <v>0</v>
      </c>
      <c r="E149" s="7">
        <v>0</v>
      </c>
      <c r="F149" s="7">
        <v>0</v>
      </c>
    </row>
    <row r="150" spans="1:6" ht="12.75">
      <c r="A150" s="18" t="s">
        <v>57</v>
      </c>
      <c r="B150" s="6" t="s">
        <v>344</v>
      </c>
      <c r="C150" s="6" t="s">
        <v>281</v>
      </c>
      <c r="D150" s="7">
        <v>0</v>
      </c>
      <c r="E150" s="7">
        <v>0</v>
      </c>
      <c r="F150" s="7">
        <v>0</v>
      </c>
    </row>
    <row r="151" spans="1:6" ht="12.75">
      <c r="A151" s="18" t="s">
        <v>58</v>
      </c>
      <c r="B151" s="6" t="s">
        <v>343</v>
      </c>
      <c r="C151" s="6" t="s">
        <v>282</v>
      </c>
      <c r="D151" s="7">
        <v>0</v>
      </c>
      <c r="E151" s="7">
        <v>0</v>
      </c>
      <c r="F151" s="7">
        <v>0</v>
      </c>
    </row>
    <row r="152" spans="1:6" ht="12.75">
      <c r="A152" s="18" t="s">
        <v>59</v>
      </c>
      <c r="B152" s="6" t="s">
        <v>342</v>
      </c>
      <c r="C152" s="6" t="s">
        <v>283</v>
      </c>
      <c r="D152" s="7">
        <v>0</v>
      </c>
      <c r="E152" s="7">
        <v>0</v>
      </c>
      <c r="F152" s="7">
        <v>0</v>
      </c>
    </row>
    <row r="153" spans="1:6" ht="12.75">
      <c r="A153" s="18" t="s">
        <v>60</v>
      </c>
      <c r="B153" s="6" t="s">
        <v>341</v>
      </c>
      <c r="C153" s="6" t="s">
        <v>284</v>
      </c>
      <c r="D153" s="7">
        <v>0</v>
      </c>
      <c r="E153" s="7">
        <v>0</v>
      </c>
      <c r="F153" s="7">
        <v>0</v>
      </c>
    </row>
    <row r="154" spans="1:6" ht="12.75">
      <c r="A154" s="18" t="s">
        <v>61</v>
      </c>
      <c r="B154" s="6" t="s">
        <v>340</v>
      </c>
      <c r="C154" s="6" t="s">
        <v>285</v>
      </c>
      <c r="D154" s="7">
        <v>1064000</v>
      </c>
      <c r="E154" s="7">
        <v>1533386</v>
      </c>
      <c r="F154" s="7">
        <v>1061038</v>
      </c>
    </row>
    <row r="155" spans="1:6" ht="12.75">
      <c r="A155" s="18" t="s">
        <v>62</v>
      </c>
      <c r="B155" s="6" t="s">
        <v>339</v>
      </c>
      <c r="C155" s="6" t="s">
        <v>286</v>
      </c>
      <c r="D155" s="7">
        <v>0</v>
      </c>
      <c r="E155" s="7">
        <v>0</v>
      </c>
      <c r="F155" s="7">
        <v>0</v>
      </c>
    </row>
    <row r="156" spans="1:6" ht="12.75">
      <c r="A156" s="18" t="s">
        <v>63</v>
      </c>
      <c r="B156" s="6" t="s">
        <v>338</v>
      </c>
      <c r="C156" s="6" t="s">
        <v>287</v>
      </c>
      <c r="D156" s="7">
        <v>0</v>
      </c>
      <c r="E156" s="7">
        <v>0</v>
      </c>
      <c r="F156" s="7">
        <v>0</v>
      </c>
    </row>
    <row r="157" spans="1:6" ht="12.75">
      <c r="A157" s="18" t="s">
        <v>64</v>
      </c>
      <c r="B157" s="6" t="s">
        <v>337</v>
      </c>
      <c r="C157" s="6" t="s">
        <v>288</v>
      </c>
      <c r="D157" s="7">
        <v>0</v>
      </c>
      <c r="E157" s="7">
        <v>0</v>
      </c>
      <c r="F157" s="7">
        <v>0</v>
      </c>
    </row>
    <row r="158" spans="1:6" ht="12.75">
      <c r="A158" s="18" t="s">
        <v>65</v>
      </c>
      <c r="B158" s="6" t="s">
        <v>336</v>
      </c>
      <c r="C158" s="6" t="s">
        <v>289</v>
      </c>
      <c r="D158" s="7">
        <v>0</v>
      </c>
      <c r="E158" s="7">
        <v>0</v>
      </c>
      <c r="F158" s="7">
        <v>0</v>
      </c>
    </row>
    <row r="159" spans="1:6" ht="12.75">
      <c r="A159" s="18" t="s">
        <v>66</v>
      </c>
      <c r="B159" s="6" t="s">
        <v>1369</v>
      </c>
      <c r="C159" s="6" t="s">
        <v>290</v>
      </c>
      <c r="D159" s="7">
        <v>0</v>
      </c>
      <c r="E159" s="7">
        <v>0</v>
      </c>
      <c r="F159" s="7">
        <v>0</v>
      </c>
    </row>
    <row r="160" spans="1:6" ht="12.75">
      <c r="A160" s="18" t="s">
        <v>67</v>
      </c>
      <c r="B160" s="6" t="s">
        <v>335</v>
      </c>
      <c r="C160" s="6" t="s">
        <v>291</v>
      </c>
      <c r="D160" s="7">
        <v>0</v>
      </c>
      <c r="E160" s="7">
        <v>0</v>
      </c>
      <c r="F160" s="7">
        <v>0</v>
      </c>
    </row>
    <row r="161" spans="1:6" ht="12.75">
      <c r="A161" s="18" t="s">
        <v>68</v>
      </c>
      <c r="B161" s="6" t="s">
        <v>334</v>
      </c>
      <c r="C161" s="6" t="s">
        <v>1370</v>
      </c>
      <c r="D161" s="7">
        <v>2560584</v>
      </c>
      <c r="E161" s="7">
        <v>14602757</v>
      </c>
      <c r="F161" s="7">
        <v>0</v>
      </c>
    </row>
    <row r="162" spans="1:6" ht="12.75">
      <c r="A162" s="190" t="s">
        <v>69</v>
      </c>
      <c r="B162" s="191" t="s">
        <v>433</v>
      </c>
      <c r="C162" s="191" t="s">
        <v>292</v>
      </c>
      <c r="D162" s="192">
        <f>SUM(D149:D161)</f>
        <v>3624584</v>
      </c>
      <c r="E162" s="192">
        <f>SUM(E149:E161)</f>
        <v>16136143</v>
      </c>
      <c r="F162" s="192">
        <f>SUM(F149:F161)</f>
        <v>1061038</v>
      </c>
    </row>
    <row r="163" spans="1:6" ht="12.75">
      <c r="A163" s="18" t="s">
        <v>70</v>
      </c>
      <c r="B163" s="6" t="s">
        <v>333</v>
      </c>
      <c r="C163" s="6" t="s">
        <v>293</v>
      </c>
      <c r="D163" s="7">
        <v>0</v>
      </c>
      <c r="E163" s="7">
        <v>0</v>
      </c>
      <c r="F163" s="7">
        <v>0</v>
      </c>
    </row>
    <row r="164" spans="1:6" ht="12.75">
      <c r="A164" s="18" t="s">
        <v>71</v>
      </c>
      <c r="B164" s="6" t="s">
        <v>332</v>
      </c>
      <c r="C164" s="6" t="s">
        <v>294</v>
      </c>
      <c r="D164" s="7">
        <v>0</v>
      </c>
      <c r="E164" s="7">
        <v>0</v>
      </c>
      <c r="F164" s="7">
        <v>0</v>
      </c>
    </row>
    <row r="165" spans="1:6" ht="12.75">
      <c r="A165" s="18" t="s">
        <v>72</v>
      </c>
      <c r="B165" s="6" t="s">
        <v>331</v>
      </c>
      <c r="C165" s="6" t="s">
        <v>295</v>
      </c>
      <c r="D165" s="7">
        <v>50000</v>
      </c>
      <c r="E165" s="7">
        <v>193510</v>
      </c>
      <c r="F165" s="7">
        <v>193510</v>
      </c>
    </row>
    <row r="166" spans="1:6" ht="12.75">
      <c r="A166" s="18" t="s">
        <v>73</v>
      </c>
      <c r="B166" s="6" t="s">
        <v>330</v>
      </c>
      <c r="C166" s="6" t="s">
        <v>296</v>
      </c>
      <c r="D166" s="7">
        <v>500000</v>
      </c>
      <c r="E166" s="7">
        <v>998567</v>
      </c>
      <c r="F166" s="7">
        <v>998567</v>
      </c>
    </row>
    <row r="167" spans="1:6" ht="12.75">
      <c r="A167" s="18" t="s">
        <v>74</v>
      </c>
      <c r="B167" s="6" t="s">
        <v>329</v>
      </c>
      <c r="C167" s="6" t="s">
        <v>297</v>
      </c>
      <c r="D167" s="7">
        <v>0</v>
      </c>
      <c r="E167" s="7">
        <v>0</v>
      </c>
      <c r="F167" s="7">
        <v>0</v>
      </c>
    </row>
    <row r="168" spans="1:6" ht="12.75">
      <c r="A168" s="18" t="s">
        <v>75</v>
      </c>
      <c r="B168" s="6" t="s">
        <v>328</v>
      </c>
      <c r="C168" s="6" t="s">
        <v>298</v>
      </c>
      <c r="D168" s="7">
        <v>0</v>
      </c>
      <c r="E168" s="7">
        <v>0</v>
      </c>
      <c r="F168" s="7">
        <v>0</v>
      </c>
    </row>
    <row r="169" spans="1:6" ht="12.75">
      <c r="A169" s="18" t="s">
        <v>76</v>
      </c>
      <c r="B169" s="6" t="s">
        <v>327</v>
      </c>
      <c r="C169" s="6" t="s">
        <v>299</v>
      </c>
      <c r="D169" s="7">
        <v>148500</v>
      </c>
      <c r="E169" s="7">
        <v>321862</v>
      </c>
      <c r="F169" s="7">
        <v>321862</v>
      </c>
    </row>
    <row r="170" spans="1:6" ht="12.75">
      <c r="A170" s="190" t="s">
        <v>77</v>
      </c>
      <c r="B170" s="191" t="s">
        <v>416</v>
      </c>
      <c r="C170" s="191" t="s">
        <v>300</v>
      </c>
      <c r="D170" s="192">
        <f>SUM(D163:D169)</f>
        <v>698500</v>
      </c>
      <c r="E170" s="192">
        <f>SUM(E163:E169)</f>
        <v>1513939</v>
      </c>
      <c r="F170" s="192">
        <f>SUM(F163:F169)</f>
        <v>1513939</v>
      </c>
    </row>
    <row r="171" spans="1:6" ht="12.75">
      <c r="A171" s="18" t="s">
        <v>78</v>
      </c>
      <c r="B171" s="6" t="s">
        <v>326</v>
      </c>
      <c r="C171" s="6" t="s">
        <v>301</v>
      </c>
      <c r="D171" s="7">
        <v>0</v>
      </c>
      <c r="E171" s="7">
        <v>0</v>
      </c>
      <c r="F171" s="7">
        <v>0</v>
      </c>
    </row>
    <row r="172" spans="1:6" ht="12.75">
      <c r="A172" s="18" t="s">
        <v>79</v>
      </c>
      <c r="B172" s="6" t="s">
        <v>324</v>
      </c>
      <c r="C172" s="6" t="s">
        <v>302</v>
      </c>
      <c r="D172" s="7">
        <v>0</v>
      </c>
      <c r="E172" s="7">
        <v>0</v>
      </c>
      <c r="F172" s="7">
        <v>0</v>
      </c>
    </row>
    <row r="173" spans="1:6" ht="12.75">
      <c r="A173" s="18" t="s">
        <v>80</v>
      </c>
      <c r="B173" s="6" t="s">
        <v>323</v>
      </c>
      <c r="C173" s="6" t="s">
        <v>303</v>
      </c>
      <c r="D173" s="7">
        <v>0</v>
      </c>
      <c r="E173" s="7">
        <v>0</v>
      </c>
      <c r="F173" s="7">
        <v>0</v>
      </c>
    </row>
    <row r="174" spans="1:6" ht="12.75">
      <c r="A174" s="18" t="s">
        <v>81</v>
      </c>
      <c r="B174" s="6" t="s">
        <v>325</v>
      </c>
      <c r="C174" s="6" t="s">
        <v>304</v>
      </c>
      <c r="D174" s="7">
        <v>0</v>
      </c>
      <c r="E174" s="7">
        <v>0</v>
      </c>
      <c r="F174" s="7">
        <v>0</v>
      </c>
    </row>
    <row r="175" spans="1:6" ht="12.75">
      <c r="A175" s="190" t="s">
        <v>82</v>
      </c>
      <c r="B175" s="191" t="s">
        <v>435</v>
      </c>
      <c r="C175" s="191" t="s">
        <v>305</v>
      </c>
      <c r="D175" s="192">
        <f>SUM(D171:D174)</f>
        <v>0</v>
      </c>
      <c r="E175" s="192">
        <f>SUM(E171:E174)</f>
        <v>0</v>
      </c>
      <c r="F175" s="192">
        <f>SUM(F171:F174)</f>
        <v>0</v>
      </c>
    </row>
    <row r="176" spans="1:6" ht="17.25" customHeight="1">
      <c r="A176" s="18" t="s">
        <v>83</v>
      </c>
      <c r="B176" s="6" t="s">
        <v>1371</v>
      </c>
      <c r="C176" s="6" t="s">
        <v>1406</v>
      </c>
      <c r="D176" s="34">
        <v>0</v>
      </c>
      <c r="E176" s="34">
        <v>0</v>
      </c>
      <c r="F176" s="34">
        <v>0</v>
      </c>
    </row>
    <row r="177" spans="1:6" ht="12.75">
      <c r="A177" s="18" t="s">
        <v>84</v>
      </c>
      <c r="B177" s="6" t="s">
        <v>1372</v>
      </c>
      <c r="C177" s="6" t="s">
        <v>1407</v>
      </c>
      <c r="D177" s="34">
        <v>0</v>
      </c>
      <c r="E177" s="34">
        <v>0</v>
      </c>
      <c r="F177" s="34">
        <v>0</v>
      </c>
    </row>
    <row r="178" spans="1:6" ht="18" customHeight="1">
      <c r="A178" s="18" t="s">
        <v>85</v>
      </c>
      <c r="B178" s="6" t="s">
        <v>1373</v>
      </c>
      <c r="C178" s="6" t="s">
        <v>1408</v>
      </c>
      <c r="D178" s="34">
        <v>0</v>
      </c>
      <c r="E178" s="34">
        <v>0</v>
      </c>
      <c r="F178" s="34">
        <v>0</v>
      </c>
    </row>
    <row r="179" spans="1:6" ht="12.75">
      <c r="A179" s="18" t="s">
        <v>86</v>
      </c>
      <c r="B179" s="6" t="s">
        <v>1374</v>
      </c>
      <c r="C179" s="6" t="s">
        <v>1409</v>
      </c>
      <c r="D179" s="34">
        <v>0</v>
      </c>
      <c r="E179" s="34">
        <v>0</v>
      </c>
      <c r="F179" s="34">
        <v>0</v>
      </c>
    </row>
    <row r="180" spans="1:6" ht="16.5" customHeight="1">
      <c r="A180" s="18" t="s">
        <v>87</v>
      </c>
      <c r="B180" s="6" t="s">
        <v>1375</v>
      </c>
      <c r="C180" s="6" t="s">
        <v>1410</v>
      </c>
      <c r="D180" s="34">
        <v>0</v>
      </c>
      <c r="E180" s="34">
        <v>0</v>
      </c>
      <c r="F180" s="34">
        <v>0</v>
      </c>
    </row>
    <row r="181" spans="1:6" ht="12.75">
      <c r="A181" s="18" t="s">
        <v>88</v>
      </c>
      <c r="B181" s="6" t="s">
        <v>1376</v>
      </c>
      <c r="C181" s="6" t="s">
        <v>1411</v>
      </c>
      <c r="D181" s="34">
        <v>0</v>
      </c>
      <c r="E181" s="34">
        <v>0</v>
      </c>
      <c r="F181" s="34">
        <v>0</v>
      </c>
    </row>
    <row r="182" spans="1:6" ht="12.75">
      <c r="A182" s="18" t="s">
        <v>89</v>
      </c>
      <c r="B182" s="6" t="s">
        <v>1377</v>
      </c>
      <c r="C182" s="6" t="s">
        <v>1412</v>
      </c>
      <c r="D182" s="34">
        <v>0</v>
      </c>
      <c r="E182" s="34">
        <v>0</v>
      </c>
      <c r="F182" s="34">
        <v>0</v>
      </c>
    </row>
    <row r="183" spans="1:6" ht="12.75">
      <c r="A183" s="18" t="s">
        <v>90</v>
      </c>
      <c r="B183" s="6" t="s">
        <v>1378</v>
      </c>
      <c r="C183" s="6" t="s">
        <v>1413</v>
      </c>
      <c r="D183" s="34">
        <v>0</v>
      </c>
      <c r="E183" s="34">
        <v>0</v>
      </c>
      <c r="F183" s="34">
        <v>0</v>
      </c>
    </row>
    <row r="184" spans="1:6" ht="12.75">
      <c r="A184" s="18" t="s">
        <v>91</v>
      </c>
      <c r="B184" s="6" t="s">
        <v>1379</v>
      </c>
      <c r="C184" s="6" t="s">
        <v>1414</v>
      </c>
      <c r="D184" s="34">
        <v>0</v>
      </c>
      <c r="E184" s="34">
        <v>0</v>
      </c>
      <c r="F184" s="34">
        <v>0</v>
      </c>
    </row>
    <row r="185" spans="1:6" ht="12.75">
      <c r="A185" s="190" t="s">
        <v>92</v>
      </c>
      <c r="B185" s="191" t="s">
        <v>418</v>
      </c>
      <c r="C185" s="191" t="s">
        <v>306</v>
      </c>
      <c r="D185" s="192">
        <v>0</v>
      </c>
      <c r="E185" s="192">
        <v>0</v>
      </c>
      <c r="F185" s="192">
        <v>0</v>
      </c>
    </row>
    <row r="186" spans="1:6" ht="12.75">
      <c r="A186" s="190" t="s">
        <v>93</v>
      </c>
      <c r="B186" s="191" t="s">
        <v>409</v>
      </c>
      <c r="C186" s="191" t="s">
        <v>307</v>
      </c>
      <c r="D186" s="192">
        <f>D113+D114+D139+D148+D162+D170+D175+D185</f>
        <v>39528832</v>
      </c>
      <c r="E186" s="192">
        <f>E113+E114+E139+E148+E162+E170+E175+E185</f>
        <v>54818061</v>
      </c>
      <c r="F186" s="192">
        <f>F113+F114+F139+F148+F162+F170+F175+F185</f>
        <v>39742956</v>
      </c>
    </row>
    <row r="187" spans="1:6" ht="12.75">
      <c r="A187" s="18" t="s">
        <v>94</v>
      </c>
      <c r="B187" s="6" t="s">
        <v>1380</v>
      </c>
      <c r="C187" s="189" t="s">
        <v>308</v>
      </c>
      <c r="D187" s="7">
        <v>0</v>
      </c>
      <c r="E187" s="7">
        <v>0</v>
      </c>
      <c r="F187" s="7">
        <v>0</v>
      </c>
    </row>
    <row r="188" spans="1:6" ht="12.75">
      <c r="A188" s="18" t="s">
        <v>95</v>
      </c>
      <c r="B188" s="6" t="s">
        <v>1381</v>
      </c>
      <c r="C188" s="189" t="s">
        <v>309</v>
      </c>
      <c r="D188" s="7">
        <v>0</v>
      </c>
      <c r="E188" s="7">
        <v>0</v>
      </c>
      <c r="F188" s="7">
        <v>0</v>
      </c>
    </row>
    <row r="189" spans="1:6" ht="12.75">
      <c r="A189" s="18" t="s">
        <v>96</v>
      </c>
      <c r="B189" s="6" t="s">
        <v>1382</v>
      </c>
      <c r="C189" s="189" t="s">
        <v>1397</v>
      </c>
      <c r="D189" s="7">
        <v>0</v>
      </c>
      <c r="E189" s="7">
        <v>0</v>
      </c>
      <c r="F189" s="7">
        <v>0</v>
      </c>
    </row>
    <row r="190" spans="1:6" ht="12.75">
      <c r="A190" s="18" t="s">
        <v>97</v>
      </c>
      <c r="B190" s="6" t="s">
        <v>322</v>
      </c>
      <c r="C190" s="189" t="s">
        <v>310</v>
      </c>
      <c r="D190" s="7">
        <v>619656</v>
      </c>
      <c r="E190" s="7">
        <v>628622</v>
      </c>
      <c r="F190" s="7">
        <v>628622</v>
      </c>
    </row>
    <row r="191" spans="1:6" ht="12.75">
      <c r="A191" s="18" t="s">
        <v>98</v>
      </c>
      <c r="B191" s="6" t="s">
        <v>1383</v>
      </c>
      <c r="C191" s="189" t="s">
        <v>311</v>
      </c>
      <c r="D191" s="7">
        <v>0</v>
      </c>
      <c r="E191" s="7">
        <v>0</v>
      </c>
      <c r="F191" s="7">
        <v>0</v>
      </c>
    </row>
    <row r="192" spans="1:6" ht="12.75">
      <c r="A192" s="18" t="s">
        <v>99</v>
      </c>
      <c r="B192" s="6" t="s">
        <v>1384</v>
      </c>
      <c r="C192" s="189" t="s">
        <v>312</v>
      </c>
      <c r="D192" s="7">
        <v>0</v>
      </c>
      <c r="E192" s="7">
        <v>0</v>
      </c>
      <c r="F192" s="7">
        <v>0</v>
      </c>
    </row>
    <row r="193" spans="1:6" ht="12.75">
      <c r="A193" s="18" t="s">
        <v>100</v>
      </c>
      <c r="B193" s="6" t="s">
        <v>1385</v>
      </c>
      <c r="C193" s="189" t="s">
        <v>313</v>
      </c>
      <c r="D193" s="7">
        <v>0</v>
      </c>
      <c r="E193" s="7">
        <v>0</v>
      </c>
      <c r="F193" s="7">
        <v>0</v>
      </c>
    </row>
    <row r="194" spans="1:6" ht="12.75">
      <c r="A194" s="18" t="s">
        <v>101</v>
      </c>
      <c r="B194" s="6" t="s">
        <v>1386</v>
      </c>
      <c r="C194" s="189" t="s">
        <v>1398</v>
      </c>
      <c r="D194" s="7">
        <v>0</v>
      </c>
      <c r="E194" s="7">
        <v>0</v>
      </c>
      <c r="F194" s="7">
        <v>0</v>
      </c>
    </row>
    <row r="195" spans="1:6" ht="12.75">
      <c r="A195" s="18" t="s">
        <v>102</v>
      </c>
      <c r="B195" s="6" t="s">
        <v>1387</v>
      </c>
      <c r="C195" s="189" t="s">
        <v>1399</v>
      </c>
      <c r="D195" s="7">
        <v>0</v>
      </c>
      <c r="E195" s="7">
        <v>0</v>
      </c>
      <c r="F195" s="7">
        <v>0</v>
      </c>
    </row>
    <row r="196" spans="1:6" ht="12.75">
      <c r="A196" s="18" t="s">
        <v>103</v>
      </c>
      <c r="B196" s="6" t="s">
        <v>1388</v>
      </c>
      <c r="C196" s="189" t="s">
        <v>314</v>
      </c>
      <c r="D196" s="7">
        <v>0</v>
      </c>
      <c r="E196" s="7">
        <v>0</v>
      </c>
      <c r="F196" s="7">
        <v>0</v>
      </c>
    </row>
    <row r="197" spans="1:6" ht="12.75">
      <c r="A197" s="18" t="s">
        <v>104</v>
      </c>
      <c r="B197" s="6" t="s">
        <v>1389</v>
      </c>
      <c r="C197" s="189" t="s">
        <v>1400</v>
      </c>
      <c r="D197" s="7">
        <v>0</v>
      </c>
      <c r="E197" s="7">
        <v>0</v>
      </c>
      <c r="F197" s="7">
        <v>0</v>
      </c>
    </row>
    <row r="198" spans="1:6" ht="12.75">
      <c r="A198" s="18" t="s">
        <v>105</v>
      </c>
      <c r="B198" s="6" t="s">
        <v>1390</v>
      </c>
      <c r="C198" s="189" t="s">
        <v>1401</v>
      </c>
      <c r="D198" s="7">
        <v>0</v>
      </c>
      <c r="E198" s="7">
        <v>0</v>
      </c>
      <c r="F198" s="7">
        <v>0</v>
      </c>
    </row>
    <row r="199" spans="1:6" ht="12.75">
      <c r="A199" s="18" t="s">
        <v>106</v>
      </c>
      <c r="B199" s="6" t="s">
        <v>1391</v>
      </c>
      <c r="C199" s="189" t="s">
        <v>1402</v>
      </c>
      <c r="D199" s="7">
        <v>0</v>
      </c>
      <c r="E199" s="7">
        <v>0</v>
      </c>
      <c r="F199" s="7">
        <v>0</v>
      </c>
    </row>
    <row r="200" spans="1:6" ht="12.75">
      <c r="A200" s="18" t="s">
        <v>107</v>
      </c>
      <c r="B200" s="6" t="s">
        <v>1392</v>
      </c>
      <c r="C200" s="189" t="s">
        <v>1402</v>
      </c>
      <c r="D200" s="7">
        <v>0</v>
      </c>
      <c r="E200" s="7">
        <v>0</v>
      </c>
      <c r="F200" s="7">
        <v>0</v>
      </c>
    </row>
    <row r="201" spans="1:6" ht="12.75">
      <c r="A201" s="18" t="s">
        <v>108</v>
      </c>
      <c r="B201" s="6" t="s">
        <v>1393</v>
      </c>
      <c r="C201" s="189" t="s">
        <v>1403</v>
      </c>
      <c r="D201" s="7">
        <v>0</v>
      </c>
      <c r="E201" s="7">
        <v>0</v>
      </c>
      <c r="F201" s="7">
        <v>0</v>
      </c>
    </row>
    <row r="202" spans="1:6" ht="12.75">
      <c r="A202" s="18" t="s">
        <v>109</v>
      </c>
      <c r="B202" s="6" t="s">
        <v>1394</v>
      </c>
      <c r="C202" s="189" t="s">
        <v>1404</v>
      </c>
      <c r="D202" s="7">
        <v>0</v>
      </c>
      <c r="E202" s="7">
        <v>0</v>
      </c>
      <c r="F202" s="7">
        <v>0</v>
      </c>
    </row>
    <row r="203" spans="1:6" ht="12.75">
      <c r="A203" s="18" t="s">
        <v>110</v>
      </c>
      <c r="B203" s="6" t="s">
        <v>1395</v>
      </c>
      <c r="C203" s="189" t="s">
        <v>315</v>
      </c>
      <c r="D203" s="7">
        <v>0</v>
      </c>
      <c r="E203" s="7">
        <v>0</v>
      </c>
      <c r="F203" s="7">
        <v>0</v>
      </c>
    </row>
    <row r="204" spans="1:6" ht="12.75">
      <c r="A204" s="18" t="s">
        <v>111</v>
      </c>
      <c r="B204" s="6" t="s">
        <v>321</v>
      </c>
      <c r="C204" s="189" t="s">
        <v>316</v>
      </c>
      <c r="D204" s="7">
        <v>0</v>
      </c>
      <c r="E204" s="7">
        <v>0</v>
      </c>
      <c r="F204" s="7">
        <v>0</v>
      </c>
    </row>
    <row r="205" spans="1:6" ht="12.75">
      <c r="A205" s="18" t="s">
        <v>112</v>
      </c>
      <c r="B205" s="6" t="s">
        <v>1396</v>
      </c>
      <c r="C205" s="189" t="s">
        <v>1405</v>
      </c>
      <c r="D205" s="7">
        <v>0</v>
      </c>
      <c r="E205" s="7">
        <v>0</v>
      </c>
      <c r="F205" s="7">
        <v>0</v>
      </c>
    </row>
    <row r="206" spans="1:6" ht="12.75">
      <c r="A206" s="190" t="s">
        <v>113</v>
      </c>
      <c r="B206" s="191" t="s">
        <v>412</v>
      </c>
      <c r="C206" s="191" t="s">
        <v>317</v>
      </c>
      <c r="D206" s="192">
        <v>619646</v>
      </c>
      <c r="E206" s="192">
        <v>628622</v>
      </c>
      <c r="F206" s="192">
        <v>628622</v>
      </c>
    </row>
    <row r="207" spans="1:6" ht="12.75">
      <c r="A207" s="190"/>
      <c r="B207" s="191" t="s">
        <v>1271</v>
      </c>
      <c r="C207" s="191"/>
      <c r="D207" s="192">
        <f>D206+D186</f>
        <v>40148478</v>
      </c>
      <c r="E207" s="192">
        <f>E206+E186</f>
        <v>55446683</v>
      </c>
      <c r="F207" s="192">
        <f>F206+F186</f>
        <v>40371578</v>
      </c>
    </row>
  </sheetData>
  <sheetProtection/>
  <mergeCells count="16">
    <mergeCell ref="A90:D90"/>
    <mergeCell ref="A91:D91"/>
    <mergeCell ref="A93:A94"/>
    <mergeCell ref="C93:C94"/>
    <mergeCell ref="A88:D88"/>
    <mergeCell ref="A92:D92"/>
    <mergeCell ref="F93:F94"/>
    <mergeCell ref="A2:F2"/>
    <mergeCell ref="A3:D3"/>
    <mergeCell ref="A5:D5"/>
    <mergeCell ref="A6:D6"/>
    <mergeCell ref="A8:A9"/>
    <mergeCell ref="C8:C9"/>
    <mergeCell ref="A7:D7"/>
    <mergeCell ref="F8:F9"/>
    <mergeCell ref="A87:D8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5" r:id="rId1"/>
  <headerFooter>
    <oddFooter>&amp;C&amp;P. oldal</oddFooter>
  </headerFooter>
  <rowBreaks count="1" manualBreakCount="1">
    <brk id="86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I43"/>
  <sheetViews>
    <sheetView zoomScalePageLayoutView="0" workbookViewId="0" topLeftCell="A1">
      <selection activeCell="A3" sqref="A3:G3"/>
    </sheetView>
  </sheetViews>
  <sheetFormatPr defaultColWidth="9.00390625" defaultRowHeight="12.75"/>
  <cols>
    <col min="1" max="1" width="4.00390625" style="0" bestFit="1" customWidth="1"/>
    <col min="2" max="2" width="39.625" style="0" customWidth="1"/>
    <col min="3" max="5" width="13.125" style="0" customWidth="1"/>
    <col min="6" max="6" width="40.375" style="0" customWidth="1"/>
    <col min="7" max="8" width="12.50390625" style="0" customWidth="1"/>
    <col min="9" max="9" width="12.875" style="0" customWidth="1"/>
  </cols>
  <sheetData>
    <row r="3" spans="1:7" ht="12.75">
      <c r="A3" s="310" t="s">
        <v>2110</v>
      </c>
      <c r="B3" s="310"/>
      <c r="C3" s="310"/>
      <c r="D3" s="310"/>
      <c r="E3" s="310"/>
      <c r="F3" s="310"/>
      <c r="G3" s="310"/>
    </row>
    <row r="4" spans="1:7" ht="15">
      <c r="A4" s="321" t="s">
        <v>1589</v>
      </c>
      <c r="B4" s="321"/>
      <c r="C4" s="321"/>
      <c r="D4" s="321"/>
      <c r="E4" s="321"/>
      <c r="F4" s="321"/>
      <c r="G4" s="321"/>
    </row>
    <row r="5" spans="1:7" ht="12.75">
      <c r="A5" s="322" t="s">
        <v>458</v>
      </c>
      <c r="B5" s="322"/>
      <c r="C5" s="322"/>
      <c r="D5" s="322"/>
      <c r="E5" s="322"/>
      <c r="F5" s="322"/>
      <c r="G5" s="322"/>
    </row>
    <row r="6" spans="1:7" ht="12.75">
      <c r="A6" s="310" t="s">
        <v>1440</v>
      </c>
      <c r="B6" s="310"/>
      <c r="C6" s="310"/>
      <c r="D6" s="310"/>
      <c r="E6" s="310"/>
      <c r="F6" s="310"/>
      <c r="G6" s="310"/>
    </row>
    <row r="7" spans="1:9" ht="12.75">
      <c r="A7" s="308" t="s">
        <v>423</v>
      </c>
      <c r="B7" s="317" t="s">
        <v>151</v>
      </c>
      <c r="C7" s="318"/>
      <c r="D7" s="319"/>
      <c r="E7" s="320"/>
      <c r="F7" s="324" t="s">
        <v>421</v>
      </c>
      <c r="G7" s="325"/>
      <c r="H7" s="326"/>
      <c r="I7" s="327"/>
    </row>
    <row r="8" spans="1:9" ht="12.75">
      <c r="A8" s="328"/>
      <c r="B8" s="308" t="s">
        <v>150</v>
      </c>
      <c r="C8" s="195" t="s">
        <v>422</v>
      </c>
      <c r="D8" s="195" t="s">
        <v>422</v>
      </c>
      <c r="E8" s="308" t="s">
        <v>6</v>
      </c>
      <c r="F8" s="314" t="s">
        <v>150</v>
      </c>
      <c r="G8" s="26" t="s">
        <v>422</v>
      </c>
      <c r="H8" s="26" t="s">
        <v>422</v>
      </c>
      <c r="I8" s="308" t="s">
        <v>6</v>
      </c>
    </row>
    <row r="9" spans="1:9" ht="12.75">
      <c r="A9" s="309"/>
      <c r="B9" s="309"/>
      <c r="C9" s="5" t="s">
        <v>149</v>
      </c>
      <c r="D9" s="5" t="s">
        <v>1595</v>
      </c>
      <c r="E9" s="316"/>
      <c r="F9" s="314"/>
      <c r="G9" s="5" t="s">
        <v>149</v>
      </c>
      <c r="H9" s="5" t="s">
        <v>1595</v>
      </c>
      <c r="I9" s="316"/>
    </row>
    <row r="10" spans="1:9" ht="13.5" customHeight="1">
      <c r="A10" s="18" t="s">
        <v>1</v>
      </c>
      <c r="B10" s="6" t="s">
        <v>389</v>
      </c>
      <c r="C10" s="7">
        <f>1!D22</f>
        <v>20345221</v>
      </c>
      <c r="D10" s="7">
        <f>1!E22</f>
        <v>24777091</v>
      </c>
      <c r="E10" s="7">
        <f>1!F22</f>
        <v>24777091</v>
      </c>
      <c r="F10" s="6" t="s">
        <v>403</v>
      </c>
      <c r="G10" s="7">
        <f>1!D113</f>
        <v>10310308</v>
      </c>
      <c r="H10" s="7">
        <f>1!E113</f>
        <v>11125217</v>
      </c>
      <c r="I10" s="7">
        <f>1!F113</f>
        <v>11125217</v>
      </c>
    </row>
    <row r="11" spans="1:9" ht="13.5" customHeight="1">
      <c r="A11" s="18" t="s">
        <v>2</v>
      </c>
      <c r="B11" s="6" t="s">
        <v>399</v>
      </c>
      <c r="C11" s="7">
        <f>1!D35</f>
        <v>4315000</v>
      </c>
      <c r="D11" s="7">
        <f>1!E35</f>
        <v>9043720</v>
      </c>
      <c r="E11" s="7">
        <f>1!F35</f>
        <v>6691752</v>
      </c>
      <c r="F11" s="6" t="s">
        <v>405</v>
      </c>
      <c r="G11" s="7">
        <f>1!D114</f>
        <v>1930248</v>
      </c>
      <c r="H11" s="7">
        <f>1!E114</f>
        <v>1810444</v>
      </c>
      <c r="I11" s="7">
        <f>1!F114</f>
        <v>1810444</v>
      </c>
    </row>
    <row r="12" spans="1:9" ht="12.75">
      <c r="A12" s="18" t="s">
        <v>3</v>
      </c>
      <c r="B12" s="6" t="s">
        <v>400</v>
      </c>
      <c r="C12" s="7">
        <f>1!D47</f>
        <v>470880</v>
      </c>
      <c r="D12" s="7">
        <f>1!E47</f>
        <v>1062204</v>
      </c>
      <c r="E12" s="7">
        <f>1!F47</f>
        <v>744695</v>
      </c>
      <c r="F12" s="8" t="s">
        <v>406</v>
      </c>
      <c r="G12" s="7">
        <f>1!D139</f>
        <v>22700192</v>
      </c>
      <c r="H12" s="7">
        <f>1!E139</f>
        <v>23940138</v>
      </c>
      <c r="I12" s="7">
        <f>1!F139</f>
        <v>23940138</v>
      </c>
    </row>
    <row r="13" spans="1:9" ht="12.75">
      <c r="A13" s="18" t="s">
        <v>4</v>
      </c>
      <c r="B13" s="6" t="s">
        <v>401</v>
      </c>
      <c r="C13" s="7">
        <f>1!D59</f>
        <v>0</v>
      </c>
      <c r="D13" s="7">
        <f>1!E59</f>
        <v>75000</v>
      </c>
      <c r="E13" s="7">
        <f>1!F59</f>
        <v>70000</v>
      </c>
      <c r="F13" s="8" t="s">
        <v>407</v>
      </c>
      <c r="G13" s="7">
        <f>1!D148</f>
        <v>265000</v>
      </c>
      <c r="H13" s="7">
        <f>1!E148</f>
        <v>292180</v>
      </c>
      <c r="I13" s="7">
        <f>1!F148</f>
        <v>292180</v>
      </c>
    </row>
    <row r="14" spans="1:9" ht="12.75">
      <c r="A14" s="18" t="s">
        <v>7</v>
      </c>
      <c r="B14" s="9"/>
      <c r="C14" s="7"/>
      <c r="D14" s="7"/>
      <c r="E14" s="7"/>
      <c r="F14" s="8" t="s">
        <v>408</v>
      </c>
      <c r="G14" s="23">
        <f>1!D162</f>
        <v>3624584</v>
      </c>
      <c r="H14" s="23">
        <f>1!E162</f>
        <v>16136143</v>
      </c>
      <c r="I14" s="23">
        <f>1!F162</f>
        <v>1061038</v>
      </c>
    </row>
    <row r="15" spans="1:9" ht="12.75">
      <c r="A15" s="18" t="s">
        <v>8</v>
      </c>
      <c r="B15" s="9" t="s">
        <v>410</v>
      </c>
      <c r="C15" s="19">
        <f>C10+C11+C12+C13</f>
        <v>25131101</v>
      </c>
      <c r="D15" s="19">
        <f>D10+D11+D12+D13</f>
        <v>34958015</v>
      </c>
      <c r="E15" s="19">
        <f>E10+E11+E12+E13</f>
        <v>32283538</v>
      </c>
      <c r="F15" s="9" t="s">
        <v>411</v>
      </c>
      <c r="G15" s="30">
        <f>SUM(G10:G14)</f>
        <v>38830332</v>
      </c>
      <c r="H15" s="30">
        <f>SUM(H10:H14)</f>
        <v>53304122</v>
      </c>
      <c r="I15" s="30">
        <f>SUM(I10:I14)</f>
        <v>38229017</v>
      </c>
    </row>
    <row r="16" spans="1:9" ht="12.75">
      <c r="A16" s="18" t="s">
        <v>9</v>
      </c>
      <c r="B16" s="9" t="s">
        <v>318</v>
      </c>
      <c r="C16" s="19">
        <f>1!D84</f>
        <v>15017377</v>
      </c>
      <c r="D16" s="19">
        <f>1!E84</f>
        <v>15507271</v>
      </c>
      <c r="E16" s="19">
        <f>1!F84</f>
        <v>15507271</v>
      </c>
      <c r="F16" s="9" t="s">
        <v>412</v>
      </c>
      <c r="G16" s="30">
        <f>1!D206</f>
        <v>619646</v>
      </c>
      <c r="H16" s="30">
        <f>1!E206</f>
        <v>628622</v>
      </c>
      <c r="I16" s="30">
        <f>1!F206</f>
        <v>628622</v>
      </c>
    </row>
    <row r="17" spans="1:9" ht="12.75">
      <c r="A17" s="18" t="s">
        <v>10</v>
      </c>
      <c r="B17" s="9" t="s">
        <v>413</v>
      </c>
      <c r="C17" s="19">
        <f>C15+C16</f>
        <v>40148478</v>
      </c>
      <c r="D17" s="19">
        <f>D15+D16</f>
        <v>50465286</v>
      </c>
      <c r="E17" s="19">
        <f>E15+E16</f>
        <v>47790809</v>
      </c>
      <c r="F17" s="9" t="s">
        <v>459</v>
      </c>
      <c r="G17" s="30">
        <f>G15+G16</f>
        <v>39449978</v>
      </c>
      <c r="H17" s="30">
        <f>H15+H16</f>
        <v>53932744</v>
      </c>
      <c r="I17" s="30">
        <f>I15+I16</f>
        <v>38857639</v>
      </c>
    </row>
    <row r="18" spans="1:9" ht="12.75">
      <c r="A18" s="20"/>
      <c r="B18" s="10"/>
      <c r="C18" s="11"/>
      <c r="D18" s="11"/>
      <c r="E18" s="11"/>
      <c r="F18" s="10"/>
      <c r="G18" s="12"/>
      <c r="H18" s="12"/>
      <c r="I18" s="12"/>
    </row>
    <row r="19" spans="1:6" ht="12.75">
      <c r="A19" s="24"/>
      <c r="B19" s="1"/>
      <c r="C19" s="3"/>
      <c r="D19" s="3"/>
      <c r="E19" s="3"/>
      <c r="F19" s="1"/>
    </row>
    <row r="20" spans="1:7" ht="15">
      <c r="A20" s="321" t="s">
        <v>1589</v>
      </c>
      <c r="B20" s="321"/>
      <c r="C20" s="321"/>
      <c r="D20" s="321"/>
      <c r="E20" s="321"/>
      <c r="F20" s="321"/>
      <c r="G20" s="321"/>
    </row>
    <row r="21" spans="1:7" ht="12.75">
      <c r="A21" s="322" t="s">
        <v>460</v>
      </c>
      <c r="B21" s="322"/>
      <c r="C21" s="322"/>
      <c r="D21" s="322"/>
      <c r="E21" s="322"/>
      <c r="F21" s="322"/>
      <c r="G21" s="322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7" ht="12.75">
      <c r="A23" s="314" t="s">
        <v>423</v>
      </c>
      <c r="B23" s="314" t="s">
        <v>151</v>
      </c>
      <c r="C23" s="314"/>
      <c r="D23" s="26"/>
      <c r="E23" s="26"/>
      <c r="F23" s="314" t="s">
        <v>421</v>
      </c>
      <c r="G23" s="314"/>
    </row>
    <row r="24" spans="1:9" ht="12.75">
      <c r="A24" s="323"/>
      <c r="B24" s="314" t="s">
        <v>150</v>
      </c>
      <c r="C24" s="26" t="s">
        <v>422</v>
      </c>
      <c r="D24" s="26" t="s">
        <v>422</v>
      </c>
      <c r="E24" s="308" t="s">
        <v>6</v>
      </c>
      <c r="F24" s="314" t="s">
        <v>150</v>
      </c>
      <c r="G24" s="26" t="s">
        <v>422</v>
      </c>
      <c r="H24" s="26" t="s">
        <v>422</v>
      </c>
      <c r="I24" s="308" t="s">
        <v>6</v>
      </c>
    </row>
    <row r="25" spans="1:9" ht="12.75">
      <c r="A25" s="323"/>
      <c r="B25" s="314"/>
      <c r="C25" s="5" t="s">
        <v>149</v>
      </c>
      <c r="D25" s="5" t="s">
        <v>1595</v>
      </c>
      <c r="E25" s="316"/>
      <c r="F25" s="314"/>
      <c r="G25" s="5" t="s">
        <v>149</v>
      </c>
      <c r="H25" s="5" t="s">
        <v>1595</v>
      </c>
      <c r="I25" s="316"/>
    </row>
    <row r="26" spans="1:9" ht="26.25">
      <c r="A26" s="18" t="s">
        <v>1</v>
      </c>
      <c r="B26" s="6" t="s">
        <v>415</v>
      </c>
      <c r="C26" s="7">
        <f>1!D28</f>
        <v>0</v>
      </c>
      <c r="D26" s="7">
        <f>1!E28</f>
        <v>4981397</v>
      </c>
      <c r="E26" s="7">
        <f>1!F28</f>
        <v>4981397</v>
      </c>
      <c r="F26" s="8" t="s">
        <v>416</v>
      </c>
      <c r="G26" s="7">
        <f>1!D170</f>
        <v>698500</v>
      </c>
      <c r="H26" s="7">
        <f>1!E170</f>
        <v>1513939</v>
      </c>
      <c r="I26" s="7">
        <f>1!F170</f>
        <v>1513939</v>
      </c>
    </row>
    <row r="27" spans="1:9" ht="12.75">
      <c r="A27" s="18" t="s">
        <v>2</v>
      </c>
      <c r="B27" s="6" t="s">
        <v>414</v>
      </c>
      <c r="C27" s="7">
        <f>1!D53</f>
        <v>0</v>
      </c>
      <c r="D27" s="7">
        <f>1!E53</f>
        <v>0</v>
      </c>
      <c r="E27" s="7">
        <f>1!F53</f>
        <v>0</v>
      </c>
      <c r="F27" s="8" t="s">
        <v>417</v>
      </c>
      <c r="G27" s="7">
        <f>1!D175</f>
        <v>0</v>
      </c>
      <c r="H27" s="7">
        <f>1!E175</f>
        <v>0</v>
      </c>
      <c r="I27" s="7">
        <f>1!F175</f>
        <v>0</v>
      </c>
    </row>
    <row r="28" spans="1:9" ht="12.75">
      <c r="A28" s="18" t="s">
        <v>3</v>
      </c>
      <c r="B28" s="6" t="s">
        <v>402</v>
      </c>
      <c r="C28" s="7">
        <f>1!D65</f>
        <v>0</v>
      </c>
      <c r="D28" s="7">
        <f>1!E65</f>
        <v>0</v>
      </c>
      <c r="E28" s="7">
        <f>1!F65</f>
        <v>0</v>
      </c>
      <c r="F28" s="8" t="s">
        <v>418</v>
      </c>
      <c r="G28" s="7">
        <f>1!D185</f>
        <v>0</v>
      </c>
      <c r="H28" s="7">
        <f>1!E185</f>
        <v>0</v>
      </c>
      <c r="I28" s="7">
        <f>1!F185</f>
        <v>0</v>
      </c>
    </row>
    <row r="29" spans="1:9" ht="12.75">
      <c r="A29" s="18" t="s">
        <v>4</v>
      </c>
      <c r="B29" s="9" t="s">
        <v>419</v>
      </c>
      <c r="C29" s="19">
        <f>SUM(C26:C28)</f>
        <v>0</v>
      </c>
      <c r="D29" s="19">
        <f>SUM(D26:D28)</f>
        <v>4981397</v>
      </c>
      <c r="E29" s="19">
        <f>SUM(E26:E28)</f>
        <v>4981397</v>
      </c>
      <c r="F29" s="9" t="s">
        <v>420</v>
      </c>
      <c r="G29" s="19">
        <f>SUM(G26:G28)</f>
        <v>698500</v>
      </c>
      <c r="H29" s="19">
        <f>SUM(H26:H28)</f>
        <v>1513939</v>
      </c>
      <c r="I29" s="19">
        <f>SUM(I26:I28)</f>
        <v>1513939</v>
      </c>
    </row>
    <row r="30" spans="1:9" ht="12.75">
      <c r="A30" s="18" t="s">
        <v>8</v>
      </c>
      <c r="B30" s="9" t="s">
        <v>463</v>
      </c>
      <c r="C30" s="19">
        <f>C29</f>
        <v>0</v>
      </c>
      <c r="D30" s="19">
        <f>D29</f>
        <v>4981397</v>
      </c>
      <c r="E30" s="19">
        <f>E29</f>
        <v>4981397</v>
      </c>
      <c r="F30" s="9" t="s">
        <v>464</v>
      </c>
      <c r="G30" s="19">
        <f>G29</f>
        <v>698500</v>
      </c>
      <c r="H30" s="19">
        <f>H29</f>
        <v>1513939</v>
      </c>
      <c r="I30" s="19">
        <f>I29</f>
        <v>1513939</v>
      </c>
    </row>
    <row r="31" spans="1:5" ht="12.75">
      <c r="A31" s="24"/>
      <c r="B31" s="2"/>
      <c r="C31" s="25"/>
      <c r="D31" s="25"/>
      <c r="E31" s="25"/>
    </row>
    <row r="32" spans="1:5" ht="12.75">
      <c r="A32" s="24"/>
      <c r="B32" s="2"/>
      <c r="C32" s="25"/>
      <c r="D32" s="25"/>
      <c r="E32" s="25"/>
    </row>
    <row r="33" spans="1:5" ht="12.75">
      <c r="A33" s="24"/>
      <c r="B33" s="1"/>
      <c r="C33" s="3"/>
      <c r="D33" s="3"/>
      <c r="E33" s="3"/>
    </row>
    <row r="34" spans="1:5" ht="12.75">
      <c r="A34" s="24"/>
      <c r="B34" s="1"/>
      <c r="C34" s="3"/>
      <c r="D34" s="3"/>
      <c r="E34" s="3"/>
    </row>
    <row r="35" spans="1:5" ht="12.75">
      <c r="A35" s="24"/>
      <c r="B35" s="2"/>
      <c r="C35" s="25"/>
      <c r="D35" s="25"/>
      <c r="E35" s="25"/>
    </row>
    <row r="36" spans="1:5" ht="12.75">
      <c r="A36" s="24"/>
      <c r="B36" s="1"/>
      <c r="C36" s="3"/>
      <c r="D36" s="3"/>
      <c r="E36" s="3"/>
    </row>
    <row r="37" spans="1:5" ht="12.75">
      <c r="A37" s="24"/>
      <c r="B37" s="1"/>
      <c r="C37" s="3"/>
      <c r="D37" s="3"/>
      <c r="E37" s="3"/>
    </row>
    <row r="38" spans="1:5" ht="12.75">
      <c r="A38" s="24"/>
      <c r="B38" s="2"/>
      <c r="C38" s="25"/>
      <c r="D38" s="25"/>
      <c r="E38" s="25"/>
    </row>
    <row r="39" spans="1:5" ht="12.75">
      <c r="A39" s="24"/>
      <c r="B39" s="1"/>
      <c r="C39" s="3"/>
      <c r="D39" s="3"/>
      <c r="E39" s="3"/>
    </row>
    <row r="40" spans="1:5" ht="12.75">
      <c r="A40" s="24"/>
      <c r="B40" s="1"/>
      <c r="C40" s="3"/>
      <c r="D40" s="3"/>
      <c r="E40" s="3"/>
    </row>
    <row r="41" spans="1:5" ht="12.75">
      <c r="A41" s="24"/>
      <c r="B41" s="1"/>
      <c r="C41" s="3"/>
      <c r="D41" s="3"/>
      <c r="E41" s="3"/>
    </row>
    <row r="42" spans="1:5" ht="12.75">
      <c r="A42" s="24"/>
      <c r="B42" s="1"/>
      <c r="C42" s="3"/>
      <c r="D42" s="3"/>
      <c r="E42" s="3"/>
    </row>
    <row r="43" spans="1:5" ht="12.75">
      <c r="A43" s="24"/>
      <c r="B43" s="2"/>
      <c r="C43" s="25"/>
      <c r="D43" s="25"/>
      <c r="E43" s="25"/>
    </row>
  </sheetData>
  <sheetProtection/>
  <mergeCells count="20">
    <mergeCell ref="F7:I7"/>
    <mergeCell ref="E8:E9"/>
    <mergeCell ref="I8:I9"/>
    <mergeCell ref="E24:E25"/>
    <mergeCell ref="I24:I25"/>
    <mergeCell ref="A3:G3"/>
    <mergeCell ref="A4:G4"/>
    <mergeCell ref="A5:G5"/>
    <mergeCell ref="A7:A9"/>
    <mergeCell ref="B8:B9"/>
    <mergeCell ref="A6:G6"/>
    <mergeCell ref="F8:F9"/>
    <mergeCell ref="B7:E7"/>
    <mergeCell ref="A20:G20"/>
    <mergeCell ref="A21:G21"/>
    <mergeCell ref="A23:A25"/>
    <mergeCell ref="B23:C23"/>
    <mergeCell ref="F23:G23"/>
    <mergeCell ref="B24:B25"/>
    <mergeCell ref="F24:F25"/>
  </mergeCells>
  <printOptions horizontalCentered="1" verticalCentered="1"/>
  <pageMargins left="0.25" right="0.25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8.125" style="0" bestFit="1" customWidth="1"/>
    <col min="3" max="4" width="10.125" style="0" bestFit="1" customWidth="1"/>
    <col min="6" max="8" width="10.125" style="0" bestFit="1" customWidth="1"/>
    <col min="10" max="12" width="10.125" style="0" bestFit="1" customWidth="1"/>
    <col min="14" max="14" width="10.125" style="0" bestFit="1" customWidth="1"/>
  </cols>
  <sheetData>
    <row r="1" spans="1:7" ht="12.75">
      <c r="A1" s="311" t="s">
        <v>2111</v>
      </c>
      <c r="B1" s="311"/>
      <c r="C1" s="311"/>
      <c r="D1" s="311"/>
      <c r="E1" s="311"/>
      <c r="F1" s="311"/>
      <c r="G1" s="311"/>
    </row>
    <row r="2" spans="1:7" ht="12.75">
      <c r="A2" s="17"/>
      <c r="B2" s="17"/>
      <c r="C2" s="17"/>
      <c r="D2" s="17"/>
      <c r="E2" s="17"/>
      <c r="F2" s="17"/>
      <c r="G2" s="17"/>
    </row>
    <row r="3" spans="1:7" ht="15">
      <c r="A3" s="312" t="s">
        <v>1589</v>
      </c>
      <c r="B3" s="312"/>
      <c r="C3" s="312"/>
      <c r="D3" s="312"/>
      <c r="E3" s="312"/>
      <c r="F3" s="312"/>
      <c r="G3" s="312"/>
    </row>
    <row r="4" spans="1:7" ht="12.75">
      <c r="A4" s="313" t="s">
        <v>2105</v>
      </c>
      <c r="B4" s="313"/>
      <c r="C4" s="313"/>
      <c r="D4" s="313"/>
      <c r="E4" s="313"/>
      <c r="F4" s="313"/>
      <c r="G4" s="313"/>
    </row>
    <row r="7" spans="1:14" ht="12.75">
      <c r="A7" s="26" t="s">
        <v>467</v>
      </c>
      <c r="B7" s="314" t="s">
        <v>152</v>
      </c>
      <c r="C7" s="317" t="s">
        <v>2099</v>
      </c>
      <c r="D7" s="318"/>
      <c r="E7" s="318"/>
      <c r="F7" s="329"/>
      <c r="G7" s="317" t="s">
        <v>2100</v>
      </c>
      <c r="H7" s="318"/>
      <c r="I7" s="318"/>
      <c r="J7" s="329"/>
      <c r="K7" s="317" t="s">
        <v>6</v>
      </c>
      <c r="L7" s="318"/>
      <c r="M7" s="318"/>
      <c r="N7" s="329"/>
    </row>
    <row r="8" spans="1:14" ht="30">
      <c r="A8" s="26" t="s">
        <v>150</v>
      </c>
      <c r="B8" s="323"/>
      <c r="C8" s="27" t="s">
        <v>466</v>
      </c>
      <c r="D8" s="27" t="s">
        <v>465</v>
      </c>
      <c r="E8" s="27" t="s">
        <v>469</v>
      </c>
      <c r="F8" s="294" t="s">
        <v>424</v>
      </c>
      <c r="G8" s="27" t="s">
        <v>466</v>
      </c>
      <c r="H8" s="27" t="s">
        <v>465</v>
      </c>
      <c r="I8" s="27" t="s">
        <v>469</v>
      </c>
      <c r="J8" s="294" t="s">
        <v>424</v>
      </c>
      <c r="K8" s="27" t="s">
        <v>466</v>
      </c>
      <c r="L8" s="27" t="s">
        <v>465</v>
      </c>
      <c r="M8" s="27" t="s">
        <v>469</v>
      </c>
      <c r="N8" s="294" t="s">
        <v>424</v>
      </c>
    </row>
    <row r="9" spans="1:14" ht="26.25">
      <c r="A9" s="6" t="s">
        <v>389</v>
      </c>
      <c r="B9" s="6" t="s">
        <v>137</v>
      </c>
      <c r="C9" s="7">
        <v>20345221</v>
      </c>
      <c r="D9" s="7"/>
      <c r="E9" s="7"/>
      <c r="F9" s="295">
        <f>SUM(C9:E9)</f>
        <v>20345221</v>
      </c>
      <c r="G9" s="7">
        <v>24777091</v>
      </c>
      <c r="H9" s="7"/>
      <c r="I9" s="7"/>
      <c r="J9" s="295">
        <f>SUM(G9:I9)</f>
        <v>24777091</v>
      </c>
      <c r="K9" s="296">
        <v>24777091</v>
      </c>
      <c r="L9" s="7"/>
      <c r="M9" s="7"/>
      <c r="N9" s="295">
        <f aca="true" t="shared" si="0" ref="N9:N15">SUM(K9:M9)</f>
        <v>24777091</v>
      </c>
    </row>
    <row r="10" spans="1:14" ht="26.25">
      <c r="A10" s="6" t="s">
        <v>391</v>
      </c>
      <c r="B10" s="6" t="s">
        <v>155</v>
      </c>
      <c r="C10" s="34">
        <v>0</v>
      </c>
      <c r="D10" s="7"/>
      <c r="E10" s="7"/>
      <c r="F10" s="295">
        <f aca="true" t="shared" si="1" ref="F10:F15">SUM(C10:E10)</f>
        <v>0</v>
      </c>
      <c r="G10" s="7">
        <v>4981397</v>
      </c>
      <c r="H10" s="7"/>
      <c r="I10" s="7"/>
      <c r="J10" s="295">
        <f aca="true" t="shared" si="2" ref="J10:J15">SUM(G10:I10)</f>
        <v>4981397</v>
      </c>
      <c r="K10" s="296">
        <v>4981397</v>
      </c>
      <c r="L10" s="7"/>
      <c r="M10" s="7"/>
      <c r="N10" s="295">
        <f t="shared" si="0"/>
        <v>4981397</v>
      </c>
    </row>
    <row r="11" spans="1:14" ht="12.75">
      <c r="A11" s="6" t="s">
        <v>429</v>
      </c>
      <c r="B11" s="6" t="s">
        <v>160</v>
      </c>
      <c r="C11" s="7">
        <v>70000</v>
      </c>
      <c r="D11" s="7">
        <v>4245000</v>
      </c>
      <c r="E11" s="7"/>
      <c r="F11" s="295">
        <f t="shared" si="1"/>
        <v>4315000</v>
      </c>
      <c r="G11" s="7">
        <v>63676</v>
      </c>
      <c r="H11" s="7">
        <v>8980044</v>
      </c>
      <c r="I11" s="7"/>
      <c r="J11" s="295">
        <f t="shared" si="2"/>
        <v>9043720</v>
      </c>
      <c r="K11" s="7">
        <v>60053</v>
      </c>
      <c r="L11" s="7">
        <v>6631699</v>
      </c>
      <c r="M11" s="7"/>
      <c r="N11" s="295">
        <f t="shared" si="0"/>
        <v>6691752</v>
      </c>
    </row>
    <row r="12" spans="1:14" ht="12.75">
      <c r="A12" s="6" t="s">
        <v>430</v>
      </c>
      <c r="B12" s="6" t="s">
        <v>173</v>
      </c>
      <c r="C12" s="7">
        <v>95380</v>
      </c>
      <c r="D12" s="7">
        <v>375500</v>
      </c>
      <c r="E12" s="7"/>
      <c r="F12" s="295">
        <f t="shared" si="1"/>
        <v>470880</v>
      </c>
      <c r="G12" s="7">
        <v>446460</v>
      </c>
      <c r="H12" s="7">
        <v>615744</v>
      </c>
      <c r="I12" s="7"/>
      <c r="J12" s="295">
        <f t="shared" si="2"/>
        <v>1062204</v>
      </c>
      <c r="K12" s="7">
        <v>466460</v>
      </c>
      <c r="L12" s="7">
        <v>278235</v>
      </c>
      <c r="M12" s="7"/>
      <c r="N12" s="295">
        <f t="shared" si="0"/>
        <v>744695</v>
      </c>
    </row>
    <row r="13" spans="1:14" ht="12.75">
      <c r="A13" s="6" t="s">
        <v>414</v>
      </c>
      <c r="B13" s="6" t="s">
        <v>202</v>
      </c>
      <c r="C13" s="7">
        <v>0</v>
      </c>
      <c r="D13" s="7"/>
      <c r="E13" s="7"/>
      <c r="F13" s="295">
        <f t="shared" si="1"/>
        <v>0</v>
      </c>
      <c r="G13" s="7"/>
      <c r="H13" s="7">
        <v>0</v>
      </c>
      <c r="I13" s="7"/>
      <c r="J13" s="295">
        <f t="shared" si="2"/>
        <v>0</v>
      </c>
      <c r="K13" s="7"/>
      <c r="L13" s="7">
        <v>0</v>
      </c>
      <c r="M13" s="7"/>
      <c r="N13" s="295">
        <f t="shared" si="0"/>
        <v>0</v>
      </c>
    </row>
    <row r="14" spans="1:14" ht="26.25">
      <c r="A14" s="6" t="s">
        <v>401</v>
      </c>
      <c r="B14" s="6" t="s">
        <v>207</v>
      </c>
      <c r="C14" s="7">
        <v>0</v>
      </c>
      <c r="D14" s="7"/>
      <c r="E14" s="7"/>
      <c r="F14" s="295">
        <f t="shared" si="1"/>
        <v>0</v>
      </c>
      <c r="G14" s="7">
        <v>0</v>
      </c>
      <c r="H14" s="7">
        <v>75000</v>
      </c>
      <c r="I14" s="7"/>
      <c r="J14" s="295">
        <f t="shared" si="2"/>
        <v>75000</v>
      </c>
      <c r="K14" s="7">
        <v>0</v>
      </c>
      <c r="L14" s="7">
        <v>70000</v>
      </c>
      <c r="M14" s="7"/>
      <c r="N14" s="295">
        <f t="shared" si="0"/>
        <v>70000</v>
      </c>
    </row>
    <row r="15" spans="1:14" ht="26.25">
      <c r="A15" s="6" t="s">
        <v>402</v>
      </c>
      <c r="B15" s="6" t="s">
        <v>211</v>
      </c>
      <c r="C15" s="7">
        <v>0</v>
      </c>
      <c r="D15" s="7"/>
      <c r="E15" s="7"/>
      <c r="F15" s="295">
        <f t="shared" si="1"/>
        <v>0</v>
      </c>
      <c r="G15" s="7"/>
      <c r="H15" s="7">
        <v>0</v>
      </c>
      <c r="I15" s="7"/>
      <c r="J15" s="295">
        <f t="shared" si="2"/>
        <v>0</v>
      </c>
      <c r="K15" s="7"/>
      <c r="L15" s="7">
        <v>0</v>
      </c>
      <c r="M15" s="7"/>
      <c r="N15" s="295">
        <f t="shared" si="0"/>
        <v>0</v>
      </c>
    </row>
    <row r="16" spans="1:14" ht="26.25">
      <c r="A16" s="9" t="s">
        <v>431</v>
      </c>
      <c r="B16" s="9" t="s">
        <v>212</v>
      </c>
      <c r="C16" s="19">
        <f>C9+C10+C11+C12+C14+C15</f>
        <v>20510601</v>
      </c>
      <c r="D16" s="19">
        <f>D9+D10+D11+D12+D14+D15</f>
        <v>4620500</v>
      </c>
      <c r="E16" s="19"/>
      <c r="F16" s="297">
        <f>C16+D16+E16</f>
        <v>25131101</v>
      </c>
      <c r="G16" s="19">
        <f>G9+G10+G11+G12+G14+G15</f>
        <v>30268624</v>
      </c>
      <c r="H16" s="19">
        <f>H9+H10+H11+H12+H13+H14+H15</f>
        <v>9670788</v>
      </c>
      <c r="I16" s="19"/>
      <c r="J16" s="297">
        <f>G16+H16+I16</f>
        <v>39939412</v>
      </c>
      <c r="K16" s="29">
        <f>K9+K10+K11+K12+K14+K15</f>
        <v>30285001</v>
      </c>
      <c r="L16" s="29">
        <f>L9+L10+L11+L12+L14+L15+L13</f>
        <v>6979934</v>
      </c>
      <c r="M16" s="29">
        <f>M9+M10+M11+M12+M14+M15</f>
        <v>0</v>
      </c>
      <c r="N16" s="297">
        <f>K16+L16+M16</f>
        <v>37264935</v>
      </c>
    </row>
    <row r="17" spans="1:14" ht="12.75">
      <c r="A17" s="6" t="s">
        <v>318</v>
      </c>
      <c r="B17" s="6" t="s">
        <v>225</v>
      </c>
      <c r="C17" s="7">
        <v>0</v>
      </c>
      <c r="D17" s="7">
        <v>15017377</v>
      </c>
      <c r="E17" s="7"/>
      <c r="F17" s="295">
        <f>SUM(C17:E17)</f>
        <v>15017377</v>
      </c>
      <c r="G17" s="7"/>
      <c r="H17" s="7">
        <v>15507271</v>
      </c>
      <c r="I17" s="7"/>
      <c r="J17" s="295">
        <v>15507271</v>
      </c>
      <c r="K17" s="7"/>
      <c r="L17" s="43">
        <v>15507271</v>
      </c>
      <c r="M17" s="43"/>
      <c r="N17" s="295">
        <v>15507271</v>
      </c>
    </row>
    <row r="18" spans="1:14" ht="12.75">
      <c r="A18" s="9" t="s">
        <v>432</v>
      </c>
      <c r="B18" s="6"/>
      <c r="C18" s="19">
        <f aca="true" t="shared" si="3" ref="C18:H18">C16+C17</f>
        <v>20510601</v>
      </c>
      <c r="D18" s="19">
        <f t="shared" si="3"/>
        <v>19637877</v>
      </c>
      <c r="E18" s="19">
        <f t="shared" si="3"/>
        <v>0</v>
      </c>
      <c r="F18" s="301">
        <f t="shared" si="3"/>
        <v>40148478</v>
      </c>
      <c r="G18" s="19">
        <f t="shared" si="3"/>
        <v>30268624</v>
      </c>
      <c r="H18" s="19">
        <f t="shared" si="3"/>
        <v>25178059</v>
      </c>
      <c r="I18" s="19"/>
      <c r="J18" s="300">
        <f>SUM(J16:J17)</f>
        <v>55446683</v>
      </c>
      <c r="K18" s="19"/>
      <c r="L18" s="19">
        <v>11601112</v>
      </c>
      <c r="M18" s="19"/>
      <c r="N18" s="300">
        <f>SUM(N16:N17)</f>
        <v>52772206</v>
      </c>
    </row>
    <row r="19" spans="1:14" ht="12.75">
      <c r="A19" s="8" t="s">
        <v>425</v>
      </c>
      <c r="B19" s="6" t="s">
        <v>427</v>
      </c>
      <c r="C19" s="19">
        <v>0</v>
      </c>
      <c r="D19" s="7">
        <v>0</v>
      </c>
      <c r="E19" s="7"/>
      <c r="F19" s="295">
        <f>C19+D19</f>
        <v>0</v>
      </c>
      <c r="G19" s="19">
        <v>0</v>
      </c>
      <c r="H19" s="7">
        <v>0</v>
      </c>
      <c r="I19" s="7"/>
      <c r="J19" s="295">
        <f>G19+H19</f>
        <v>0</v>
      </c>
      <c r="K19" s="19">
        <v>0</v>
      </c>
      <c r="L19" s="43">
        <v>0</v>
      </c>
      <c r="M19" s="43"/>
      <c r="N19" s="295">
        <f>K19+L19</f>
        <v>0</v>
      </c>
    </row>
    <row r="20" spans="1:14" ht="26.25">
      <c r="A20" s="298" t="s">
        <v>426</v>
      </c>
      <c r="B20" s="32"/>
      <c r="C20" s="33">
        <f aca="true" t="shared" si="4" ref="C20:J20">C18+C19</f>
        <v>20510601</v>
      </c>
      <c r="D20" s="33">
        <f t="shared" si="4"/>
        <v>19637877</v>
      </c>
      <c r="E20" s="33">
        <f t="shared" si="4"/>
        <v>0</v>
      </c>
      <c r="F20" s="33">
        <f>F18+F19</f>
        <v>40148478</v>
      </c>
      <c r="G20" s="33">
        <f t="shared" si="4"/>
        <v>30268624</v>
      </c>
      <c r="H20" s="33">
        <f>H18+H19</f>
        <v>25178059</v>
      </c>
      <c r="I20" s="33">
        <f t="shared" si="4"/>
        <v>0</v>
      </c>
      <c r="J20" s="33">
        <f t="shared" si="4"/>
        <v>55446683</v>
      </c>
      <c r="K20" s="299">
        <f>K18+K19</f>
        <v>0</v>
      </c>
      <c r="L20" s="299">
        <f>L18+L19</f>
        <v>11601112</v>
      </c>
      <c r="M20" s="299">
        <f>M18+M19</f>
        <v>0</v>
      </c>
      <c r="N20" s="299">
        <f>N18+N19</f>
        <v>52772206</v>
      </c>
    </row>
    <row r="21" spans="1:14" ht="12.75">
      <c r="A21" s="6" t="s">
        <v>434</v>
      </c>
      <c r="B21" s="6" t="s">
        <v>244</v>
      </c>
      <c r="C21" s="34">
        <v>10310308</v>
      </c>
      <c r="D21" s="7"/>
      <c r="E21" s="7"/>
      <c r="F21" s="295">
        <f>SUM(C21:E21)</f>
        <v>10310308</v>
      </c>
      <c r="G21" s="7">
        <v>11125217</v>
      </c>
      <c r="H21" s="7"/>
      <c r="I21" s="7"/>
      <c r="J21" s="295">
        <f>SUM(G21:I21)</f>
        <v>11125217</v>
      </c>
      <c r="K21" s="34">
        <v>11125217</v>
      </c>
      <c r="L21" s="43"/>
      <c r="M21" s="43"/>
      <c r="N21" s="295">
        <f>SUM(K21:M21)</f>
        <v>11125217</v>
      </c>
    </row>
    <row r="22" spans="1:14" ht="26.25">
      <c r="A22" s="6" t="s">
        <v>404</v>
      </c>
      <c r="B22" s="6" t="s">
        <v>245</v>
      </c>
      <c r="C22" s="7">
        <v>1930248</v>
      </c>
      <c r="D22" s="7"/>
      <c r="E22" s="7"/>
      <c r="F22" s="295">
        <f aca="true" t="shared" si="5" ref="F22:F28">SUM(C22:E22)</f>
        <v>1930248</v>
      </c>
      <c r="G22" s="296">
        <v>1810444</v>
      </c>
      <c r="H22" s="7"/>
      <c r="I22" s="7"/>
      <c r="J22" s="295">
        <f aca="true" t="shared" si="6" ref="J22:J28">SUM(G22:I22)</f>
        <v>1810444</v>
      </c>
      <c r="K22" s="7">
        <v>1810444</v>
      </c>
      <c r="L22" s="43"/>
      <c r="M22" s="43"/>
      <c r="N22" s="295">
        <f aca="true" t="shared" si="7" ref="N22:N28">SUM(K22:M22)</f>
        <v>1810444</v>
      </c>
    </row>
    <row r="23" spans="1:14" ht="12.75">
      <c r="A23" s="6" t="s">
        <v>406</v>
      </c>
      <c r="B23" s="6" t="s">
        <v>270</v>
      </c>
      <c r="C23" s="7">
        <v>22700192</v>
      </c>
      <c r="D23" s="7"/>
      <c r="E23" s="7"/>
      <c r="F23" s="295">
        <f t="shared" si="5"/>
        <v>22700192</v>
      </c>
      <c r="G23" s="7">
        <v>23940138</v>
      </c>
      <c r="H23" s="7"/>
      <c r="I23" s="7"/>
      <c r="J23" s="295">
        <f t="shared" si="6"/>
        <v>23940138</v>
      </c>
      <c r="K23" s="7">
        <v>23940138</v>
      </c>
      <c r="L23" s="43"/>
      <c r="M23" s="43"/>
      <c r="N23" s="295">
        <f t="shared" si="7"/>
        <v>23940138</v>
      </c>
    </row>
    <row r="24" spans="1:14" ht="12.75">
      <c r="A24" s="6" t="s">
        <v>407</v>
      </c>
      <c r="B24" s="6" t="s">
        <v>279</v>
      </c>
      <c r="C24" s="7">
        <v>265000</v>
      </c>
      <c r="D24" s="7"/>
      <c r="E24" s="7"/>
      <c r="F24" s="295">
        <f t="shared" si="5"/>
        <v>265000</v>
      </c>
      <c r="G24" s="7">
        <v>292180</v>
      </c>
      <c r="H24" s="7"/>
      <c r="I24" s="7"/>
      <c r="J24" s="295">
        <f t="shared" si="6"/>
        <v>292180</v>
      </c>
      <c r="K24" s="7">
        <v>292180</v>
      </c>
      <c r="L24" s="43"/>
      <c r="M24" s="43"/>
      <c r="N24" s="295">
        <f t="shared" si="7"/>
        <v>292180</v>
      </c>
    </row>
    <row r="25" spans="1:14" ht="12.75">
      <c r="A25" s="6" t="s">
        <v>433</v>
      </c>
      <c r="B25" s="6" t="s">
        <v>292</v>
      </c>
      <c r="C25" s="7">
        <v>1064000</v>
      </c>
      <c r="D25" s="7">
        <v>2560584</v>
      </c>
      <c r="E25" s="7"/>
      <c r="F25" s="295">
        <f t="shared" si="5"/>
        <v>3624584</v>
      </c>
      <c r="G25" s="7">
        <v>1533386</v>
      </c>
      <c r="H25" s="7">
        <v>14602757</v>
      </c>
      <c r="I25" s="7"/>
      <c r="J25" s="295">
        <f t="shared" si="6"/>
        <v>16136143</v>
      </c>
      <c r="K25" s="7">
        <v>1061038</v>
      </c>
      <c r="L25" s="43">
        <v>0</v>
      </c>
      <c r="M25" s="43"/>
      <c r="N25" s="295">
        <f t="shared" si="7"/>
        <v>1061038</v>
      </c>
    </row>
    <row r="26" spans="1:14" ht="12.75">
      <c r="A26" s="6" t="s">
        <v>416</v>
      </c>
      <c r="B26" s="6" t="s">
        <v>300</v>
      </c>
      <c r="C26" s="7"/>
      <c r="D26" s="7">
        <v>698500</v>
      </c>
      <c r="E26" s="7"/>
      <c r="F26" s="295">
        <f t="shared" si="5"/>
        <v>698500</v>
      </c>
      <c r="G26" s="7"/>
      <c r="H26" s="7">
        <v>1513939</v>
      </c>
      <c r="I26" s="7"/>
      <c r="J26" s="295">
        <f t="shared" si="6"/>
        <v>1513939</v>
      </c>
      <c r="K26" s="7"/>
      <c r="L26" s="43">
        <v>1513939</v>
      </c>
      <c r="M26" s="43"/>
      <c r="N26" s="295">
        <f t="shared" si="7"/>
        <v>1513939</v>
      </c>
    </row>
    <row r="27" spans="1:14" ht="12.75">
      <c r="A27" s="6" t="s">
        <v>417</v>
      </c>
      <c r="B27" s="6" t="s">
        <v>305</v>
      </c>
      <c r="C27" s="7"/>
      <c r="D27" s="7"/>
      <c r="E27" s="7"/>
      <c r="F27" s="295">
        <f t="shared" si="5"/>
        <v>0</v>
      </c>
      <c r="G27" s="7"/>
      <c r="H27" s="7"/>
      <c r="I27" s="7"/>
      <c r="J27" s="295">
        <f t="shared" si="6"/>
        <v>0</v>
      </c>
      <c r="K27" s="7"/>
      <c r="L27" s="43"/>
      <c r="M27" s="43"/>
      <c r="N27" s="295">
        <f t="shared" si="7"/>
        <v>0</v>
      </c>
    </row>
    <row r="28" spans="1:14" ht="26.25">
      <c r="A28" s="6" t="s">
        <v>418</v>
      </c>
      <c r="B28" s="6" t="s">
        <v>306</v>
      </c>
      <c r="C28" s="7"/>
      <c r="D28" s="7"/>
      <c r="E28" s="7"/>
      <c r="F28" s="295">
        <f t="shared" si="5"/>
        <v>0</v>
      </c>
      <c r="G28" s="7"/>
      <c r="H28" s="7"/>
      <c r="I28" s="7"/>
      <c r="J28" s="295">
        <f t="shared" si="6"/>
        <v>0</v>
      </c>
      <c r="K28" s="7"/>
      <c r="L28" s="43"/>
      <c r="M28" s="43"/>
      <c r="N28" s="295">
        <f t="shared" si="7"/>
        <v>0</v>
      </c>
    </row>
    <row r="29" spans="1:14" ht="26.25">
      <c r="A29" s="9" t="s">
        <v>468</v>
      </c>
      <c r="B29" s="9" t="s">
        <v>307</v>
      </c>
      <c r="C29" s="19">
        <f>SUM(C21:C28)</f>
        <v>36269748</v>
      </c>
      <c r="D29" s="19">
        <f>SUM(D21:D28)</f>
        <v>3259084</v>
      </c>
      <c r="E29" s="19"/>
      <c r="F29" s="297">
        <f>C29+D29+E29</f>
        <v>39528832</v>
      </c>
      <c r="G29" s="19">
        <f>SUM(G21:G28)</f>
        <v>38701365</v>
      </c>
      <c r="H29" s="19">
        <f>SUM(H21:H28)</f>
        <v>16116696</v>
      </c>
      <c r="I29" s="19"/>
      <c r="J29" s="297">
        <f>G29+H29+I29</f>
        <v>54818061</v>
      </c>
      <c r="K29" s="29">
        <f>SUM(K21:K28)</f>
        <v>38229017</v>
      </c>
      <c r="L29" s="19">
        <f>SUM(L21:L28)</f>
        <v>1513939</v>
      </c>
      <c r="M29" s="19">
        <f>SUM(M21:M28)</f>
        <v>0</v>
      </c>
      <c r="N29" s="297">
        <f>K29+L29+M29</f>
        <v>39742956</v>
      </c>
    </row>
    <row r="30" spans="1:14" ht="12.75">
      <c r="A30" s="6" t="s">
        <v>412</v>
      </c>
      <c r="B30" s="6" t="s">
        <v>317</v>
      </c>
      <c r="C30" s="7">
        <v>619646</v>
      </c>
      <c r="D30" s="7"/>
      <c r="E30" s="7"/>
      <c r="F30" s="295">
        <v>619646</v>
      </c>
      <c r="G30" s="7">
        <v>628622</v>
      </c>
      <c r="H30" s="7"/>
      <c r="I30" s="7"/>
      <c r="J30" s="295">
        <v>628622</v>
      </c>
      <c r="K30" s="7">
        <v>628622</v>
      </c>
      <c r="L30" s="43"/>
      <c r="M30" s="43"/>
      <c r="N30" s="295"/>
    </row>
    <row r="31" spans="1:14" ht="12.75">
      <c r="A31" s="32" t="s">
        <v>428</v>
      </c>
      <c r="B31" s="31"/>
      <c r="C31" s="33">
        <f>C30+C29</f>
        <v>36889394</v>
      </c>
      <c r="D31" s="33">
        <f>D30+D29</f>
        <v>3259084</v>
      </c>
      <c r="E31" s="33">
        <f>E30+E29</f>
        <v>0</v>
      </c>
      <c r="F31" s="300">
        <f>C31+D31+E31</f>
        <v>40148478</v>
      </c>
      <c r="G31" s="33">
        <f>G30+G29</f>
        <v>39329987</v>
      </c>
      <c r="H31" s="33">
        <f>H30+H29</f>
        <v>16116696</v>
      </c>
      <c r="I31" s="33">
        <f>I30+I29</f>
        <v>0</v>
      </c>
      <c r="J31" s="300">
        <f>G31+H31+I31</f>
        <v>55446683</v>
      </c>
      <c r="K31" s="33">
        <f>K30+K29</f>
        <v>38857639</v>
      </c>
      <c r="L31" s="33">
        <f>L30+L29</f>
        <v>1513939</v>
      </c>
      <c r="M31" s="33">
        <f>M30+M29</f>
        <v>0</v>
      </c>
      <c r="N31" s="300">
        <f>K31+L31+M31</f>
        <v>40371578</v>
      </c>
    </row>
  </sheetData>
  <sheetProtection/>
  <mergeCells count="7">
    <mergeCell ref="K7:N7"/>
    <mergeCell ref="A1:G1"/>
    <mergeCell ref="A3:G3"/>
    <mergeCell ref="A4:G4"/>
    <mergeCell ref="B7:B8"/>
    <mergeCell ref="C7:F7"/>
    <mergeCell ref="G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3"/>
  <sheetViews>
    <sheetView zoomScale="106" zoomScaleNormal="106" zoomScalePageLayoutView="0" workbookViewId="0" topLeftCell="A1">
      <selection activeCell="A1" sqref="A1:F1"/>
    </sheetView>
  </sheetViews>
  <sheetFormatPr defaultColWidth="9.00390625" defaultRowHeight="12.75"/>
  <cols>
    <col min="1" max="1" width="8.125" style="0" customWidth="1"/>
    <col min="2" max="2" width="74.50390625" style="0" customWidth="1"/>
    <col min="3" max="3" width="8.50390625" style="51" customWidth="1"/>
    <col min="4" max="6" width="19.125" style="0" customWidth="1"/>
  </cols>
  <sheetData>
    <row r="1" spans="1:7" ht="12.75">
      <c r="A1" s="311" t="s">
        <v>2112</v>
      </c>
      <c r="B1" s="311"/>
      <c r="C1" s="311"/>
      <c r="D1" s="311"/>
      <c r="E1" s="311"/>
      <c r="F1" s="311"/>
      <c r="G1" s="17"/>
    </row>
    <row r="2" spans="1:4" ht="18" customHeight="1">
      <c r="A2" s="330" t="s">
        <v>1589</v>
      </c>
      <c r="B2" s="330"/>
      <c r="C2" s="330"/>
      <c r="D2" s="330"/>
    </row>
    <row r="3" spans="1:4" ht="12.75" customHeight="1">
      <c r="A3" s="332" t="s">
        <v>1269</v>
      </c>
      <c r="B3" s="332"/>
      <c r="C3" s="332"/>
      <c r="D3" s="332"/>
    </row>
    <row r="4" spans="1:4" ht="12.75" customHeight="1">
      <c r="A4" s="333" t="s">
        <v>1440</v>
      </c>
      <c r="B4" s="333"/>
      <c r="C4" s="333"/>
      <c r="D4" s="333"/>
    </row>
    <row r="5" spans="1:6" ht="12.75" customHeight="1">
      <c r="A5" s="314" t="s">
        <v>423</v>
      </c>
      <c r="B5" s="5" t="s">
        <v>151</v>
      </c>
      <c r="C5" s="334" t="s">
        <v>1579</v>
      </c>
      <c r="D5" s="26" t="s">
        <v>422</v>
      </c>
      <c r="E5" s="26" t="s">
        <v>422</v>
      </c>
      <c r="F5" s="308" t="s">
        <v>6</v>
      </c>
    </row>
    <row r="6" spans="1:6" ht="12.75" customHeight="1">
      <c r="A6" s="314"/>
      <c r="B6" s="5" t="s">
        <v>150</v>
      </c>
      <c r="C6" s="335"/>
      <c r="D6" s="5" t="s">
        <v>149</v>
      </c>
      <c r="E6" s="5" t="s">
        <v>1595</v>
      </c>
      <c r="F6" s="336"/>
    </row>
    <row r="7" spans="1:6" ht="12.75">
      <c r="A7" s="28" t="s">
        <v>1</v>
      </c>
      <c r="B7" s="42" t="s">
        <v>1437</v>
      </c>
      <c r="C7" s="28" t="s">
        <v>125</v>
      </c>
      <c r="D7" s="43">
        <v>9256390</v>
      </c>
      <c r="E7" s="43">
        <v>9256390</v>
      </c>
      <c r="F7" s="43">
        <v>9256390</v>
      </c>
    </row>
    <row r="8" spans="1:6" ht="12.75">
      <c r="A8" s="28"/>
      <c r="B8" s="6" t="s">
        <v>2030</v>
      </c>
      <c r="C8" s="28"/>
      <c r="D8" s="43"/>
      <c r="E8" s="43"/>
      <c r="F8" s="43"/>
    </row>
    <row r="9" spans="1:6" ht="12.75">
      <c r="A9" s="28"/>
      <c r="B9" s="6" t="s">
        <v>2031</v>
      </c>
      <c r="C9" s="28"/>
      <c r="D9" s="43"/>
      <c r="E9" s="43"/>
      <c r="F9" s="43"/>
    </row>
    <row r="10" spans="1:6" ht="12.75">
      <c r="A10" s="28"/>
      <c r="B10" s="6" t="s">
        <v>2032</v>
      </c>
      <c r="C10" s="28"/>
      <c r="D10" s="43"/>
      <c r="E10" s="43"/>
      <c r="F10" s="43"/>
    </row>
    <row r="11" spans="1:6" ht="12.75">
      <c r="A11" s="28"/>
      <c r="B11" s="6" t="s">
        <v>2033</v>
      </c>
      <c r="C11" s="28"/>
      <c r="D11" s="43"/>
      <c r="E11" s="43"/>
      <c r="F11" s="43"/>
    </row>
    <row r="12" spans="1:6" ht="12.75">
      <c r="A12" s="28" t="s">
        <v>2</v>
      </c>
      <c r="B12" s="6" t="s">
        <v>1438</v>
      </c>
      <c r="C12" s="18" t="s">
        <v>126</v>
      </c>
      <c r="D12" s="43">
        <f>'02'!C5</f>
        <v>0</v>
      </c>
      <c r="E12" s="43">
        <f>'02'!D5</f>
        <v>0</v>
      </c>
      <c r="F12" s="43">
        <f>'02'!E5</f>
        <v>0</v>
      </c>
    </row>
    <row r="13" spans="1:6" ht="26.25">
      <c r="A13" s="28" t="s">
        <v>3</v>
      </c>
      <c r="B13" s="6" t="s">
        <v>145</v>
      </c>
      <c r="C13" s="18" t="s">
        <v>127</v>
      </c>
      <c r="D13" s="43">
        <v>4434764</v>
      </c>
      <c r="E13" s="43">
        <v>5921584</v>
      </c>
      <c r="F13" s="43">
        <v>5921584</v>
      </c>
    </row>
    <row r="14" spans="1:6" ht="12.75">
      <c r="A14" s="220" t="s">
        <v>1494</v>
      </c>
      <c r="B14" s="6" t="s">
        <v>1439</v>
      </c>
      <c r="C14" s="220" t="s">
        <v>1494</v>
      </c>
      <c r="D14" s="43"/>
      <c r="E14" s="43"/>
      <c r="F14" s="43"/>
    </row>
    <row r="15" spans="1:6" ht="12.75">
      <c r="A15" s="220" t="s">
        <v>1494</v>
      </c>
      <c r="B15" s="6" t="s">
        <v>1580</v>
      </c>
      <c r="C15" s="220" t="s">
        <v>1494</v>
      </c>
      <c r="D15" s="43"/>
      <c r="E15" s="43"/>
      <c r="F15" s="43"/>
    </row>
    <row r="16" spans="1:6" ht="12.75">
      <c r="A16" s="220"/>
      <c r="B16" s="6" t="s">
        <v>1583</v>
      </c>
      <c r="C16" s="220"/>
      <c r="D16" s="43"/>
      <c r="E16" s="43"/>
      <c r="F16" s="43"/>
    </row>
    <row r="17" spans="1:6" ht="12.75">
      <c r="A17" s="220"/>
      <c r="B17" s="6" t="s">
        <v>1590</v>
      </c>
      <c r="C17" s="220"/>
      <c r="D17" s="43"/>
      <c r="E17" s="43"/>
      <c r="F17" s="43"/>
    </row>
    <row r="18" spans="1:6" ht="12.75">
      <c r="A18" s="220"/>
      <c r="B18" s="6" t="s">
        <v>1965</v>
      </c>
      <c r="C18" s="220"/>
      <c r="D18" s="43"/>
      <c r="E18" s="43"/>
      <c r="F18" s="43"/>
    </row>
    <row r="19" spans="1:6" ht="12.75">
      <c r="A19" s="28" t="s">
        <v>4</v>
      </c>
      <c r="B19" s="6" t="s">
        <v>1461</v>
      </c>
      <c r="C19" s="18" t="s">
        <v>128</v>
      </c>
      <c r="D19" s="43">
        <v>1800000</v>
      </c>
      <c r="E19" s="43">
        <v>1800000</v>
      </c>
      <c r="F19" s="43">
        <v>1800000</v>
      </c>
    </row>
    <row r="20" spans="1:6" ht="12.75">
      <c r="A20" s="28" t="s">
        <v>7</v>
      </c>
      <c r="B20" s="6" t="s">
        <v>1462</v>
      </c>
      <c r="C20" s="18" t="s">
        <v>129</v>
      </c>
      <c r="D20" s="43"/>
      <c r="E20" s="43">
        <v>411480</v>
      </c>
      <c r="F20" s="43">
        <v>411480</v>
      </c>
    </row>
    <row r="21" spans="1:6" ht="12.75">
      <c r="A21" s="28" t="s">
        <v>8</v>
      </c>
      <c r="B21" s="6" t="s">
        <v>1463</v>
      </c>
      <c r="C21" s="18" t="s">
        <v>130</v>
      </c>
      <c r="D21" s="43">
        <f>'02'!C9</f>
        <v>0</v>
      </c>
      <c r="E21" s="43">
        <v>0</v>
      </c>
      <c r="F21" s="43">
        <v>0</v>
      </c>
    </row>
    <row r="22" spans="1:6" ht="12.75">
      <c r="A22" s="217" t="s">
        <v>9</v>
      </c>
      <c r="B22" s="218" t="s">
        <v>1502</v>
      </c>
      <c r="C22" s="217" t="s">
        <v>131</v>
      </c>
      <c r="D22" s="219">
        <f>D7+D13+D19+D20</f>
        <v>15491154</v>
      </c>
      <c r="E22" s="219">
        <f>E7+E13+E19+E20</f>
        <v>17389454</v>
      </c>
      <c r="F22" s="219">
        <f>F7+F13+F19+F20</f>
        <v>17389454</v>
      </c>
    </row>
    <row r="23" spans="1:6" ht="12.75">
      <c r="A23" s="217" t="s">
        <v>10</v>
      </c>
      <c r="B23" s="218" t="s">
        <v>1464</v>
      </c>
      <c r="C23" s="217" t="s">
        <v>132</v>
      </c>
      <c r="D23" s="219">
        <f>'02'!C11</f>
        <v>0</v>
      </c>
      <c r="E23" s="219">
        <f>'02'!D11</f>
        <v>0</v>
      </c>
      <c r="F23" s="219">
        <f>'02'!E11</f>
        <v>0</v>
      </c>
    </row>
    <row r="24" spans="1:6" ht="26.25">
      <c r="A24" s="217" t="s">
        <v>11</v>
      </c>
      <c r="B24" s="218" t="s">
        <v>1465</v>
      </c>
      <c r="C24" s="217" t="s">
        <v>133</v>
      </c>
      <c r="D24" s="219">
        <f>'02'!C12</f>
        <v>0</v>
      </c>
      <c r="E24" s="219">
        <f>'02'!D12</f>
        <v>0</v>
      </c>
      <c r="F24" s="219">
        <f>'02'!E12</f>
        <v>0</v>
      </c>
    </row>
    <row r="25" spans="1:6" ht="26.25">
      <c r="A25" s="217" t="s">
        <v>12</v>
      </c>
      <c r="B25" s="218" t="s">
        <v>185</v>
      </c>
      <c r="C25" s="217" t="s">
        <v>134</v>
      </c>
      <c r="D25" s="219">
        <f>'02'!C13</f>
        <v>0</v>
      </c>
      <c r="E25" s="219">
        <f>'02'!D13</f>
        <v>0</v>
      </c>
      <c r="F25" s="219">
        <f>'02'!E13</f>
        <v>0</v>
      </c>
    </row>
    <row r="26" spans="1:6" ht="26.25">
      <c r="A26" s="217">
        <v>11</v>
      </c>
      <c r="B26" s="218" t="s">
        <v>186</v>
      </c>
      <c r="C26" s="217" t="s">
        <v>135</v>
      </c>
      <c r="D26" s="219">
        <f>'02'!C24</f>
        <v>0</v>
      </c>
      <c r="E26" s="219">
        <f>'02'!D24</f>
        <v>0</v>
      </c>
      <c r="F26" s="219">
        <f>'02'!E24</f>
        <v>0</v>
      </c>
    </row>
    <row r="27" spans="1:6" ht="12.75">
      <c r="A27" s="217">
        <v>12</v>
      </c>
      <c r="B27" s="218" t="s">
        <v>187</v>
      </c>
      <c r="C27" s="217" t="s">
        <v>136</v>
      </c>
      <c r="D27" s="219">
        <v>4854067</v>
      </c>
      <c r="E27" s="219">
        <v>7387637</v>
      </c>
      <c r="F27" s="219">
        <v>7387637</v>
      </c>
    </row>
    <row r="28" spans="1:6" ht="12.75">
      <c r="A28" s="220" t="s">
        <v>1494</v>
      </c>
      <c r="B28" s="6" t="s">
        <v>1467</v>
      </c>
      <c r="C28" s="220" t="s">
        <v>1494</v>
      </c>
      <c r="D28" s="43">
        <f>'02'!C36</f>
        <v>0</v>
      </c>
      <c r="E28" s="43">
        <f>'02'!D36</f>
        <v>0</v>
      </c>
      <c r="F28" s="43">
        <f>'02'!E36</f>
        <v>0</v>
      </c>
    </row>
    <row r="29" spans="1:6" ht="12.75">
      <c r="A29" s="220" t="s">
        <v>1494</v>
      </c>
      <c r="B29" s="6" t="s">
        <v>1471</v>
      </c>
      <c r="C29" s="220" t="s">
        <v>1494</v>
      </c>
      <c r="D29" s="43">
        <f>'02'!C37</f>
        <v>0</v>
      </c>
      <c r="E29" s="43">
        <f>'02'!D37</f>
        <v>0</v>
      </c>
      <c r="F29" s="43">
        <f>'02'!E37</f>
        <v>0</v>
      </c>
    </row>
    <row r="30" spans="1:6" ht="26.25">
      <c r="A30" s="220" t="s">
        <v>1494</v>
      </c>
      <c r="B30" s="6" t="s">
        <v>1468</v>
      </c>
      <c r="C30" s="220" t="s">
        <v>1494</v>
      </c>
      <c r="D30" s="43">
        <f>'02'!C38</f>
        <v>0</v>
      </c>
      <c r="E30" s="43"/>
      <c r="F30" s="43">
        <v>4708458</v>
      </c>
    </row>
    <row r="31" spans="1:6" ht="12.75">
      <c r="A31" s="220" t="s">
        <v>1494</v>
      </c>
      <c r="B31" s="6" t="s">
        <v>1469</v>
      </c>
      <c r="C31" s="220" t="s">
        <v>1494</v>
      </c>
      <c r="D31" s="43"/>
      <c r="E31" s="43"/>
      <c r="F31" s="43"/>
    </row>
    <row r="32" spans="1:6" ht="12.75">
      <c r="A32" s="220" t="s">
        <v>1494</v>
      </c>
      <c r="B32" s="6" t="s">
        <v>1472</v>
      </c>
      <c r="C32" s="220" t="s">
        <v>1494</v>
      </c>
      <c r="D32" s="43"/>
      <c r="E32" s="43"/>
      <c r="F32" s="43">
        <v>2678926</v>
      </c>
    </row>
    <row r="33" spans="1:6" ht="12.75">
      <c r="A33" s="220" t="s">
        <v>1494</v>
      </c>
      <c r="B33" s="6" t="s">
        <v>1964</v>
      </c>
      <c r="C33" s="220" t="s">
        <v>1494</v>
      </c>
      <c r="D33" s="43"/>
      <c r="E33" s="43">
        <v>0</v>
      </c>
      <c r="F33" s="43">
        <v>0</v>
      </c>
    </row>
    <row r="34" spans="1:6" ht="12.75">
      <c r="A34" s="220" t="s">
        <v>1494</v>
      </c>
      <c r="B34" s="6" t="s">
        <v>1466</v>
      </c>
      <c r="C34" s="220" t="s">
        <v>1494</v>
      </c>
      <c r="D34" s="43">
        <v>0</v>
      </c>
      <c r="E34" s="43">
        <v>0</v>
      </c>
      <c r="F34" s="43">
        <v>0</v>
      </c>
    </row>
    <row r="35" spans="1:6" ht="12.75">
      <c r="A35" s="220" t="s">
        <v>1494</v>
      </c>
      <c r="B35" s="6" t="s">
        <v>1473</v>
      </c>
      <c r="C35" s="220" t="s">
        <v>1494</v>
      </c>
      <c r="D35" s="43"/>
      <c r="E35" s="43"/>
      <c r="F35" s="43">
        <v>253</v>
      </c>
    </row>
    <row r="36" spans="1:6" ht="12.75">
      <c r="A36" s="220" t="s">
        <v>1494</v>
      </c>
      <c r="B36" s="6" t="s">
        <v>1470</v>
      </c>
      <c r="C36" s="220" t="s">
        <v>1494</v>
      </c>
      <c r="D36" s="43">
        <f>'02'!C44</f>
        <v>0</v>
      </c>
      <c r="E36" s="43">
        <f>'02'!D44</f>
        <v>0</v>
      </c>
      <c r="F36" s="43">
        <f>'02'!E44</f>
        <v>0</v>
      </c>
    </row>
    <row r="37" spans="1:6" ht="12.75">
      <c r="A37" s="220" t="s">
        <v>1494</v>
      </c>
      <c r="B37" s="6" t="s">
        <v>1474</v>
      </c>
      <c r="C37" s="220" t="s">
        <v>1494</v>
      </c>
      <c r="D37" s="43">
        <f>'02'!C45</f>
        <v>0</v>
      </c>
      <c r="E37" s="43">
        <f>'02'!D45</f>
        <v>0</v>
      </c>
      <c r="F37" s="43">
        <f>'02'!E45</f>
        <v>0</v>
      </c>
    </row>
    <row r="38" spans="1:6" ht="12.75">
      <c r="A38" s="193">
        <v>13</v>
      </c>
      <c r="B38" s="191" t="s">
        <v>1475</v>
      </c>
      <c r="C38" s="193" t="s">
        <v>137</v>
      </c>
      <c r="D38" s="192">
        <f>D27+D22</f>
        <v>20345221</v>
      </c>
      <c r="E38" s="192">
        <f>E27+E22</f>
        <v>24777091</v>
      </c>
      <c r="F38" s="192">
        <f>F27+F22</f>
        <v>24777091</v>
      </c>
    </row>
    <row r="39" spans="1:6" ht="12.75">
      <c r="A39" s="217">
        <v>14</v>
      </c>
      <c r="B39" s="218" t="s">
        <v>1476</v>
      </c>
      <c r="C39" s="217" t="s">
        <v>138</v>
      </c>
      <c r="D39" s="219">
        <f>'02'!C47</f>
        <v>0</v>
      </c>
      <c r="E39" s="219"/>
      <c r="F39" s="219"/>
    </row>
    <row r="40" spans="1:6" ht="26.25">
      <c r="A40" s="217">
        <v>15</v>
      </c>
      <c r="B40" s="218" t="s">
        <v>1477</v>
      </c>
      <c r="C40" s="217" t="s">
        <v>139</v>
      </c>
      <c r="D40" s="219">
        <f>'02'!C48</f>
        <v>0</v>
      </c>
      <c r="E40" s="219">
        <f>'02'!D48</f>
        <v>0</v>
      </c>
      <c r="F40" s="219">
        <f>'02'!E48</f>
        <v>0</v>
      </c>
    </row>
    <row r="41" spans="1:6" ht="26.25">
      <c r="A41" s="217">
        <v>16</v>
      </c>
      <c r="B41" s="218" t="s">
        <v>1478</v>
      </c>
      <c r="C41" s="217" t="s">
        <v>140</v>
      </c>
      <c r="D41" s="219">
        <f>'02'!C49</f>
        <v>0</v>
      </c>
      <c r="E41" s="219">
        <f>'02'!D49</f>
        <v>0</v>
      </c>
      <c r="F41" s="219">
        <f>'02'!E49</f>
        <v>0</v>
      </c>
    </row>
    <row r="42" spans="1:6" ht="26.25">
      <c r="A42" s="217">
        <v>17</v>
      </c>
      <c r="B42" s="218" t="s">
        <v>1479</v>
      </c>
      <c r="C42" s="217" t="s">
        <v>141</v>
      </c>
      <c r="D42" s="219">
        <f>'02'!C60</f>
        <v>0</v>
      </c>
      <c r="E42" s="219">
        <f>'02'!D60</f>
        <v>0</v>
      </c>
      <c r="F42" s="219">
        <f>'02'!E60</f>
        <v>0</v>
      </c>
    </row>
    <row r="43" spans="1:6" ht="12.75">
      <c r="A43" s="217">
        <v>18</v>
      </c>
      <c r="B43" s="218" t="s">
        <v>1480</v>
      </c>
      <c r="C43" s="217" t="s">
        <v>142</v>
      </c>
      <c r="D43" s="219">
        <f>'02'!C71</f>
        <v>0</v>
      </c>
      <c r="E43" s="219">
        <f>2!D26</f>
        <v>4981397</v>
      </c>
      <c r="F43" s="219">
        <f>2!E26</f>
        <v>4981397</v>
      </c>
    </row>
    <row r="44" spans="1:6" ht="12.75">
      <c r="A44" s="193">
        <v>19</v>
      </c>
      <c r="B44" s="191" t="s">
        <v>391</v>
      </c>
      <c r="C44" s="193" t="s">
        <v>155</v>
      </c>
      <c r="D44" s="192">
        <f>SUM(D39:D43)</f>
        <v>0</v>
      </c>
      <c r="E44" s="192">
        <f>SUM(E39:E43)</f>
        <v>4981397</v>
      </c>
      <c r="F44" s="192">
        <f>SUM(F39:F43)</f>
        <v>4981397</v>
      </c>
    </row>
    <row r="45" spans="1:6" ht="12.75">
      <c r="A45" s="28">
        <v>20</v>
      </c>
      <c r="B45" s="6" t="s">
        <v>1481</v>
      </c>
      <c r="C45" s="18" t="s">
        <v>1441</v>
      </c>
      <c r="D45" s="43">
        <v>0</v>
      </c>
      <c r="E45" s="43">
        <v>0</v>
      </c>
      <c r="F45" s="43">
        <v>0</v>
      </c>
    </row>
    <row r="46" spans="1:6" ht="12.75">
      <c r="A46" s="28">
        <v>21</v>
      </c>
      <c r="B46" s="6" t="s">
        <v>1482</v>
      </c>
      <c r="C46" s="18" t="s">
        <v>1442</v>
      </c>
      <c r="D46" s="43">
        <f>'02'!C87</f>
        <v>0</v>
      </c>
      <c r="E46" s="43">
        <f>'02'!D87</f>
        <v>0</v>
      </c>
      <c r="F46" s="43">
        <f>'02'!E87</f>
        <v>0</v>
      </c>
    </row>
    <row r="47" spans="1:6" ht="12.75">
      <c r="A47" s="276">
        <v>22</v>
      </c>
      <c r="B47" s="187" t="s">
        <v>1483</v>
      </c>
      <c r="C47" s="276" t="s">
        <v>156</v>
      </c>
      <c r="D47" s="34">
        <v>0</v>
      </c>
      <c r="E47" s="34">
        <v>0</v>
      </c>
      <c r="F47" s="34">
        <v>0</v>
      </c>
    </row>
    <row r="48" spans="1:6" ht="12.75">
      <c r="A48" s="276">
        <v>23</v>
      </c>
      <c r="B48" s="187" t="s">
        <v>1484</v>
      </c>
      <c r="C48" s="276" t="s">
        <v>453</v>
      </c>
      <c r="D48" s="34">
        <f>'02'!C97</f>
        <v>0</v>
      </c>
      <c r="E48" s="34">
        <f>'02'!D97</f>
        <v>0</v>
      </c>
      <c r="F48" s="34">
        <f>'02'!E97</f>
        <v>0</v>
      </c>
    </row>
    <row r="49" spans="1:6" ht="12.75">
      <c r="A49" s="276">
        <v>24</v>
      </c>
      <c r="B49" s="187" t="s">
        <v>1485</v>
      </c>
      <c r="C49" s="276" t="s">
        <v>454</v>
      </c>
      <c r="D49" s="34">
        <f>'02'!C107</f>
        <v>0</v>
      </c>
      <c r="E49" s="34">
        <f>'02'!D107</f>
        <v>0</v>
      </c>
      <c r="F49" s="34">
        <f>'02'!E107</f>
        <v>0</v>
      </c>
    </row>
    <row r="50" spans="1:6" ht="12.75">
      <c r="A50" s="276">
        <v>25</v>
      </c>
      <c r="B50" s="187" t="s">
        <v>188</v>
      </c>
      <c r="C50" s="276" t="s">
        <v>157</v>
      </c>
      <c r="D50" s="34">
        <v>245000</v>
      </c>
      <c r="E50" s="34">
        <v>286536</v>
      </c>
      <c r="F50" s="34">
        <v>182720</v>
      </c>
    </row>
    <row r="51" spans="1:6" ht="12.75">
      <c r="A51" s="18">
        <v>26</v>
      </c>
      <c r="B51" s="6" t="s">
        <v>1503</v>
      </c>
      <c r="C51" s="18" t="s">
        <v>1443</v>
      </c>
      <c r="D51" s="7">
        <v>4000000</v>
      </c>
      <c r="E51" s="7">
        <v>8681251</v>
      </c>
      <c r="F51" s="7">
        <v>6445633</v>
      </c>
    </row>
    <row r="52" spans="1:6" ht="12.75">
      <c r="A52" s="28">
        <v>27</v>
      </c>
      <c r="B52" s="6" t="s">
        <v>1504</v>
      </c>
      <c r="C52" s="18" t="s">
        <v>1444</v>
      </c>
      <c r="D52" s="43">
        <f>'02'!C143</f>
        <v>0</v>
      </c>
      <c r="E52" s="43">
        <f>'02'!D143</f>
        <v>0</v>
      </c>
      <c r="F52" s="43">
        <f>'02'!E143</f>
        <v>0</v>
      </c>
    </row>
    <row r="53" spans="1:6" ht="12.75">
      <c r="A53" s="28">
        <v>28</v>
      </c>
      <c r="B53" s="6" t="s">
        <v>1497</v>
      </c>
      <c r="C53" s="18" t="s">
        <v>1445</v>
      </c>
      <c r="D53" s="43">
        <f>'02'!C147</f>
        <v>0</v>
      </c>
      <c r="E53" s="43">
        <f>'02'!D147</f>
        <v>0</v>
      </c>
      <c r="F53" s="43">
        <f>'02'!E147</f>
        <v>0</v>
      </c>
    </row>
    <row r="54" spans="1:6" ht="12.75">
      <c r="A54" s="28">
        <v>29</v>
      </c>
      <c r="B54" s="6" t="s">
        <v>1496</v>
      </c>
      <c r="C54" s="18" t="s">
        <v>1446</v>
      </c>
      <c r="D54" s="43">
        <v>70000</v>
      </c>
      <c r="E54" s="43">
        <v>63676</v>
      </c>
      <c r="F54" s="43">
        <v>60053</v>
      </c>
    </row>
    <row r="55" spans="1:6" ht="12.75">
      <c r="A55" s="28">
        <v>30</v>
      </c>
      <c r="B55" s="6" t="s">
        <v>1498</v>
      </c>
      <c r="C55" s="18" t="s">
        <v>1447</v>
      </c>
      <c r="D55" s="43">
        <f>'02'!C153</f>
        <v>0</v>
      </c>
      <c r="E55" s="43">
        <f>'02'!D153</f>
        <v>0</v>
      </c>
      <c r="F55" s="43">
        <f>'02'!E153</f>
        <v>0</v>
      </c>
    </row>
    <row r="56" spans="1:6" s="277" customFormat="1" ht="12.75">
      <c r="A56" s="276">
        <v>31</v>
      </c>
      <c r="B56" s="187" t="s">
        <v>2034</v>
      </c>
      <c r="C56" s="276" t="s">
        <v>158</v>
      </c>
      <c r="D56" s="34">
        <v>4070000</v>
      </c>
      <c r="E56" s="34">
        <v>8744927</v>
      </c>
      <c r="F56" s="34">
        <v>6505686</v>
      </c>
    </row>
    <row r="57" spans="1:6" s="277" customFormat="1" ht="12.75">
      <c r="A57" s="276">
        <v>32</v>
      </c>
      <c r="B57" s="187" t="s">
        <v>1505</v>
      </c>
      <c r="C57" s="276" t="s">
        <v>159</v>
      </c>
      <c r="D57" s="34">
        <v>0</v>
      </c>
      <c r="E57" s="34">
        <v>12257</v>
      </c>
      <c r="F57" s="34">
        <v>3346</v>
      </c>
    </row>
    <row r="58" spans="1:6" ht="12.75">
      <c r="A58" s="193">
        <v>33</v>
      </c>
      <c r="B58" s="191" t="s">
        <v>2035</v>
      </c>
      <c r="C58" s="193" t="s">
        <v>160</v>
      </c>
      <c r="D58" s="192">
        <f>D57+D56+D50+D47</f>
        <v>4315000</v>
      </c>
      <c r="E58" s="192">
        <f>E57+E56+E50+E47</f>
        <v>9043720</v>
      </c>
      <c r="F58" s="192">
        <f>F57+F56+F50+F47</f>
        <v>6691752</v>
      </c>
    </row>
    <row r="59" spans="1:6" ht="12.75">
      <c r="A59" s="28">
        <v>34</v>
      </c>
      <c r="B59" s="6" t="s">
        <v>1492</v>
      </c>
      <c r="C59" s="18" t="s">
        <v>161</v>
      </c>
      <c r="D59" s="43">
        <f>'02'!C189</f>
        <v>0</v>
      </c>
      <c r="E59" s="43">
        <f>'02'!D189</f>
        <v>0</v>
      </c>
      <c r="F59" s="43">
        <f>'02'!E189</f>
        <v>0</v>
      </c>
    </row>
    <row r="60" spans="1:6" ht="12.75">
      <c r="A60" s="28">
        <v>35</v>
      </c>
      <c r="B60" s="6" t="s">
        <v>190</v>
      </c>
      <c r="C60" s="18" t="s">
        <v>164</v>
      </c>
      <c r="D60" s="43">
        <v>337500</v>
      </c>
      <c r="E60" s="43">
        <v>452548</v>
      </c>
      <c r="F60" s="43">
        <v>242548</v>
      </c>
    </row>
    <row r="61" spans="1:6" ht="12.75">
      <c r="A61" s="28">
        <v>36</v>
      </c>
      <c r="B61" s="6" t="s">
        <v>1493</v>
      </c>
      <c r="C61" s="18" t="s">
        <v>165</v>
      </c>
      <c r="D61" s="43">
        <v>36000</v>
      </c>
      <c r="E61" s="43">
        <v>148196</v>
      </c>
      <c r="F61" s="43">
        <v>31217</v>
      </c>
    </row>
    <row r="62" spans="1:6" ht="12.75">
      <c r="A62" s="28">
        <v>37</v>
      </c>
      <c r="B62" s="6" t="s">
        <v>192</v>
      </c>
      <c r="C62" s="18" t="s">
        <v>166</v>
      </c>
      <c r="D62" s="43">
        <v>0</v>
      </c>
      <c r="E62" s="43">
        <v>10530</v>
      </c>
      <c r="F62" s="43">
        <v>0</v>
      </c>
    </row>
    <row r="63" spans="1:6" ht="12.75">
      <c r="A63" s="28">
        <v>38</v>
      </c>
      <c r="B63" s="6" t="s">
        <v>1501</v>
      </c>
      <c r="C63" s="18" t="s">
        <v>167</v>
      </c>
      <c r="D63" s="43">
        <v>95380</v>
      </c>
      <c r="E63" s="43">
        <v>446460</v>
      </c>
      <c r="F63" s="43">
        <v>466460</v>
      </c>
    </row>
    <row r="64" spans="1:6" ht="12.75">
      <c r="A64" s="28">
        <v>39</v>
      </c>
      <c r="B64" s="6" t="s">
        <v>1500</v>
      </c>
      <c r="C64" s="18" t="s">
        <v>168</v>
      </c>
      <c r="D64" s="43">
        <v>0</v>
      </c>
      <c r="E64" s="43">
        <v>0</v>
      </c>
      <c r="F64" s="43">
        <v>0</v>
      </c>
    </row>
    <row r="65" spans="1:6" ht="12.75">
      <c r="A65" s="28">
        <v>40</v>
      </c>
      <c r="B65" s="6" t="s">
        <v>1499</v>
      </c>
      <c r="C65" s="18" t="s">
        <v>169</v>
      </c>
      <c r="D65" s="43">
        <f>'02'!C204</f>
        <v>0</v>
      </c>
      <c r="E65" s="43">
        <v>0</v>
      </c>
      <c r="F65" s="43">
        <v>0</v>
      </c>
    </row>
    <row r="66" spans="1:6" ht="12.75">
      <c r="A66" s="28">
        <v>41</v>
      </c>
      <c r="B66" s="6" t="s">
        <v>2036</v>
      </c>
      <c r="C66" s="18" t="s">
        <v>2037</v>
      </c>
      <c r="D66" s="43">
        <v>0</v>
      </c>
      <c r="E66" s="43">
        <v>0</v>
      </c>
      <c r="F66" s="43">
        <v>0</v>
      </c>
    </row>
    <row r="67" spans="1:6" ht="12.75">
      <c r="A67" s="220" t="s">
        <v>43</v>
      </c>
      <c r="B67" s="6" t="s">
        <v>2038</v>
      </c>
      <c r="C67" s="220" t="s">
        <v>2039</v>
      </c>
      <c r="D67" s="43">
        <v>2000</v>
      </c>
      <c r="E67" s="43">
        <v>1877</v>
      </c>
      <c r="F67" s="43">
        <v>1877</v>
      </c>
    </row>
    <row r="68" spans="1:6" ht="12.75">
      <c r="A68" s="220" t="s">
        <v>44</v>
      </c>
      <c r="B68" s="6" t="s">
        <v>2040</v>
      </c>
      <c r="C68" s="220" t="s">
        <v>170</v>
      </c>
      <c r="D68" s="43"/>
      <c r="E68" s="43"/>
      <c r="F68" s="43"/>
    </row>
    <row r="69" spans="1:6" ht="12.75">
      <c r="A69" s="220" t="s">
        <v>45</v>
      </c>
      <c r="B69" s="6" t="s">
        <v>2041</v>
      </c>
      <c r="C69" s="220" t="s">
        <v>2042</v>
      </c>
      <c r="D69" s="43">
        <f>'02'!C208</f>
        <v>0</v>
      </c>
      <c r="E69" s="43">
        <f>'02'!D208</f>
        <v>0</v>
      </c>
      <c r="F69" s="43">
        <f>'02'!E208</f>
        <v>0</v>
      </c>
    </row>
    <row r="70" spans="1:6" ht="12.75">
      <c r="A70" s="220" t="s">
        <v>46</v>
      </c>
      <c r="B70" s="6" t="s">
        <v>2043</v>
      </c>
      <c r="C70" s="220" t="s">
        <v>2044</v>
      </c>
      <c r="D70" s="43">
        <v>0</v>
      </c>
      <c r="E70" s="43">
        <v>0</v>
      </c>
      <c r="F70" s="43">
        <v>0</v>
      </c>
    </row>
    <row r="71" spans="1:6" ht="12.75">
      <c r="A71" s="28">
        <v>46</v>
      </c>
      <c r="B71" s="6" t="s">
        <v>2045</v>
      </c>
      <c r="C71" s="18" t="s">
        <v>171</v>
      </c>
      <c r="D71" s="43">
        <f>'02'!C209</f>
        <v>0</v>
      </c>
      <c r="E71" s="43">
        <f>'02'!D209</f>
        <v>0</v>
      </c>
      <c r="F71" s="43">
        <f>'02'!E209</f>
        <v>0</v>
      </c>
    </row>
    <row r="72" spans="1:6" ht="12.75">
      <c r="A72" s="28">
        <v>47</v>
      </c>
      <c r="B72" s="6" t="s">
        <v>2046</v>
      </c>
      <c r="C72" s="18" t="s">
        <v>172</v>
      </c>
      <c r="D72" s="43">
        <f>'02'!C214</f>
        <v>0</v>
      </c>
      <c r="E72" s="43"/>
      <c r="F72" s="43"/>
    </row>
    <row r="73" spans="1:6" ht="12.75">
      <c r="A73" s="28">
        <v>48</v>
      </c>
      <c r="B73" s="6" t="s">
        <v>2047</v>
      </c>
      <c r="C73" s="18" t="s">
        <v>1340</v>
      </c>
      <c r="D73" s="43">
        <f>'02'!C215</f>
        <v>0</v>
      </c>
      <c r="E73" s="43">
        <v>2593</v>
      </c>
      <c r="F73" s="43">
        <v>2593</v>
      </c>
    </row>
    <row r="74" spans="1:6" ht="12.75">
      <c r="A74" s="193">
        <v>49</v>
      </c>
      <c r="B74" s="191" t="s">
        <v>2048</v>
      </c>
      <c r="C74" s="193" t="s">
        <v>173</v>
      </c>
      <c r="D74" s="192">
        <f>SUM(D59:D73)</f>
        <v>470880</v>
      </c>
      <c r="E74" s="192">
        <f>SUM(E59:E73)</f>
        <v>1062204</v>
      </c>
      <c r="F74" s="192">
        <f>SUM(F59:F73)</f>
        <v>744695</v>
      </c>
    </row>
    <row r="75" spans="1:6" ht="12.75">
      <c r="A75" s="217">
        <v>50</v>
      </c>
      <c r="B75" s="218" t="s">
        <v>1486</v>
      </c>
      <c r="C75" s="217" t="s">
        <v>174</v>
      </c>
      <c r="D75" s="219">
        <f>'02'!C219</f>
        <v>0</v>
      </c>
      <c r="E75" s="219">
        <f>'02'!D219</f>
        <v>0</v>
      </c>
      <c r="F75" s="219">
        <f>'02'!E219</f>
        <v>0</v>
      </c>
    </row>
    <row r="76" spans="1:6" ht="12.75">
      <c r="A76" s="217">
        <v>51</v>
      </c>
      <c r="B76" s="218" t="s">
        <v>1487</v>
      </c>
      <c r="C76" s="217" t="s">
        <v>175</v>
      </c>
      <c r="D76" s="219">
        <f>'02'!C221</f>
        <v>0</v>
      </c>
      <c r="E76" s="219">
        <f>'02'!D221</f>
        <v>0</v>
      </c>
      <c r="F76" s="219">
        <f>'02'!E221</f>
        <v>0</v>
      </c>
    </row>
    <row r="77" spans="1:6" ht="12.75">
      <c r="A77" s="217">
        <v>52</v>
      </c>
      <c r="B77" s="218" t="s">
        <v>1488</v>
      </c>
      <c r="C77" s="217" t="s">
        <v>176</v>
      </c>
      <c r="D77" s="219">
        <f>'02'!C223</f>
        <v>0</v>
      </c>
      <c r="E77" s="219">
        <f>'02'!D223</f>
        <v>0</v>
      </c>
      <c r="F77" s="219">
        <f>'02'!E223</f>
        <v>0</v>
      </c>
    </row>
    <row r="78" spans="1:6" ht="12.75">
      <c r="A78" s="217">
        <v>53</v>
      </c>
      <c r="B78" s="218" t="s">
        <v>1489</v>
      </c>
      <c r="C78" s="217" t="s">
        <v>177</v>
      </c>
      <c r="D78" s="219">
        <f>'02'!C224</f>
        <v>0</v>
      </c>
      <c r="E78" s="219">
        <f>'02'!D224</f>
        <v>0</v>
      </c>
      <c r="F78" s="219">
        <f>'02'!E224</f>
        <v>0</v>
      </c>
    </row>
    <row r="79" spans="1:6" ht="12.75">
      <c r="A79" s="217">
        <v>54</v>
      </c>
      <c r="B79" s="218" t="s">
        <v>1490</v>
      </c>
      <c r="C79" s="217" t="s">
        <v>196</v>
      </c>
      <c r="D79" s="219">
        <f>'02'!C226</f>
        <v>0</v>
      </c>
      <c r="E79" s="219">
        <f>'02'!D226</f>
        <v>0</v>
      </c>
      <c r="F79" s="219">
        <f>'02'!E226</f>
        <v>0</v>
      </c>
    </row>
    <row r="80" spans="1:6" ht="12.75">
      <c r="A80" s="193">
        <v>55</v>
      </c>
      <c r="B80" s="191" t="s">
        <v>2049</v>
      </c>
      <c r="C80" s="193" t="s">
        <v>202</v>
      </c>
      <c r="D80" s="192">
        <f>'02'!C227</f>
        <v>0</v>
      </c>
      <c r="E80" s="192">
        <f>'02'!D227</f>
        <v>0</v>
      </c>
      <c r="F80" s="192">
        <f>'02'!E227</f>
        <v>0</v>
      </c>
    </row>
    <row r="81" spans="1:6" ht="26.25">
      <c r="A81" s="217">
        <v>56</v>
      </c>
      <c r="B81" s="218" t="s">
        <v>2050</v>
      </c>
      <c r="C81" s="217" t="s">
        <v>203</v>
      </c>
      <c r="D81" s="219">
        <f>'02'!C228</f>
        <v>0</v>
      </c>
      <c r="E81" s="219">
        <f>'02'!D228</f>
        <v>0</v>
      </c>
      <c r="F81" s="219">
        <f>'02'!E228</f>
        <v>0</v>
      </c>
    </row>
    <row r="82" spans="1:6" ht="26.25">
      <c r="A82" s="217">
        <v>57</v>
      </c>
      <c r="B82" s="218" t="s">
        <v>2051</v>
      </c>
      <c r="C82" s="217" t="s">
        <v>204</v>
      </c>
      <c r="D82" s="219">
        <f>'02'!C229</f>
        <v>0</v>
      </c>
      <c r="E82" s="219">
        <f>'02'!D229</f>
        <v>0</v>
      </c>
      <c r="F82" s="219">
        <f>'02'!E229</f>
        <v>0</v>
      </c>
    </row>
    <row r="83" spans="1:6" ht="26.25" customHeight="1">
      <c r="A83" s="217">
        <v>58</v>
      </c>
      <c r="B83" s="218" t="s">
        <v>1342</v>
      </c>
      <c r="C83" s="217" t="s">
        <v>205</v>
      </c>
      <c r="D83" s="219">
        <f>'02'!C230</f>
        <v>0</v>
      </c>
      <c r="E83" s="219">
        <f>'02'!D230</f>
        <v>0</v>
      </c>
      <c r="F83" s="219">
        <f>'02'!E230</f>
        <v>0</v>
      </c>
    </row>
    <row r="84" spans="1:6" ht="26.25">
      <c r="A84" s="217">
        <v>59</v>
      </c>
      <c r="B84" s="218" t="s">
        <v>2052</v>
      </c>
      <c r="C84" s="217" t="s">
        <v>1266</v>
      </c>
      <c r="D84" s="219">
        <f>'02'!C231</f>
        <v>0</v>
      </c>
      <c r="E84" s="219">
        <f>'02'!D231</f>
        <v>0</v>
      </c>
      <c r="F84" s="219">
        <f>'02'!E231</f>
        <v>0</v>
      </c>
    </row>
    <row r="85" spans="1:6" ht="14.25" customHeight="1">
      <c r="A85" s="217">
        <v>60</v>
      </c>
      <c r="B85" s="218" t="s">
        <v>2053</v>
      </c>
      <c r="C85" s="217" t="s">
        <v>1448</v>
      </c>
      <c r="D85" s="219">
        <v>0</v>
      </c>
      <c r="E85" s="219">
        <v>75000</v>
      </c>
      <c r="F85" s="219">
        <v>70000</v>
      </c>
    </row>
    <row r="86" spans="1:6" ht="12.75">
      <c r="A86" s="193">
        <v>61</v>
      </c>
      <c r="B86" s="191" t="s">
        <v>2054</v>
      </c>
      <c r="C86" s="193" t="s">
        <v>207</v>
      </c>
      <c r="D86" s="192">
        <v>0</v>
      </c>
      <c r="E86" s="192">
        <v>75000</v>
      </c>
      <c r="F86" s="192">
        <v>70000</v>
      </c>
    </row>
    <row r="87" spans="1:6" ht="26.25">
      <c r="A87" s="217">
        <v>62</v>
      </c>
      <c r="B87" s="218" t="s">
        <v>1345</v>
      </c>
      <c r="C87" s="217" t="s">
        <v>208</v>
      </c>
      <c r="D87" s="219">
        <f>'02'!C254</f>
        <v>0</v>
      </c>
      <c r="E87" s="219">
        <f>'02'!D254</f>
        <v>0</v>
      </c>
      <c r="F87" s="219">
        <f>'02'!E254</f>
        <v>0</v>
      </c>
    </row>
    <row r="88" spans="1:6" ht="26.25">
      <c r="A88" s="217">
        <v>63</v>
      </c>
      <c r="B88" s="218" t="s">
        <v>2055</v>
      </c>
      <c r="C88" s="217" t="s">
        <v>209</v>
      </c>
      <c r="D88" s="219">
        <f>'02'!C255</f>
        <v>0</v>
      </c>
      <c r="E88" s="219">
        <f>'02'!D255</f>
        <v>0</v>
      </c>
      <c r="F88" s="219">
        <f>'02'!E255</f>
        <v>0</v>
      </c>
    </row>
    <row r="89" spans="1:6" ht="26.25">
      <c r="A89" s="217">
        <v>64</v>
      </c>
      <c r="B89" s="218" t="s">
        <v>1347</v>
      </c>
      <c r="C89" s="217" t="s">
        <v>210</v>
      </c>
      <c r="D89" s="219">
        <f>'02'!C256</f>
        <v>0</v>
      </c>
      <c r="E89" s="219">
        <f>'02'!D256</f>
        <v>0</v>
      </c>
      <c r="F89" s="219">
        <f>'02'!E256</f>
        <v>0</v>
      </c>
    </row>
    <row r="90" spans="1:6" ht="26.25">
      <c r="A90" s="217">
        <v>65</v>
      </c>
      <c r="B90" s="218" t="s">
        <v>2056</v>
      </c>
      <c r="C90" s="217" t="s">
        <v>1267</v>
      </c>
      <c r="D90" s="219">
        <v>0</v>
      </c>
      <c r="E90" s="219">
        <v>0</v>
      </c>
      <c r="F90" s="219">
        <v>0</v>
      </c>
    </row>
    <row r="91" spans="1:6" ht="12.75">
      <c r="A91" s="217">
        <v>66</v>
      </c>
      <c r="B91" s="218" t="s">
        <v>1349</v>
      </c>
      <c r="C91" s="217" t="s">
        <v>1268</v>
      </c>
      <c r="D91" s="219">
        <f>'02'!C267</f>
        <v>0</v>
      </c>
      <c r="E91" s="219">
        <f>'02'!D267</f>
        <v>0</v>
      </c>
      <c r="F91" s="219">
        <f>'02'!E267</f>
        <v>0</v>
      </c>
    </row>
    <row r="92" spans="1:6" ht="12.75">
      <c r="A92" s="193">
        <v>67</v>
      </c>
      <c r="B92" s="191" t="s">
        <v>2057</v>
      </c>
      <c r="C92" s="193" t="s">
        <v>211</v>
      </c>
      <c r="D92" s="192">
        <v>0</v>
      </c>
      <c r="E92" s="192">
        <v>0</v>
      </c>
      <c r="F92" s="192">
        <v>0</v>
      </c>
    </row>
    <row r="93" spans="1:6" ht="12.75">
      <c r="A93" s="50">
        <v>68</v>
      </c>
      <c r="B93" s="47" t="s">
        <v>2058</v>
      </c>
      <c r="C93" s="18" t="s">
        <v>212</v>
      </c>
      <c r="D93" s="48">
        <f>D38+D44+D58+D74+D86+D92</f>
        <v>25131101</v>
      </c>
      <c r="E93" s="48">
        <f>E38+E44+E58+E74+E86+E92</f>
        <v>39939412</v>
      </c>
      <c r="F93" s="48">
        <f>F38+F44+F58+F74+F86+F92</f>
        <v>37264935</v>
      </c>
    </row>
    <row r="94" spans="1:6" ht="12.75">
      <c r="A94" s="220" t="s">
        <v>1</v>
      </c>
      <c r="B94" s="6" t="s">
        <v>2059</v>
      </c>
      <c r="C94" s="18" t="s">
        <v>1449</v>
      </c>
      <c r="D94" s="43">
        <v>0</v>
      </c>
      <c r="E94" s="43">
        <v>0</v>
      </c>
      <c r="F94" s="43">
        <v>0</v>
      </c>
    </row>
    <row r="95" spans="1:6" ht="12.75">
      <c r="A95" s="220" t="s">
        <v>2</v>
      </c>
      <c r="B95" s="6" t="s">
        <v>2060</v>
      </c>
      <c r="C95" s="18" t="s">
        <v>1450</v>
      </c>
      <c r="D95" s="43">
        <f>'04'!C5</f>
        <v>0</v>
      </c>
      <c r="E95" s="43">
        <f>'04'!D5</f>
        <v>0</v>
      </c>
      <c r="F95" s="43">
        <f>'04'!E5</f>
        <v>0</v>
      </c>
    </row>
    <row r="96" spans="1:6" ht="12.75">
      <c r="A96" s="220" t="s">
        <v>3</v>
      </c>
      <c r="B96" s="6" t="s">
        <v>2061</v>
      </c>
      <c r="C96" s="18" t="s">
        <v>1451</v>
      </c>
      <c r="D96" s="43">
        <f>'04'!C6</f>
        <v>0</v>
      </c>
      <c r="E96" s="43">
        <f>'04'!D6</f>
        <v>0</v>
      </c>
      <c r="F96" s="43">
        <f>'04'!E6</f>
        <v>0</v>
      </c>
    </row>
    <row r="97" spans="1:6" ht="12.75">
      <c r="A97" s="220" t="s">
        <v>4</v>
      </c>
      <c r="B97" s="6" t="s">
        <v>2062</v>
      </c>
      <c r="C97" s="18" t="s">
        <v>213</v>
      </c>
      <c r="D97" s="43">
        <f>'04'!C7</f>
        <v>0</v>
      </c>
      <c r="E97" s="43">
        <f>'04'!D7</f>
        <v>0</v>
      </c>
      <c r="F97" s="43">
        <f>'04'!E7</f>
        <v>0</v>
      </c>
    </row>
    <row r="98" spans="1:6" ht="12.75">
      <c r="A98" s="220" t="s">
        <v>7</v>
      </c>
      <c r="B98" s="6" t="s">
        <v>2063</v>
      </c>
      <c r="C98" s="18" t="s">
        <v>1452</v>
      </c>
      <c r="D98" s="43">
        <f>'04'!C8</f>
        <v>0</v>
      </c>
      <c r="E98" s="43">
        <f>'04'!D8</f>
        <v>0</v>
      </c>
      <c r="F98" s="43">
        <f>'04'!E8</f>
        <v>0</v>
      </c>
    </row>
    <row r="99" spans="1:6" ht="12.75">
      <c r="A99" s="220" t="s">
        <v>8</v>
      </c>
      <c r="B99" s="6" t="s">
        <v>2064</v>
      </c>
      <c r="C99" s="18" t="s">
        <v>1453</v>
      </c>
      <c r="D99" s="43">
        <f>'04'!C11</f>
        <v>0</v>
      </c>
      <c r="E99" s="43">
        <f>'04'!D11</f>
        <v>0</v>
      </c>
      <c r="F99" s="43">
        <f>'04'!E11</f>
        <v>0</v>
      </c>
    </row>
    <row r="100" spans="1:6" ht="12.75">
      <c r="A100" s="220" t="s">
        <v>9</v>
      </c>
      <c r="B100" s="6" t="s">
        <v>2065</v>
      </c>
      <c r="C100" s="18" t="s">
        <v>1454</v>
      </c>
      <c r="D100" s="43">
        <f>'04'!C12</f>
        <v>0</v>
      </c>
      <c r="E100" s="43">
        <f>'04'!D12</f>
        <v>0</v>
      </c>
      <c r="F100" s="43">
        <f>'04'!E12</f>
        <v>0</v>
      </c>
    </row>
    <row r="101" spans="1:6" ht="12.75">
      <c r="A101" s="220" t="s">
        <v>10</v>
      </c>
      <c r="B101" s="6" t="s">
        <v>2066</v>
      </c>
      <c r="C101" s="18" t="s">
        <v>1455</v>
      </c>
      <c r="D101" s="43">
        <f>'04'!C13</f>
        <v>0</v>
      </c>
      <c r="E101" s="43">
        <f>'04'!D13</f>
        <v>0</v>
      </c>
      <c r="F101" s="43">
        <f>'04'!E13</f>
        <v>0</v>
      </c>
    </row>
    <row r="102" spans="1:6" ht="12.75">
      <c r="A102" s="220" t="s">
        <v>11</v>
      </c>
      <c r="B102" s="6" t="s">
        <v>2067</v>
      </c>
      <c r="C102" s="18" t="s">
        <v>214</v>
      </c>
      <c r="D102" s="43">
        <f>'04'!C14</f>
        <v>0</v>
      </c>
      <c r="E102" s="43">
        <f>'04'!D14</f>
        <v>0</v>
      </c>
      <c r="F102" s="43">
        <f>'04'!E14</f>
        <v>0</v>
      </c>
    </row>
    <row r="103" spans="1:6" ht="12.75">
      <c r="A103" s="220" t="s">
        <v>12</v>
      </c>
      <c r="B103" s="6" t="s">
        <v>2068</v>
      </c>
      <c r="C103" s="18" t="s">
        <v>1456</v>
      </c>
      <c r="D103" s="43">
        <v>15017377</v>
      </c>
      <c r="E103" s="43">
        <v>14997377</v>
      </c>
      <c r="F103" s="43">
        <v>14997377</v>
      </c>
    </row>
    <row r="104" spans="1:6" ht="12.75">
      <c r="A104" s="220" t="s">
        <v>13</v>
      </c>
      <c r="B104" s="6" t="s">
        <v>2069</v>
      </c>
      <c r="C104" s="18" t="s">
        <v>1457</v>
      </c>
      <c r="D104" s="43">
        <f>'04'!C16</f>
        <v>0</v>
      </c>
      <c r="E104" s="43">
        <f>'04'!D16</f>
        <v>0</v>
      </c>
      <c r="F104" s="43">
        <f>'04'!E16</f>
        <v>0</v>
      </c>
    </row>
    <row r="105" spans="1:6" ht="12.75">
      <c r="A105" s="220" t="s">
        <v>14</v>
      </c>
      <c r="B105" s="6" t="s">
        <v>2070</v>
      </c>
      <c r="C105" s="18" t="s">
        <v>215</v>
      </c>
      <c r="D105" s="43"/>
      <c r="E105" s="43"/>
      <c r="F105" s="43"/>
    </row>
    <row r="106" spans="1:6" ht="12.75">
      <c r="A106" s="220" t="s">
        <v>15</v>
      </c>
      <c r="B106" s="6" t="s">
        <v>1353</v>
      </c>
      <c r="C106" s="18" t="s">
        <v>216</v>
      </c>
      <c r="D106" s="43">
        <f>'04'!C18</f>
        <v>0</v>
      </c>
      <c r="E106" s="43">
        <v>509894</v>
      </c>
      <c r="F106" s="43">
        <v>509894</v>
      </c>
    </row>
    <row r="107" spans="1:6" ht="12.75">
      <c r="A107" s="220" t="s">
        <v>16</v>
      </c>
      <c r="B107" s="6" t="s">
        <v>1354</v>
      </c>
      <c r="C107" s="18" t="s">
        <v>1365</v>
      </c>
      <c r="D107" s="43">
        <f>'04'!C19</f>
        <v>0</v>
      </c>
      <c r="E107" s="43">
        <f>'04'!D19</f>
        <v>0</v>
      </c>
      <c r="F107" s="43">
        <f>'04'!E19</f>
        <v>0</v>
      </c>
    </row>
    <row r="108" spans="1:6" ht="12.75">
      <c r="A108" s="220" t="s">
        <v>17</v>
      </c>
      <c r="B108" s="6" t="s">
        <v>2071</v>
      </c>
      <c r="C108" s="18" t="s">
        <v>427</v>
      </c>
      <c r="D108" s="43">
        <f>'04'!C20</f>
        <v>0</v>
      </c>
      <c r="E108" s="43">
        <f>'04'!D20</f>
        <v>0</v>
      </c>
      <c r="F108" s="43">
        <f>'04'!E20</f>
        <v>0</v>
      </c>
    </row>
    <row r="109" spans="1:6" ht="12.75">
      <c r="A109" s="220" t="s">
        <v>18</v>
      </c>
      <c r="B109" s="6" t="s">
        <v>1356</v>
      </c>
      <c r="C109" s="18" t="s">
        <v>217</v>
      </c>
      <c r="D109" s="43">
        <f>'04'!C21</f>
        <v>0</v>
      </c>
      <c r="E109" s="43">
        <f>'04'!D21</f>
        <v>0</v>
      </c>
      <c r="F109" s="43">
        <f>'04'!E21</f>
        <v>0</v>
      </c>
    </row>
    <row r="110" spans="1:6" ht="12.75">
      <c r="A110" s="220" t="s">
        <v>0</v>
      </c>
      <c r="B110" s="6" t="s">
        <v>2072</v>
      </c>
      <c r="C110" s="18" t="s">
        <v>1458</v>
      </c>
      <c r="D110" s="43">
        <f>'04'!C22</f>
        <v>0</v>
      </c>
      <c r="E110" s="43">
        <f>'04'!D22</f>
        <v>0</v>
      </c>
      <c r="F110" s="43">
        <f>'04'!E22</f>
        <v>0</v>
      </c>
    </row>
    <row r="111" spans="1:6" ht="12.75">
      <c r="A111" s="220" t="s">
        <v>19</v>
      </c>
      <c r="B111" s="6" t="s">
        <v>2073</v>
      </c>
      <c r="C111" s="18" t="s">
        <v>1459</v>
      </c>
      <c r="D111" s="43">
        <f>'04'!C23</f>
        <v>0</v>
      </c>
      <c r="E111" s="43">
        <f>'04'!D23</f>
        <v>0</v>
      </c>
      <c r="F111" s="43">
        <f>'04'!E23</f>
        <v>0</v>
      </c>
    </row>
    <row r="112" spans="1:6" ht="12.75">
      <c r="A112" s="220" t="s">
        <v>20</v>
      </c>
      <c r="B112" s="6" t="s">
        <v>2074</v>
      </c>
      <c r="C112" s="18" t="s">
        <v>1460</v>
      </c>
      <c r="D112" s="43">
        <f>'04'!C24</f>
        <v>0</v>
      </c>
      <c r="E112" s="43">
        <f>'04'!D24</f>
        <v>0</v>
      </c>
      <c r="F112" s="43">
        <f>'04'!E24</f>
        <v>0</v>
      </c>
    </row>
    <row r="113" spans="1:6" ht="12.75">
      <c r="A113" s="220" t="s">
        <v>21</v>
      </c>
      <c r="B113" s="6" t="s">
        <v>2075</v>
      </c>
      <c r="C113" s="18" t="s">
        <v>1366</v>
      </c>
      <c r="D113" s="43">
        <f>'04'!C25</f>
        <v>0</v>
      </c>
      <c r="E113" s="43">
        <f>'04'!D25</f>
        <v>0</v>
      </c>
      <c r="F113" s="43">
        <f>'04'!E25</f>
        <v>0</v>
      </c>
    </row>
    <row r="114" spans="1:6" ht="12.75">
      <c r="A114" s="278" t="s">
        <v>22</v>
      </c>
      <c r="B114" s="218" t="s">
        <v>2076</v>
      </c>
      <c r="C114" s="217" t="s">
        <v>218</v>
      </c>
      <c r="D114" s="219">
        <f>SUM(D94:D113)</f>
        <v>15017377</v>
      </c>
      <c r="E114" s="219">
        <f>SUM(E94:E113)</f>
        <v>15507271</v>
      </c>
      <c r="F114" s="219">
        <f>SUM(F94:F113)</f>
        <v>15507271</v>
      </c>
    </row>
    <row r="115" spans="1:6" ht="12.75">
      <c r="A115" s="220" t="s">
        <v>23</v>
      </c>
      <c r="B115" s="6" t="s">
        <v>2077</v>
      </c>
      <c r="C115" s="18" t="s">
        <v>219</v>
      </c>
      <c r="D115" s="43">
        <f>'04'!C27</f>
        <v>0</v>
      </c>
      <c r="E115" s="43">
        <f>'04'!D27</f>
        <v>0</v>
      </c>
      <c r="F115" s="43">
        <f>'04'!E27</f>
        <v>0</v>
      </c>
    </row>
    <row r="116" spans="1:6" ht="12.75">
      <c r="A116" s="220" t="s">
        <v>24</v>
      </c>
      <c r="B116" s="6" t="s">
        <v>320</v>
      </c>
      <c r="C116" s="18" t="s">
        <v>220</v>
      </c>
      <c r="D116" s="43">
        <f>'04'!C28</f>
        <v>0</v>
      </c>
      <c r="E116" s="43">
        <f>'04'!D28</f>
        <v>0</v>
      </c>
      <c r="F116" s="43">
        <f>'04'!E28</f>
        <v>0</v>
      </c>
    </row>
    <row r="117" spans="1:6" ht="12.75">
      <c r="A117" s="220" t="s">
        <v>25</v>
      </c>
      <c r="B117" s="6" t="s">
        <v>319</v>
      </c>
      <c r="C117" s="18" t="s">
        <v>221</v>
      </c>
      <c r="D117" s="43">
        <f>'04'!C29</f>
        <v>0</v>
      </c>
      <c r="E117" s="43">
        <f>'04'!D29</f>
        <v>0</v>
      </c>
      <c r="F117" s="43">
        <f>'04'!E29</f>
        <v>0</v>
      </c>
    </row>
    <row r="118" spans="1:6" ht="12.75">
      <c r="A118" s="220" t="s">
        <v>26</v>
      </c>
      <c r="B118" s="6" t="s">
        <v>1360</v>
      </c>
      <c r="C118" s="18" t="s">
        <v>222</v>
      </c>
      <c r="D118" s="43">
        <f>'04'!C30</f>
        <v>0</v>
      </c>
      <c r="E118" s="43">
        <f>'04'!D30</f>
        <v>0</v>
      </c>
      <c r="F118" s="43">
        <f>'04'!E30</f>
        <v>0</v>
      </c>
    </row>
    <row r="119" spans="1:6" ht="12.75">
      <c r="A119" s="220" t="s">
        <v>27</v>
      </c>
      <c r="B119" s="6" t="s">
        <v>1361</v>
      </c>
      <c r="C119" s="18" t="s">
        <v>1367</v>
      </c>
      <c r="D119" s="43">
        <f>'04'!C31</f>
        <v>0</v>
      </c>
      <c r="E119" s="43">
        <f>'04'!D31</f>
        <v>0</v>
      </c>
      <c r="F119" s="43">
        <f>'04'!E31</f>
        <v>0</v>
      </c>
    </row>
    <row r="120" spans="1:6" ht="12.75">
      <c r="A120" s="278" t="s">
        <v>28</v>
      </c>
      <c r="B120" s="218" t="s">
        <v>2078</v>
      </c>
      <c r="C120" s="217" t="s">
        <v>223</v>
      </c>
      <c r="D120" s="219">
        <f>'04'!C32</f>
        <v>0</v>
      </c>
      <c r="E120" s="219">
        <f>'04'!D32</f>
        <v>0</v>
      </c>
      <c r="F120" s="219">
        <f>'04'!E32</f>
        <v>0</v>
      </c>
    </row>
    <row r="121" spans="1:6" ht="12.75">
      <c r="A121" s="278" t="s">
        <v>29</v>
      </c>
      <c r="B121" s="218" t="s">
        <v>1363</v>
      </c>
      <c r="C121" s="217" t="s">
        <v>224</v>
      </c>
      <c r="D121" s="219">
        <f>'04'!C33</f>
        <v>0</v>
      </c>
      <c r="E121" s="219">
        <f>'04'!D33</f>
        <v>0</v>
      </c>
      <c r="F121" s="219">
        <f>'04'!E33</f>
        <v>0</v>
      </c>
    </row>
    <row r="122" spans="1:6" ht="12.75">
      <c r="A122" s="278" t="s">
        <v>30</v>
      </c>
      <c r="B122" s="218" t="s">
        <v>1364</v>
      </c>
      <c r="C122" s="217" t="s">
        <v>1368</v>
      </c>
      <c r="D122" s="219">
        <f>'04'!C34</f>
        <v>0</v>
      </c>
      <c r="E122" s="219">
        <f>'04'!D34</f>
        <v>0</v>
      </c>
      <c r="F122" s="219">
        <f>'04'!E34</f>
        <v>0</v>
      </c>
    </row>
    <row r="123" spans="1:6" ht="12.75">
      <c r="A123" s="223" t="s">
        <v>31</v>
      </c>
      <c r="B123" s="191" t="s">
        <v>2079</v>
      </c>
      <c r="C123" s="193" t="s">
        <v>225</v>
      </c>
      <c r="D123" s="192"/>
      <c r="E123" s="192"/>
      <c r="F123" s="192"/>
    </row>
    <row r="124" spans="1:6" ht="12.75">
      <c r="A124" s="193"/>
      <c r="B124" s="191" t="s">
        <v>463</v>
      </c>
      <c r="C124" s="190"/>
      <c r="D124" s="302">
        <f>D93+D114</f>
        <v>40148478</v>
      </c>
      <c r="E124" s="302">
        <f>E93+E114</f>
        <v>55446683</v>
      </c>
      <c r="F124" s="302">
        <f>F93+F114</f>
        <v>52772206</v>
      </c>
    </row>
    <row r="125" spans="1:6" ht="12.75">
      <c r="A125" s="44"/>
      <c r="B125" s="45"/>
      <c r="C125" s="44"/>
      <c r="D125" s="46"/>
      <c r="E125" s="46"/>
      <c r="F125" s="46"/>
    </row>
    <row r="126" spans="1:4" ht="18" customHeight="1">
      <c r="A126" s="330" t="s">
        <v>1589</v>
      </c>
      <c r="B126" s="331"/>
      <c r="C126" s="331"/>
      <c r="D126" s="331"/>
    </row>
    <row r="127" spans="1:4" ht="12.75" customHeight="1">
      <c r="A127" s="332" t="s">
        <v>1269</v>
      </c>
      <c r="B127" s="332"/>
      <c r="C127" s="332"/>
      <c r="D127" s="332"/>
    </row>
    <row r="128" spans="1:4" ht="12.75" customHeight="1">
      <c r="A128" s="333" t="s">
        <v>1440</v>
      </c>
      <c r="B128" s="333"/>
      <c r="C128" s="333"/>
      <c r="D128" s="333"/>
    </row>
    <row r="129" spans="1:6" ht="12.75">
      <c r="A129" s="314" t="s">
        <v>423</v>
      </c>
      <c r="B129" s="5" t="s">
        <v>421</v>
      </c>
      <c r="C129" s="334" t="s">
        <v>1579</v>
      </c>
      <c r="D129" s="26" t="s">
        <v>422</v>
      </c>
      <c r="E129" s="26" t="s">
        <v>422</v>
      </c>
      <c r="F129" s="308" t="s">
        <v>6</v>
      </c>
    </row>
    <row r="130" spans="1:6" ht="12.75">
      <c r="A130" s="314"/>
      <c r="B130" s="5" t="s">
        <v>150</v>
      </c>
      <c r="C130" s="335"/>
      <c r="D130" s="5" t="s">
        <v>149</v>
      </c>
      <c r="E130" s="5" t="s">
        <v>1595</v>
      </c>
      <c r="F130" s="316"/>
    </row>
    <row r="131" spans="1:6" ht="12.75">
      <c r="A131" s="28" t="s">
        <v>1</v>
      </c>
      <c r="B131" s="6" t="s">
        <v>1516</v>
      </c>
      <c r="C131" s="18" t="s">
        <v>226</v>
      </c>
      <c r="D131" s="43">
        <v>5449360</v>
      </c>
      <c r="E131" s="43">
        <v>5899689</v>
      </c>
      <c r="F131" s="43">
        <v>5899689</v>
      </c>
    </row>
    <row r="132" spans="1:6" ht="12.75">
      <c r="A132" s="28" t="s">
        <v>2</v>
      </c>
      <c r="B132" s="6" t="s">
        <v>1517</v>
      </c>
      <c r="C132" s="18" t="s">
        <v>227</v>
      </c>
      <c r="D132" s="43">
        <v>0</v>
      </c>
      <c r="E132" s="43">
        <v>0</v>
      </c>
      <c r="F132" s="43">
        <v>0</v>
      </c>
    </row>
    <row r="133" spans="1:6" ht="12.75">
      <c r="A133" s="28" t="s">
        <v>3</v>
      </c>
      <c r="B133" s="6" t="s">
        <v>1518</v>
      </c>
      <c r="C133" s="18" t="s">
        <v>228</v>
      </c>
      <c r="D133" s="43">
        <v>0</v>
      </c>
      <c r="E133" s="43">
        <v>320000</v>
      </c>
      <c r="F133" s="43">
        <v>320000</v>
      </c>
    </row>
    <row r="134" spans="1:6" ht="12.75">
      <c r="A134" s="28" t="s">
        <v>4</v>
      </c>
      <c r="B134" s="6" t="s">
        <v>1519</v>
      </c>
      <c r="C134" s="18" t="s">
        <v>229</v>
      </c>
      <c r="D134" s="43">
        <v>0</v>
      </c>
      <c r="E134" s="43">
        <v>0</v>
      </c>
      <c r="F134" s="43">
        <v>0</v>
      </c>
    </row>
    <row r="135" spans="1:6" ht="12.75">
      <c r="A135" s="28" t="s">
        <v>7</v>
      </c>
      <c r="B135" s="6" t="s">
        <v>1520</v>
      </c>
      <c r="C135" s="18" t="s">
        <v>230</v>
      </c>
      <c r="D135" s="43">
        <v>0</v>
      </c>
      <c r="E135" s="43">
        <v>0</v>
      </c>
      <c r="F135" s="43">
        <v>0</v>
      </c>
    </row>
    <row r="136" spans="1:6" ht="12.75">
      <c r="A136" s="28" t="s">
        <v>8</v>
      </c>
      <c r="B136" s="6" t="s">
        <v>1521</v>
      </c>
      <c r="C136" s="18" t="s">
        <v>231</v>
      </c>
      <c r="D136" s="43">
        <v>0</v>
      </c>
      <c r="E136" s="43">
        <v>0</v>
      </c>
      <c r="F136" s="43">
        <v>0</v>
      </c>
    </row>
    <row r="137" spans="1:6" ht="12.75">
      <c r="A137" s="28" t="s">
        <v>9</v>
      </c>
      <c r="B137" s="6" t="s">
        <v>1522</v>
      </c>
      <c r="C137" s="18" t="s">
        <v>232</v>
      </c>
      <c r="D137" s="43">
        <v>223049</v>
      </c>
      <c r="E137" s="43">
        <v>148699</v>
      </c>
      <c r="F137" s="43">
        <v>148699</v>
      </c>
    </row>
    <row r="138" spans="1:6" ht="12.75">
      <c r="A138" s="28" t="s">
        <v>10</v>
      </c>
      <c r="B138" s="6" t="s">
        <v>1523</v>
      </c>
      <c r="C138" s="18" t="s">
        <v>233</v>
      </c>
      <c r="D138" s="43">
        <v>0</v>
      </c>
      <c r="E138" s="43">
        <v>0</v>
      </c>
      <c r="F138" s="43">
        <v>0</v>
      </c>
    </row>
    <row r="139" spans="1:6" ht="12.75">
      <c r="A139" s="28" t="s">
        <v>11</v>
      </c>
      <c r="B139" s="6" t="s">
        <v>1524</v>
      </c>
      <c r="C139" s="18" t="s">
        <v>234</v>
      </c>
      <c r="D139" s="43">
        <v>0</v>
      </c>
      <c r="E139" s="43">
        <v>0</v>
      </c>
      <c r="F139" s="43">
        <v>0</v>
      </c>
    </row>
    <row r="140" spans="1:6" ht="12.75">
      <c r="A140" s="28" t="s">
        <v>12</v>
      </c>
      <c r="B140" s="6" t="s">
        <v>1525</v>
      </c>
      <c r="C140" s="18" t="s">
        <v>235</v>
      </c>
      <c r="D140" s="43">
        <v>0</v>
      </c>
      <c r="E140" s="43">
        <v>0</v>
      </c>
      <c r="F140" s="43">
        <v>0</v>
      </c>
    </row>
    <row r="141" spans="1:6" ht="12.75">
      <c r="A141" s="28" t="s">
        <v>13</v>
      </c>
      <c r="B141" s="6" t="s">
        <v>1526</v>
      </c>
      <c r="C141" s="18" t="s">
        <v>236</v>
      </c>
      <c r="D141" s="43">
        <v>0</v>
      </c>
      <c r="E141" s="43">
        <v>0</v>
      </c>
      <c r="F141" s="43">
        <v>0</v>
      </c>
    </row>
    <row r="142" spans="1:6" ht="12.75">
      <c r="A142" s="28" t="s">
        <v>14</v>
      </c>
      <c r="B142" s="6" t="s">
        <v>1527</v>
      </c>
      <c r="C142" s="18" t="s">
        <v>237</v>
      </c>
      <c r="D142" s="43">
        <v>0</v>
      </c>
      <c r="E142" s="43">
        <v>0</v>
      </c>
      <c r="F142" s="43">
        <v>0</v>
      </c>
    </row>
    <row r="143" spans="1:6" ht="12.75">
      <c r="A143" s="28">
        <v>13</v>
      </c>
      <c r="B143" s="6" t="s">
        <v>378</v>
      </c>
      <c r="C143" s="18" t="s">
        <v>238</v>
      </c>
      <c r="D143" s="43">
        <v>0</v>
      </c>
      <c r="E143" s="43">
        <v>93883</v>
      </c>
      <c r="F143" s="43">
        <v>93883</v>
      </c>
    </row>
    <row r="144" spans="1:6" ht="12.75">
      <c r="A144" s="220" t="s">
        <v>1494</v>
      </c>
      <c r="B144" s="6" t="s">
        <v>1528</v>
      </c>
      <c r="C144" s="220" t="s">
        <v>1494</v>
      </c>
      <c r="D144" s="43">
        <v>0</v>
      </c>
      <c r="E144" s="43">
        <v>0</v>
      </c>
      <c r="F144" s="43">
        <v>0</v>
      </c>
    </row>
    <row r="145" spans="1:6" ht="12.75">
      <c r="A145" s="28">
        <v>14</v>
      </c>
      <c r="B145" s="9" t="s">
        <v>442</v>
      </c>
      <c r="C145" s="221" t="s">
        <v>239</v>
      </c>
      <c r="D145" s="19">
        <f>SUM(D131:D144)</f>
        <v>5672409</v>
      </c>
      <c r="E145" s="19">
        <f>SUM(E131:E144)</f>
        <v>6462271</v>
      </c>
      <c r="F145" s="19">
        <f>SUM(F131:F144)</f>
        <v>6462271</v>
      </c>
    </row>
    <row r="146" spans="1:6" ht="12.75">
      <c r="A146" s="28">
        <v>15</v>
      </c>
      <c r="B146" s="6" t="s">
        <v>1515</v>
      </c>
      <c r="C146" s="18" t="s">
        <v>240</v>
      </c>
      <c r="D146" s="43">
        <v>4277899</v>
      </c>
      <c r="E146" s="43">
        <v>4302946</v>
      </c>
      <c r="F146" s="43">
        <v>4302946</v>
      </c>
    </row>
    <row r="147" spans="1:6" ht="26.25">
      <c r="A147" s="28">
        <v>16</v>
      </c>
      <c r="B147" s="6" t="s">
        <v>374</v>
      </c>
      <c r="C147" s="18" t="s">
        <v>241</v>
      </c>
      <c r="D147" s="43">
        <v>0</v>
      </c>
      <c r="E147" s="43">
        <v>0</v>
      </c>
      <c r="F147" s="43">
        <v>0</v>
      </c>
    </row>
    <row r="148" spans="1:6" ht="12.75">
      <c r="A148" s="28">
        <v>17</v>
      </c>
      <c r="B148" s="6" t="s">
        <v>1514</v>
      </c>
      <c r="C148" s="18" t="s">
        <v>242</v>
      </c>
      <c r="D148" s="43">
        <v>360000</v>
      </c>
      <c r="E148" s="43">
        <v>360000</v>
      </c>
      <c r="F148" s="43">
        <v>360000</v>
      </c>
    </row>
    <row r="149" spans="1:6" ht="12.75">
      <c r="A149" s="28">
        <v>18</v>
      </c>
      <c r="B149" s="9" t="s">
        <v>1513</v>
      </c>
      <c r="C149" s="221" t="s">
        <v>243</v>
      </c>
      <c r="D149" s="19">
        <f>SUM(D146:D148)</f>
        <v>4637899</v>
      </c>
      <c r="E149" s="19">
        <f>SUM(E146:E148)</f>
        <v>4662946</v>
      </c>
      <c r="F149" s="19">
        <f>SUM(F146:F148)</f>
        <v>4662946</v>
      </c>
    </row>
    <row r="150" spans="1:6" ht="12.75">
      <c r="A150" s="223" t="s">
        <v>20</v>
      </c>
      <c r="B150" s="191" t="s">
        <v>1512</v>
      </c>
      <c r="C150" s="193" t="s">
        <v>244</v>
      </c>
      <c r="D150" s="192">
        <f>D145+D149</f>
        <v>10310308</v>
      </c>
      <c r="E150" s="192">
        <f>E145+E149</f>
        <v>11125217</v>
      </c>
      <c r="F150" s="192">
        <f>F145+F149</f>
        <v>11125217</v>
      </c>
    </row>
    <row r="151" spans="1:6" ht="12.75">
      <c r="A151" s="223" t="s">
        <v>21</v>
      </c>
      <c r="B151" s="191" t="s">
        <v>1511</v>
      </c>
      <c r="C151" s="193" t="s">
        <v>245</v>
      </c>
      <c r="D151" s="192">
        <v>1930248</v>
      </c>
      <c r="E151" s="192">
        <v>1810444</v>
      </c>
      <c r="F151" s="192">
        <v>1810444</v>
      </c>
    </row>
    <row r="152" spans="1:6" ht="12.75">
      <c r="A152" s="220" t="s">
        <v>1494</v>
      </c>
      <c r="B152" s="6" t="s">
        <v>1506</v>
      </c>
      <c r="C152" s="220" t="s">
        <v>1494</v>
      </c>
      <c r="D152" s="43">
        <v>0</v>
      </c>
      <c r="E152" s="43">
        <v>0</v>
      </c>
      <c r="F152" s="43">
        <v>1761944</v>
      </c>
    </row>
    <row r="153" spans="1:6" ht="12.75">
      <c r="A153" s="220" t="s">
        <v>1494</v>
      </c>
      <c r="B153" s="6" t="s">
        <v>1507</v>
      </c>
      <c r="C153" s="220" t="s">
        <v>1494</v>
      </c>
      <c r="D153" s="43">
        <v>0</v>
      </c>
      <c r="E153" s="43">
        <v>0</v>
      </c>
      <c r="F153" s="43">
        <v>0</v>
      </c>
    </row>
    <row r="154" spans="1:6" ht="12.75">
      <c r="A154" s="220" t="s">
        <v>1494</v>
      </c>
      <c r="B154" s="6" t="s">
        <v>1508</v>
      </c>
      <c r="C154" s="220" t="s">
        <v>1494</v>
      </c>
      <c r="D154" s="43">
        <v>0</v>
      </c>
      <c r="E154" s="43">
        <v>0</v>
      </c>
      <c r="F154" s="43">
        <v>0</v>
      </c>
    </row>
    <row r="155" spans="1:6" ht="12.75">
      <c r="A155" s="220" t="s">
        <v>1494</v>
      </c>
      <c r="B155" s="6" t="s">
        <v>1509</v>
      </c>
      <c r="C155" s="220" t="s">
        <v>1494</v>
      </c>
      <c r="D155" s="43">
        <v>0</v>
      </c>
      <c r="E155" s="43">
        <v>0</v>
      </c>
      <c r="F155" s="43">
        <v>0</v>
      </c>
    </row>
    <row r="156" spans="1:6" ht="12.75">
      <c r="A156" s="220" t="s">
        <v>1494</v>
      </c>
      <c r="B156" s="6" t="s">
        <v>1510</v>
      </c>
      <c r="C156" s="220" t="s">
        <v>1494</v>
      </c>
      <c r="D156" s="43">
        <v>0</v>
      </c>
      <c r="E156" s="43">
        <v>0</v>
      </c>
      <c r="F156" s="43">
        <v>3890</v>
      </c>
    </row>
    <row r="157" spans="1:6" ht="26.25">
      <c r="A157" s="220" t="s">
        <v>1494</v>
      </c>
      <c r="B157" s="6" t="s">
        <v>2000</v>
      </c>
      <c r="C157" s="220" t="s">
        <v>1494</v>
      </c>
      <c r="D157" s="43">
        <v>0</v>
      </c>
      <c r="E157" s="43">
        <v>0</v>
      </c>
      <c r="F157" s="43">
        <v>0</v>
      </c>
    </row>
    <row r="158" spans="1:6" ht="12.75">
      <c r="A158" s="220" t="s">
        <v>1494</v>
      </c>
      <c r="B158" s="6" t="s">
        <v>2001</v>
      </c>
      <c r="C158" s="220" t="s">
        <v>1494</v>
      </c>
      <c r="D158" s="43">
        <v>0</v>
      </c>
      <c r="E158" s="43">
        <v>0</v>
      </c>
      <c r="F158" s="43">
        <v>44610</v>
      </c>
    </row>
    <row r="159" spans="1:6" ht="12.75">
      <c r="A159" s="220" t="s">
        <v>22</v>
      </c>
      <c r="B159" s="6" t="s">
        <v>2002</v>
      </c>
      <c r="C159" s="18" t="s">
        <v>246</v>
      </c>
      <c r="D159" s="43">
        <v>135000</v>
      </c>
      <c r="E159" s="43">
        <v>45055</v>
      </c>
      <c r="F159" s="43">
        <v>45055</v>
      </c>
    </row>
    <row r="160" spans="1:6" ht="12.75">
      <c r="A160" s="220" t="s">
        <v>23</v>
      </c>
      <c r="B160" s="6" t="s">
        <v>2003</v>
      </c>
      <c r="C160" s="18" t="s">
        <v>247</v>
      </c>
      <c r="D160" s="43">
        <v>2441333</v>
      </c>
      <c r="E160" s="43">
        <v>3086417</v>
      </c>
      <c r="F160" s="43">
        <v>3086417</v>
      </c>
    </row>
    <row r="161" spans="1:6" ht="12.75">
      <c r="A161" s="220" t="s">
        <v>24</v>
      </c>
      <c r="B161" s="6" t="s">
        <v>2004</v>
      </c>
      <c r="C161" s="18" t="s">
        <v>248</v>
      </c>
      <c r="D161" s="43">
        <v>0</v>
      </c>
      <c r="E161" s="43">
        <v>0</v>
      </c>
      <c r="F161" s="43">
        <v>0</v>
      </c>
    </row>
    <row r="162" spans="1:6" ht="12.75">
      <c r="A162" s="222" t="s">
        <v>25</v>
      </c>
      <c r="B162" s="9" t="s">
        <v>2005</v>
      </c>
      <c r="C162" s="221" t="s">
        <v>249</v>
      </c>
      <c r="D162" s="19">
        <f>SUM(D159:D161)</f>
        <v>2576333</v>
      </c>
      <c r="E162" s="19">
        <f>E159+E160</f>
        <v>3131472</v>
      </c>
      <c r="F162" s="19">
        <f>F159+F160</f>
        <v>3131472</v>
      </c>
    </row>
    <row r="163" spans="1:6" ht="12.75">
      <c r="A163" s="220" t="s">
        <v>26</v>
      </c>
      <c r="B163" s="6" t="s">
        <v>2006</v>
      </c>
      <c r="C163" s="18" t="s">
        <v>250</v>
      </c>
      <c r="D163" s="43">
        <v>45600</v>
      </c>
      <c r="E163" s="43">
        <v>65600</v>
      </c>
      <c r="F163" s="43">
        <v>65600</v>
      </c>
    </row>
    <row r="164" spans="1:6" ht="12.75">
      <c r="A164" s="220"/>
      <c r="B164" s="42" t="s">
        <v>1966</v>
      </c>
      <c r="C164" s="18"/>
      <c r="D164" s="43"/>
      <c r="E164" s="43"/>
      <c r="F164" s="43">
        <v>45600</v>
      </c>
    </row>
    <row r="165" spans="1:6" ht="12.75">
      <c r="A165" s="220" t="s">
        <v>27</v>
      </c>
      <c r="B165" s="6" t="s">
        <v>2007</v>
      </c>
      <c r="C165" s="18" t="s">
        <v>251</v>
      </c>
      <c r="D165" s="43">
        <v>108400</v>
      </c>
      <c r="E165" s="43">
        <v>112424</v>
      </c>
      <c r="F165" s="43">
        <v>112424</v>
      </c>
    </row>
    <row r="166" spans="1:6" ht="12.75">
      <c r="A166" s="220"/>
      <c r="B166" s="42" t="s">
        <v>1967</v>
      </c>
      <c r="C166" s="18"/>
      <c r="D166" s="43"/>
      <c r="E166" s="43"/>
      <c r="F166" s="43">
        <v>112424</v>
      </c>
    </row>
    <row r="167" spans="1:6" ht="12.75">
      <c r="A167" s="222" t="s">
        <v>28</v>
      </c>
      <c r="B167" s="9" t="s">
        <v>2008</v>
      </c>
      <c r="C167" s="221" t="s">
        <v>252</v>
      </c>
      <c r="D167" s="19">
        <f>D163+D165</f>
        <v>154000</v>
      </c>
      <c r="E167" s="19">
        <f>E163+E165</f>
        <v>178024</v>
      </c>
      <c r="F167" s="19">
        <f>F163+F165</f>
        <v>178024</v>
      </c>
    </row>
    <row r="168" spans="1:6" ht="12.75">
      <c r="A168" s="220" t="s">
        <v>29</v>
      </c>
      <c r="B168" s="6" t="s">
        <v>2009</v>
      </c>
      <c r="C168" s="18" t="s">
        <v>253</v>
      </c>
      <c r="D168" s="43">
        <v>1092000</v>
      </c>
      <c r="E168" s="43">
        <v>1033331</v>
      </c>
      <c r="F168" s="43">
        <v>1033331</v>
      </c>
    </row>
    <row r="169" spans="1:6" ht="12.75">
      <c r="A169" s="220" t="s">
        <v>1494</v>
      </c>
      <c r="B169" s="6" t="s">
        <v>1532</v>
      </c>
      <c r="C169" s="220" t="s">
        <v>1494</v>
      </c>
      <c r="D169" s="43"/>
      <c r="E169" s="43"/>
      <c r="F169" s="43">
        <v>448257</v>
      </c>
    </row>
    <row r="170" spans="1:6" ht="12.75">
      <c r="A170" s="220" t="s">
        <v>1494</v>
      </c>
      <c r="B170" s="6" t="s">
        <v>1533</v>
      </c>
      <c r="C170" s="220" t="s">
        <v>1494</v>
      </c>
      <c r="D170" s="43"/>
      <c r="E170" s="43"/>
      <c r="F170" s="43">
        <v>543181</v>
      </c>
    </row>
    <row r="171" spans="1:6" ht="12.75">
      <c r="A171" s="220" t="s">
        <v>1494</v>
      </c>
      <c r="B171" s="6" t="s">
        <v>1534</v>
      </c>
      <c r="C171" s="220" t="s">
        <v>1494</v>
      </c>
      <c r="D171" s="43"/>
      <c r="E171" s="43"/>
      <c r="F171" s="43">
        <v>41893</v>
      </c>
    </row>
    <row r="172" spans="1:6" ht="12.75">
      <c r="A172" s="220" t="s">
        <v>30</v>
      </c>
      <c r="B172" s="6" t="s">
        <v>1531</v>
      </c>
      <c r="C172" s="18" t="s">
        <v>254</v>
      </c>
      <c r="D172" s="43">
        <v>125500</v>
      </c>
      <c r="E172" s="43">
        <v>739827</v>
      </c>
      <c r="F172" s="43">
        <v>739827</v>
      </c>
    </row>
    <row r="173" spans="1:6" ht="12.75">
      <c r="A173" s="220" t="s">
        <v>31</v>
      </c>
      <c r="B173" s="6" t="s">
        <v>1495</v>
      </c>
      <c r="C173" s="18" t="s">
        <v>255</v>
      </c>
      <c r="D173" s="43">
        <v>10000</v>
      </c>
      <c r="E173" s="43">
        <v>335098</v>
      </c>
      <c r="F173" s="43">
        <v>335098</v>
      </c>
    </row>
    <row r="174" spans="1:6" ht="12.75">
      <c r="A174" s="220" t="s">
        <v>32</v>
      </c>
      <c r="B174" s="6" t="s">
        <v>1530</v>
      </c>
      <c r="C174" s="18" t="s">
        <v>256</v>
      </c>
      <c r="D174" s="43">
        <v>11170000</v>
      </c>
      <c r="E174" s="43">
        <v>9421548</v>
      </c>
      <c r="F174" s="43">
        <v>9421548</v>
      </c>
    </row>
    <row r="175" spans="1:6" ht="12.75">
      <c r="A175" s="220" t="s">
        <v>33</v>
      </c>
      <c r="B175" s="6" t="s">
        <v>363</v>
      </c>
      <c r="C175" s="18" t="s">
        <v>257</v>
      </c>
      <c r="D175" s="43">
        <v>50000</v>
      </c>
      <c r="E175" s="43">
        <v>39280</v>
      </c>
      <c r="F175" s="43">
        <v>39280</v>
      </c>
    </row>
    <row r="176" spans="1:6" ht="12.75">
      <c r="A176" s="220" t="s">
        <v>34</v>
      </c>
      <c r="B176" s="6" t="s">
        <v>1529</v>
      </c>
      <c r="C176" s="18" t="s">
        <v>258</v>
      </c>
      <c r="D176" s="43">
        <v>1063334</v>
      </c>
      <c r="E176" s="43">
        <v>134120</v>
      </c>
      <c r="F176" s="43">
        <v>134120</v>
      </c>
    </row>
    <row r="177" spans="1:6" ht="12.75">
      <c r="A177" s="220" t="s">
        <v>35</v>
      </c>
      <c r="B177" s="6" t="s">
        <v>1565</v>
      </c>
      <c r="C177" s="220" t="s">
        <v>259</v>
      </c>
      <c r="D177" s="43">
        <v>414000</v>
      </c>
      <c r="E177" s="43">
        <v>3155450</v>
      </c>
      <c r="F177" s="43">
        <v>3155450</v>
      </c>
    </row>
    <row r="178" spans="1:6" ht="12" customHeight="1">
      <c r="A178" s="222" t="s">
        <v>36</v>
      </c>
      <c r="B178" s="9" t="s">
        <v>2010</v>
      </c>
      <c r="C178" s="221" t="s">
        <v>260</v>
      </c>
      <c r="D178" s="19">
        <f>D177+D176+D175+D174+D172+D168+D173</f>
        <v>13924834</v>
      </c>
      <c r="E178" s="19">
        <f>E177+E176+E175+E174+E172+E168+E173</f>
        <v>14858654</v>
      </c>
      <c r="F178" s="19">
        <f>F177+F176+F175+F174+F172+F168+F173</f>
        <v>14858654</v>
      </c>
    </row>
    <row r="179" spans="1:6" ht="12.75">
      <c r="A179" s="220" t="s">
        <v>37</v>
      </c>
      <c r="B179" s="6" t="s">
        <v>1569</v>
      </c>
      <c r="C179" s="18" t="s">
        <v>261</v>
      </c>
      <c r="D179" s="43">
        <v>0</v>
      </c>
      <c r="E179" s="43">
        <v>0</v>
      </c>
      <c r="F179" s="43">
        <v>0</v>
      </c>
    </row>
    <row r="180" spans="1:6" ht="12.75">
      <c r="A180" s="220" t="s">
        <v>38</v>
      </c>
      <c r="B180" s="6" t="s">
        <v>1570</v>
      </c>
      <c r="C180" s="18" t="s">
        <v>262</v>
      </c>
      <c r="D180" s="43">
        <v>0</v>
      </c>
      <c r="E180" s="43">
        <v>0</v>
      </c>
      <c r="F180" s="43">
        <v>0</v>
      </c>
    </row>
    <row r="181" spans="1:6" ht="12.75">
      <c r="A181" s="222" t="s">
        <v>39</v>
      </c>
      <c r="B181" s="9" t="s">
        <v>2011</v>
      </c>
      <c r="C181" s="221" t="s">
        <v>263</v>
      </c>
      <c r="D181" s="19">
        <v>0</v>
      </c>
      <c r="E181" s="19">
        <v>0</v>
      </c>
      <c r="F181" s="19">
        <v>0</v>
      </c>
    </row>
    <row r="182" spans="1:6" ht="12.75">
      <c r="A182" s="220" t="s">
        <v>40</v>
      </c>
      <c r="B182" s="6" t="s">
        <v>1571</v>
      </c>
      <c r="C182" s="18" t="s">
        <v>264</v>
      </c>
      <c r="D182" s="43">
        <v>4826025</v>
      </c>
      <c r="E182" s="43">
        <v>4740589</v>
      </c>
      <c r="F182" s="43">
        <v>4740589</v>
      </c>
    </row>
    <row r="183" spans="1:6" ht="12.75">
      <c r="A183" s="220" t="s">
        <v>41</v>
      </c>
      <c r="B183" s="6" t="s">
        <v>1572</v>
      </c>
      <c r="C183" s="18" t="s">
        <v>265</v>
      </c>
      <c r="D183" s="43">
        <v>0</v>
      </c>
      <c r="E183" s="43">
        <v>0</v>
      </c>
      <c r="F183" s="43">
        <v>0</v>
      </c>
    </row>
    <row r="184" spans="1:6" ht="12.75">
      <c r="A184" s="220" t="s">
        <v>42</v>
      </c>
      <c r="B184" s="6" t="s">
        <v>1573</v>
      </c>
      <c r="C184" s="18" t="s">
        <v>266</v>
      </c>
      <c r="D184" s="43">
        <v>0</v>
      </c>
      <c r="E184" s="43">
        <v>0</v>
      </c>
      <c r="F184" s="43">
        <v>0</v>
      </c>
    </row>
    <row r="185" spans="1:6" ht="11.25" customHeight="1">
      <c r="A185" s="220" t="s">
        <v>43</v>
      </c>
      <c r="B185" s="6" t="s">
        <v>1574</v>
      </c>
      <c r="C185" s="18" t="s">
        <v>267</v>
      </c>
      <c r="D185" s="43">
        <v>0</v>
      </c>
      <c r="E185" s="43">
        <v>0</v>
      </c>
      <c r="F185" s="43">
        <v>0</v>
      </c>
    </row>
    <row r="186" spans="1:6" ht="12.75" customHeight="1">
      <c r="A186" s="220" t="s">
        <v>44</v>
      </c>
      <c r="B186" s="6" t="s">
        <v>1567</v>
      </c>
      <c r="C186" s="18" t="s">
        <v>268</v>
      </c>
      <c r="D186" s="43">
        <v>1219000</v>
      </c>
      <c r="E186" s="43">
        <v>1031399</v>
      </c>
      <c r="F186" s="43">
        <v>1031399</v>
      </c>
    </row>
    <row r="187" spans="1:6" ht="12.75" customHeight="1">
      <c r="A187" s="222" t="s">
        <v>45</v>
      </c>
      <c r="B187" s="9" t="s">
        <v>2012</v>
      </c>
      <c r="C187" s="221" t="s">
        <v>269</v>
      </c>
      <c r="D187" s="19">
        <f>SUM(D182:D186)</f>
        <v>6045025</v>
      </c>
      <c r="E187" s="19">
        <f>SUM(E182:E186)</f>
        <v>5771988</v>
      </c>
      <c r="F187" s="19">
        <f>SUM(F182:F186)</f>
        <v>5771988</v>
      </c>
    </row>
    <row r="188" spans="1:6" ht="12.75" customHeight="1">
      <c r="A188" s="223" t="s">
        <v>46</v>
      </c>
      <c r="B188" s="191" t="s">
        <v>2013</v>
      </c>
      <c r="C188" s="193" t="s">
        <v>270</v>
      </c>
      <c r="D188" s="192">
        <f>D187+D181+D178+D167+D162</f>
        <v>22700192</v>
      </c>
      <c r="E188" s="192">
        <f>E187+E181+E178+E167+E162</f>
        <v>23940138</v>
      </c>
      <c r="F188" s="192">
        <f>F187+F181+F178+F167+F162</f>
        <v>23940138</v>
      </c>
    </row>
    <row r="189" spans="1:6" ht="12.75" customHeight="1">
      <c r="A189" s="222" t="s">
        <v>47</v>
      </c>
      <c r="B189" s="9" t="s">
        <v>1566</v>
      </c>
      <c r="C189" s="221" t="s">
        <v>271</v>
      </c>
      <c r="D189" s="19">
        <v>0</v>
      </c>
      <c r="E189" s="19">
        <v>0</v>
      </c>
      <c r="F189" s="19">
        <v>0</v>
      </c>
    </row>
    <row r="190" spans="1:6" ht="12.75">
      <c r="A190" s="222" t="s">
        <v>48</v>
      </c>
      <c r="B190" s="9" t="s">
        <v>1568</v>
      </c>
      <c r="C190" s="221" t="s">
        <v>272</v>
      </c>
      <c r="D190" s="19">
        <v>0</v>
      </c>
      <c r="E190" s="19"/>
      <c r="F190" s="19"/>
    </row>
    <row r="191" spans="1:6" ht="12.75">
      <c r="A191" s="222" t="s">
        <v>49</v>
      </c>
      <c r="B191" s="9" t="s">
        <v>1575</v>
      </c>
      <c r="C191" s="221" t="s">
        <v>273</v>
      </c>
      <c r="D191" s="19">
        <v>0</v>
      </c>
      <c r="E191" s="19">
        <v>0</v>
      </c>
      <c r="F191" s="19">
        <v>0</v>
      </c>
    </row>
    <row r="192" spans="1:6" ht="12.75">
      <c r="A192" s="222" t="s">
        <v>50</v>
      </c>
      <c r="B192" s="9" t="s">
        <v>1576</v>
      </c>
      <c r="C192" s="221" t="s">
        <v>274</v>
      </c>
      <c r="D192" s="19">
        <v>0</v>
      </c>
      <c r="E192" s="19">
        <v>0</v>
      </c>
      <c r="F192" s="19">
        <v>0</v>
      </c>
    </row>
    <row r="193" spans="1:6" ht="12.75">
      <c r="A193" s="222" t="s">
        <v>51</v>
      </c>
      <c r="B193" s="9" t="s">
        <v>1577</v>
      </c>
      <c r="C193" s="221" t="s">
        <v>275</v>
      </c>
      <c r="D193" s="19">
        <v>0</v>
      </c>
      <c r="E193" s="19">
        <v>0</v>
      </c>
      <c r="F193" s="19">
        <v>0</v>
      </c>
    </row>
    <row r="194" spans="1:6" ht="12.75">
      <c r="A194" s="222" t="s">
        <v>52</v>
      </c>
      <c r="B194" s="9" t="s">
        <v>1578</v>
      </c>
      <c r="C194" s="221" t="s">
        <v>276</v>
      </c>
      <c r="D194" s="19">
        <v>0</v>
      </c>
      <c r="E194" s="19">
        <v>0</v>
      </c>
      <c r="F194" s="19">
        <v>0</v>
      </c>
    </row>
    <row r="195" spans="1:6" ht="12.75">
      <c r="A195" s="222" t="s">
        <v>53</v>
      </c>
      <c r="B195" s="9" t="s">
        <v>2014</v>
      </c>
      <c r="C195" s="221" t="s">
        <v>277</v>
      </c>
      <c r="D195" s="19">
        <v>0</v>
      </c>
      <c r="E195" s="19">
        <v>0</v>
      </c>
      <c r="F195" s="19">
        <v>0</v>
      </c>
    </row>
    <row r="196" spans="1:6" ht="12.75">
      <c r="A196" s="222" t="s">
        <v>54</v>
      </c>
      <c r="B196" s="9" t="s">
        <v>346</v>
      </c>
      <c r="C196" s="221" t="s">
        <v>278</v>
      </c>
      <c r="D196" s="19">
        <v>265000</v>
      </c>
      <c r="E196" s="19">
        <v>292180</v>
      </c>
      <c r="F196" s="19">
        <v>292180</v>
      </c>
    </row>
    <row r="197" spans="1:6" ht="12.75" customHeight="1">
      <c r="A197" s="223" t="s">
        <v>55</v>
      </c>
      <c r="B197" s="191" t="s">
        <v>2015</v>
      </c>
      <c r="C197" s="193" t="s">
        <v>279</v>
      </c>
      <c r="D197" s="192">
        <f>SUM(D189:D196)</f>
        <v>265000</v>
      </c>
      <c r="E197" s="192">
        <f>SUM(E189:E196)</f>
        <v>292180</v>
      </c>
      <c r="F197" s="192">
        <f>SUM(F189:F196)</f>
        <v>292180</v>
      </c>
    </row>
    <row r="198" spans="1:6" ht="12.75" customHeight="1">
      <c r="A198" s="220" t="s">
        <v>56</v>
      </c>
      <c r="B198" s="6" t="s">
        <v>2016</v>
      </c>
      <c r="C198" s="18" t="s">
        <v>280</v>
      </c>
      <c r="D198" s="43">
        <v>0</v>
      </c>
      <c r="E198" s="43">
        <v>0</v>
      </c>
      <c r="F198" s="43"/>
    </row>
    <row r="199" spans="1:6" ht="12.75" customHeight="1">
      <c r="A199" s="220" t="s">
        <v>57</v>
      </c>
      <c r="B199" s="6" t="s">
        <v>2017</v>
      </c>
      <c r="C199" s="18" t="s">
        <v>1535</v>
      </c>
      <c r="D199" s="43">
        <v>0</v>
      </c>
      <c r="E199" s="43"/>
      <c r="F199" s="43"/>
    </row>
    <row r="200" spans="1:6" ht="12.75" customHeight="1">
      <c r="A200" s="220" t="s">
        <v>58</v>
      </c>
      <c r="B200" s="6" t="s">
        <v>2018</v>
      </c>
      <c r="C200" s="18" t="s">
        <v>1536</v>
      </c>
      <c r="D200" s="43">
        <v>0</v>
      </c>
      <c r="E200" s="43">
        <v>0</v>
      </c>
      <c r="F200" s="43">
        <v>0</v>
      </c>
    </row>
    <row r="201" spans="1:6" ht="12.75" customHeight="1">
      <c r="A201" s="220" t="s">
        <v>59</v>
      </c>
      <c r="B201" s="6" t="s">
        <v>2019</v>
      </c>
      <c r="C201" s="18" t="s">
        <v>1537</v>
      </c>
      <c r="D201" s="43">
        <v>0</v>
      </c>
      <c r="E201" s="43">
        <v>0</v>
      </c>
      <c r="F201" s="43">
        <v>0</v>
      </c>
    </row>
    <row r="202" spans="1:6" ht="12.75">
      <c r="A202" s="220" t="s">
        <v>60</v>
      </c>
      <c r="B202" s="6" t="s">
        <v>2020</v>
      </c>
      <c r="C202" s="18" t="s">
        <v>281</v>
      </c>
      <c r="D202" s="43">
        <v>0</v>
      </c>
      <c r="E202" s="43"/>
      <c r="F202" s="43"/>
    </row>
    <row r="203" spans="1:6" ht="26.25">
      <c r="A203" s="220" t="s">
        <v>61</v>
      </c>
      <c r="B203" s="6" t="s">
        <v>2021</v>
      </c>
      <c r="C203" s="18" t="s">
        <v>282</v>
      </c>
      <c r="D203" s="43">
        <v>0</v>
      </c>
      <c r="E203" s="43">
        <v>0</v>
      </c>
      <c r="F203" s="43">
        <v>0</v>
      </c>
    </row>
    <row r="204" spans="1:6" ht="12.75">
      <c r="A204" s="220" t="s">
        <v>62</v>
      </c>
      <c r="B204" s="6" t="s">
        <v>2022</v>
      </c>
      <c r="C204" s="18" t="s">
        <v>283</v>
      </c>
      <c r="D204" s="43">
        <v>0</v>
      </c>
      <c r="E204" s="43">
        <v>0</v>
      </c>
      <c r="F204" s="43">
        <v>0</v>
      </c>
    </row>
    <row r="205" spans="1:6" ht="26.25">
      <c r="A205" s="220" t="s">
        <v>63</v>
      </c>
      <c r="B205" s="6" t="s">
        <v>341</v>
      </c>
      <c r="C205" s="18" t="s">
        <v>284</v>
      </c>
      <c r="D205" s="43">
        <v>0</v>
      </c>
      <c r="E205" s="43">
        <v>0</v>
      </c>
      <c r="F205" s="43">
        <v>0</v>
      </c>
    </row>
    <row r="206" spans="1:6" ht="12.75" customHeight="1">
      <c r="A206" s="220" t="s">
        <v>64</v>
      </c>
      <c r="B206" s="6" t="s">
        <v>2023</v>
      </c>
      <c r="C206" s="18" t="s">
        <v>285</v>
      </c>
      <c r="D206" s="43">
        <v>1064000</v>
      </c>
      <c r="E206" s="43">
        <v>1533386</v>
      </c>
      <c r="F206" s="43">
        <v>1061038</v>
      </c>
    </row>
    <row r="207" spans="1:6" ht="12.75" customHeight="1">
      <c r="A207" s="220" t="s">
        <v>1494</v>
      </c>
      <c r="B207" s="6" t="s">
        <v>1968</v>
      </c>
      <c r="C207" s="220" t="s">
        <v>1494</v>
      </c>
      <c r="D207" s="43"/>
      <c r="E207" s="43"/>
      <c r="F207" s="43"/>
    </row>
    <row r="208" spans="1:6" ht="12.75" customHeight="1">
      <c r="A208" s="220" t="s">
        <v>1494</v>
      </c>
      <c r="B208" s="6" t="s">
        <v>1969</v>
      </c>
      <c r="C208" s="220" t="s">
        <v>1494</v>
      </c>
      <c r="D208" s="43"/>
      <c r="E208" s="43">
        <v>0</v>
      </c>
      <c r="F208" s="43">
        <v>0</v>
      </c>
    </row>
    <row r="209" spans="1:6" ht="12.75">
      <c r="A209" s="220" t="s">
        <v>1494</v>
      </c>
      <c r="B209" s="6" t="s">
        <v>1970</v>
      </c>
      <c r="C209" s="220" t="s">
        <v>1494</v>
      </c>
      <c r="D209" s="43"/>
      <c r="E209" s="43"/>
      <c r="F209" s="43"/>
    </row>
    <row r="210" spans="1:6" ht="12.75" customHeight="1">
      <c r="A210" s="220" t="s">
        <v>1494</v>
      </c>
      <c r="B210" s="6" t="s">
        <v>2024</v>
      </c>
      <c r="C210" s="220" t="s">
        <v>1494</v>
      </c>
      <c r="D210" s="43">
        <v>0</v>
      </c>
      <c r="E210" s="43"/>
      <c r="F210" s="43"/>
    </row>
    <row r="211" spans="1:6" ht="26.25">
      <c r="A211" s="220" t="s">
        <v>65</v>
      </c>
      <c r="B211" s="6" t="s">
        <v>2025</v>
      </c>
      <c r="C211" s="18" t="s">
        <v>286</v>
      </c>
      <c r="D211" s="43">
        <v>0</v>
      </c>
      <c r="E211" s="43">
        <v>0</v>
      </c>
      <c r="F211" s="43">
        <v>0</v>
      </c>
    </row>
    <row r="212" spans="1:6" ht="12.75">
      <c r="A212" s="220" t="s">
        <v>66</v>
      </c>
      <c r="B212" s="6" t="s">
        <v>1974</v>
      </c>
      <c r="C212" s="18" t="s">
        <v>287</v>
      </c>
      <c r="D212" s="43">
        <v>0</v>
      </c>
      <c r="E212" s="43">
        <v>0</v>
      </c>
      <c r="F212" s="43">
        <v>0</v>
      </c>
    </row>
    <row r="213" spans="1:6" ht="12.75" customHeight="1">
      <c r="A213" s="220" t="s">
        <v>67</v>
      </c>
      <c r="B213" s="6" t="s">
        <v>1973</v>
      </c>
      <c r="C213" s="18" t="s">
        <v>288</v>
      </c>
      <c r="D213" s="43">
        <v>0</v>
      </c>
      <c r="E213" s="43">
        <v>0</v>
      </c>
      <c r="F213" s="43">
        <v>0</v>
      </c>
    </row>
    <row r="214" spans="1:6" ht="12.75" customHeight="1">
      <c r="A214" s="220" t="s">
        <v>68</v>
      </c>
      <c r="B214" s="6" t="s">
        <v>1972</v>
      </c>
      <c r="C214" s="18" t="s">
        <v>289</v>
      </c>
      <c r="D214" s="43">
        <v>0</v>
      </c>
      <c r="E214" s="43">
        <v>0</v>
      </c>
      <c r="F214" s="43">
        <v>0</v>
      </c>
    </row>
    <row r="215" spans="1:6" ht="12.75" customHeight="1">
      <c r="A215" s="220" t="s">
        <v>69</v>
      </c>
      <c r="B215" s="6" t="s">
        <v>1369</v>
      </c>
      <c r="C215" s="18" t="s">
        <v>290</v>
      </c>
      <c r="D215" s="43">
        <v>0</v>
      </c>
      <c r="E215" s="43">
        <v>0</v>
      </c>
      <c r="F215" s="43">
        <v>0</v>
      </c>
    </row>
    <row r="216" spans="1:6" ht="12.75" customHeight="1">
      <c r="A216" s="220" t="s">
        <v>70</v>
      </c>
      <c r="B216" s="6" t="s">
        <v>1971</v>
      </c>
      <c r="C216" s="18" t="s">
        <v>291</v>
      </c>
      <c r="D216" s="43">
        <v>0</v>
      </c>
      <c r="E216" s="43">
        <v>0</v>
      </c>
      <c r="F216" s="43">
        <v>0</v>
      </c>
    </row>
    <row r="217" spans="1:6" ht="12.75" customHeight="1">
      <c r="A217" s="220" t="s">
        <v>71</v>
      </c>
      <c r="B217" s="6" t="s">
        <v>1975</v>
      </c>
      <c r="C217" s="18" t="s">
        <v>1370</v>
      </c>
      <c r="D217" s="43">
        <v>2560584</v>
      </c>
      <c r="E217" s="43">
        <v>14602757</v>
      </c>
      <c r="F217" s="43">
        <v>0</v>
      </c>
    </row>
    <row r="218" spans="1:6" ht="12.75" customHeight="1">
      <c r="A218" s="223" t="s">
        <v>72</v>
      </c>
      <c r="B218" s="191" t="s">
        <v>2026</v>
      </c>
      <c r="C218" s="193" t="s">
        <v>292</v>
      </c>
      <c r="D218" s="192">
        <f>D206+D217+D216+D202</f>
        <v>3624584</v>
      </c>
      <c r="E218" s="192">
        <f>E202+E206+E217</f>
        <v>16136143</v>
      </c>
      <c r="F218" s="192">
        <f>F202+F206+F217</f>
        <v>1061038</v>
      </c>
    </row>
    <row r="219" spans="1:6" ht="12.75" customHeight="1">
      <c r="A219" s="222" t="s">
        <v>73</v>
      </c>
      <c r="B219" s="9" t="s">
        <v>1988</v>
      </c>
      <c r="C219" s="221" t="s">
        <v>293</v>
      </c>
      <c r="D219" s="19">
        <v>0</v>
      </c>
      <c r="E219" s="19">
        <v>0</v>
      </c>
      <c r="F219" s="19">
        <v>0</v>
      </c>
    </row>
    <row r="220" spans="1:6" ht="12.75" customHeight="1">
      <c r="A220" s="222" t="s">
        <v>74</v>
      </c>
      <c r="B220" s="9" t="s">
        <v>1987</v>
      </c>
      <c r="C220" s="221" t="s">
        <v>294</v>
      </c>
      <c r="D220" s="19">
        <v>0</v>
      </c>
      <c r="E220" s="19">
        <v>0</v>
      </c>
      <c r="F220" s="19">
        <v>0</v>
      </c>
    </row>
    <row r="221" spans="1:6" ht="12.75" customHeight="1">
      <c r="A221" s="222" t="s">
        <v>75</v>
      </c>
      <c r="B221" s="9" t="s">
        <v>1986</v>
      </c>
      <c r="C221" s="221" t="s">
        <v>295</v>
      </c>
      <c r="D221" s="19">
        <v>50000</v>
      </c>
      <c r="E221" s="19">
        <v>193510</v>
      </c>
      <c r="F221" s="19">
        <v>193510</v>
      </c>
    </row>
    <row r="222" spans="1:6" ht="12.75" customHeight="1">
      <c r="A222" s="221">
        <v>75</v>
      </c>
      <c r="B222" s="9" t="s">
        <v>1985</v>
      </c>
      <c r="C222" s="221" t="s">
        <v>296</v>
      </c>
      <c r="D222" s="19">
        <v>500000</v>
      </c>
      <c r="E222" s="19">
        <v>998567</v>
      </c>
      <c r="F222" s="19">
        <v>998567</v>
      </c>
    </row>
    <row r="223" spans="1:6" ht="12.75" customHeight="1">
      <c r="A223" s="221">
        <v>76</v>
      </c>
      <c r="B223" s="9" t="s">
        <v>1984</v>
      </c>
      <c r="C223" s="221" t="s">
        <v>297</v>
      </c>
      <c r="D223" s="19">
        <v>0</v>
      </c>
      <c r="E223" s="19">
        <v>0</v>
      </c>
      <c r="F223" s="19">
        <v>0</v>
      </c>
    </row>
    <row r="224" spans="1:6" ht="12.75" customHeight="1">
      <c r="A224" s="221">
        <v>77</v>
      </c>
      <c r="B224" s="9" t="s">
        <v>1983</v>
      </c>
      <c r="C224" s="221" t="s">
        <v>298</v>
      </c>
      <c r="D224" s="19">
        <v>0</v>
      </c>
      <c r="E224" s="19">
        <v>0</v>
      </c>
      <c r="F224" s="19">
        <v>0</v>
      </c>
    </row>
    <row r="225" spans="1:6" ht="12.75" customHeight="1">
      <c r="A225" s="221">
        <v>78</v>
      </c>
      <c r="B225" s="9" t="s">
        <v>1982</v>
      </c>
      <c r="C225" s="221" t="s">
        <v>299</v>
      </c>
      <c r="D225" s="19">
        <v>148500</v>
      </c>
      <c r="E225" s="19">
        <v>321862</v>
      </c>
      <c r="F225" s="19">
        <v>321862</v>
      </c>
    </row>
    <row r="226" spans="1:6" ht="12.75" customHeight="1">
      <c r="A226" s="193">
        <v>79</v>
      </c>
      <c r="B226" s="191" t="s">
        <v>2027</v>
      </c>
      <c r="C226" s="193" t="s">
        <v>300</v>
      </c>
      <c r="D226" s="192">
        <f>SUM(D219:D225)</f>
        <v>698500</v>
      </c>
      <c r="E226" s="192">
        <f>SUM(E219:E225)</f>
        <v>1513939</v>
      </c>
      <c r="F226" s="192">
        <f>SUM(F219:F225)</f>
        <v>1513939</v>
      </c>
    </row>
    <row r="227" spans="1:6" ht="12.75" customHeight="1">
      <c r="A227" s="221">
        <v>80</v>
      </c>
      <c r="B227" s="9" t="s">
        <v>1981</v>
      </c>
      <c r="C227" s="221" t="s">
        <v>301</v>
      </c>
      <c r="D227" s="19">
        <v>0</v>
      </c>
      <c r="E227" s="19">
        <v>0</v>
      </c>
      <c r="F227" s="19">
        <v>0</v>
      </c>
    </row>
    <row r="228" spans="1:6" ht="12.75" customHeight="1">
      <c r="A228" s="221">
        <v>81</v>
      </c>
      <c r="B228" s="9" t="s">
        <v>1980</v>
      </c>
      <c r="C228" s="221" t="s">
        <v>302</v>
      </c>
      <c r="D228" s="19">
        <v>0</v>
      </c>
      <c r="E228" s="19">
        <v>0</v>
      </c>
      <c r="F228" s="19">
        <v>0</v>
      </c>
    </row>
    <row r="229" spans="1:6" ht="12.75" customHeight="1">
      <c r="A229" s="221">
        <v>82</v>
      </c>
      <c r="B229" s="9" t="s">
        <v>1979</v>
      </c>
      <c r="C229" s="221" t="s">
        <v>303</v>
      </c>
      <c r="D229" s="19">
        <v>0</v>
      </c>
      <c r="E229" s="19">
        <v>0</v>
      </c>
      <c r="F229" s="19">
        <v>0</v>
      </c>
    </row>
    <row r="230" spans="1:6" ht="12.75" customHeight="1">
      <c r="A230" s="221">
        <v>83</v>
      </c>
      <c r="B230" s="9" t="s">
        <v>1978</v>
      </c>
      <c r="C230" s="221" t="s">
        <v>304</v>
      </c>
      <c r="D230" s="19">
        <v>0</v>
      </c>
      <c r="E230" s="19">
        <v>0</v>
      </c>
      <c r="F230" s="19">
        <v>0</v>
      </c>
    </row>
    <row r="231" spans="1:6" ht="12.75" customHeight="1">
      <c r="A231" s="193">
        <v>84</v>
      </c>
      <c r="B231" s="191" t="s">
        <v>2028</v>
      </c>
      <c r="C231" s="193" t="s">
        <v>305</v>
      </c>
      <c r="D231" s="192">
        <f>SUM(D227:D230)</f>
        <v>0</v>
      </c>
      <c r="E231" s="192">
        <f>SUM(E227:E230)</f>
        <v>0</v>
      </c>
      <c r="F231" s="192">
        <f>SUM(F227:F230)</f>
        <v>0</v>
      </c>
    </row>
    <row r="232" spans="1:6" ht="25.5" customHeight="1">
      <c r="A232" s="221">
        <v>85</v>
      </c>
      <c r="B232" s="9" t="s">
        <v>1976</v>
      </c>
      <c r="C232" s="221" t="s">
        <v>1406</v>
      </c>
      <c r="D232" s="19">
        <v>0</v>
      </c>
      <c r="E232" s="19">
        <v>0</v>
      </c>
      <c r="F232" s="19">
        <v>0</v>
      </c>
    </row>
    <row r="233" spans="1:6" ht="24.75" customHeight="1">
      <c r="A233" s="221">
        <v>86</v>
      </c>
      <c r="B233" s="9" t="s">
        <v>1977</v>
      </c>
      <c r="C233" s="221" t="s">
        <v>1407</v>
      </c>
      <c r="D233" s="19">
        <v>0</v>
      </c>
      <c r="E233" s="19">
        <v>0</v>
      </c>
      <c r="F233" s="19">
        <v>0</v>
      </c>
    </row>
    <row r="234" spans="1:6" ht="24.75" customHeight="1">
      <c r="A234" s="221">
        <v>87</v>
      </c>
      <c r="B234" s="9" t="s">
        <v>1989</v>
      </c>
      <c r="C234" s="221" t="s">
        <v>1408</v>
      </c>
      <c r="D234" s="19">
        <v>0</v>
      </c>
      <c r="E234" s="19">
        <v>0</v>
      </c>
      <c r="F234" s="19">
        <v>0</v>
      </c>
    </row>
    <row r="235" spans="1:6" ht="14.25" customHeight="1">
      <c r="A235" s="221">
        <v>88</v>
      </c>
      <c r="B235" s="9" t="s">
        <v>1990</v>
      </c>
      <c r="C235" s="221" t="s">
        <v>1409</v>
      </c>
      <c r="D235" s="19">
        <v>0</v>
      </c>
      <c r="E235" s="19">
        <v>0</v>
      </c>
      <c r="F235" s="19">
        <v>0</v>
      </c>
    </row>
    <row r="236" spans="1:6" ht="26.25">
      <c r="A236" s="221">
        <v>89</v>
      </c>
      <c r="B236" s="9" t="s">
        <v>1991</v>
      </c>
      <c r="C236" s="221" t="s">
        <v>1410</v>
      </c>
      <c r="D236" s="19">
        <v>0</v>
      </c>
      <c r="E236" s="19">
        <v>0</v>
      </c>
      <c r="F236" s="19">
        <v>0</v>
      </c>
    </row>
    <row r="237" spans="1:6" ht="26.25">
      <c r="A237" s="221">
        <v>90</v>
      </c>
      <c r="B237" s="9" t="s">
        <v>1992</v>
      </c>
      <c r="C237" s="221" t="s">
        <v>1411</v>
      </c>
      <c r="D237" s="19">
        <v>0</v>
      </c>
      <c r="E237" s="19">
        <v>0</v>
      </c>
      <c r="F237" s="19">
        <v>0</v>
      </c>
    </row>
    <row r="238" spans="1:6" ht="12.75">
      <c r="A238" s="221">
        <v>91</v>
      </c>
      <c r="B238" s="9" t="s">
        <v>1377</v>
      </c>
      <c r="C238" s="221" t="s">
        <v>1412</v>
      </c>
      <c r="D238" s="19">
        <v>0</v>
      </c>
      <c r="E238" s="19">
        <v>0</v>
      </c>
      <c r="F238" s="19">
        <v>0</v>
      </c>
    </row>
    <row r="239" spans="1:6" ht="12.75">
      <c r="A239" s="221">
        <v>92</v>
      </c>
      <c r="B239" s="9" t="s">
        <v>1378</v>
      </c>
      <c r="C239" s="221" t="s">
        <v>1413</v>
      </c>
      <c r="D239" s="19">
        <v>0</v>
      </c>
      <c r="E239" s="19">
        <v>0</v>
      </c>
      <c r="F239" s="19">
        <v>0</v>
      </c>
    </row>
    <row r="240" spans="1:6" ht="12.75">
      <c r="A240" s="221">
        <v>93</v>
      </c>
      <c r="B240" s="9" t="s">
        <v>1564</v>
      </c>
      <c r="C240" s="221" t="s">
        <v>1414</v>
      </c>
      <c r="D240" s="19">
        <v>0</v>
      </c>
      <c r="E240" s="19">
        <v>0</v>
      </c>
      <c r="F240" s="19">
        <v>0</v>
      </c>
    </row>
    <row r="241" spans="1:6" ht="12.75">
      <c r="A241" s="193">
        <v>94</v>
      </c>
      <c r="B241" s="191" t="s">
        <v>1993</v>
      </c>
      <c r="C241" s="193" t="s">
        <v>306</v>
      </c>
      <c r="D241" s="192">
        <v>0</v>
      </c>
      <c r="E241" s="192">
        <v>0</v>
      </c>
      <c r="F241" s="192">
        <v>0</v>
      </c>
    </row>
    <row r="242" spans="1:6" ht="12.75">
      <c r="A242" s="193">
        <v>95</v>
      </c>
      <c r="B242" s="191" t="s">
        <v>1994</v>
      </c>
      <c r="C242" s="190" t="s">
        <v>307</v>
      </c>
      <c r="D242" s="225">
        <f>D150+D151+D188+D197+D218+D226+D231+D241</f>
        <v>39528832</v>
      </c>
      <c r="E242" s="225">
        <f>E150+E151+E188+E197+E218+E226+E231+E241</f>
        <v>54818061</v>
      </c>
      <c r="F242" s="225">
        <f>F150+F151+F188+F197+F218+F226+F231+F241</f>
        <v>39742956</v>
      </c>
    </row>
    <row r="243" spans="1:6" ht="12.75">
      <c r="A243" s="220" t="s">
        <v>1</v>
      </c>
      <c r="B243" s="6" t="s">
        <v>1561</v>
      </c>
      <c r="C243" s="18" t="s">
        <v>1538</v>
      </c>
      <c r="D243" s="43">
        <v>0</v>
      </c>
      <c r="E243" s="43">
        <v>0</v>
      </c>
      <c r="F243" s="43">
        <v>0</v>
      </c>
    </row>
    <row r="244" spans="1:6" ht="12.75">
      <c r="A244" s="220" t="s">
        <v>2</v>
      </c>
      <c r="B244" s="6" t="s">
        <v>1562</v>
      </c>
      <c r="C244" s="18" t="s">
        <v>1539</v>
      </c>
      <c r="D244" s="43">
        <v>0</v>
      </c>
      <c r="E244" s="43">
        <v>0</v>
      </c>
      <c r="F244" s="43">
        <v>0</v>
      </c>
    </row>
    <row r="245" spans="1:6" ht="12.75">
      <c r="A245" s="220" t="s">
        <v>3</v>
      </c>
      <c r="B245" s="6" t="s">
        <v>1563</v>
      </c>
      <c r="C245" s="18" t="s">
        <v>1540</v>
      </c>
      <c r="D245" s="43">
        <v>0</v>
      </c>
      <c r="E245" s="43">
        <v>0</v>
      </c>
      <c r="F245" s="43">
        <v>0</v>
      </c>
    </row>
    <row r="246" spans="1:6" ht="12.75">
      <c r="A246" s="220" t="s">
        <v>4</v>
      </c>
      <c r="B246" s="6" t="s">
        <v>2029</v>
      </c>
      <c r="C246" s="18" t="s">
        <v>308</v>
      </c>
      <c r="D246" s="43">
        <v>0</v>
      </c>
      <c r="E246" s="43">
        <v>0</v>
      </c>
      <c r="F246" s="43">
        <v>0</v>
      </c>
    </row>
    <row r="247" spans="1:6" ht="12.75">
      <c r="A247" s="220" t="s">
        <v>7</v>
      </c>
      <c r="B247" s="6" t="s">
        <v>1560</v>
      </c>
      <c r="C247" s="18" t="s">
        <v>1541</v>
      </c>
      <c r="D247" s="43">
        <v>0</v>
      </c>
      <c r="E247" s="43">
        <v>0</v>
      </c>
      <c r="F247" s="43">
        <v>0</v>
      </c>
    </row>
    <row r="248" spans="1:6" ht="12.75">
      <c r="A248" s="220" t="s">
        <v>8</v>
      </c>
      <c r="B248" s="6" t="s">
        <v>1557</v>
      </c>
      <c r="C248" s="18" t="s">
        <v>1542</v>
      </c>
      <c r="D248" s="43">
        <v>0</v>
      </c>
      <c r="E248" s="43">
        <v>0</v>
      </c>
      <c r="F248" s="43">
        <v>0</v>
      </c>
    </row>
    <row r="249" spans="1:6" ht="12.75">
      <c r="A249" s="220" t="s">
        <v>9</v>
      </c>
      <c r="B249" s="6" t="s">
        <v>1559</v>
      </c>
      <c r="C249" s="18" t="s">
        <v>1543</v>
      </c>
      <c r="D249" s="43">
        <v>0</v>
      </c>
      <c r="E249" s="43">
        <v>0</v>
      </c>
      <c r="F249" s="43">
        <v>0</v>
      </c>
    </row>
    <row r="250" spans="1:6" ht="12.75">
      <c r="A250" s="220" t="s">
        <v>10</v>
      </c>
      <c r="B250" s="6" t="s">
        <v>1558</v>
      </c>
      <c r="C250" s="18" t="s">
        <v>1544</v>
      </c>
      <c r="D250" s="43">
        <v>0</v>
      </c>
      <c r="E250" s="43">
        <v>0</v>
      </c>
      <c r="F250" s="43">
        <v>0</v>
      </c>
    </row>
    <row r="251" spans="1:6" ht="12.75">
      <c r="A251" s="220" t="s">
        <v>11</v>
      </c>
      <c r="B251" s="6" t="s">
        <v>1556</v>
      </c>
      <c r="C251" s="18" t="s">
        <v>1545</v>
      </c>
      <c r="D251" s="43">
        <v>0</v>
      </c>
      <c r="E251" s="43">
        <v>0</v>
      </c>
      <c r="F251" s="43">
        <v>0</v>
      </c>
    </row>
    <row r="252" spans="1:6" ht="12.75">
      <c r="A252" s="220" t="s">
        <v>12</v>
      </c>
      <c r="B252" s="6" t="s">
        <v>1555</v>
      </c>
      <c r="C252" s="18" t="s">
        <v>1546</v>
      </c>
      <c r="D252" s="43">
        <v>0</v>
      </c>
      <c r="E252" s="43">
        <v>0</v>
      </c>
      <c r="F252" s="43">
        <v>0</v>
      </c>
    </row>
    <row r="253" spans="1:6" ht="12.75">
      <c r="A253" s="220" t="s">
        <v>13</v>
      </c>
      <c r="B253" s="6" t="s">
        <v>1995</v>
      </c>
      <c r="C253" s="18" t="s">
        <v>309</v>
      </c>
      <c r="D253" s="43">
        <v>0</v>
      </c>
      <c r="E253" s="43">
        <v>0</v>
      </c>
      <c r="F253" s="43">
        <v>0</v>
      </c>
    </row>
    <row r="254" spans="1:6" ht="12.75">
      <c r="A254" s="220" t="s">
        <v>14</v>
      </c>
      <c r="B254" s="6" t="s">
        <v>1382</v>
      </c>
      <c r="C254" s="18" t="s">
        <v>1397</v>
      </c>
      <c r="D254" s="43">
        <v>0</v>
      </c>
      <c r="E254" s="43">
        <v>0</v>
      </c>
      <c r="F254" s="43">
        <v>0</v>
      </c>
    </row>
    <row r="255" spans="1:6" ht="12.75">
      <c r="A255" s="220" t="s">
        <v>15</v>
      </c>
      <c r="B255" s="6" t="s">
        <v>322</v>
      </c>
      <c r="C255" s="18" t="s">
        <v>310</v>
      </c>
      <c r="D255" s="43">
        <v>619656</v>
      </c>
      <c r="E255" s="43">
        <v>628622</v>
      </c>
      <c r="F255" s="43">
        <v>628622</v>
      </c>
    </row>
    <row r="256" spans="1:6" ht="12.75">
      <c r="A256" s="220" t="s">
        <v>16</v>
      </c>
      <c r="B256" s="6" t="s">
        <v>1554</v>
      </c>
      <c r="C256" s="18" t="s">
        <v>311</v>
      </c>
      <c r="D256" s="43">
        <v>0</v>
      </c>
      <c r="E256" s="43">
        <v>0</v>
      </c>
      <c r="F256" s="43">
        <v>0</v>
      </c>
    </row>
    <row r="257" spans="1:6" ht="12.75">
      <c r="A257" s="220" t="s">
        <v>17</v>
      </c>
      <c r="B257" s="6" t="s">
        <v>1384</v>
      </c>
      <c r="C257" s="18" t="s">
        <v>312</v>
      </c>
      <c r="D257" s="43">
        <v>0</v>
      </c>
      <c r="E257" s="43">
        <v>0</v>
      </c>
      <c r="F257" s="43">
        <v>0</v>
      </c>
    </row>
    <row r="258" spans="1:6" ht="12.75">
      <c r="A258" s="220" t="s">
        <v>18</v>
      </c>
      <c r="B258" s="6" t="s">
        <v>1385</v>
      </c>
      <c r="C258" s="18" t="s">
        <v>313</v>
      </c>
      <c r="D258" s="43">
        <v>0</v>
      </c>
      <c r="E258" s="43">
        <v>0</v>
      </c>
      <c r="F258" s="43">
        <v>0</v>
      </c>
    </row>
    <row r="259" spans="1:6" ht="12.75">
      <c r="A259" s="220" t="s">
        <v>0</v>
      </c>
      <c r="B259" s="6" t="s">
        <v>1386</v>
      </c>
      <c r="C259" s="18" t="s">
        <v>1398</v>
      </c>
      <c r="D259" s="43">
        <v>0</v>
      </c>
      <c r="E259" s="43">
        <v>0</v>
      </c>
      <c r="F259" s="43">
        <v>0</v>
      </c>
    </row>
    <row r="260" spans="1:6" ht="12.75">
      <c r="A260" s="220" t="s">
        <v>19</v>
      </c>
      <c r="B260" s="6" t="s">
        <v>1553</v>
      </c>
      <c r="C260" s="18" t="s">
        <v>1547</v>
      </c>
      <c r="D260" s="43">
        <v>0</v>
      </c>
      <c r="E260" s="43">
        <v>0</v>
      </c>
      <c r="F260" s="43">
        <v>0</v>
      </c>
    </row>
    <row r="261" spans="1:6" ht="12.75">
      <c r="A261" s="220" t="s">
        <v>20</v>
      </c>
      <c r="B261" s="6" t="s">
        <v>1552</v>
      </c>
      <c r="C261" s="18" t="s">
        <v>1548</v>
      </c>
      <c r="D261" s="43">
        <v>0</v>
      </c>
      <c r="E261" s="43">
        <v>0</v>
      </c>
      <c r="F261" s="43">
        <v>0</v>
      </c>
    </row>
    <row r="262" spans="1:6" ht="12.75">
      <c r="A262" s="220" t="s">
        <v>21</v>
      </c>
      <c r="B262" s="6" t="s">
        <v>1996</v>
      </c>
      <c r="C262" s="18" t="s">
        <v>1399</v>
      </c>
      <c r="D262" s="43">
        <v>0</v>
      </c>
      <c r="E262" s="43">
        <v>0</v>
      </c>
      <c r="F262" s="43">
        <v>0</v>
      </c>
    </row>
    <row r="263" spans="1:6" ht="12.75">
      <c r="A263" s="222" t="s">
        <v>22</v>
      </c>
      <c r="B263" s="9" t="s">
        <v>1997</v>
      </c>
      <c r="C263" s="221" t="s">
        <v>314</v>
      </c>
      <c r="D263" s="19">
        <v>619646</v>
      </c>
      <c r="E263" s="19">
        <v>628622</v>
      </c>
      <c r="F263" s="19">
        <v>628622</v>
      </c>
    </row>
    <row r="264" spans="1:6" ht="12.75">
      <c r="A264" s="220" t="s">
        <v>23</v>
      </c>
      <c r="B264" s="6" t="s">
        <v>1389</v>
      </c>
      <c r="C264" s="18" t="s">
        <v>1400</v>
      </c>
      <c r="D264" s="43">
        <v>0</v>
      </c>
      <c r="E264" s="43">
        <v>0</v>
      </c>
      <c r="F264" s="43">
        <v>0</v>
      </c>
    </row>
    <row r="265" spans="1:6" ht="12.75">
      <c r="A265" s="220" t="s">
        <v>24</v>
      </c>
      <c r="B265" s="6" t="s">
        <v>1390</v>
      </c>
      <c r="C265" s="18" t="s">
        <v>1401</v>
      </c>
      <c r="D265" s="43">
        <v>0</v>
      </c>
      <c r="E265" s="43">
        <v>0</v>
      </c>
      <c r="F265" s="43">
        <v>0</v>
      </c>
    </row>
    <row r="266" spans="1:6" ht="12.75">
      <c r="A266" s="220" t="s">
        <v>25</v>
      </c>
      <c r="B266" s="6" t="s">
        <v>1391</v>
      </c>
      <c r="C266" s="18" t="s">
        <v>1402</v>
      </c>
      <c r="D266" s="43">
        <v>0</v>
      </c>
      <c r="E266" s="43">
        <v>0</v>
      </c>
      <c r="F266" s="43">
        <v>0</v>
      </c>
    </row>
    <row r="267" spans="1:6" ht="12.75">
      <c r="A267" s="220" t="s">
        <v>26</v>
      </c>
      <c r="B267" s="6" t="s">
        <v>1551</v>
      </c>
      <c r="C267" s="18" t="s">
        <v>1403</v>
      </c>
      <c r="D267" s="43">
        <v>0</v>
      </c>
      <c r="E267" s="43">
        <v>0</v>
      </c>
      <c r="F267" s="43">
        <v>0</v>
      </c>
    </row>
    <row r="268" spans="1:6" ht="12.75">
      <c r="A268" s="220" t="s">
        <v>27</v>
      </c>
      <c r="B268" s="6" t="s">
        <v>1394</v>
      </c>
      <c r="C268" s="18" t="s">
        <v>1404</v>
      </c>
      <c r="D268" s="43">
        <v>0</v>
      </c>
      <c r="E268" s="43">
        <v>0</v>
      </c>
      <c r="F268" s="43">
        <v>0</v>
      </c>
    </row>
    <row r="269" spans="1:6" ht="12.75">
      <c r="A269" s="222" t="s">
        <v>28</v>
      </c>
      <c r="B269" s="9" t="s">
        <v>1998</v>
      </c>
      <c r="C269" s="221" t="s">
        <v>315</v>
      </c>
      <c r="D269" s="19">
        <v>0</v>
      </c>
      <c r="E269" s="19">
        <v>0</v>
      </c>
      <c r="F269" s="19">
        <v>0</v>
      </c>
    </row>
    <row r="270" spans="1:6" ht="12.75">
      <c r="A270" s="222" t="s">
        <v>29</v>
      </c>
      <c r="B270" s="9" t="s">
        <v>1550</v>
      </c>
      <c r="C270" s="221" t="s">
        <v>316</v>
      </c>
      <c r="D270" s="19">
        <v>0</v>
      </c>
      <c r="E270" s="19">
        <v>0</v>
      </c>
      <c r="F270" s="19">
        <v>0</v>
      </c>
    </row>
    <row r="271" spans="1:6" ht="12.75">
      <c r="A271" s="222" t="s">
        <v>30</v>
      </c>
      <c r="B271" s="9" t="s">
        <v>1549</v>
      </c>
      <c r="C271" s="221" t="s">
        <v>1405</v>
      </c>
      <c r="D271" s="19">
        <v>0</v>
      </c>
      <c r="E271" s="19">
        <v>0</v>
      </c>
      <c r="F271" s="19">
        <v>0</v>
      </c>
    </row>
    <row r="272" spans="1:6" ht="12.75">
      <c r="A272" s="223" t="s">
        <v>31</v>
      </c>
      <c r="B272" s="191" t="s">
        <v>1999</v>
      </c>
      <c r="C272" s="193" t="s">
        <v>317</v>
      </c>
      <c r="D272" s="192">
        <v>619646</v>
      </c>
      <c r="E272" s="192">
        <v>628622</v>
      </c>
      <c r="F272" s="192">
        <v>628622</v>
      </c>
    </row>
    <row r="273" spans="1:6" ht="12.75">
      <c r="A273" s="223"/>
      <c r="B273" s="224" t="s">
        <v>1272</v>
      </c>
      <c r="C273" s="190"/>
      <c r="D273" s="303">
        <f>D272+D242</f>
        <v>40148478</v>
      </c>
      <c r="E273" s="303">
        <f>E272+E242</f>
        <v>55446683</v>
      </c>
      <c r="F273" s="303">
        <f>F272+F242</f>
        <v>40371578</v>
      </c>
    </row>
  </sheetData>
  <sheetProtection/>
  <mergeCells count="13">
    <mergeCell ref="A1:F1"/>
    <mergeCell ref="F5:F6"/>
    <mergeCell ref="F129:F130"/>
    <mergeCell ref="A4:D4"/>
    <mergeCell ref="A3:D3"/>
    <mergeCell ref="A2:D2"/>
    <mergeCell ref="A129:A130"/>
    <mergeCell ref="A126:D126"/>
    <mergeCell ref="A127:D127"/>
    <mergeCell ref="A128:D128"/>
    <mergeCell ref="A5:A6"/>
    <mergeCell ref="C5:C6"/>
    <mergeCell ref="C129:C13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9" r:id="rId1"/>
  <rowBreaks count="1" manualBreakCount="1">
    <brk id="125" max="255" man="1"/>
  </rowBreaks>
  <ignoredErrors>
    <ignoredError sqref="F18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:B1"/>
    </sheetView>
  </sheetViews>
  <sheetFormatPr defaultColWidth="9.125" defaultRowHeight="12.75"/>
  <cols>
    <col min="1" max="1" width="61.625" style="14" customWidth="1"/>
    <col min="2" max="2" width="32.50390625" style="14" customWidth="1"/>
    <col min="3" max="16384" width="9.125" style="13" customWidth="1"/>
  </cols>
  <sheetData>
    <row r="1" spans="1:2" ht="28.5" customHeight="1">
      <c r="A1" s="337" t="s">
        <v>2113</v>
      </c>
      <c r="B1" s="337"/>
    </row>
    <row r="3" spans="1:2" ht="27.75" customHeight="1">
      <c r="A3" s="338" t="s">
        <v>1592</v>
      </c>
      <c r="B3" s="339"/>
    </row>
    <row r="4" spans="1:2" ht="14.25" customHeight="1">
      <c r="A4" s="340"/>
      <c r="B4" s="341"/>
    </row>
    <row r="5" spans="1:2" ht="12.75">
      <c r="A5" s="342"/>
      <c r="B5" s="342"/>
    </row>
    <row r="6" spans="1:2" ht="19.5" customHeight="1">
      <c r="A6" s="212"/>
      <c r="B6" s="213" t="s">
        <v>2092</v>
      </c>
    </row>
    <row r="7" spans="1:2" ht="19.5" customHeight="1">
      <c r="A7" s="214" t="s">
        <v>1434</v>
      </c>
      <c r="B7" s="215">
        <v>2</v>
      </c>
    </row>
    <row r="8" spans="1:2" ht="19.5" customHeight="1">
      <c r="A8" s="214" t="s">
        <v>1581</v>
      </c>
      <c r="B8" s="215">
        <v>1</v>
      </c>
    </row>
    <row r="9" spans="1:2" ht="19.5" customHeight="1">
      <c r="A9" s="212" t="s">
        <v>1316</v>
      </c>
      <c r="B9" s="216" t="s">
        <v>2106</v>
      </c>
    </row>
    <row r="10" ht="19.5" customHeight="1"/>
  </sheetData>
  <sheetProtection/>
  <mergeCells count="4">
    <mergeCell ref="A1:B1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Zomba PH</cp:lastModifiedBy>
  <cp:lastPrinted>2020-06-30T10:51:48Z</cp:lastPrinted>
  <dcterms:created xsi:type="dcterms:W3CDTF">2010-05-29T08:47:41Z</dcterms:created>
  <dcterms:modified xsi:type="dcterms:W3CDTF">2020-07-13T11:21:54Z</dcterms:modified>
  <cp:category/>
  <cp:version/>
  <cp:contentType/>
  <cp:contentStatus/>
</cp:coreProperties>
</file>