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30"/>
  </bookViews>
  <sheets>
    <sheet name="kiadások" sheetId="1" r:id="rId1"/>
    <sheet name="bevételek" sheetId="2" r:id="rId2"/>
  </sheets>
  <calcPr calcId="145621"/>
</workbook>
</file>

<file path=xl/calcChain.xml><?xml version="1.0" encoding="utf-8"?>
<calcChain xmlns="http://schemas.openxmlformats.org/spreadsheetml/2006/main">
  <c r="D25" i="2" l="1"/>
  <c r="D13" i="2"/>
  <c r="D12" i="2"/>
  <c r="O26" i="2"/>
  <c r="N26" i="2"/>
  <c r="O24" i="2"/>
  <c r="N24" i="2"/>
  <c r="O23" i="2"/>
  <c r="N23" i="2"/>
  <c r="O11" i="2"/>
  <c r="N11" i="2"/>
  <c r="O15" i="2"/>
  <c r="N15" i="2"/>
  <c r="D33" i="1"/>
  <c r="Y45" i="1" l="1"/>
  <c r="W45" i="1"/>
  <c r="D9" i="2" l="1"/>
  <c r="M23" i="2"/>
  <c r="M15" i="2"/>
  <c r="M11" i="2"/>
  <c r="L23" i="2"/>
  <c r="K23" i="2"/>
  <c r="J23" i="2"/>
  <c r="I23" i="2"/>
  <c r="H23" i="2"/>
  <c r="G23" i="2"/>
  <c r="F23" i="2"/>
  <c r="E23" i="2"/>
  <c r="D22" i="2"/>
  <c r="D21" i="2"/>
  <c r="D20" i="2"/>
  <c r="D19" i="2"/>
  <c r="D18" i="2"/>
  <c r="D17" i="2"/>
  <c r="D16" i="2"/>
  <c r="L15" i="2"/>
  <c r="K15" i="2"/>
  <c r="J15" i="2"/>
  <c r="I15" i="2"/>
  <c r="H15" i="2"/>
  <c r="G15" i="2"/>
  <c r="F15" i="2"/>
  <c r="E15" i="2"/>
  <c r="D14" i="2"/>
  <c r="L11" i="2"/>
  <c r="K11" i="2"/>
  <c r="K24" i="2" s="1"/>
  <c r="K26" i="2" s="1"/>
  <c r="J11" i="2"/>
  <c r="I11" i="2"/>
  <c r="G11" i="2"/>
  <c r="G24" i="2" s="1"/>
  <c r="G26" i="2" s="1"/>
  <c r="F11" i="2"/>
  <c r="E11" i="2"/>
  <c r="D10" i="2"/>
  <c r="H11" i="2"/>
  <c r="H24" i="2" s="1"/>
  <c r="H26" i="2" s="1"/>
  <c r="F24" i="2" l="1"/>
  <c r="F26" i="2" s="1"/>
  <c r="D15" i="2"/>
  <c r="I24" i="2"/>
  <c r="I26" i="2" s="1"/>
  <c r="M24" i="2"/>
  <c r="M26" i="2" s="1"/>
  <c r="E24" i="2"/>
  <c r="E26" i="2" s="1"/>
  <c r="J24" i="2"/>
  <c r="J26" i="2" s="1"/>
  <c r="L24" i="2"/>
  <c r="L26" i="2" s="1"/>
  <c r="D23" i="2"/>
  <c r="Y47" i="1"/>
  <c r="W47" i="1"/>
  <c r="D32" i="1"/>
  <c r="D13" i="1" l="1"/>
  <c r="M44" i="1"/>
  <c r="L44" i="1"/>
  <c r="K44" i="1"/>
  <c r="J44" i="1"/>
  <c r="I44" i="1"/>
  <c r="H44" i="1"/>
  <c r="G44" i="1"/>
  <c r="F44" i="1"/>
  <c r="E44" i="1"/>
  <c r="D46" i="1"/>
  <c r="D42" i="1"/>
  <c r="D44" i="1" s="1"/>
  <c r="D43" i="1"/>
  <c r="G41" i="1"/>
  <c r="F41" i="1"/>
  <c r="E41" i="1"/>
  <c r="D40" i="1"/>
  <c r="D39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6" i="1"/>
  <c r="D35" i="1"/>
  <c r="D34" i="1"/>
  <c r="D25" i="1"/>
  <c r="D26" i="1" s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29" i="1"/>
  <c r="D28" i="1"/>
  <c r="D27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0" i="1"/>
  <c r="D21" i="1"/>
  <c r="D22" i="1"/>
  <c r="D23" i="1"/>
  <c r="D18" i="1"/>
  <c r="D19" i="1"/>
  <c r="W17" i="1"/>
  <c r="V17" i="1"/>
  <c r="U17" i="1"/>
  <c r="T17" i="1"/>
  <c r="S17" i="1"/>
  <c r="R17" i="1"/>
  <c r="Q17" i="1"/>
  <c r="P17" i="1"/>
  <c r="P31" i="1" s="1"/>
  <c r="O17" i="1"/>
  <c r="N17" i="1"/>
  <c r="M17" i="1"/>
  <c r="L17" i="1"/>
  <c r="K17" i="1"/>
  <c r="J17" i="1"/>
  <c r="I17" i="1"/>
  <c r="H17" i="1"/>
  <c r="G17" i="1"/>
  <c r="F17" i="1"/>
  <c r="E17" i="1"/>
  <c r="D16" i="1"/>
  <c r="D15" i="1"/>
  <c r="P14" i="1"/>
  <c r="O14" i="1"/>
  <c r="O31" i="1" s="1"/>
  <c r="N14" i="1"/>
  <c r="N31" i="1" s="1"/>
  <c r="H14" i="1"/>
  <c r="G14" i="1"/>
  <c r="F14" i="1"/>
  <c r="E14" i="1"/>
  <c r="E31" i="1" s="1"/>
  <c r="U14" i="1"/>
  <c r="U31" i="1" s="1"/>
  <c r="V14" i="1"/>
  <c r="V31" i="1" s="1"/>
  <c r="W14" i="1"/>
  <c r="T14" i="1"/>
  <c r="Q14" i="1"/>
  <c r="R14" i="1"/>
  <c r="R31" i="1" s="1"/>
  <c r="S14" i="1"/>
  <c r="M14" i="1"/>
  <c r="L14" i="1"/>
  <c r="K14" i="1"/>
  <c r="K31" i="1" s="1"/>
  <c r="J14" i="1"/>
  <c r="I14" i="1"/>
  <c r="D12" i="1"/>
  <c r="D11" i="1"/>
  <c r="V10" i="1"/>
  <c r="V45" i="1" s="1"/>
  <c r="V47" i="1" s="1"/>
  <c r="U10" i="1"/>
  <c r="U45" i="1" s="1"/>
  <c r="U47" i="1" s="1"/>
  <c r="T10" i="1"/>
  <c r="S10" i="1"/>
  <c r="R10" i="1"/>
  <c r="R45" i="1" s="1"/>
  <c r="R47" i="1" s="1"/>
  <c r="Q10" i="1"/>
  <c r="P10" i="1"/>
  <c r="P45" i="1" s="1"/>
  <c r="P47" i="1" s="1"/>
  <c r="O10" i="1"/>
  <c r="O45" i="1" s="1"/>
  <c r="O47" i="1" s="1"/>
  <c r="N10" i="1"/>
  <c r="N45" i="1" s="1"/>
  <c r="N47" i="1" s="1"/>
  <c r="M10" i="1"/>
  <c r="L10" i="1"/>
  <c r="K10" i="1"/>
  <c r="J10" i="1"/>
  <c r="I10" i="1"/>
  <c r="H10" i="1"/>
  <c r="G10" i="1"/>
  <c r="F10" i="1"/>
  <c r="D9" i="1"/>
  <c r="D8" i="1"/>
  <c r="D7" i="1"/>
  <c r="D6" i="1"/>
  <c r="T31" i="1" l="1"/>
  <c r="M31" i="1"/>
  <c r="M45" i="1" s="1"/>
  <c r="M47" i="1" s="1"/>
  <c r="Q31" i="1"/>
  <c r="Q45" i="1" s="1"/>
  <c r="Q47" i="1" s="1"/>
  <c r="D37" i="1"/>
  <c r="S45" i="1"/>
  <c r="S47" i="1" s="1"/>
  <c r="K45" i="1"/>
  <c r="K47" i="1" s="1"/>
  <c r="T45" i="1"/>
  <c r="T47" i="1" s="1"/>
  <c r="S31" i="1"/>
  <c r="F31" i="1"/>
  <c r="F45" i="1" s="1"/>
  <c r="F47" i="1" s="1"/>
  <c r="D41" i="1"/>
  <c r="D14" i="1"/>
  <c r="I31" i="1"/>
  <c r="I45" i="1" s="1"/>
  <c r="I47" i="1" s="1"/>
  <c r="J31" i="1"/>
  <c r="J45" i="1" s="1"/>
  <c r="J47" i="1" s="1"/>
  <c r="H31" i="1"/>
  <c r="H45" i="1" s="1"/>
  <c r="H47" i="1" s="1"/>
  <c r="G31" i="1"/>
  <c r="G45" i="1" s="1"/>
  <c r="G47" i="1" s="1"/>
  <c r="D30" i="1"/>
  <c r="L31" i="1"/>
  <c r="L45" i="1" s="1"/>
  <c r="L47" i="1" s="1"/>
  <c r="D24" i="1"/>
  <c r="D17" i="1"/>
  <c r="D8" i="2"/>
  <c r="D7" i="2"/>
  <c r="D6" i="2"/>
  <c r="D11" i="2" l="1"/>
  <c r="D24" i="2" s="1"/>
  <c r="D26" i="2" s="1"/>
  <c r="D31" i="1"/>
  <c r="E10" i="1"/>
  <c r="E45" i="1" s="1"/>
  <c r="E47" i="1" s="1"/>
  <c r="D5" i="1"/>
  <c r="D10" i="1" l="1"/>
  <c r="D45" i="1" s="1"/>
  <c r="D47" i="1" s="1"/>
</calcChain>
</file>

<file path=xl/sharedStrings.xml><?xml version="1.0" encoding="utf-8"?>
<sst xmlns="http://schemas.openxmlformats.org/spreadsheetml/2006/main" count="254" uniqueCount="223">
  <si>
    <t>kiadások</t>
  </si>
  <si>
    <t>összesen</t>
  </si>
  <si>
    <t>Ök.</t>
  </si>
  <si>
    <t>temető</t>
  </si>
  <si>
    <t>közfoglalk</t>
  </si>
  <si>
    <t>közút</t>
  </si>
  <si>
    <t>közvilágítás</t>
  </si>
  <si>
    <t>zöldterület</t>
  </si>
  <si>
    <t>község-gazd</t>
  </si>
  <si>
    <t>ho</t>
  </si>
  <si>
    <t>sport</t>
  </si>
  <si>
    <t>könyvtár</t>
  </si>
  <si>
    <t>művház</t>
  </si>
  <si>
    <t>civil szerv</t>
  </si>
  <si>
    <t>étkeztetés</t>
  </si>
  <si>
    <t>temetési</t>
  </si>
  <si>
    <t>fht</t>
  </si>
  <si>
    <t>lakásfennt</t>
  </si>
  <si>
    <t>egy.ök.segély</t>
  </si>
  <si>
    <t>illetmény</t>
  </si>
  <si>
    <t>k1101</t>
  </si>
  <si>
    <t>választott tisztv.</t>
  </si>
  <si>
    <t>k121</t>
  </si>
  <si>
    <t>megbízási</t>
  </si>
  <si>
    <t>k122</t>
  </si>
  <si>
    <t>személyi össz:</t>
  </si>
  <si>
    <t>járulék</t>
  </si>
  <si>
    <t>k2</t>
  </si>
  <si>
    <t>011130</t>
  </si>
  <si>
    <t>013320</t>
  </si>
  <si>
    <t>041233</t>
  </si>
  <si>
    <t>045160</t>
  </si>
  <si>
    <t>064010</t>
  </si>
  <si>
    <t>066010</t>
  </si>
  <si>
    <t>066020</t>
  </si>
  <si>
    <t>072111</t>
  </si>
  <si>
    <t>081030</t>
  </si>
  <si>
    <t>082044</t>
  </si>
  <si>
    <t>082091</t>
  </si>
  <si>
    <t>084031</t>
  </si>
  <si>
    <t>096015</t>
  </si>
  <si>
    <t>K1</t>
  </si>
  <si>
    <t>K311</t>
  </si>
  <si>
    <t>K312</t>
  </si>
  <si>
    <t>K31</t>
  </si>
  <si>
    <t>készlet össz</t>
  </si>
  <si>
    <t>szakmai</t>
  </si>
  <si>
    <t>üzemeltetési</t>
  </si>
  <si>
    <t>k321</t>
  </si>
  <si>
    <t>k322</t>
  </si>
  <si>
    <t>k32</t>
  </si>
  <si>
    <t>Kommun.szolg.össz</t>
  </si>
  <si>
    <t>informatikai (intern)</t>
  </si>
  <si>
    <t>egyéb kommun.(tel)</t>
  </si>
  <si>
    <t>k331</t>
  </si>
  <si>
    <t>k332</t>
  </si>
  <si>
    <t>k334</t>
  </si>
  <si>
    <t>k336</t>
  </si>
  <si>
    <t>k337</t>
  </si>
  <si>
    <t>k33</t>
  </si>
  <si>
    <t>szolgáltatás össz</t>
  </si>
  <si>
    <t>közüzemi</t>
  </si>
  <si>
    <t>karbantartás</t>
  </si>
  <si>
    <t>egyéb</t>
  </si>
  <si>
    <t>k342</t>
  </si>
  <si>
    <t>reklám, hírdetés</t>
  </si>
  <si>
    <t>kiküld, reklám össz</t>
  </si>
  <si>
    <t xml:space="preserve">k34 </t>
  </si>
  <si>
    <t>áfa</t>
  </si>
  <si>
    <t>k351</t>
  </si>
  <si>
    <t>k352</t>
  </si>
  <si>
    <t>k355</t>
  </si>
  <si>
    <t>k35</t>
  </si>
  <si>
    <t>áfa befiz</t>
  </si>
  <si>
    <t>egyéb dologi</t>
  </si>
  <si>
    <t>egyéb dologi össz</t>
  </si>
  <si>
    <t>k3</t>
  </si>
  <si>
    <t>dologi össz:</t>
  </si>
  <si>
    <t>ellátottak pb.juttat.</t>
  </si>
  <si>
    <t>k4</t>
  </si>
  <si>
    <t>működési kiadás</t>
  </si>
  <si>
    <t>egyéb működési</t>
  </si>
  <si>
    <t>k506</t>
  </si>
  <si>
    <t>k511</t>
  </si>
  <si>
    <t>tartalék</t>
  </si>
  <si>
    <t>k512</t>
  </si>
  <si>
    <t>Működési össz:</t>
  </si>
  <si>
    <t>k5</t>
  </si>
  <si>
    <t>ingatlan beruházás</t>
  </si>
  <si>
    <t>k62</t>
  </si>
  <si>
    <t>gép beszerzés</t>
  </si>
  <si>
    <t>k64</t>
  </si>
  <si>
    <t>beruházás áfa</t>
  </si>
  <si>
    <t>k67</t>
  </si>
  <si>
    <t>Beruházás össz</t>
  </si>
  <si>
    <t>k6</t>
  </si>
  <si>
    <t>ingatlan felújítás</t>
  </si>
  <si>
    <t>k71</t>
  </si>
  <si>
    <t>felújítás áfa</t>
  </si>
  <si>
    <t>k74</t>
  </si>
  <si>
    <t>felújítás össz</t>
  </si>
  <si>
    <t>k7</t>
  </si>
  <si>
    <t>bevételek</t>
  </si>
  <si>
    <t>összeen</t>
  </si>
  <si>
    <t>011220</t>
  </si>
  <si>
    <t>018010</t>
  </si>
  <si>
    <t>013350</t>
  </si>
  <si>
    <t>Önkorm.</t>
  </si>
  <si>
    <t>Adó</t>
  </si>
  <si>
    <t>Lakbér,bérl</t>
  </si>
  <si>
    <t>Normatíva</t>
  </si>
  <si>
    <t>Közcélú</t>
  </si>
  <si>
    <t>Műv.ház</t>
  </si>
  <si>
    <t>isk.étkezt.</t>
  </si>
  <si>
    <t>B111</t>
  </si>
  <si>
    <t>B113</t>
  </si>
  <si>
    <t>B114</t>
  </si>
  <si>
    <t>B115</t>
  </si>
  <si>
    <t>B1</t>
  </si>
  <si>
    <t>B16</t>
  </si>
  <si>
    <t>Ált.támogatás</t>
  </si>
  <si>
    <t>szoc, gyétkeztetés</t>
  </si>
  <si>
    <t>kulturális tám</t>
  </si>
  <si>
    <t>kieg.támogatás</t>
  </si>
  <si>
    <t>egyéb mc.tám</t>
  </si>
  <si>
    <t>Ipadó</t>
  </si>
  <si>
    <t>B351</t>
  </si>
  <si>
    <t>gj.adó</t>
  </si>
  <si>
    <t>B354</t>
  </si>
  <si>
    <t>igazg.szolg.díj</t>
  </si>
  <si>
    <t>B36</t>
  </si>
  <si>
    <t>Közhatalmi bev</t>
  </si>
  <si>
    <t>B3</t>
  </si>
  <si>
    <t>Műk.célú támog.</t>
  </si>
  <si>
    <t>Készlet értékesítés</t>
  </si>
  <si>
    <t>B401</t>
  </si>
  <si>
    <t>Szolgáltatás (bérlet)</t>
  </si>
  <si>
    <t>B402</t>
  </si>
  <si>
    <t>Ellátási (tér.díj)</t>
  </si>
  <si>
    <t>B405</t>
  </si>
  <si>
    <t>Áfa bevétel</t>
  </si>
  <si>
    <t>B406</t>
  </si>
  <si>
    <t xml:space="preserve">Kamat </t>
  </si>
  <si>
    <t>B408</t>
  </si>
  <si>
    <t>B411</t>
  </si>
  <si>
    <t>Működési bevétel</t>
  </si>
  <si>
    <t>B4</t>
  </si>
  <si>
    <t>Költségvetési bevét</t>
  </si>
  <si>
    <t>finanszírozási (eévi pm)</t>
  </si>
  <si>
    <t>B8</t>
  </si>
  <si>
    <t>Bevétel összesen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</si>
  <si>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</si>
  <si>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</si>
  <si>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</si>
  <si>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</si>
  <si>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</si>
  <si>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</si>
  <si>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</si>
  <si>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</si>
  <si>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</si>
  <si>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</si>
  <si>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</si>
  <si>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</si>
  <si>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</si>
  <si>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</si>
  <si>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</si>
  <si>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</si>
  <si>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</si>
  <si>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</si>
  <si>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</si>
  <si>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</si>
  <si>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</si>
  <si>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</si>
  <si>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</si>
  <si>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</si>
  <si>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</si>
  <si>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</si>
  <si>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</si>
  <si>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</si>
  <si>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</si>
  <si>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</si>
  <si>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</si>
  <si>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</si>
  <si>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</si>
  <si>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</si>
  <si>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</si>
  <si>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</si>
  <si>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</si>
  <si>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</si>
  <si>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</si>
  <si>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</si>
  <si>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Kiadások </t>
  </si>
  <si>
    <t>finanszírozási kiadás</t>
  </si>
  <si>
    <t>K9</t>
  </si>
  <si>
    <t>Kiadás összesen:</t>
  </si>
  <si>
    <t>jutalom</t>
  </si>
  <si>
    <t>k1102</t>
  </si>
  <si>
    <t>egyéb személyi jutt</t>
  </si>
  <si>
    <t>k1113</t>
  </si>
  <si>
    <t>családsegítés</t>
  </si>
  <si>
    <t>k3339</t>
  </si>
  <si>
    <t>k502</t>
  </si>
  <si>
    <t>elvonások,befiz.</t>
  </si>
  <si>
    <t>40.</t>
  </si>
  <si>
    <t>41.</t>
  </si>
  <si>
    <t>42.</t>
  </si>
  <si>
    <t>43.</t>
  </si>
  <si>
    <t>bérleti díj</t>
  </si>
  <si>
    <t>K1-K7</t>
  </si>
  <si>
    <t>óvodáztatási</t>
  </si>
  <si>
    <t>B410</t>
  </si>
  <si>
    <t>018030</t>
  </si>
  <si>
    <t>900060</t>
  </si>
  <si>
    <t>105020</t>
  </si>
  <si>
    <t>Funk.nem b.</t>
  </si>
  <si>
    <t>Finansz.műv</t>
  </si>
  <si>
    <t>kártérítés</t>
  </si>
  <si>
    <t>018020</t>
  </si>
  <si>
    <t>Közp.befizetés</t>
  </si>
  <si>
    <t>finansz.műv</t>
  </si>
  <si>
    <t>Önk.elszám</t>
  </si>
  <si>
    <t>Csősz Község Önkormányzat 2015. évi kiadásai kormányzati funkcióként     e Ft-ban                                                                                                      3. számú melléklet a 3./2016.(V.05.) önkormányzati rendelethez</t>
  </si>
  <si>
    <t>Csősz Község Önkormányzat 2015. évi bevételei kormányzati funkcióként     e Ft-ban                                             4. számú melléklet a 3./2016.( V.05.)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</si>
</sst>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0" fillId="0" borderId="4" xfId="0" applyFont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Border="1"/>
    <xf numFmtId="3" fontId="3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zoomScaleNormal="100" workbookViewId="0">
      <selection activeCell="B1" sqref="B1:V1"/>
    </sheetView>
  </sheetViews>
  <sheetFormatPr defaultRowHeight="12.75" x14ac:dyDescent="0.2"/>
  <cols>
    <col min="1" max="1" width="6.7109375" customWidth="1"/>
    <col min="2" max="2" width="17.5703125"/>
    <col min="3" max="3" width="9.85546875"/>
    <col min="4" max="4" width="11.5703125" customWidth="1"/>
    <col min="5" max="1025" width="11.5703125"/>
  </cols>
  <sheetData>
    <row r="1" spans="1:25" x14ac:dyDescent="0.2">
      <c r="B1" s="36" t="s">
        <v>221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3" spans="1:25" x14ac:dyDescent="0.2">
      <c r="A3" s="39" t="s">
        <v>151</v>
      </c>
      <c r="B3" s="34" t="s">
        <v>0</v>
      </c>
      <c r="C3" s="37"/>
      <c r="D3" s="3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219</v>
      </c>
      <c r="R3" s="1" t="s">
        <v>14</v>
      </c>
      <c r="S3" s="1" t="s">
        <v>15</v>
      </c>
      <c r="T3" s="1" t="s">
        <v>16</v>
      </c>
      <c r="U3" s="1" t="s">
        <v>17</v>
      </c>
      <c r="V3" s="2" t="s">
        <v>18</v>
      </c>
      <c r="W3" s="19" t="s">
        <v>199</v>
      </c>
      <c r="X3" s="3" t="s">
        <v>220</v>
      </c>
      <c r="Y3" s="19" t="s">
        <v>209</v>
      </c>
    </row>
    <row r="4" spans="1:25" x14ac:dyDescent="0.2">
      <c r="A4" s="39"/>
      <c r="B4" s="34"/>
      <c r="C4" s="38"/>
      <c r="D4" s="35"/>
      <c r="E4" s="4" t="s">
        <v>28</v>
      </c>
      <c r="F4" s="4" t="s">
        <v>29</v>
      </c>
      <c r="G4" s="4" t="s">
        <v>30</v>
      </c>
      <c r="H4" s="5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212</v>
      </c>
      <c r="R4" s="4" t="s">
        <v>40</v>
      </c>
      <c r="S4" s="4">
        <v>103010</v>
      </c>
      <c r="T4" s="4" t="s">
        <v>213</v>
      </c>
      <c r="U4" s="4">
        <v>106020</v>
      </c>
      <c r="V4" s="4">
        <v>107060</v>
      </c>
      <c r="W4" s="20">
        <v>107054</v>
      </c>
      <c r="X4" s="20" t="s">
        <v>105</v>
      </c>
      <c r="Y4" s="20">
        <v>104051</v>
      </c>
    </row>
    <row r="5" spans="1:25" x14ac:dyDescent="0.2">
      <c r="A5" s="12" t="s">
        <v>152</v>
      </c>
      <c r="B5" s="13" t="s">
        <v>19</v>
      </c>
      <c r="C5" s="3" t="s">
        <v>20</v>
      </c>
      <c r="D5" s="21">
        <f t="shared" ref="D5:D12" si="0">SUM(E5:V5)</f>
        <v>26034</v>
      </c>
      <c r="E5" s="21">
        <v>662</v>
      </c>
      <c r="F5" s="21"/>
      <c r="G5" s="21">
        <v>23902</v>
      </c>
      <c r="H5" s="21"/>
      <c r="I5" s="21"/>
      <c r="J5" s="21"/>
      <c r="K5" s="21"/>
      <c r="L5" s="21"/>
      <c r="M5" s="21"/>
      <c r="N5" s="21"/>
      <c r="O5" s="21">
        <v>1470</v>
      </c>
      <c r="P5" s="21"/>
      <c r="Q5" s="21"/>
      <c r="R5" s="21"/>
      <c r="S5" s="21"/>
      <c r="T5" s="21"/>
      <c r="U5" s="21"/>
      <c r="V5" s="21"/>
      <c r="W5" s="23"/>
      <c r="X5" s="3"/>
      <c r="Y5" s="3"/>
    </row>
    <row r="6" spans="1:25" x14ac:dyDescent="0.2">
      <c r="A6" s="18" t="s">
        <v>153</v>
      </c>
      <c r="B6" s="13" t="s">
        <v>195</v>
      </c>
      <c r="C6" s="3" t="s">
        <v>196</v>
      </c>
      <c r="D6" s="21">
        <f t="shared" si="0"/>
        <v>51</v>
      </c>
      <c r="E6" s="21"/>
      <c r="F6" s="21"/>
      <c r="G6" s="21">
        <v>51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3"/>
      <c r="X6" s="3"/>
      <c r="Y6" s="3"/>
    </row>
    <row r="7" spans="1:25" x14ac:dyDescent="0.2">
      <c r="A7" s="18" t="s">
        <v>154</v>
      </c>
      <c r="B7" s="13" t="s">
        <v>197</v>
      </c>
      <c r="C7" s="3" t="s">
        <v>198</v>
      </c>
      <c r="D7" s="21">
        <f t="shared" si="0"/>
        <v>353</v>
      </c>
      <c r="E7" s="21"/>
      <c r="F7" s="21"/>
      <c r="G7" s="21">
        <v>248</v>
      </c>
      <c r="H7" s="21"/>
      <c r="I7" s="21"/>
      <c r="J7" s="21"/>
      <c r="K7" s="21"/>
      <c r="L7" s="21"/>
      <c r="M7" s="21"/>
      <c r="N7" s="21"/>
      <c r="O7" s="21">
        <v>105</v>
      </c>
      <c r="P7" s="21"/>
      <c r="Q7" s="21"/>
      <c r="R7" s="21"/>
      <c r="S7" s="21"/>
      <c r="T7" s="21"/>
      <c r="U7" s="21"/>
      <c r="V7" s="21"/>
      <c r="W7" s="23"/>
      <c r="X7" s="3"/>
      <c r="Y7" s="3"/>
    </row>
    <row r="8" spans="1:25" x14ac:dyDescent="0.2">
      <c r="A8" s="18" t="s">
        <v>155</v>
      </c>
      <c r="B8" s="13" t="s">
        <v>21</v>
      </c>
      <c r="C8" s="3" t="s">
        <v>22</v>
      </c>
      <c r="D8" s="21">
        <f t="shared" si="0"/>
        <v>5999</v>
      </c>
      <c r="E8" s="23">
        <v>5999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3"/>
      <c r="Y8" s="3"/>
    </row>
    <row r="9" spans="1:25" x14ac:dyDescent="0.2">
      <c r="A9" s="18" t="s">
        <v>156</v>
      </c>
      <c r="B9" s="13" t="s">
        <v>23</v>
      </c>
      <c r="C9" s="3" t="s">
        <v>24</v>
      </c>
      <c r="D9" s="21">
        <f t="shared" si="0"/>
        <v>601</v>
      </c>
      <c r="E9" s="23">
        <v>110</v>
      </c>
      <c r="F9" s="23"/>
      <c r="G9" s="23"/>
      <c r="H9" s="23"/>
      <c r="I9" s="23"/>
      <c r="J9" s="23"/>
      <c r="K9" s="23"/>
      <c r="L9" s="23"/>
      <c r="M9" s="23"/>
      <c r="N9" s="23">
        <v>491</v>
      </c>
      <c r="O9" s="23"/>
      <c r="P9" s="23"/>
      <c r="Q9" s="23"/>
      <c r="R9" s="23"/>
      <c r="S9" s="23"/>
      <c r="T9" s="23"/>
      <c r="U9" s="23"/>
      <c r="V9" s="23"/>
      <c r="W9" s="23"/>
      <c r="X9" s="3"/>
      <c r="Y9" s="3"/>
    </row>
    <row r="10" spans="1:25" x14ac:dyDescent="0.2">
      <c r="A10" s="18" t="s">
        <v>157</v>
      </c>
      <c r="B10" s="14" t="s">
        <v>25</v>
      </c>
      <c r="C10" s="3" t="s">
        <v>41</v>
      </c>
      <c r="D10" s="22">
        <f t="shared" si="0"/>
        <v>33038</v>
      </c>
      <c r="E10" s="22">
        <f t="shared" ref="E10:V10" si="1">SUM(E5:E9)</f>
        <v>6771</v>
      </c>
      <c r="F10" s="22">
        <f t="shared" si="1"/>
        <v>0</v>
      </c>
      <c r="G10" s="22">
        <f t="shared" si="1"/>
        <v>24201</v>
      </c>
      <c r="H10" s="22">
        <f t="shared" si="1"/>
        <v>0</v>
      </c>
      <c r="I10" s="22">
        <f t="shared" si="1"/>
        <v>0</v>
      </c>
      <c r="J10" s="22">
        <f t="shared" si="1"/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2">
        <f t="shared" si="1"/>
        <v>491</v>
      </c>
      <c r="O10" s="22">
        <f t="shared" si="1"/>
        <v>1575</v>
      </c>
      <c r="P10" s="22">
        <f t="shared" si="1"/>
        <v>0</v>
      </c>
      <c r="Q10" s="22">
        <f t="shared" si="1"/>
        <v>0</v>
      </c>
      <c r="R10" s="22">
        <f t="shared" si="1"/>
        <v>0</v>
      </c>
      <c r="S10" s="22">
        <f t="shared" si="1"/>
        <v>0</v>
      </c>
      <c r="T10" s="22">
        <f t="shared" si="1"/>
        <v>0</v>
      </c>
      <c r="U10" s="22">
        <f t="shared" si="1"/>
        <v>0</v>
      </c>
      <c r="V10" s="22">
        <f t="shared" si="1"/>
        <v>0</v>
      </c>
      <c r="W10" s="22"/>
      <c r="X10" s="6"/>
      <c r="Y10" s="3"/>
    </row>
    <row r="11" spans="1:25" x14ac:dyDescent="0.2">
      <c r="A11" s="18" t="s">
        <v>158</v>
      </c>
      <c r="B11" s="14" t="s">
        <v>26</v>
      </c>
      <c r="C11" s="3" t="s">
        <v>27</v>
      </c>
      <c r="D11" s="22">
        <f t="shared" si="0"/>
        <v>5469</v>
      </c>
      <c r="E11" s="22">
        <v>1595</v>
      </c>
      <c r="F11" s="22"/>
      <c r="G11" s="22">
        <v>3329</v>
      </c>
      <c r="H11" s="22"/>
      <c r="I11" s="22"/>
      <c r="J11" s="22"/>
      <c r="K11" s="22"/>
      <c r="L11" s="22"/>
      <c r="M11" s="22"/>
      <c r="N11" s="22">
        <v>120</v>
      </c>
      <c r="O11" s="22">
        <v>425</v>
      </c>
      <c r="P11" s="22"/>
      <c r="Q11" s="22"/>
      <c r="R11" s="22"/>
      <c r="S11" s="22"/>
      <c r="T11" s="22"/>
      <c r="U11" s="22"/>
      <c r="V11" s="22"/>
      <c r="W11" s="22"/>
      <c r="X11" s="6"/>
      <c r="Y11" s="3"/>
    </row>
    <row r="12" spans="1:25" x14ac:dyDescent="0.2">
      <c r="A12" s="18" t="s">
        <v>159</v>
      </c>
      <c r="B12" s="13" t="s">
        <v>46</v>
      </c>
      <c r="C12" s="3" t="s">
        <v>42</v>
      </c>
      <c r="D12" s="21">
        <f t="shared" si="0"/>
        <v>84</v>
      </c>
      <c r="E12" s="23">
        <v>28</v>
      </c>
      <c r="F12" s="23"/>
      <c r="G12" s="23">
        <v>3</v>
      </c>
      <c r="H12" s="23"/>
      <c r="I12" s="23"/>
      <c r="J12" s="23"/>
      <c r="K12" s="23"/>
      <c r="L12" s="23"/>
      <c r="M12" s="23"/>
      <c r="N12" s="23">
        <v>44</v>
      </c>
      <c r="O12" s="23">
        <v>9</v>
      </c>
      <c r="P12" s="23"/>
      <c r="Q12" s="23"/>
      <c r="R12" s="23"/>
      <c r="S12" s="23"/>
      <c r="T12" s="23"/>
      <c r="U12" s="23"/>
      <c r="V12" s="23"/>
      <c r="W12" s="23"/>
      <c r="X12" s="3"/>
      <c r="Y12" s="3"/>
    </row>
    <row r="13" spans="1:25" x14ac:dyDescent="0.2">
      <c r="A13" s="18" t="s">
        <v>160</v>
      </c>
      <c r="B13" s="13" t="s">
        <v>47</v>
      </c>
      <c r="C13" s="3" t="s">
        <v>43</v>
      </c>
      <c r="D13" s="21">
        <f>SUM(E13:W13)</f>
        <v>4151</v>
      </c>
      <c r="E13" s="23">
        <v>294</v>
      </c>
      <c r="F13" s="23">
        <v>15</v>
      </c>
      <c r="G13" s="23">
        <v>2740</v>
      </c>
      <c r="H13" s="23">
        <v>57</v>
      </c>
      <c r="I13" s="23"/>
      <c r="J13" s="23">
        <v>586</v>
      </c>
      <c r="K13" s="23">
        <v>19</v>
      </c>
      <c r="L13" s="23">
        <v>79</v>
      </c>
      <c r="M13" s="23"/>
      <c r="N13" s="23"/>
      <c r="O13" s="23">
        <v>337</v>
      </c>
      <c r="P13" s="23"/>
      <c r="Q13" s="23"/>
      <c r="R13" s="23"/>
      <c r="S13" s="23"/>
      <c r="T13" s="23"/>
      <c r="U13" s="23"/>
      <c r="V13" s="23"/>
      <c r="W13" s="23">
        <v>24</v>
      </c>
      <c r="X13" s="3"/>
      <c r="Y13" s="3"/>
    </row>
    <row r="14" spans="1:25" x14ac:dyDescent="0.2">
      <c r="A14" s="18" t="s">
        <v>161</v>
      </c>
      <c r="B14" s="14" t="s">
        <v>45</v>
      </c>
      <c r="C14" s="6" t="s">
        <v>44</v>
      </c>
      <c r="D14" s="22">
        <f>SUM(D12:D13)</f>
        <v>4235</v>
      </c>
      <c r="E14" s="22">
        <f>SUM(E12:E13)</f>
        <v>322</v>
      </c>
      <c r="F14" s="22">
        <f>SUM(F12:F13)</f>
        <v>15</v>
      </c>
      <c r="G14" s="22">
        <f>SUM(G12:G13)</f>
        <v>2743</v>
      </c>
      <c r="H14" s="22">
        <f>SUM(H12:H13)</f>
        <v>57</v>
      </c>
      <c r="I14" s="22">
        <f>SUM(I11:I13)</f>
        <v>0</v>
      </c>
      <c r="J14" s="22">
        <f>SUM(J11:J13)</f>
        <v>586</v>
      </c>
      <c r="K14" s="22">
        <f>SUM(K11:K13)</f>
        <v>19</v>
      </c>
      <c r="L14" s="22">
        <f>SUM(L11:L13)</f>
        <v>79</v>
      </c>
      <c r="M14" s="22">
        <f>SUM(M11:M13)</f>
        <v>0</v>
      </c>
      <c r="N14" s="22">
        <f>SUM(N12:N13)</f>
        <v>44</v>
      </c>
      <c r="O14" s="22">
        <f>SUM(O12:O13)</f>
        <v>346</v>
      </c>
      <c r="P14" s="22">
        <f>SUM(P12:P13)</f>
        <v>0</v>
      </c>
      <c r="Q14" s="22">
        <f t="shared" ref="Q14:T14" si="2">SUM(Q11:Q13)</f>
        <v>0</v>
      </c>
      <c r="R14" s="22">
        <f t="shared" si="2"/>
        <v>0</v>
      </c>
      <c r="S14" s="22">
        <f t="shared" si="2"/>
        <v>0</v>
      </c>
      <c r="T14" s="22">
        <f t="shared" si="2"/>
        <v>0</v>
      </c>
      <c r="U14" s="22">
        <f t="shared" ref="U14" si="3">SUM(U11:U13)</f>
        <v>0</v>
      </c>
      <c r="V14" s="22">
        <f t="shared" ref="V14" si="4">SUM(V11:V13)</f>
        <v>0</v>
      </c>
      <c r="W14" s="22">
        <f t="shared" ref="W14" si="5">SUM(W11:W13)</f>
        <v>24</v>
      </c>
      <c r="X14" s="3"/>
      <c r="Y14" s="3"/>
    </row>
    <row r="15" spans="1:25" x14ac:dyDescent="0.2">
      <c r="A15" s="18" t="s">
        <v>162</v>
      </c>
      <c r="B15" s="15" t="s">
        <v>52</v>
      </c>
      <c r="C15" s="3" t="s">
        <v>48</v>
      </c>
      <c r="D15" s="23">
        <f>SUM(E15:W15)</f>
        <v>115</v>
      </c>
      <c r="E15" s="23">
        <v>115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"/>
      <c r="Y15" s="3"/>
    </row>
    <row r="16" spans="1:25" x14ac:dyDescent="0.2">
      <c r="A16" s="18" t="s">
        <v>163</v>
      </c>
      <c r="B16" s="15" t="s">
        <v>53</v>
      </c>
      <c r="C16" s="3" t="s">
        <v>49</v>
      </c>
      <c r="D16" s="23">
        <f>SUM(E16:W16)</f>
        <v>381</v>
      </c>
      <c r="E16" s="23">
        <v>375</v>
      </c>
      <c r="F16" s="23"/>
      <c r="G16" s="23"/>
      <c r="H16" s="23"/>
      <c r="I16" s="23"/>
      <c r="J16" s="23"/>
      <c r="K16" s="23">
        <v>6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3"/>
      <c r="Y16" s="3"/>
    </row>
    <row r="17" spans="1:25" x14ac:dyDescent="0.2">
      <c r="A17" s="18" t="s">
        <v>164</v>
      </c>
      <c r="B17" s="14" t="s">
        <v>51</v>
      </c>
      <c r="C17" s="6" t="s">
        <v>50</v>
      </c>
      <c r="D17" s="22">
        <f t="shared" ref="D17:W17" si="6">SUM(D15:D16)</f>
        <v>496</v>
      </c>
      <c r="E17" s="22">
        <f t="shared" si="6"/>
        <v>490</v>
      </c>
      <c r="F17" s="22">
        <f t="shared" si="6"/>
        <v>0</v>
      </c>
      <c r="G17" s="22">
        <f t="shared" si="6"/>
        <v>0</v>
      </c>
      <c r="H17" s="22">
        <f t="shared" si="6"/>
        <v>0</v>
      </c>
      <c r="I17" s="22">
        <f t="shared" si="6"/>
        <v>0</v>
      </c>
      <c r="J17" s="22">
        <f t="shared" si="6"/>
        <v>0</v>
      </c>
      <c r="K17" s="22">
        <f t="shared" si="6"/>
        <v>6</v>
      </c>
      <c r="L17" s="22">
        <f t="shared" si="6"/>
        <v>0</v>
      </c>
      <c r="M17" s="22">
        <f t="shared" si="6"/>
        <v>0</v>
      </c>
      <c r="N17" s="22">
        <f t="shared" si="6"/>
        <v>0</v>
      </c>
      <c r="O17" s="22">
        <f t="shared" si="6"/>
        <v>0</v>
      </c>
      <c r="P17" s="22">
        <f t="shared" si="6"/>
        <v>0</v>
      </c>
      <c r="Q17" s="22">
        <f t="shared" si="6"/>
        <v>0</v>
      </c>
      <c r="R17" s="22">
        <f t="shared" si="6"/>
        <v>0</v>
      </c>
      <c r="S17" s="22">
        <f t="shared" si="6"/>
        <v>0</v>
      </c>
      <c r="T17" s="22">
        <f t="shared" si="6"/>
        <v>0</v>
      </c>
      <c r="U17" s="22">
        <f t="shared" si="6"/>
        <v>0</v>
      </c>
      <c r="V17" s="22">
        <f t="shared" si="6"/>
        <v>0</v>
      </c>
      <c r="W17" s="22">
        <f t="shared" si="6"/>
        <v>0</v>
      </c>
      <c r="X17" s="3"/>
      <c r="Y17" s="3"/>
    </row>
    <row r="18" spans="1:25" x14ac:dyDescent="0.2">
      <c r="A18" s="18" t="s">
        <v>165</v>
      </c>
      <c r="B18" s="15" t="s">
        <v>61</v>
      </c>
      <c r="C18" s="3" t="s">
        <v>54</v>
      </c>
      <c r="D18" s="23">
        <f t="shared" ref="D18:D23" si="7">SUM(E18:W18)</f>
        <v>2286</v>
      </c>
      <c r="E18" s="23">
        <v>540</v>
      </c>
      <c r="F18" s="23">
        <v>36</v>
      </c>
      <c r="G18" s="23">
        <v>142</v>
      </c>
      <c r="H18" s="23"/>
      <c r="I18" s="23">
        <v>974</v>
      </c>
      <c r="J18" s="23"/>
      <c r="K18" s="23">
        <v>249</v>
      </c>
      <c r="L18" s="23">
        <v>294</v>
      </c>
      <c r="M18" s="23">
        <v>6</v>
      </c>
      <c r="N18" s="23"/>
      <c r="O18" s="23">
        <v>45</v>
      </c>
      <c r="P18" s="23"/>
      <c r="Q18" s="23"/>
      <c r="R18" s="23"/>
      <c r="S18" s="23"/>
      <c r="T18" s="23"/>
      <c r="U18" s="23"/>
      <c r="V18" s="23"/>
      <c r="W18" s="23"/>
      <c r="X18" s="3"/>
      <c r="Y18" s="3"/>
    </row>
    <row r="19" spans="1:25" x14ac:dyDescent="0.2">
      <c r="A19" s="18" t="s">
        <v>166</v>
      </c>
      <c r="B19" s="15" t="s">
        <v>14</v>
      </c>
      <c r="C19" s="3" t="s">
        <v>55</v>
      </c>
      <c r="D19" s="23">
        <f t="shared" si="7"/>
        <v>4254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v>4254</v>
      </c>
      <c r="S19" s="23"/>
      <c r="T19" s="23"/>
      <c r="U19" s="23"/>
      <c r="V19" s="23"/>
      <c r="W19" s="23"/>
      <c r="X19" s="3"/>
      <c r="Y19" s="3"/>
    </row>
    <row r="20" spans="1:25" x14ac:dyDescent="0.2">
      <c r="A20" s="18" t="s">
        <v>167</v>
      </c>
      <c r="B20" s="15" t="s">
        <v>207</v>
      </c>
      <c r="C20" s="3" t="s">
        <v>200</v>
      </c>
      <c r="D20" s="23">
        <f t="shared" si="7"/>
        <v>19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>
        <v>19</v>
      </c>
      <c r="X20" s="3"/>
      <c r="Y20" s="3"/>
    </row>
    <row r="21" spans="1:25" x14ac:dyDescent="0.2">
      <c r="A21" s="18" t="s">
        <v>168</v>
      </c>
      <c r="B21" s="15" t="s">
        <v>62</v>
      </c>
      <c r="C21" s="3" t="s">
        <v>56</v>
      </c>
      <c r="D21" s="23">
        <f t="shared" si="7"/>
        <v>50</v>
      </c>
      <c r="E21" s="23">
        <v>8</v>
      </c>
      <c r="F21" s="23"/>
      <c r="G21" s="23"/>
      <c r="H21" s="23">
        <v>40</v>
      </c>
      <c r="I21" s="23"/>
      <c r="J21" s="23"/>
      <c r="K21" s="23">
        <v>2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3"/>
      <c r="Y21" s="3"/>
    </row>
    <row r="22" spans="1:25" x14ac:dyDescent="0.2">
      <c r="A22" s="18" t="s">
        <v>169</v>
      </c>
      <c r="B22" s="15" t="s">
        <v>46</v>
      </c>
      <c r="C22" s="3" t="s">
        <v>57</v>
      </c>
      <c r="D22" s="23">
        <f t="shared" si="7"/>
        <v>1245</v>
      </c>
      <c r="E22" s="23">
        <v>432</v>
      </c>
      <c r="F22" s="23">
        <v>7</v>
      </c>
      <c r="G22" s="23">
        <v>554</v>
      </c>
      <c r="H22" s="23"/>
      <c r="I22" s="23"/>
      <c r="J22" s="23"/>
      <c r="K22" s="23">
        <v>100</v>
      </c>
      <c r="L22" s="23">
        <v>152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3"/>
      <c r="Y22" s="3"/>
    </row>
    <row r="23" spans="1:25" x14ac:dyDescent="0.2">
      <c r="A23" s="18" t="s">
        <v>170</v>
      </c>
      <c r="B23" s="15" t="s">
        <v>63</v>
      </c>
      <c r="C23" s="3" t="s">
        <v>58</v>
      </c>
      <c r="D23" s="23">
        <f t="shared" si="7"/>
        <v>878</v>
      </c>
      <c r="E23" s="23">
        <v>800</v>
      </c>
      <c r="F23" s="23">
        <v>38</v>
      </c>
      <c r="G23" s="23">
        <v>30</v>
      </c>
      <c r="H23" s="23"/>
      <c r="I23" s="23"/>
      <c r="J23" s="23"/>
      <c r="K23" s="23"/>
      <c r="L23" s="23"/>
      <c r="M23" s="23"/>
      <c r="N23" s="23"/>
      <c r="O23" s="23">
        <v>4</v>
      </c>
      <c r="P23" s="23"/>
      <c r="Q23" s="23"/>
      <c r="R23" s="23"/>
      <c r="S23" s="23"/>
      <c r="T23" s="23"/>
      <c r="U23" s="23"/>
      <c r="V23" s="23"/>
      <c r="W23" s="23">
        <v>6</v>
      </c>
      <c r="X23" s="3"/>
      <c r="Y23" s="3"/>
    </row>
    <row r="24" spans="1:25" x14ac:dyDescent="0.2">
      <c r="A24" s="18" t="s">
        <v>171</v>
      </c>
      <c r="B24" s="14" t="s">
        <v>60</v>
      </c>
      <c r="C24" s="6" t="s">
        <v>59</v>
      </c>
      <c r="D24" s="22">
        <f t="shared" ref="D24:W24" si="8">SUM(D18:D23)</f>
        <v>8732</v>
      </c>
      <c r="E24" s="22">
        <f t="shared" si="8"/>
        <v>1780</v>
      </c>
      <c r="F24" s="22">
        <f t="shared" si="8"/>
        <v>81</v>
      </c>
      <c r="G24" s="22">
        <f t="shared" si="8"/>
        <v>726</v>
      </c>
      <c r="H24" s="22">
        <f t="shared" si="8"/>
        <v>40</v>
      </c>
      <c r="I24" s="22">
        <f t="shared" si="8"/>
        <v>974</v>
      </c>
      <c r="J24" s="22">
        <f t="shared" si="8"/>
        <v>0</v>
      </c>
      <c r="K24" s="22">
        <f t="shared" si="8"/>
        <v>351</v>
      </c>
      <c r="L24" s="22">
        <f t="shared" si="8"/>
        <v>446</v>
      </c>
      <c r="M24" s="22">
        <f t="shared" si="8"/>
        <v>6</v>
      </c>
      <c r="N24" s="22">
        <f t="shared" si="8"/>
        <v>0</v>
      </c>
      <c r="O24" s="22">
        <f t="shared" si="8"/>
        <v>49</v>
      </c>
      <c r="P24" s="22">
        <f t="shared" si="8"/>
        <v>0</v>
      </c>
      <c r="Q24" s="22">
        <f t="shared" si="8"/>
        <v>0</v>
      </c>
      <c r="R24" s="22">
        <f t="shared" si="8"/>
        <v>4254</v>
      </c>
      <c r="S24" s="22">
        <f t="shared" si="8"/>
        <v>0</v>
      </c>
      <c r="T24" s="22">
        <f t="shared" si="8"/>
        <v>0</v>
      </c>
      <c r="U24" s="22">
        <f t="shared" si="8"/>
        <v>0</v>
      </c>
      <c r="V24" s="22">
        <f t="shared" si="8"/>
        <v>0</v>
      </c>
      <c r="W24" s="22">
        <f t="shared" si="8"/>
        <v>25</v>
      </c>
      <c r="X24" s="3"/>
      <c r="Y24" s="3"/>
    </row>
    <row r="25" spans="1:25" x14ac:dyDescent="0.2">
      <c r="A25" s="18" t="s">
        <v>172</v>
      </c>
      <c r="B25" s="15" t="s">
        <v>65</v>
      </c>
      <c r="C25" s="3" t="s">
        <v>64</v>
      </c>
      <c r="D25" s="23">
        <f>SUM(E25:W25)</f>
        <v>47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>
        <v>47</v>
      </c>
      <c r="X25" s="3"/>
      <c r="Y25" s="3"/>
    </row>
    <row r="26" spans="1:25" x14ac:dyDescent="0.2">
      <c r="A26" s="18" t="s">
        <v>173</v>
      </c>
      <c r="B26" s="14" t="s">
        <v>66</v>
      </c>
      <c r="C26" s="6" t="s">
        <v>67</v>
      </c>
      <c r="D26" s="22">
        <f>SUM(D25)</f>
        <v>47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3"/>
      <c r="Y26" s="3"/>
    </row>
    <row r="27" spans="1:25" x14ac:dyDescent="0.2">
      <c r="A27" s="18" t="s">
        <v>174</v>
      </c>
      <c r="B27" s="15" t="s">
        <v>68</v>
      </c>
      <c r="C27" s="3" t="s">
        <v>69</v>
      </c>
      <c r="D27" s="23">
        <f>SUM(E27:W27)</f>
        <v>3196</v>
      </c>
      <c r="E27" s="23">
        <v>563</v>
      </c>
      <c r="F27" s="23">
        <v>26</v>
      </c>
      <c r="G27" s="23">
        <v>669</v>
      </c>
      <c r="H27" s="23">
        <v>26</v>
      </c>
      <c r="I27" s="23">
        <v>250</v>
      </c>
      <c r="J27" s="23">
        <v>155</v>
      </c>
      <c r="K27" s="23">
        <v>128</v>
      </c>
      <c r="L27" s="23">
        <v>97</v>
      </c>
      <c r="M27" s="23">
        <v>1</v>
      </c>
      <c r="N27" s="23">
        <v>2</v>
      </c>
      <c r="O27" s="23">
        <v>105</v>
      </c>
      <c r="P27" s="23"/>
      <c r="Q27" s="23"/>
      <c r="R27" s="23">
        <v>1148</v>
      </c>
      <c r="S27" s="23"/>
      <c r="T27" s="23"/>
      <c r="U27" s="23"/>
      <c r="V27" s="23"/>
      <c r="W27" s="23">
        <v>26</v>
      </c>
      <c r="X27" s="3"/>
      <c r="Y27" s="3"/>
    </row>
    <row r="28" spans="1:25" x14ac:dyDescent="0.2">
      <c r="A28" s="18" t="s">
        <v>175</v>
      </c>
      <c r="B28" s="15" t="s">
        <v>73</v>
      </c>
      <c r="C28" s="3" t="s">
        <v>70</v>
      </c>
      <c r="D28" s="23">
        <f>SUM(E28:W28)</f>
        <v>518</v>
      </c>
      <c r="E28" s="23">
        <v>518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3"/>
      <c r="Y28" s="3"/>
    </row>
    <row r="29" spans="1:25" x14ac:dyDescent="0.2">
      <c r="A29" s="18" t="s">
        <v>176</v>
      </c>
      <c r="B29" s="15" t="s">
        <v>74</v>
      </c>
      <c r="C29" s="3" t="s">
        <v>71</v>
      </c>
      <c r="D29" s="23">
        <f>SUM(E29:W29)</f>
        <v>597</v>
      </c>
      <c r="E29" s="23">
        <v>516</v>
      </c>
      <c r="F29" s="23"/>
      <c r="G29" s="23">
        <v>81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"/>
      <c r="Y29" s="3"/>
    </row>
    <row r="30" spans="1:25" x14ac:dyDescent="0.2">
      <c r="A30" s="18" t="s">
        <v>177</v>
      </c>
      <c r="B30" s="14" t="s">
        <v>75</v>
      </c>
      <c r="C30" s="6" t="s">
        <v>72</v>
      </c>
      <c r="D30" s="22">
        <f t="shared" ref="D30:W30" si="9">SUM(D27:D29)</f>
        <v>4311</v>
      </c>
      <c r="E30" s="22">
        <f t="shared" si="9"/>
        <v>1597</v>
      </c>
      <c r="F30" s="22">
        <f t="shared" si="9"/>
        <v>26</v>
      </c>
      <c r="G30" s="22">
        <f t="shared" si="9"/>
        <v>750</v>
      </c>
      <c r="H30" s="22">
        <f t="shared" si="9"/>
        <v>26</v>
      </c>
      <c r="I30" s="22">
        <f t="shared" si="9"/>
        <v>250</v>
      </c>
      <c r="J30" s="22">
        <f t="shared" si="9"/>
        <v>155</v>
      </c>
      <c r="K30" s="22">
        <f t="shared" si="9"/>
        <v>128</v>
      </c>
      <c r="L30" s="22">
        <f t="shared" si="9"/>
        <v>97</v>
      </c>
      <c r="M30" s="22">
        <f t="shared" si="9"/>
        <v>1</v>
      </c>
      <c r="N30" s="22">
        <f t="shared" si="9"/>
        <v>2</v>
      </c>
      <c r="O30" s="22">
        <f t="shared" si="9"/>
        <v>105</v>
      </c>
      <c r="P30" s="22">
        <f t="shared" si="9"/>
        <v>0</v>
      </c>
      <c r="Q30" s="22">
        <f t="shared" si="9"/>
        <v>0</v>
      </c>
      <c r="R30" s="22">
        <f t="shared" si="9"/>
        <v>1148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26</v>
      </c>
      <c r="X30" s="3"/>
      <c r="Y30" s="3"/>
    </row>
    <row r="31" spans="1:25" x14ac:dyDescent="0.2">
      <c r="A31" s="18" t="s">
        <v>178</v>
      </c>
      <c r="B31" s="14" t="s">
        <v>77</v>
      </c>
      <c r="C31" s="6" t="s">
        <v>76</v>
      </c>
      <c r="D31" s="22">
        <f t="shared" ref="D31:V31" si="10">SUM(D14,D17,D24,D26,D30)</f>
        <v>17821</v>
      </c>
      <c r="E31" s="22">
        <f t="shared" si="10"/>
        <v>4189</v>
      </c>
      <c r="F31" s="22">
        <f t="shared" si="10"/>
        <v>122</v>
      </c>
      <c r="G31" s="22">
        <f t="shared" si="10"/>
        <v>4219</v>
      </c>
      <c r="H31" s="22">
        <f t="shared" si="10"/>
        <v>123</v>
      </c>
      <c r="I31" s="22">
        <f t="shared" si="10"/>
        <v>1224</v>
      </c>
      <c r="J31" s="22">
        <f t="shared" si="10"/>
        <v>741</v>
      </c>
      <c r="K31" s="22">
        <f t="shared" si="10"/>
        <v>504</v>
      </c>
      <c r="L31" s="22">
        <f t="shared" si="10"/>
        <v>622</v>
      </c>
      <c r="M31" s="22">
        <f t="shared" si="10"/>
        <v>7</v>
      </c>
      <c r="N31" s="22">
        <f t="shared" si="10"/>
        <v>46</v>
      </c>
      <c r="O31" s="22">
        <f t="shared" si="10"/>
        <v>500</v>
      </c>
      <c r="P31" s="22">
        <f t="shared" si="10"/>
        <v>0</v>
      </c>
      <c r="Q31" s="22">
        <f t="shared" si="10"/>
        <v>0</v>
      </c>
      <c r="R31" s="22">
        <f t="shared" si="10"/>
        <v>5402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v>122</v>
      </c>
      <c r="X31" s="3"/>
      <c r="Y31" s="3"/>
    </row>
    <row r="32" spans="1:25" x14ac:dyDescent="0.2">
      <c r="A32" s="18" t="s">
        <v>179</v>
      </c>
      <c r="B32" s="14" t="s">
        <v>78</v>
      </c>
      <c r="C32" s="6" t="s">
        <v>79</v>
      </c>
      <c r="D32" s="24">
        <f>SUM(E32:Y32)</f>
        <v>5015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v>180</v>
      </c>
      <c r="T32" s="24">
        <v>1457</v>
      </c>
      <c r="U32" s="24">
        <v>1641</v>
      </c>
      <c r="V32" s="24">
        <v>1677</v>
      </c>
      <c r="W32" s="24"/>
      <c r="X32" s="25"/>
      <c r="Y32" s="3">
        <v>60</v>
      </c>
    </row>
    <row r="33" spans="1:25" x14ac:dyDescent="0.2">
      <c r="A33" s="18" t="s">
        <v>180</v>
      </c>
      <c r="B33" s="26" t="s">
        <v>202</v>
      </c>
      <c r="C33" s="27" t="s">
        <v>201</v>
      </c>
      <c r="D33" s="21">
        <f>SUM(E33:Y33)</f>
        <v>45</v>
      </c>
      <c r="E33" s="21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5">
        <v>45</v>
      </c>
      <c r="Y33" s="3"/>
    </row>
    <row r="34" spans="1:25" x14ac:dyDescent="0.2">
      <c r="A34" s="18" t="s">
        <v>181</v>
      </c>
      <c r="B34" s="15" t="s">
        <v>80</v>
      </c>
      <c r="C34" s="7" t="s">
        <v>82</v>
      </c>
      <c r="D34" s="21">
        <f>SUM(E34:W34)</f>
        <v>3116</v>
      </c>
      <c r="E34" s="25">
        <v>2056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>
        <v>1060</v>
      </c>
      <c r="Q34" s="25"/>
      <c r="R34" s="25"/>
      <c r="S34" s="25"/>
      <c r="T34" s="25"/>
      <c r="U34" s="25"/>
      <c r="V34" s="25"/>
      <c r="W34" s="25"/>
      <c r="X34" s="25"/>
      <c r="Y34" s="3"/>
    </row>
    <row r="35" spans="1:25" x14ac:dyDescent="0.2">
      <c r="A35" s="18" t="s">
        <v>182</v>
      </c>
      <c r="B35" s="15" t="s">
        <v>81</v>
      </c>
      <c r="C35" s="7" t="s">
        <v>83</v>
      </c>
      <c r="D35" s="21">
        <f>SUM(E35:W35)</f>
        <v>0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3"/>
    </row>
    <row r="36" spans="1:25" x14ac:dyDescent="0.2">
      <c r="A36" s="18" t="s">
        <v>183</v>
      </c>
      <c r="B36" s="15" t="s">
        <v>84</v>
      </c>
      <c r="C36" s="7" t="s">
        <v>85</v>
      </c>
      <c r="D36" s="21">
        <f>SUM(E36:W36)</f>
        <v>0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3"/>
    </row>
    <row r="37" spans="1:25" x14ac:dyDescent="0.2">
      <c r="A37" s="18" t="s">
        <v>184</v>
      </c>
      <c r="B37" s="14" t="s">
        <v>86</v>
      </c>
      <c r="C37" s="6" t="s">
        <v>87</v>
      </c>
      <c r="D37" s="22">
        <f t="shared" ref="D37:P37" si="11">SUM(D33:D36)</f>
        <v>3161</v>
      </c>
      <c r="E37" s="22">
        <f t="shared" si="11"/>
        <v>2056</v>
      </c>
      <c r="F37" s="22">
        <f t="shared" si="11"/>
        <v>0</v>
      </c>
      <c r="G37" s="22">
        <f t="shared" si="11"/>
        <v>0</v>
      </c>
      <c r="H37" s="22">
        <f t="shared" si="11"/>
        <v>0</v>
      </c>
      <c r="I37" s="22">
        <f t="shared" si="11"/>
        <v>0</v>
      </c>
      <c r="J37" s="22">
        <f t="shared" si="11"/>
        <v>0</v>
      </c>
      <c r="K37" s="22">
        <f t="shared" si="11"/>
        <v>0</v>
      </c>
      <c r="L37" s="22">
        <f t="shared" si="11"/>
        <v>0</v>
      </c>
      <c r="M37" s="22">
        <f t="shared" si="11"/>
        <v>0</v>
      </c>
      <c r="N37" s="22">
        <f t="shared" si="11"/>
        <v>0</v>
      </c>
      <c r="O37" s="22">
        <f t="shared" si="11"/>
        <v>0</v>
      </c>
      <c r="P37" s="22">
        <f t="shared" si="11"/>
        <v>1060</v>
      </c>
      <c r="Q37" s="24"/>
      <c r="R37" s="24"/>
      <c r="S37" s="24"/>
      <c r="T37" s="24"/>
      <c r="U37" s="24"/>
      <c r="V37" s="24"/>
      <c r="W37" s="24"/>
      <c r="X37" s="24"/>
      <c r="Y37" s="3"/>
    </row>
    <row r="38" spans="1:25" x14ac:dyDescent="0.2">
      <c r="A38" s="18" t="s">
        <v>185</v>
      </c>
      <c r="B38" s="15" t="s">
        <v>88</v>
      </c>
      <c r="C38" s="7" t="s">
        <v>89</v>
      </c>
      <c r="D38" s="25">
        <f>SUM(E38:W38)</f>
        <v>800</v>
      </c>
      <c r="E38" s="25">
        <v>800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3"/>
    </row>
    <row r="39" spans="1:25" x14ac:dyDescent="0.2">
      <c r="A39" s="18" t="s">
        <v>186</v>
      </c>
      <c r="B39" s="15" t="s">
        <v>90</v>
      </c>
      <c r="C39" s="7" t="s">
        <v>91</v>
      </c>
      <c r="D39" s="25">
        <f>SUM(E39:W39)</f>
        <v>1229</v>
      </c>
      <c r="E39" s="25">
        <v>886</v>
      </c>
      <c r="F39" s="25"/>
      <c r="G39" s="25">
        <v>343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3"/>
    </row>
    <row r="40" spans="1:25" x14ac:dyDescent="0.2">
      <c r="A40" s="18" t="s">
        <v>187</v>
      </c>
      <c r="B40" s="15" t="s">
        <v>92</v>
      </c>
      <c r="C40" s="7" t="s">
        <v>93</v>
      </c>
      <c r="D40" s="25">
        <f>SUM(E40:W40)</f>
        <v>332</v>
      </c>
      <c r="E40" s="25">
        <v>240</v>
      </c>
      <c r="F40" s="25"/>
      <c r="G40" s="25">
        <v>92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3"/>
    </row>
    <row r="41" spans="1:25" x14ac:dyDescent="0.2">
      <c r="A41" s="18" t="s">
        <v>188</v>
      </c>
      <c r="B41" s="14" t="s">
        <v>94</v>
      </c>
      <c r="C41" s="6" t="s">
        <v>95</v>
      </c>
      <c r="D41" s="24">
        <f>SUM(D38:D40)</f>
        <v>2361</v>
      </c>
      <c r="E41" s="24">
        <f>SUM(E38:E40)</f>
        <v>1926</v>
      </c>
      <c r="F41" s="24">
        <f>SUM(F38:F40)</f>
        <v>0</v>
      </c>
      <c r="G41" s="24">
        <f>SUM(G38:G40)</f>
        <v>435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5"/>
      <c r="Y41" s="3"/>
    </row>
    <row r="42" spans="1:25" x14ac:dyDescent="0.2">
      <c r="A42" s="18" t="s">
        <v>189</v>
      </c>
      <c r="B42" s="15" t="s">
        <v>96</v>
      </c>
      <c r="C42" s="7" t="s">
        <v>97</v>
      </c>
      <c r="D42" s="25">
        <f>SUM(E42:W42)</f>
        <v>4600</v>
      </c>
      <c r="E42" s="25">
        <v>820</v>
      </c>
      <c r="F42" s="25">
        <v>2354</v>
      </c>
      <c r="G42" s="25"/>
      <c r="H42" s="25">
        <v>1396</v>
      </c>
      <c r="I42" s="25"/>
      <c r="J42" s="25"/>
      <c r="K42" s="25"/>
      <c r="L42" s="25"/>
      <c r="M42" s="25">
        <v>30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3"/>
    </row>
    <row r="43" spans="1:25" x14ac:dyDescent="0.2">
      <c r="A43" s="18" t="s">
        <v>190</v>
      </c>
      <c r="B43" s="15" t="s">
        <v>98</v>
      </c>
      <c r="C43" s="7" t="s">
        <v>99</v>
      </c>
      <c r="D43" s="25">
        <f>SUM(E43:W43)</f>
        <v>795</v>
      </c>
      <c r="E43" s="25">
        <v>221</v>
      </c>
      <c r="F43" s="25">
        <v>199</v>
      </c>
      <c r="G43" s="25"/>
      <c r="H43" s="25">
        <v>375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3"/>
    </row>
    <row r="44" spans="1:25" x14ac:dyDescent="0.2">
      <c r="A44" s="18" t="s">
        <v>203</v>
      </c>
      <c r="B44" s="14" t="s">
        <v>100</v>
      </c>
      <c r="C44" s="6" t="s">
        <v>101</v>
      </c>
      <c r="D44" s="24">
        <f t="shared" ref="D44:M44" si="12">SUM(D42:D43)</f>
        <v>5395</v>
      </c>
      <c r="E44" s="24">
        <f t="shared" si="12"/>
        <v>1041</v>
      </c>
      <c r="F44" s="24">
        <f t="shared" si="12"/>
        <v>2553</v>
      </c>
      <c r="G44" s="24">
        <f t="shared" si="12"/>
        <v>0</v>
      </c>
      <c r="H44" s="24">
        <f t="shared" si="12"/>
        <v>1771</v>
      </c>
      <c r="I44" s="24">
        <f t="shared" si="12"/>
        <v>0</v>
      </c>
      <c r="J44" s="24">
        <f t="shared" si="12"/>
        <v>0</v>
      </c>
      <c r="K44" s="24">
        <f t="shared" si="12"/>
        <v>0</v>
      </c>
      <c r="L44" s="24">
        <f t="shared" si="12"/>
        <v>0</v>
      </c>
      <c r="M44" s="24">
        <f t="shared" si="12"/>
        <v>30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3"/>
    </row>
    <row r="45" spans="1:25" x14ac:dyDescent="0.2">
      <c r="A45" s="18" t="s">
        <v>204</v>
      </c>
      <c r="B45" s="14" t="s">
        <v>191</v>
      </c>
      <c r="C45" s="6" t="s">
        <v>208</v>
      </c>
      <c r="D45" s="24">
        <f t="shared" ref="D45:Y45" si="13">SUM(D10,D11,D31,D32,D37,D41,D44)</f>
        <v>72260</v>
      </c>
      <c r="E45" s="24">
        <f t="shared" si="13"/>
        <v>17578</v>
      </c>
      <c r="F45" s="24">
        <f t="shared" si="13"/>
        <v>2675</v>
      </c>
      <c r="G45" s="24">
        <f t="shared" si="13"/>
        <v>32184</v>
      </c>
      <c r="H45" s="24">
        <f t="shared" si="13"/>
        <v>1894</v>
      </c>
      <c r="I45" s="24">
        <f t="shared" si="13"/>
        <v>1224</v>
      </c>
      <c r="J45" s="24">
        <f t="shared" si="13"/>
        <v>741</v>
      </c>
      <c r="K45" s="24">
        <f t="shared" si="13"/>
        <v>504</v>
      </c>
      <c r="L45" s="24">
        <f t="shared" si="13"/>
        <v>622</v>
      </c>
      <c r="M45" s="24">
        <f t="shared" si="13"/>
        <v>37</v>
      </c>
      <c r="N45" s="24">
        <f t="shared" si="13"/>
        <v>657</v>
      </c>
      <c r="O45" s="24">
        <f t="shared" si="13"/>
        <v>2500</v>
      </c>
      <c r="P45" s="24">
        <f t="shared" si="13"/>
        <v>1060</v>
      </c>
      <c r="Q45" s="24">
        <f t="shared" si="13"/>
        <v>0</v>
      </c>
      <c r="R45" s="24">
        <f t="shared" si="13"/>
        <v>5402</v>
      </c>
      <c r="S45" s="24">
        <f t="shared" si="13"/>
        <v>180</v>
      </c>
      <c r="T45" s="24">
        <f t="shared" si="13"/>
        <v>1457</v>
      </c>
      <c r="U45" s="24">
        <f t="shared" si="13"/>
        <v>1641</v>
      </c>
      <c r="V45" s="24">
        <f t="shared" si="13"/>
        <v>1677</v>
      </c>
      <c r="W45" s="24">
        <f t="shared" si="13"/>
        <v>122</v>
      </c>
      <c r="X45" s="24">
        <v>45</v>
      </c>
      <c r="Y45" s="24">
        <f t="shared" si="13"/>
        <v>60</v>
      </c>
    </row>
    <row r="46" spans="1:25" x14ac:dyDescent="0.2">
      <c r="A46" s="18" t="s">
        <v>205</v>
      </c>
      <c r="B46" s="16" t="s">
        <v>192</v>
      </c>
      <c r="C46" s="17" t="s">
        <v>193</v>
      </c>
      <c r="D46" s="25">
        <f>SUM(E46:X46)</f>
        <v>1150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>
        <v>1150</v>
      </c>
      <c r="R46" s="25"/>
      <c r="S46" s="25"/>
      <c r="T46" s="25"/>
      <c r="U46" s="25"/>
      <c r="V46" s="25"/>
      <c r="W46" s="25"/>
      <c r="X46" s="25"/>
      <c r="Y46" s="3"/>
    </row>
    <row r="47" spans="1:25" x14ac:dyDescent="0.2">
      <c r="A47" s="18" t="s">
        <v>206</v>
      </c>
      <c r="B47" s="6" t="s">
        <v>194</v>
      </c>
      <c r="C47" s="6"/>
      <c r="D47" s="24">
        <f t="shared" ref="D47:Y47" si="14">SUM(D45:D46)</f>
        <v>73410</v>
      </c>
      <c r="E47" s="24">
        <f t="shared" si="14"/>
        <v>17578</v>
      </c>
      <c r="F47" s="24">
        <f t="shared" si="14"/>
        <v>2675</v>
      </c>
      <c r="G47" s="24">
        <f t="shared" si="14"/>
        <v>32184</v>
      </c>
      <c r="H47" s="24">
        <f t="shared" si="14"/>
        <v>1894</v>
      </c>
      <c r="I47" s="24">
        <f t="shared" si="14"/>
        <v>1224</v>
      </c>
      <c r="J47" s="24">
        <f t="shared" si="14"/>
        <v>741</v>
      </c>
      <c r="K47" s="24">
        <f t="shared" si="14"/>
        <v>504</v>
      </c>
      <c r="L47" s="24">
        <f t="shared" si="14"/>
        <v>622</v>
      </c>
      <c r="M47" s="24">
        <f t="shared" si="14"/>
        <v>37</v>
      </c>
      <c r="N47" s="24">
        <f t="shared" si="14"/>
        <v>657</v>
      </c>
      <c r="O47" s="24">
        <f t="shared" si="14"/>
        <v>2500</v>
      </c>
      <c r="P47" s="24">
        <f t="shared" si="14"/>
        <v>1060</v>
      </c>
      <c r="Q47" s="24">
        <f t="shared" si="14"/>
        <v>1150</v>
      </c>
      <c r="R47" s="24">
        <f t="shared" si="14"/>
        <v>5402</v>
      </c>
      <c r="S47" s="24">
        <f t="shared" si="14"/>
        <v>180</v>
      </c>
      <c r="T47" s="24">
        <f t="shared" si="14"/>
        <v>1457</v>
      </c>
      <c r="U47" s="24">
        <f t="shared" si="14"/>
        <v>1641</v>
      </c>
      <c r="V47" s="24">
        <f t="shared" si="14"/>
        <v>1677</v>
      </c>
      <c r="W47" s="24">
        <f t="shared" si="14"/>
        <v>122</v>
      </c>
      <c r="X47" s="24">
        <v>45</v>
      </c>
      <c r="Y47" s="24">
        <f t="shared" si="14"/>
        <v>60</v>
      </c>
    </row>
  </sheetData>
  <mergeCells count="5">
    <mergeCell ref="B3:B4"/>
    <mergeCell ref="D3:D4"/>
    <mergeCell ref="B1:V1"/>
    <mergeCell ref="C3:C4"/>
    <mergeCell ref="A3:A4"/>
  </mergeCells>
  <pageMargins left="0.78740157480314965" right="0.78740157480314965" top="1.0629921259842521" bottom="1.0629921259842521" header="0.78740157480314965" footer="0.78740157480314965"/>
  <pageSetup paperSize="8" scale="65" orientation="landscape" useFirstPageNumber="1" r:id="rId1"/>
  <headerFoot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workbookViewId="0">
      <selection activeCell="O3" sqref="O3"/>
    </sheetView>
  </sheetViews>
  <sheetFormatPr defaultRowHeight="12.75" x14ac:dyDescent="0.2"/>
  <cols>
    <col min="1" max="1" width="7.140625" customWidth="1"/>
    <col min="2" max="2" width="17.5703125" customWidth="1"/>
    <col min="3" max="3" width="9.85546875" customWidth="1"/>
    <col min="4" max="15" width="11.5703125" customWidth="1"/>
  </cols>
  <sheetData>
    <row r="2" spans="1:24" x14ac:dyDescent="0.2">
      <c r="A2" s="36" t="s">
        <v>222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8"/>
      <c r="Q2" s="8"/>
      <c r="R2" s="8"/>
      <c r="S2" s="8"/>
      <c r="T2" s="8"/>
      <c r="U2" s="8"/>
      <c r="V2" s="8"/>
      <c r="W2" s="8"/>
      <c r="X2" s="8"/>
    </row>
    <row r="4" spans="1:24" x14ac:dyDescent="0.2">
      <c r="A4" s="39" t="s">
        <v>151</v>
      </c>
      <c r="B4" s="35" t="s">
        <v>102</v>
      </c>
      <c r="C4" s="40"/>
      <c r="D4" s="41" t="s">
        <v>103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29" t="s">
        <v>199</v>
      </c>
      <c r="M4" s="3" t="s">
        <v>215</v>
      </c>
      <c r="N4" s="33" t="s">
        <v>218</v>
      </c>
      <c r="O4" s="3" t="s">
        <v>214</v>
      </c>
    </row>
    <row r="5" spans="1:24" x14ac:dyDescent="0.2">
      <c r="A5" s="39"/>
      <c r="B5" s="35"/>
      <c r="C5" s="40"/>
      <c r="D5" s="41"/>
      <c r="E5" s="5" t="s">
        <v>28</v>
      </c>
      <c r="F5" s="5" t="s">
        <v>104</v>
      </c>
      <c r="G5" s="5" t="s">
        <v>106</v>
      </c>
      <c r="H5" s="5" t="s">
        <v>105</v>
      </c>
      <c r="I5" s="5" t="s">
        <v>30</v>
      </c>
      <c r="J5" s="5" t="s">
        <v>38</v>
      </c>
      <c r="K5" s="5" t="s">
        <v>40</v>
      </c>
      <c r="L5" s="28">
        <v>107054</v>
      </c>
      <c r="M5" s="5" t="s">
        <v>211</v>
      </c>
      <c r="N5" s="5" t="s">
        <v>217</v>
      </c>
      <c r="O5" s="32">
        <v>900020</v>
      </c>
    </row>
    <row r="6" spans="1:24" x14ac:dyDescent="0.2">
      <c r="A6" s="9" t="s">
        <v>152</v>
      </c>
      <c r="B6" s="3" t="s">
        <v>120</v>
      </c>
      <c r="C6" s="3" t="s">
        <v>114</v>
      </c>
      <c r="D6" s="30">
        <f>SUM(E6:K6)</f>
        <v>16415</v>
      </c>
      <c r="E6" s="30"/>
      <c r="F6" s="30"/>
      <c r="G6" s="30"/>
      <c r="H6" s="30">
        <v>16415</v>
      </c>
      <c r="I6" s="30"/>
      <c r="J6" s="30"/>
      <c r="K6" s="30"/>
      <c r="L6" s="30"/>
      <c r="M6" s="30"/>
      <c r="N6" s="30"/>
      <c r="O6" s="30"/>
    </row>
    <row r="7" spans="1:24" x14ac:dyDescent="0.2">
      <c r="A7" s="9" t="s">
        <v>153</v>
      </c>
      <c r="B7" s="3" t="s">
        <v>121</v>
      </c>
      <c r="C7" s="3" t="s">
        <v>115</v>
      </c>
      <c r="D7" s="30">
        <f>SUM(E7:K7)</f>
        <v>11940</v>
      </c>
      <c r="E7" s="30"/>
      <c r="F7" s="30"/>
      <c r="G7" s="30"/>
      <c r="H7" s="30">
        <v>11940</v>
      </c>
      <c r="I7" s="30"/>
      <c r="J7" s="30"/>
      <c r="K7" s="30"/>
      <c r="L7" s="30"/>
      <c r="M7" s="30"/>
      <c r="N7" s="30"/>
      <c r="O7" s="30"/>
    </row>
    <row r="8" spans="1:24" x14ac:dyDescent="0.2">
      <c r="A8" s="9" t="s">
        <v>154</v>
      </c>
      <c r="B8" s="3" t="s">
        <v>122</v>
      </c>
      <c r="C8" s="3" t="s">
        <v>116</v>
      </c>
      <c r="D8" s="30">
        <f>SUM(E8:K8)</f>
        <v>1214</v>
      </c>
      <c r="E8" s="30"/>
      <c r="F8" s="30"/>
      <c r="G8" s="30"/>
      <c r="H8" s="30">
        <v>1214</v>
      </c>
      <c r="I8" s="30"/>
      <c r="J8" s="30"/>
      <c r="K8" s="30"/>
      <c r="L8" s="30"/>
      <c r="M8" s="30"/>
      <c r="N8" s="30"/>
      <c r="O8" s="30"/>
    </row>
    <row r="9" spans="1:24" x14ac:dyDescent="0.2">
      <c r="A9" s="9" t="s">
        <v>155</v>
      </c>
      <c r="B9" s="3" t="s">
        <v>123</v>
      </c>
      <c r="C9" s="3" t="s">
        <v>117</v>
      </c>
      <c r="D9" s="30">
        <f>SUM(E9:K9)</f>
        <v>1128</v>
      </c>
      <c r="E9" s="30"/>
      <c r="F9" s="30"/>
      <c r="G9" s="30"/>
      <c r="H9" s="30">
        <v>1128</v>
      </c>
      <c r="I9" s="30"/>
      <c r="J9" s="30"/>
      <c r="K9" s="30"/>
      <c r="L9" s="30"/>
      <c r="M9" s="30"/>
      <c r="N9" s="30"/>
      <c r="O9" s="30"/>
    </row>
    <row r="10" spans="1:24" x14ac:dyDescent="0.2">
      <c r="A10" s="28" t="s">
        <v>156</v>
      </c>
      <c r="B10" s="3" t="s">
        <v>124</v>
      </c>
      <c r="C10" s="3" t="s">
        <v>119</v>
      </c>
      <c r="D10" s="30">
        <f>SUM(E10:L10)</f>
        <v>23616</v>
      </c>
      <c r="E10" s="30">
        <v>3144</v>
      </c>
      <c r="F10" s="30"/>
      <c r="G10" s="30"/>
      <c r="H10" s="30"/>
      <c r="I10" s="30">
        <v>20349</v>
      </c>
      <c r="J10" s="30"/>
      <c r="K10" s="30"/>
      <c r="L10" s="30">
        <v>123</v>
      </c>
      <c r="M10" s="30"/>
      <c r="N10" s="30"/>
      <c r="O10" s="30"/>
    </row>
    <row r="11" spans="1:24" x14ac:dyDescent="0.2">
      <c r="A11" s="28" t="s">
        <v>157</v>
      </c>
      <c r="B11" s="6" t="s">
        <v>133</v>
      </c>
      <c r="C11" s="6" t="s">
        <v>118</v>
      </c>
      <c r="D11" s="31">
        <f t="shared" ref="D11:O11" si="0">SUM(D6:D10)</f>
        <v>54313</v>
      </c>
      <c r="E11" s="31">
        <f t="shared" si="0"/>
        <v>3144</v>
      </c>
      <c r="F11" s="31">
        <f t="shared" si="0"/>
        <v>0</v>
      </c>
      <c r="G11" s="31">
        <f t="shared" si="0"/>
        <v>0</v>
      </c>
      <c r="H11" s="31">
        <f t="shared" si="0"/>
        <v>30697</v>
      </c>
      <c r="I11" s="31">
        <f t="shared" si="0"/>
        <v>20349</v>
      </c>
      <c r="J11" s="31">
        <f t="shared" si="0"/>
        <v>0</v>
      </c>
      <c r="K11" s="31">
        <f t="shared" si="0"/>
        <v>0</v>
      </c>
      <c r="L11" s="31">
        <f t="shared" si="0"/>
        <v>123</v>
      </c>
      <c r="M11" s="31">
        <f t="shared" si="0"/>
        <v>0</v>
      </c>
      <c r="N11" s="31">
        <f t="shared" si="0"/>
        <v>0</v>
      </c>
      <c r="O11" s="31">
        <f t="shared" si="0"/>
        <v>0</v>
      </c>
    </row>
    <row r="12" spans="1:24" x14ac:dyDescent="0.2">
      <c r="A12" s="28" t="s">
        <v>158</v>
      </c>
      <c r="B12" s="3" t="s">
        <v>125</v>
      </c>
      <c r="C12" s="3" t="s">
        <v>126</v>
      </c>
      <c r="D12" s="30">
        <f>SUM(E12:O12)</f>
        <v>5618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v>5618</v>
      </c>
    </row>
    <row r="13" spans="1:24" x14ac:dyDescent="0.2">
      <c r="A13" s="28" t="s">
        <v>159</v>
      </c>
      <c r="B13" s="3" t="s">
        <v>127</v>
      </c>
      <c r="C13" s="3" t="s">
        <v>128</v>
      </c>
      <c r="D13" s="30">
        <f>SUM(E13:O13)</f>
        <v>1363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v>1363</v>
      </c>
    </row>
    <row r="14" spans="1:24" x14ac:dyDescent="0.2">
      <c r="A14" s="28" t="s">
        <v>160</v>
      </c>
      <c r="B14" s="3" t="s">
        <v>129</v>
      </c>
      <c r="C14" s="3" t="s">
        <v>130</v>
      </c>
      <c r="D14" s="30">
        <f>SUM(E14:L14)</f>
        <v>140</v>
      </c>
      <c r="E14" s="30">
        <v>30</v>
      </c>
      <c r="F14" s="30">
        <v>35</v>
      </c>
      <c r="G14" s="30"/>
      <c r="H14" s="30">
        <v>75</v>
      </c>
      <c r="I14" s="30"/>
      <c r="J14" s="30"/>
      <c r="K14" s="30"/>
      <c r="L14" s="30"/>
      <c r="M14" s="30"/>
      <c r="N14" s="30"/>
      <c r="O14" s="30"/>
    </row>
    <row r="15" spans="1:24" x14ac:dyDescent="0.2">
      <c r="A15" s="28" t="s">
        <v>161</v>
      </c>
      <c r="B15" s="6" t="s">
        <v>131</v>
      </c>
      <c r="C15" s="6" t="s">
        <v>132</v>
      </c>
      <c r="D15" s="31">
        <f t="shared" ref="D15:L15" si="1">SUM(D12:D14)</f>
        <v>7121</v>
      </c>
      <c r="E15" s="31">
        <f t="shared" si="1"/>
        <v>30</v>
      </c>
      <c r="F15" s="31">
        <f t="shared" si="1"/>
        <v>35</v>
      </c>
      <c r="G15" s="31">
        <f t="shared" si="1"/>
        <v>0</v>
      </c>
      <c r="H15" s="31">
        <f t="shared" si="1"/>
        <v>75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1">
        <f t="shared" si="1"/>
        <v>0</v>
      </c>
      <c r="M15" s="31">
        <f t="shared" ref="M15:O15" si="2">SUM(M12:M14)</f>
        <v>0</v>
      </c>
      <c r="N15" s="31">
        <f t="shared" si="2"/>
        <v>0</v>
      </c>
      <c r="O15" s="31">
        <f t="shared" si="2"/>
        <v>6981</v>
      </c>
    </row>
    <row r="16" spans="1:24" x14ac:dyDescent="0.2">
      <c r="A16" s="28" t="s">
        <v>162</v>
      </c>
      <c r="B16" s="3" t="s">
        <v>134</v>
      </c>
      <c r="C16" s="3" t="s">
        <v>135</v>
      </c>
      <c r="D16" s="30">
        <f t="shared" ref="D16:D22" si="3">SUM(E16:L16)</f>
        <v>549</v>
      </c>
      <c r="E16" s="30">
        <v>19</v>
      </c>
      <c r="F16" s="30"/>
      <c r="G16" s="30"/>
      <c r="H16" s="30"/>
      <c r="I16" s="30">
        <v>530</v>
      </c>
      <c r="J16" s="30"/>
      <c r="K16" s="30"/>
      <c r="L16" s="30"/>
      <c r="M16" s="30"/>
      <c r="N16" s="30"/>
      <c r="O16" s="30"/>
    </row>
    <row r="17" spans="1:15" x14ac:dyDescent="0.2">
      <c r="A17" s="28" t="s">
        <v>163</v>
      </c>
      <c r="B17" s="3" t="s">
        <v>136</v>
      </c>
      <c r="C17" s="3" t="s">
        <v>137</v>
      </c>
      <c r="D17" s="30">
        <f t="shared" si="3"/>
        <v>2154</v>
      </c>
      <c r="E17" s="30">
        <v>1876</v>
      </c>
      <c r="F17" s="30"/>
      <c r="G17" s="30">
        <v>213</v>
      </c>
      <c r="H17" s="30"/>
      <c r="I17" s="30"/>
      <c r="J17" s="30">
        <v>65</v>
      </c>
      <c r="K17" s="30"/>
      <c r="L17" s="30"/>
      <c r="M17" s="30"/>
      <c r="N17" s="30"/>
      <c r="O17" s="30"/>
    </row>
    <row r="18" spans="1:15" x14ac:dyDescent="0.2">
      <c r="A18" s="28" t="s">
        <v>164</v>
      </c>
      <c r="B18" s="3" t="s">
        <v>138</v>
      </c>
      <c r="C18" s="3" t="s">
        <v>139</v>
      </c>
      <c r="D18" s="30">
        <f t="shared" si="3"/>
        <v>395</v>
      </c>
      <c r="E18" s="30"/>
      <c r="F18" s="30"/>
      <c r="G18" s="30"/>
      <c r="H18" s="30"/>
      <c r="I18" s="30"/>
      <c r="J18" s="30"/>
      <c r="K18" s="30">
        <v>395</v>
      </c>
      <c r="L18" s="30"/>
      <c r="M18" s="30"/>
      <c r="N18" s="30"/>
      <c r="O18" s="30"/>
    </row>
    <row r="19" spans="1:15" x14ac:dyDescent="0.2">
      <c r="A19" s="28" t="s">
        <v>165</v>
      </c>
      <c r="B19" s="3" t="s">
        <v>140</v>
      </c>
      <c r="C19" s="3" t="s">
        <v>141</v>
      </c>
      <c r="D19" s="30">
        <f t="shared" si="3"/>
        <v>302</v>
      </c>
      <c r="E19" s="30">
        <v>159</v>
      </c>
      <c r="F19" s="30"/>
      <c r="G19" s="30"/>
      <c r="H19" s="30"/>
      <c r="I19" s="30">
        <v>143</v>
      </c>
      <c r="J19" s="30"/>
      <c r="K19" s="30"/>
      <c r="L19" s="30"/>
      <c r="M19" s="30"/>
      <c r="N19" s="30"/>
      <c r="O19" s="30"/>
    </row>
    <row r="20" spans="1:15" x14ac:dyDescent="0.2">
      <c r="A20" s="28" t="s">
        <v>166</v>
      </c>
      <c r="B20" s="3" t="s">
        <v>142</v>
      </c>
      <c r="C20" s="3" t="s">
        <v>143</v>
      </c>
      <c r="D20" s="30">
        <f t="shared" si="3"/>
        <v>95</v>
      </c>
      <c r="E20" s="30">
        <v>95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x14ac:dyDescent="0.2">
      <c r="A21" s="28" t="s">
        <v>167</v>
      </c>
      <c r="B21" s="3" t="s">
        <v>216</v>
      </c>
      <c r="C21" s="3" t="s">
        <v>210</v>
      </c>
      <c r="D21" s="30">
        <f t="shared" si="3"/>
        <v>31</v>
      </c>
      <c r="E21" s="30">
        <v>31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x14ac:dyDescent="0.2">
      <c r="A22" s="28" t="s">
        <v>168</v>
      </c>
      <c r="B22" s="3" t="s">
        <v>81</v>
      </c>
      <c r="C22" s="3" t="s">
        <v>144</v>
      </c>
      <c r="D22" s="30">
        <f t="shared" si="3"/>
        <v>34</v>
      </c>
      <c r="E22" s="30">
        <v>34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">
      <c r="A23" s="28" t="s">
        <v>169</v>
      </c>
      <c r="B23" s="6" t="s">
        <v>145</v>
      </c>
      <c r="C23" s="6" t="s">
        <v>146</v>
      </c>
      <c r="D23" s="31">
        <f t="shared" ref="D23:O23" si="4">SUM(D16:D22)</f>
        <v>3560</v>
      </c>
      <c r="E23" s="31">
        <f t="shared" si="4"/>
        <v>2214</v>
      </c>
      <c r="F23" s="31">
        <f t="shared" si="4"/>
        <v>0</v>
      </c>
      <c r="G23" s="31">
        <f t="shared" si="4"/>
        <v>213</v>
      </c>
      <c r="H23" s="31">
        <f t="shared" si="4"/>
        <v>0</v>
      </c>
      <c r="I23" s="31">
        <f t="shared" si="4"/>
        <v>673</v>
      </c>
      <c r="J23" s="31">
        <f t="shared" si="4"/>
        <v>65</v>
      </c>
      <c r="K23" s="31">
        <f t="shared" si="4"/>
        <v>395</v>
      </c>
      <c r="L23" s="31">
        <f t="shared" si="4"/>
        <v>0</v>
      </c>
      <c r="M23" s="31">
        <f t="shared" si="4"/>
        <v>0</v>
      </c>
      <c r="N23" s="31">
        <f t="shared" si="4"/>
        <v>0</v>
      </c>
      <c r="O23" s="31">
        <f t="shared" si="4"/>
        <v>0</v>
      </c>
    </row>
    <row r="24" spans="1:15" x14ac:dyDescent="0.2">
      <c r="A24" s="28" t="s">
        <v>170</v>
      </c>
      <c r="B24" s="10" t="s">
        <v>147</v>
      </c>
      <c r="C24" s="6"/>
      <c r="D24" s="31">
        <f t="shared" ref="D24:O24" si="5">SUM(D11,D15,D23)</f>
        <v>64994</v>
      </c>
      <c r="E24" s="31">
        <f t="shared" si="5"/>
        <v>5388</v>
      </c>
      <c r="F24" s="31">
        <f t="shared" si="5"/>
        <v>35</v>
      </c>
      <c r="G24" s="31">
        <f t="shared" si="5"/>
        <v>213</v>
      </c>
      <c r="H24" s="31">
        <f t="shared" si="5"/>
        <v>30772</v>
      </c>
      <c r="I24" s="31">
        <f t="shared" si="5"/>
        <v>21022</v>
      </c>
      <c r="J24" s="31">
        <f t="shared" si="5"/>
        <v>65</v>
      </c>
      <c r="K24" s="31">
        <f t="shared" si="5"/>
        <v>395</v>
      </c>
      <c r="L24" s="31">
        <f t="shared" si="5"/>
        <v>123</v>
      </c>
      <c r="M24" s="31">
        <f t="shared" si="5"/>
        <v>0</v>
      </c>
      <c r="N24" s="31">
        <f t="shared" si="5"/>
        <v>0</v>
      </c>
      <c r="O24" s="31">
        <f t="shared" si="5"/>
        <v>6981</v>
      </c>
    </row>
    <row r="25" spans="1:15" x14ac:dyDescent="0.2">
      <c r="A25" s="28" t="s">
        <v>171</v>
      </c>
      <c r="B25" s="11" t="s">
        <v>148</v>
      </c>
      <c r="C25" s="3" t="s">
        <v>149</v>
      </c>
      <c r="D25" s="30">
        <f>SUM(E25:O25)</f>
        <v>31513</v>
      </c>
      <c r="E25" s="30"/>
      <c r="F25" s="30"/>
      <c r="G25" s="30"/>
      <c r="H25" s="30"/>
      <c r="I25" s="30"/>
      <c r="J25" s="30"/>
      <c r="K25" s="30"/>
      <c r="L25" s="30"/>
      <c r="M25" s="30">
        <v>30236</v>
      </c>
      <c r="N25" s="30">
        <v>1277</v>
      </c>
      <c r="O25" s="30"/>
    </row>
    <row r="26" spans="1:15" x14ac:dyDescent="0.2">
      <c r="A26" s="28" t="s">
        <v>172</v>
      </c>
      <c r="B26" s="6" t="s">
        <v>150</v>
      </c>
      <c r="C26" s="6"/>
      <c r="D26" s="31">
        <f t="shared" ref="D26:O26" si="6">SUM(D24:D25)</f>
        <v>96507</v>
      </c>
      <c r="E26" s="31">
        <f t="shared" si="6"/>
        <v>5388</v>
      </c>
      <c r="F26" s="31">
        <f t="shared" si="6"/>
        <v>35</v>
      </c>
      <c r="G26" s="31">
        <f t="shared" si="6"/>
        <v>213</v>
      </c>
      <c r="H26" s="31">
        <f t="shared" si="6"/>
        <v>30772</v>
      </c>
      <c r="I26" s="31">
        <f t="shared" si="6"/>
        <v>21022</v>
      </c>
      <c r="J26" s="31">
        <f t="shared" si="6"/>
        <v>65</v>
      </c>
      <c r="K26" s="31">
        <f t="shared" si="6"/>
        <v>395</v>
      </c>
      <c r="L26" s="31">
        <f t="shared" si="6"/>
        <v>123</v>
      </c>
      <c r="M26" s="31">
        <f t="shared" si="6"/>
        <v>30236</v>
      </c>
      <c r="N26" s="31">
        <f t="shared" si="6"/>
        <v>1277</v>
      </c>
      <c r="O26" s="31">
        <f t="shared" si="6"/>
        <v>6981</v>
      </c>
    </row>
  </sheetData>
  <mergeCells count="5">
    <mergeCell ref="A2:O2"/>
    <mergeCell ref="A4:A5"/>
    <mergeCell ref="B4:B5"/>
    <mergeCell ref="C4:C5"/>
    <mergeCell ref="D4:D5"/>
  </mergeCells>
  <pageMargins left="0.7" right="0.7" top="0.75" bottom="0.75" header="0.3" footer="0.3"/>
  <pageSetup paperSize="8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bevételek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2016-04-18T07:56:16Z</cp:lastPrinted>
  <dcterms:created xsi:type="dcterms:W3CDTF">2015-09-16T13:50:34Z</dcterms:created>
  <dcterms:modified xsi:type="dcterms:W3CDTF">2016-05-04T17:28:38Z</dcterms:modified>
  <dc:language>hu-HU</dc:language>
</cp:coreProperties>
</file>