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activeTab="0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Pénzkészlet" sheetId="10" r:id="rId10"/>
    <sheet name="Létszámkeret" sheetId="11" r:id="rId11"/>
    <sheet name="Gördülő tervezés" sheetId="12" r:id="rId12"/>
    <sheet name="előirányzat felh. terv" sheetId="13" r:id="rId13"/>
    <sheet name="Közvetett tám." sheetId="14" r:id="rId14"/>
    <sheet name="Önkormányzat" sheetId="15" r:id="rId15"/>
    <sheet name="Közösségi Ház" sheetId="16" r:id="rId16"/>
    <sheet name="Védőnői szolgálat" sheetId="17" r:id="rId17"/>
    <sheet name="Gyermekétkeztetés" sheetId="18" r:id="rId18"/>
    <sheet name="Községgazdálkodás" sheetId="19" r:id="rId19"/>
    <sheet name="Közvilágítás" sheetId="20" r:id="rId20"/>
    <sheet name="Út- híd üzemeltetés" sheetId="21" r:id="rId21"/>
    <sheet name="Közfoglalkoztatás" sheetId="22" r:id="rId22"/>
    <sheet name="Mérleg KH" sheetId="23" r:id="rId23"/>
    <sheet name="Bevételek KH" sheetId="24" r:id="rId24"/>
    <sheet name="Működési KH" sheetId="25" r:id="rId25"/>
    <sheet name="Mérleg  ovi" sheetId="26" r:id="rId26"/>
    <sheet name="Bevételek  ovi" sheetId="27" r:id="rId27"/>
    <sheet name="Működési ovi" sheetId="28" r:id="rId28"/>
  </sheets>
  <definedNames/>
  <calcPr fullCalcOnLoad="1"/>
</workbook>
</file>

<file path=xl/sharedStrings.xml><?xml version="1.0" encoding="utf-8"?>
<sst xmlns="http://schemas.openxmlformats.org/spreadsheetml/2006/main" count="792" uniqueCount="239">
  <si>
    <t>Megnevezés</t>
  </si>
  <si>
    <t>Összesen</t>
  </si>
  <si>
    <t>Fejlesztési kiadások</t>
  </si>
  <si>
    <t>Létszámkeret</t>
  </si>
  <si>
    <t>Közösségi Ház</t>
  </si>
  <si>
    <t>Védőnői Szolgálat</t>
  </si>
  <si>
    <t>Intézmény megnevezése</t>
  </si>
  <si>
    <t>Dologi kiadások</t>
  </si>
  <si>
    <t>Bevételek</t>
  </si>
  <si>
    <t>Iparűzési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</si>
  <si>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</si>
  <si>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</si>
  <si>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</si>
  <si>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</si>
  <si>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</si>
  <si>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</si>
  <si>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</si>
  <si>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</si>
  <si>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</si>
  <si>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</si>
  <si>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</si>
  <si>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</si>
  <si>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</si>
  <si>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</si>
  <si>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</si>
  <si>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</si>
  <si>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</si>
  <si>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</si>
  <si>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</si>
  <si>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</si>
  <si>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</si>
  <si>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</si>
  <si>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</si>
  <si>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</si>
  <si>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</si>
  <si>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</si>
  <si>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</si>
  <si>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</si>
  <si>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</si>
  <si>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</si>
  <si>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</si>
  <si>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</si>
  <si>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</si>
  <si>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</si>
  <si>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</si>
  <si>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</si>
  <si>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</si>
  <si>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</si>
  <si>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</si>
  <si>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</si>
  <si>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</si>
  <si>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</si>
  <si>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</si>
  <si>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</si>
  <si>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</si>
  <si>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</si>
  <si>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</si>
  <si>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</si>
  <si>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</si>
  <si>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</si>
  <si>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</si>
  <si>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</si>
  <si>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</si>
  <si>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</si>
  <si>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</si>
  <si>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Ellátások összesen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</si>
  <si>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</si>
  <si>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</si>
  <si>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</si>
  <si>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</si>
  <si>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</si>
  <si>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</si>
  <si>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</si>
  <si>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Közös Hivatal</t>
  </si>
  <si>
    <t>Tulipán Óvoda</t>
  </si>
  <si>
    <t>Költségvetési számla</t>
  </si>
  <si>
    <t>Házi pénztár</t>
  </si>
  <si>
    <t>Adószámlák egyenlege</t>
  </si>
  <si>
    <t>ezer Ft-ban</t>
  </si>
  <si>
    <t>Bér</t>
  </si>
  <si>
    <t>Járulék</t>
  </si>
  <si>
    <t>Ellátások</t>
  </si>
  <si>
    <t>Közvilágítás</t>
  </si>
  <si>
    <t>Óvodai nevelés, ellátás</t>
  </si>
  <si>
    <t>Út- híd üzemeltetés</t>
  </si>
  <si>
    <t xml:space="preserve">Pénzkészlet </t>
  </si>
  <si>
    <t>Állami támogatások számla</t>
  </si>
  <si>
    <t>Közfoglalkoztatás elszámolása számla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</si>
  <si>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</si>
  <si>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</si>
  <si>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</si>
  <si>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</si>
  <si>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</si>
  <si>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</si>
  <si>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</si>
  <si>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</si>
  <si>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</si>
  <si>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</si>
  <si>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</si>
  <si>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</si>
  <si>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</si>
  <si>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</si>
  <si>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</si>
  <si>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</si>
  <si>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</si>
  <si>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</si>
  <si>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</si>
  <si>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</si>
  <si>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</si>
  <si>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Karbantartási, kisjavítási szolgáltatások</t>
  </si>
  <si>
    <t>Szakmai tevékenységet segítő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</si>
  <si>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</si>
  <si>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</si>
  <si>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</si>
  <si>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</si>
  <si>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</si>
  <si>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</si>
  <si>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</si>
  <si>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</si>
  <si>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Egyéb külső személyi juttatások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</si>
  <si>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</si>
  <si>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</si>
  <si>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</si>
  <si>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</si>
  <si>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</si>
  <si>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</si>
  <si>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Közhatalmi bevételek (felhalm. célú)</t>
  </si>
  <si>
    <t>Munkaadókat terh. jár.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</si>
  <si>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</si>
  <si>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</si>
  <si>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</si>
  <si>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</si>
  <si>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</si>
  <si>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</si>
  <si>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</si>
  <si>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</si>
  <si>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</si>
  <si>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</si>
  <si>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</si>
  <si>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</si>
  <si>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Jubileumi jutalom</t>
  </si>
  <si>
    <t>Béren kívüli juttatások</t>
  </si>
  <si>
    <t>Foglalkoztatottak egyéb személyi juttatásai</t>
  </si>
  <si>
    <t>Egészségügyi hozzájárulás</t>
  </si>
  <si>
    <t>Táppénz hozzájárulás</t>
  </si>
  <si>
    <t>Más járulék fizetési kötelezettség</t>
  </si>
  <si>
    <t>Bérleti és lízingdíjak</t>
  </si>
  <si>
    <t>Működési célú előzetesen felszámított általános forgalmi adó</t>
  </si>
  <si>
    <t>Tulajdonosi bevételek</t>
  </si>
  <si>
    <t>Működési célú támogatások államháztartáson belülről</t>
  </si>
  <si>
    <t>Ellátottak pénzbeli juttatásai</t>
  </si>
  <si>
    <t>Vámosgyörk Községi Önkormányzat Képviselő- testületének</t>
  </si>
  <si>
    <t>Elvonások és befizetések</t>
  </si>
  <si>
    <t>Egyéb nem intézményi ellátások</t>
  </si>
  <si>
    <t xml:space="preserve">Önk. működési tám. </t>
  </si>
  <si>
    <t>Ömk. műk. célú tám.</t>
  </si>
  <si>
    <t>Önkormányzatok műk. támogatásai</t>
  </si>
  <si>
    <t>Műk. célú tám. Áht-on belülről</t>
  </si>
  <si>
    <t>Önkormányzat által nyújtott közvetett támogatások</t>
  </si>
  <si>
    <t>Bevételi jogcím</t>
  </si>
  <si>
    <t>Fő</t>
  </si>
  <si>
    <t>Összeg (eFt)</t>
  </si>
  <si>
    <t>Munkaadókat terhelő járulékok</t>
  </si>
  <si>
    <t>Üzemeltetési anyagok beszerzése</t>
  </si>
  <si>
    <t>Egyéb működési bevételek</t>
  </si>
  <si>
    <t>Regionális Hulladékgazdálkodó</t>
  </si>
  <si>
    <t>Működési kiadások - Közfoglalkoztatás</t>
  </si>
  <si>
    <t>Működési kiadások - Út- híd üzemeltetés</t>
  </si>
  <si>
    <t>Működési kiadások - Községgazdálkodás</t>
  </si>
  <si>
    <t>Működési kiadások - Védőnői szolgálat</t>
  </si>
  <si>
    <t>Működési kiadások - Közösségi Ház</t>
  </si>
  <si>
    <t>Egyéb műk. célú kiad.</t>
  </si>
  <si>
    <t>Törvény szerinti illetmények, munkabérek</t>
  </si>
  <si>
    <t>Egyéb költségtérítések</t>
  </si>
  <si>
    <t>Nem saját foglalkoztatottnak fizetett juttatások</t>
  </si>
  <si>
    <t>Árubeszerzés</t>
  </si>
  <si>
    <t>Inormatikai szolgáltatások igénybevétele</t>
  </si>
  <si>
    <t xml:space="preserve">Egyéb kommunikációs szolgáltatások </t>
  </si>
  <si>
    <t>Közüzemi díjak</t>
  </si>
  <si>
    <t>Közevtített szolgáltatások</t>
  </si>
  <si>
    <t>Egyéb szolgáltatások</t>
  </si>
  <si>
    <t>Működési kiadások - Közvilágítás</t>
  </si>
  <si>
    <t>Működési kiadások  - Gyermekétkeztetési feladatok</t>
  </si>
  <si>
    <t>Működési kiadások - Önkormányzat igazgatási tevékenysége</t>
  </si>
  <si>
    <t>Települési támogatás</t>
  </si>
  <si>
    <t>Egyéb, az önkormányzat rendeletében megáll. jut.</t>
  </si>
  <si>
    <t>Saját hatáskörben adott természetbeni juttatás</t>
  </si>
  <si>
    <t>Gyermekétkeztetés</t>
  </si>
  <si>
    <t>Beruházások:</t>
  </si>
  <si>
    <t>2019. évi költségvetése</t>
  </si>
  <si>
    <t>2019. évi előirányzat (eFt)</t>
  </si>
  <si>
    <t>2. melléklet a 1/2019 (II.14.) Önkormányzati rendelethezz</t>
  </si>
  <si>
    <t>22. melléklet a 1/2019 (II.14.) Önkormányzati rendelethez</t>
  </si>
  <si>
    <t>21. melléklet a 1/2019 (II.14.) Önkormányzati rendelethez</t>
  </si>
  <si>
    <t>20. melléklet a 1/2019 (II.14.) Önkormányzati rendelethez</t>
  </si>
  <si>
    <t>19. melléklet a 1/2019 (II.14.) Önkormányzati rendelethez</t>
  </si>
  <si>
    <t>18. melléklet a 1/2019 (II.14.) Önkormányzati rendelethez</t>
  </si>
  <si>
    <t>17. melléklet a 1/2019 (II.14.) Önkormányzati rendelethez</t>
  </si>
  <si>
    <t>16. melléklet a 1/2019 (II.14.) Önkormányzati rendelethez</t>
  </si>
  <si>
    <t>Informatikai szolgáltatások igénybevétele</t>
  </si>
  <si>
    <t>15. melléklet a 1/2019 (II.14.) Önkormányzati rendelethez</t>
  </si>
  <si>
    <t>Orvosi rendelő vizesblokk felújítás</t>
  </si>
  <si>
    <t>Járdafelújítás</t>
  </si>
  <si>
    <t>11. melléklet a 1/2019 (II.14.) Önkormányzati rendelethez</t>
  </si>
  <si>
    <t>2019. évi létszám előirányzat (fő)</t>
  </si>
  <si>
    <t>14. melléklet a 1/2019 (II.14.) Önkormányzati rendelethez</t>
  </si>
  <si>
    <t>5. melléklet a 1/2019 (II.14.) Önkormányzati rendelethez</t>
  </si>
  <si>
    <t>4. melléklet a 1/2019 (II.14.) Önkormányzati rendelethez</t>
  </si>
  <si>
    <t>3. melléklet a 1/2019 (II.14.) Önkormányzati rendelethez</t>
  </si>
  <si>
    <t>1. melléklet a 1/2019 (II.14.) Önkormányzati rendelethez</t>
  </si>
  <si>
    <t>Bevétel 2019. évi előirányzat (eFt)</t>
  </si>
  <si>
    <t>Kiadás 2019. évi előirányzat (eFt)</t>
  </si>
  <si>
    <t>10. melléklet a 1/2019 (II.14.) Önkormányzati rendelethez</t>
  </si>
  <si>
    <t>2018. január 1-jei nyitó pénzkészlet</t>
  </si>
  <si>
    <t>2018. december 31-ei záró pénzkészlet</t>
  </si>
  <si>
    <t>6. melléklet a 1/2019 (II.14.) Önkormányzati rendelethez</t>
  </si>
  <si>
    <t>Asztalok, székek beszerzése</t>
  </si>
  <si>
    <t>9. melléklet a 1/2019 (II.14.) Önkormányzati rendelethez</t>
  </si>
  <si>
    <t>8. melléklet a 1/2019 (II.14.) Önkormányzati rendelethezlethez</t>
  </si>
  <si>
    <t>12. melléklet a 1/2019 (II.14.) Önkormányzati rendelethez</t>
  </si>
  <si>
    <t>Működési és felhalmozási célú  bevételek és kiadások alakulása 2019-2021</t>
  </si>
  <si>
    <t>13. melléklet a 1/2019 (II.14.) Önkormányzati rendelethez</t>
  </si>
  <si>
    <t>7. melléklet a 1/2019 (II.14.) Önkormányzati rendelethez</t>
  </si>
  <si>
    <t>Finanszírozási kiadások</t>
  </si>
  <si>
    <t>Államháztartáson belüli megelőlegezések visszafizetése</t>
  </si>
  <si>
    <t>Önkormányzatok általános végrehajtó ig. tev.</t>
  </si>
  <si>
    <t>23. melléklet a 1/2019 (II.14.) Önkormányzati rendelethez</t>
  </si>
  <si>
    <t>Vámosgyörki Közös Önkormányzati Hivatal</t>
  </si>
  <si>
    <t>24. melléklet a 1/2019 (II.14.) Önkormányzati rendelethezz</t>
  </si>
  <si>
    <t>Központi irányítószervi támogatás</t>
  </si>
  <si>
    <t>25. melléklet a 1/2019 (II.14.) Önkormányzati rendelethez</t>
  </si>
  <si>
    <t>26. melléklet a 1/2019 (II.14.) Önkormányzati rendelethezhez</t>
  </si>
  <si>
    <t>27. melléklet a 1/2019 (II.14.) Önkormányzati rendelethez</t>
  </si>
  <si>
    <t>1.</t>
  </si>
  <si>
    <t>Szolgáltatások ellenértéke</t>
  </si>
  <si>
    <t>Ellátási díjak</t>
  </si>
  <si>
    <t>Központi, irányítószervi támogatás</t>
  </si>
  <si>
    <t>28. melléklet a 1/2019 (II.14.) Önkormányzati rendelethez</t>
  </si>
  <si>
    <t>Vámosgyörk Községi Önkormányzat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</si>
</sst>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72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9" applyFont="1">
      <alignment/>
      <protection/>
    </xf>
    <xf numFmtId="0" fontId="1" fillId="0" borderId="0" xfId="59" applyFont="1">
      <alignment/>
      <protection/>
    </xf>
    <xf numFmtId="0" fontId="0" fillId="0" borderId="0" xfId="59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59" applyFont="1" applyAlignment="1">
      <alignment horizontal="center"/>
      <protection/>
    </xf>
    <xf numFmtId="0" fontId="13" fillId="0" borderId="11" xfId="59" applyFont="1" applyBorder="1">
      <alignment/>
      <protection/>
    </xf>
    <xf numFmtId="0" fontId="13" fillId="0" borderId="11" xfId="62" applyFont="1" applyBorder="1">
      <alignment/>
      <protection/>
    </xf>
    <xf numFmtId="0" fontId="7" fillId="0" borderId="0" xfId="59" applyFont="1">
      <alignment/>
      <protection/>
    </xf>
    <xf numFmtId="0" fontId="7" fillId="0" borderId="16" xfId="59" applyFont="1" applyBorder="1">
      <alignment/>
      <protection/>
    </xf>
    <xf numFmtId="0" fontId="7" fillId="0" borderId="17" xfId="59" applyFont="1" applyBorder="1">
      <alignment/>
      <protection/>
    </xf>
    <xf numFmtId="0" fontId="7" fillId="0" borderId="0" xfId="59" applyFont="1" applyBorder="1">
      <alignment/>
      <protection/>
    </xf>
    <xf numFmtId="0" fontId="7" fillId="0" borderId="18" xfId="59" applyFont="1" applyBorder="1">
      <alignment/>
      <protection/>
    </xf>
    <xf numFmtId="0" fontId="7" fillId="0" borderId="19" xfId="59" applyFont="1" applyBorder="1">
      <alignment/>
      <protection/>
    </xf>
    <xf numFmtId="0" fontId="7" fillId="0" borderId="20" xfId="59" applyFont="1" applyBorder="1">
      <alignment/>
      <protection/>
    </xf>
    <xf numFmtId="3" fontId="13" fillId="0" borderId="21" xfId="59" applyNumberFormat="1" applyFont="1" applyBorder="1">
      <alignment/>
      <protection/>
    </xf>
    <xf numFmtId="3" fontId="13" fillId="0" borderId="22" xfId="59" applyNumberFormat="1" applyFont="1" applyBorder="1">
      <alignment/>
      <protection/>
    </xf>
    <xf numFmtId="3" fontId="13" fillId="0" borderId="22" xfId="59" applyNumberFormat="1" applyFont="1" applyFill="1" applyBorder="1">
      <alignment/>
      <protection/>
    </xf>
    <xf numFmtId="0" fontId="13" fillId="0" borderId="0" xfId="59" applyFont="1" applyBorder="1">
      <alignment/>
      <protection/>
    </xf>
    <xf numFmtId="0" fontId="7" fillId="0" borderId="23" xfId="59" applyFont="1" applyBorder="1">
      <alignment/>
      <protection/>
    </xf>
    <xf numFmtId="3" fontId="13" fillId="0" borderId="21" xfId="59" applyNumberFormat="1" applyFont="1" applyFill="1" applyBorder="1">
      <alignment/>
      <protection/>
    </xf>
    <xf numFmtId="0" fontId="7" fillId="0" borderId="11" xfId="59" applyFont="1" applyBorder="1">
      <alignment/>
      <protection/>
    </xf>
    <xf numFmtId="0" fontId="0" fillId="0" borderId="0" xfId="59" applyFont="1">
      <alignment/>
      <protection/>
    </xf>
    <xf numFmtId="0" fontId="7" fillId="0" borderId="24" xfId="0" applyFont="1" applyBorder="1" applyAlignment="1">
      <alignment horizontal="center"/>
    </xf>
    <xf numFmtId="3" fontId="7" fillId="0" borderId="0" xfId="59" applyNumberFormat="1" applyFont="1" applyBorder="1">
      <alignment/>
      <protection/>
    </xf>
    <xf numFmtId="0" fontId="21" fillId="0" borderId="18" xfId="59" applyFont="1" applyBorder="1">
      <alignment/>
      <protection/>
    </xf>
    <xf numFmtId="0" fontId="13" fillId="0" borderId="11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7" fillId="0" borderId="0" xfId="59" applyFont="1" applyFill="1" applyAlignment="1">
      <alignment horizontal="right"/>
      <protection/>
    </xf>
    <xf numFmtId="0" fontId="7" fillId="0" borderId="17" xfId="59" applyFont="1" applyBorder="1" applyAlignment="1">
      <alignment horizontal="center"/>
      <protection/>
    </xf>
    <xf numFmtId="0" fontId="22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7" fillId="0" borderId="21" xfId="59" applyFont="1" applyBorder="1" applyAlignment="1">
      <alignment horizontal="center"/>
      <protection/>
    </xf>
    <xf numFmtId="0" fontId="13" fillId="0" borderId="21" xfId="59" applyFont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3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9" applyFont="1" applyAlignment="1">
      <alignment horizontal="right"/>
      <protection/>
    </xf>
    <xf numFmtId="0" fontId="3" fillId="0" borderId="0" xfId="59" applyFont="1" applyAlignment="1">
      <alignment/>
      <protection/>
    </xf>
    <xf numFmtId="0" fontId="7" fillId="0" borderId="0" xfId="59" applyFont="1" applyAlignment="1">
      <alignment/>
      <protection/>
    </xf>
    <xf numFmtId="0" fontId="21" fillId="0" borderId="24" xfId="0" applyFont="1" applyBorder="1" applyAlignment="1">
      <alignment horizontal="right"/>
    </xf>
    <xf numFmtId="0" fontId="7" fillId="0" borderId="0" xfId="59" applyFont="1" applyBorder="1" applyAlignment="1">
      <alignment horizontal="right"/>
      <protection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" fillId="0" borderId="0" xfId="0" applyFont="1" applyAlignment="1">
      <alignment/>
    </xf>
    <xf numFmtId="0" fontId="24" fillId="0" borderId="0" xfId="56" applyFont="1" applyFill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21" fillId="0" borderId="10" xfId="59" applyFont="1" applyBorder="1" applyAlignment="1">
      <alignment horizontal="center"/>
      <protection/>
    </xf>
    <xf numFmtId="0" fontId="13" fillId="0" borderId="11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5" xfId="59" applyFont="1" applyBorder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19" fillId="0" borderId="0" xfId="59" applyFont="1" applyAlignment="1">
      <alignment horizontal="center"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2" xfId="59" applyNumberFormat="1" applyFont="1" applyBorder="1">
      <alignment/>
      <protection/>
    </xf>
    <xf numFmtId="3" fontId="8" fillId="0" borderId="22" xfId="59" applyNumberFormat="1" applyFont="1" applyFill="1" applyBorder="1">
      <alignment/>
      <protection/>
    </xf>
    <xf numFmtId="49" fontId="8" fillId="0" borderId="15" xfId="0" applyNumberFormat="1" applyFont="1" applyFill="1" applyBorder="1" applyAlignment="1" applyProtection="1">
      <alignment vertical="center" wrapText="1" shrinkToFit="1"/>
      <protection/>
    </xf>
    <xf numFmtId="3" fontId="8" fillId="0" borderId="27" xfId="59" applyNumberFormat="1" applyFont="1" applyFill="1" applyBorder="1">
      <alignment/>
      <protection/>
    </xf>
    <xf numFmtId="0" fontId="8" fillId="0" borderId="15" xfId="62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center"/>
      <protection/>
    </xf>
    <xf numFmtId="0" fontId="13" fillId="0" borderId="21" xfId="56" applyFont="1" applyFill="1" applyBorder="1">
      <alignment/>
      <protection/>
    </xf>
    <xf numFmtId="3" fontId="13" fillId="0" borderId="16" xfId="56" applyNumberFormat="1" applyFont="1" applyFill="1" applyBorder="1">
      <alignment/>
      <protection/>
    </xf>
    <xf numFmtId="0" fontId="7" fillId="0" borderId="17" xfId="56" applyFont="1" applyFill="1" applyBorder="1">
      <alignment/>
      <protection/>
    </xf>
    <xf numFmtId="0" fontId="1" fillId="0" borderId="22" xfId="56" applyFont="1" applyFill="1" applyBorder="1" applyAlignment="1">
      <alignment horizontal="center"/>
      <protection/>
    </xf>
    <xf numFmtId="0" fontId="1" fillId="0" borderId="18" xfId="56" applyFont="1" applyFill="1" applyBorder="1">
      <alignment/>
      <protection/>
    </xf>
    <xf numFmtId="0" fontId="6" fillId="0" borderId="22" xfId="56" applyFont="1" applyFill="1" applyBorder="1" applyAlignment="1">
      <alignment horizontal="center"/>
      <protection/>
    </xf>
    <xf numFmtId="0" fontId="1" fillId="0" borderId="27" xfId="56" applyFont="1" applyFill="1" applyBorder="1" applyAlignment="1">
      <alignment horizontal="center"/>
      <protection/>
    </xf>
    <xf numFmtId="0" fontId="1" fillId="0" borderId="20" xfId="56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0" fontId="13" fillId="0" borderId="17" xfId="56" applyFont="1" applyFill="1" applyBorder="1">
      <alignment/>
      <protection/>
    </xf>
    <xf numFmtId="0" fontId="1" fillId="0" borderId="19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 horizontal="center"/>
      <protection/>
    </xf>
    <xf numFmtId="0" fontId="25" fillId="0" borderId="10" xfId="56" applyFont="1" applyFill="1" applyBorder="1">
      <alignment/>
      <protection/>
    </xf>
    <xf numFmtId="0" fontId="25" fillId="0" borderId="25" xfId="56" applyFont="1" applyFill="1" applyBorder="1">
      <alignment/>
      <protection/>
    </xf>
    <xf numFmtId="3" fontId="25" fillId="0" borderId="25" xfId="56" applyNumberFormat="1" applyFont="1" applyFill="1" applyBorder="1">
      <alignment/>
      <protection/>
    </xf>
    <xf numFmtId="0" fontId="25" fillId="0" borderId="23" xfId="56" applyFont="1" applyFill="1" applyBorder="1">
      <alignment/>
      <protection/>
    </xf>
    <xf numFmtId="0" fontId="24" fillId="0" borderId="0" xfId="56" applyFont="1" applyFill="1">
      <alignment/>
      <protection/>
    </xf>
    <xf numFmtId="0" fontId="24" fillId="0" borderId="10" xfId="59" applyFont="1" applyBorder="1" applyAlignment="1">
      <alignment horizontal="center"/>
      <protection/>
    </xf>
    <xf numFmtId="3" fontId="8" fillId="0" borderId="0" xfId="56" applyNumberFormat="1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24" fillId="0" borderId="24" xfId="59" applyFont="1" applyBorder="1" applyAlignment="1">
      <alignment horizontal="center"/>
      <protection/>
    </xf>
    <xf numFmtId="3" fontId="7" fillId="0" borderId="0" xfId="59" applyNumberFormat="1" applyFont="1">
      <alignment/>
      <protection/>
    </xf>
    <xf numFmtId="0" fontId="12" fillId="0" borderId="22" xfId="59" applyFont="1" applyBorder="1" applyAlignment="1">
      <alignment horizontal="center"/>
      <protection/>
    </xf>
    <xf numFmtId="0" fontId="26" fillId="0" borderId="24" xfId="59" applyFont="1" applyBorder="1" applyAlignment="1">
      <alignment horizontal="center"/>
      <protection/>
    </xf>
    <xf numFmtId="0" fontId="25" fillId="0" borderId="10" xfId="59" applyFont="1" applyBorder="1">
      <alignment/>
      <protection/>
    </xf>
    <xf numFmtId="3" fontId="25" fillId="0" borderId="24" xfId="59" applyNumberFormat="1" applyFont="1" applyBorder="1">
      <alignment/>
      <protection/>
    </xf>
    <xf numFmtId="0" fontId="24" fillId="0" borderId="25" xfId="59" applyFont="1" applyBorder="1">
      <alignment/>
      <protection/>
    </xf>
    <xf numFmtId="0" fontId="24" fillId="0" borderId="23" xfId="59" applyFont="1" applyBorder="1">
      <alignment/>
      <protection/>
    </xf>
    <xf numFmtId="0" fontId="25" fillId="0" borderId="24" xfId="59" applyFont="1" applyBorder="1" applyAlignment="1">
      <alignment horizontal="center"/>
      <protection/>
    </xf>
    <xf numFmtId="3" fontId="25" fillId="0" borderId="24" xfId="59" applyNumberFormat="1" applyFont="1" applyFill="1" applyBorder="1">
      <alignment/>
      <protection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25" xfId="0" applyNumberFormat="1" applyFont="1" applyBorder="1" applyAlignment="1">
      <alignment/>
    </xf>
    <xf numFmtId="0" fontId="26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27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24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28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0" fontId="30" fillId="0" borderId="17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0" fontId="30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 horizontal="right"/>
    </xf>
    <xf numFmtId="0" fontId="29" fillId="0" borderId="11" xfId="59" applyFont="1" applyBorder="1">
      <alignment/>
      <protection/>
    </xf>
    <xf numFmtId="3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26" xfId="0" applyFont="1" applyBorder="1" applyAlignment="1">
      <alignment horizontal="right"/>
    </xf>
    <xf numFmtId="0" fontId="29" fillId="0" borderId="26" xfId="59" applyFont="1" applyFill="1" applyBorder="1">
      <alignment/>
      <protection/>
    </xf>
    <xf numFmtId="3" fontId="29" fillId="0" borderId="26" xfId="0" applyNumberFormat="1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6" xfId="59" applyFont="1" applyBorder="1">
      <alignment/>
      <protection/>
    </xf>
    <xf numFmtId="3" fontId="29" fillId="0" borderId="22" xfId="59" applyNumberFormat="1" applyFont="1" applyBorder="1">
      <alignment/>
      <protection/>
    </xf>
    <xf numFmtId="0" fontId="29" fillId="0" borderId="0" xfId="59" applyFont="1" applyBorder="1">
      <alignment/>
      <protection/>
    </xf>
    <xf numFmtId="0" fontId="29" fillId="0" borderId="18" xfId="59" applyFont="1" applyBorder="1">
      <alignment/>
      <protection/>
    </xf>
    <xf numFmtId="0" fontId="29" fillId="0" borderId="22" xfId="0" applyFont="1" applyBorder="1" applyAlignment="1">
      <alignment horizontal="right"/>
    </xf>
    <xf numFmtId="3" fontId="29" fillId="0" borderId="21" xfId="59" applyNumberFormat="1" applyFont="1" applyBorder="1" applyAlignment="1">
      <alignment horizontal="right"/>
      <protection/>
    </xf>
    <xf numFmtId="0" fontId="29" fillId="0" borderId="16" xfId="59" applyFont="1" applyBorder="1" applyAlignment="1">
      <alignment horizontal="center"/>
      <protection/>
    </xf>
    <xf numFmtId="0" fontId="32" fillId="0" borderId="0" xfId="59" applyFont="1" applyBorder="1">
      <alignment/>
      <protection/>
    </xf>
    <xf numFmtId="0" fontId="29" fillId="0" borderId="22" xfId="59" applyFont="1" applyBorder="1">
      <alignment/>
      <protection/>
    </xf>
    <xf numFmtId="3" fontId="29" fillId="0" borderId="0" xfId="0" applyNumberFormat="1" applyFont="1" applyBorder="1" applyAlignment="1">
      <alignment/>
    </xf>
    <xf numFmtId="0" fontId="31" fillId="0" borderId="22" xfId="0" applyFont="1" applyBorder="1" applyAlignment="1">
      <alignment/>
    </xf>
    <xf numFmtId="3" fontId="31" fillId="0" borderId="22" xfId="0" applyNumberFormat="1" applyFont="1" applyBorder="1" applyAlignment="1">
      <alignment/>
    </xf>
    <xf numFmtId="0" fontId="31" fillId="0" borderId="0" xfId="0" applyFont="1" applyBorder="1" applyAlignment="1">
      <alignment/>
    </xf>
    <xf numFmtId="3" fontId="31" fillId="0" borderId="21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31" fillId="0" borderId="26" xfId="0" applyFont="1" applyBorder="1" applyAlignment="1">
      <alignment/>
    </xf>
    <xf numFmtId="3" fontId="29" fillId="0" borderId="26" xfId="0" applyNumberFormat="1" applyFont="1" applyBorder="1" applyAlignment="1">
      <alignment horizontal="right"/>
    </xf>
    <xf numFmtId="0" fontId="29" fillId="0" borderId="27" xfId="0" applyFont="1" applyBorder="1" applyAlignment="1">
      <alignment/>
    </xf>
    <xf numFmtId="3" fontId="29" fillId="0" borderId="15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/>
    </xf>
    <xf numFmtId="0" fontId="13" fillId="0" borderId="22" xfId="59" applyFont="1" applyBorder="1" applyAlignment="1">
      <alignment horizontal="center"/>
      <protection/>
    </xf>
    <xf numFmtId="49" fontId="8" fillId="0" borderId="0" xfId="60" applyNumberFormat="1" applyFont="1" applyFill="1" applyBorder="1" applyAlignment="1" applyProtection="1">
      <alignment horizontal="left" vertical="center" wrapText="1" shrinkToFit="1"/>
      <protection/>
    </xf>
    <xf numFmtId="0" fontId="1" fillId="0" borderId="24" xfId="56" applyFont="1" applyFill="1" applyBorder="1" applyAlignment="1">
      <alignment horizontal="center"/>
      <protection/>
    </xf>
    <xf numFmtId="49" fontId="13" fillId="0" borderId="10" xfId="60" applyNumberFormat="1" applyFont="1" applyFill="1" applyBorder="1" applyAlignment="1" applyProtection="1">
      <alignment horizontal="left" vertical="center" wrapText="1" shrinkToFit="1"/>
      <protection/>
    </xf>
    <xf numFmtId="0" fontId="13" fillId="0" borderId="25" xfId="56" applyFont="1" applyFill="1" applyBorder="1">
      <alignment/>
      <protection/>
    </xf>
    <xf numFmtId="3" fontId="13" fillId="0" borderId="25" xfId="56" applyNumberFormat="1" applyFont="1" applyFill="1" applyBorder="1">
      <alignment/>
      <protection/>
    </xf>
    <xf numFmtId="0" fontId="29" fillId="0" borderId="22" xfId="56" applyFont="1" applyFill="1" applyBorder="1">
      <alignment/>
      <protection/>
    </xf>
    <xf numFmtId="3" fontId="29" fillId="0" borderId="0" xfId="56" applyNumberFormat="1" applyFont="1" applyFill="1" applyBorder="1">
      <alignment/>
      <protection/>
    </xf>
    <xf numFmtId="0" fontId="31" fillId="0" borderId="22" xfId="56" applyFont="1" applyFill="1" applyBorder="1">
      <alignment/>
      <protection/>
    </xf>
    <xf numFmtId="3" fontId="31" fillId="0" borderId="0" xfId="56" applyNumberFormat="1" applyFont="1" applyFill="1" applyBorder="1">
      <alignment/>
      <protection/>
    </xf>
    <xf numFmtId="0" fontId="29" fillId="0" borderId="27" xfId="56" applyFont="1" applyFill="1" applyBorder="1">
      <alignment/>
      <protection/>
    </xf>
    <xf numFmtId="3" fontId="29" fillId="0" borderId="19" xfId="56" applyNumberFormat="1" applyFont="1" applyFill="1" applyBorder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6" fillId="0" borderId="26" xfId="56" applyFont="1" applyFill="1" applyBorder="1" applyAlignment="1">
      <alignment horizontal="center"/>
      <protection/>
    </xf>
    <xf numFmtId="0" fontId="1" fillId="0" borderId="26" xfId="56" applyFont="1" applyFill="1" applyBorder="1" applyAlignment="1">
      <alignment horizontal="center"/>
      <protection/>
    </xf>
    <xf numFmtId="0" fontId="29" fillId="0" borderId="19" xfId="56" applyFont="1" applyFill="1" applyBorder="1">
      <alignment/>
      <protection/>
    </xf>
    <xf numFmtId="0" fontId="13" fillId="0" borderId="16" xfId="56" applyFont="1" applyFill="1" applyBorder="1" applyAlignment="1">
      <alignment horizontal="center"/>
      <protection/>
    </xf>
    <xf numFmtId="0" fontId="6" fillId="0" borderId="16" xfId="56" applyFont="1" applyFill="1" applyBorder="1">
      <alignment/>
      <protection/>
    </xf>
    <xf numFmtId="0" fontId="13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3" fontId="31" fillId="0" borderId="0" xfId="0" applyNumberFormat="1" applyFont="1" applyBorder="1" applyAlignment="1">
      <alignment/>
    </xf>
    <xf numFmtId="0" fontId="13" fillId="0" borderId="11" xfId="58" applyFont="1" applyFill="1" applyBorder="1">
      <alignment/>
      <protection/>
    </xf>
    <xf numFmtId="49" fontId="29" fillId="0" borderId="26" xfId="61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8" applyNumberFormat="1" applyFont="1" applyFill="1" applyBorder="1" applyAlignment="1" applyProtection="1">
      <alignment vertical="center" wrapText="1" shrinkToFit="1"/>
      <protection/>
    </xf>
    <xf numFmtId="49" fontId="29" fillId="0" borderId="15" xfId="61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61" applyNumberFormat="1" applyFont="1" applyFill="1" applyBorder="1" applyAlignment="1" applyProtection="1">
      <alignment horizontal="left" vertical="center" wrapText="1" shrinkToFit="1"/>
      <protection/>
    </xf>
    <xf numFmtId="3" fontId="8" fillId="0" borderId="0" xfId="0" applyNumberFormat="1" applyFont="1" applyAlignment="1">
      <alignment/>
    </xf>
    <xf numFmtId="0" fontId="24" fillId="0" borderId="10" xfId="56" applyFont="1" applyFill="1" applyBorder="1" applyAlignment="1">
      <alignment horizontal="center"/>
      <protection/>
    </xf>
    <xf numFmtId="49" fontId="29" fillId="0" borderId="21" xfId="60" applyNumberFormat="1" applyFont="1" applyFill="1" applyBorder="1" applyAlignment="1" applyProtection="1">
      <alignment horizontal="left" vertical="center" wrapText="1" shrinkToFit="1"/>
      <protection/>
    </xf>
    <xf numFmtId="0" fontId="29" fillId="0" borderId="11" xfId="56" applyFont="1" applyFill="1" applyBorder="1" applyAlignment="1">
      <alignment horizontal="center"/>
      <protection/>
    </xf>
    <xf numFmtId="3" fontId="29" fillId="0" borderId="22" xfId="59" applyNumberFormat="1" applyFont="1" applyFill="1" applyBorder="1">
      <alignment/>
      <protection/>
    </xf>
    <xf numFmtId="0" fontId="24" fillId="0" borderId="0" xfId="0" applyFont="1" applyAlignment="1">
      <alignment horizontal="center"/>
    </xf>
    <xf numFmtId="0" fontId="1" fillId="0" borderId="17" xfId="56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24" fillId="0" borderId="24" xfId="59" applyFont="1" applyBorder="1" applyAlignment="1">
      <alignment horizontal="center"/>
      <protection/>
    </xf>
    <xf numFmtId="0" fontId="24" fillId="0" borderId="25" xfId="59" applyFont="1" applyBorder="1" applyAlignment="1">
      <alignment horizontal="center"/>
      <protection/>
    </xf>
    <xf numFmtId="0" fontId="24" fillId="0" borderId="23" xfId="59" applyFont="1" applyBorder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7" fillId="0" borderId="0" xfId="58" applyFont="1" applyFill="1" applyAlignment="1">
      <alignment horizontal="right"/>
      <protection/>
    </xf>
    <xf numFmtId="0" fontId="24" fillId="0" borderId="0" xfId="56" applyFont="1" applyFill="1" applyAlignment="1">
      <alignment horizontal="center"/>
      <protection/>
    </xf>
    <xf numFmtId="0" fontId="24" fillId="0" borderId="21" xfId="56" applyFont="1" applyFill="1" applyBorder="1" applyAlignment="1">
      <alignment horizontal="center"/>
      <protection/>
    </xf>
    <xf numFmtId="0" fontId="24" fillId="0" borderId="16" xfId="56" applyFont="1" applyFill="1" applyBorder="1" applyAlignment="1">
      <alignment horizontal="center"/>
      <protection/>
    </xf>
    <xf numFmtId="0" fontId="24" fillId="0" borderId="17" xfId="56" applyFont="1" applyFill="1" applyBorder="1" applyAlignment="1">
      <alignment horizontal="center"/>
      <protection/>
    </xf>
    <xf numFmtId="0" fontId="7" fillId="0" borderId="24" xfId="59" applyFont="1" applyBorder="1" applyAlignment="1">
      <alignment horizontal="center"/>
      <protection/>
    </xf>
    <xf numFmtId="0" fontId="7" fillId="0" borderId="25" xfId="59" applyFont="1" applyBorder="1" applyAlignment="1">
      <alignment horizontal="center"/>
      <protection/>
    </xf>
    <xf numFmtId="0" fontId="7" fillId="0" borderId="23" xfId="59" applyFont="1" applyBorder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24" fillId="0" borderId="24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4" fillId="0" borderId="24" xfId="56" applyFont="1" applyFill="1" applyBorder="1" applyAlignment="1">
      <alignment horizontal="center"/>
      <protection/>
    </xf>
    <xf numFmtId="0" fontId="24" fillId="0" borderId="23" xfId="56" applyFont="1" applyFill="1" applyBorder="1" applyAlignment="1">
      <alignment horizontal="center"/>
      <protection/>
    </xf>
    <xf numFmtId="0" fontId="29" fillId="0" borderId="0" xfId="57" applyFont="1" applyFill="1" applyAlignment="1">
      <alignment horizontal="right"/>
      <protection/>
    </xf>
    <xf numFmtId="0" fontId="29" fillId="0" borderId="21" xfId="56" applyFont="1" applyFill="1" applyBorder="1" applyAlignment="1">
      <alignment horizontal="center"/>
      <protection/>
    </xf>
    <xf numFmtId="0" fontId="29" fillId="0" borderId="17" xfId="56" applyFont="1" applyFill="1" applyBorder="1" applyAlignment="1">
      <alignment horizontal="center"/>
      <protection/>
    </xf>
    <xf numFmtId="0" fontId="29" fillId="0" borderId="16" xfId="56" applyFont="1" applyFill="1" applyBorder="1" applyAlignment="1">
      <alignment horizontal="center"/>
      <protection/>
    </xf>
    <xf numFmtId="0" fontId="13" fillId="0" borderId="24" xfId="56" applyFont="1" applyFill="1" applyBorder="1" applyAlignment="1">
      <alignment horizontal="center"/>
      <protection/>
    </xf>
    <xf numFmtId="0" fontId="13" fillId="0" borderId="23" xfId="56" applyFont="1" applyFill="1" applyBorder="1" applyAlignment="1">
      <alignment horizontal="center"/>
      <protection/>
    </xf>
    <xf numFmtId="0" fontId="29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51" fillId="0" borderId="26" xfId="0" applyFont="1" applyBorder="1" applyAlignment="1">
      <alignment/>
    </xf>
    <xf numFmtId="0" fontId="21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1" fillId="0" borderId="10" xfId="56" applyFont="1" applyBorder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4" fillId="0" borderId="24" xfId="56" applyFont="1" applyBorder="1" applyAlignment="1">
      <alignment horizontal="center"/>
      <protection/>
    </xf>
    <xf numFmtId="0" fontId="24" fillId="0" borderId="25" xfId="56" applyFont="1" applyBorder="1" applyAlignment="1">
      <alignment horizontal="center"/>
      <protection/>
    </xf>
    <xf numFmtId="0" fontId="24" fillId="0" borderId="23" xfId="56" applyFont="1" applyBorder="1" applyAlignment="1">
      <alignment horizontal="center"/>
      <protection/>
    </xf>
    <xf numFmtId="0" fontId="13" fillId="0" borderId="22" xfId="56" applyFont="1" applyBorder="1" applyAlignment="1">
      <alignment horizontal="right"/>
      <protection/>
    </xf>
    <xf numFmtId="0" fontId="13" fillId="0" borderId="26" xfId="0" applyFont="1" applyBorder="1" applyAlignment="1">
      <alignment/>
    </xf>
    <xf numFmtId="0" fontId="7" fillId="0" borderId="0" xfId="56" applyFont="1">
      <alignment/>
      <protection/>
    </xf>
    <xf numFmtId="3" fontId="13" fillId="0" borderId="0" xfId="56" applyNumberFormat="1" applyFont="1">
      <alignment/>
      <protection/>
    </xf>
    <xf numFmtId="0" fontId="7" fillId="0" borderId="18" xfId="56" applyFont="1" applyBorder="1">
      <alignment/>
      <protection/>
    </xf>
    <xf numFmtId="0" fontId="29" fillId="0" borderId="27" xfId="56" applyFont="1" applyBorder="1" applyAlignment="1">
      <alignment horizontal="right"/>
      <protection/>
    </xf>
    <xf numFmtId="0" fontId="29" fillId="0" borderId="15" xfId="0" applyFont="1" applyBorder="1" applyAlignment="1">
      <alignment/>
    </xf>
    <xf numFmtId="0" fontId="29" fillId="0" borderId="19" xfId="56" applyFont="1" applyBorder="1">
      <alignment/>
      <protection/>
    </xf>
    <xf numFmtId="3" fontId="29" fillId="0" borderId="19" xfId="56" applyNumberFormat="1" applyFont="1" applyBorder="1">
      <alignment/>
      <protection/>
    </xf>
    <xf numFmtId="0" fontId="29" fillId="0" borderId="20" xfId="56" applyFont="1" applyBorder="1">
      <alignment/>
      <protection/>
    </xf>
    <xf numFmtId="0" fontId="54" fillId="0" borderId="0" xfId="0" applyFont="1" applyAlignment="1">
      <alignment/>
    </xf>
    <xf numFmtId="0" fontId="1" fillId="0" borderId="0" xfId="56" applyFont="1" applyAlignment="1">
      <alignment horizontal="center"/>
      <protection/>
    </xf>
    <xf numFmtId="0" fontId="7" fillId="0" borderId="0" xfId="58" applyFont="1" applyAlignment="1">
      <alignment horizontal="right"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24" fillId="0" borderId="0" xfId="56" applyFont="1" applyAlignment="1">
      <alignment horizontal="center"/>
      <protection/>
    </xf>
    <xf numFmtId="0" fontId="1" fillId="0" borderId="21" xfId="56" applyFont="1" applyBorder="1" applyAlignment="1">
      <alignment horizontal="center"/>
      <protection/>
    </xf>
    <xf numFmtId="0" fontId="24" fillId="0" borderId="11" xfId="56" applyFont="1" applyBorder="1" applyAlignment="1">
      <alignment horizontal="center"/>
      <protection/>
    </xf>
    <xf numFmtId="0" fontId="24" fillId="0" borderId="21" xfId="56" applyFont="1" applyBorder="1" applyAlignment="1">
      <alignment horizontal="center"/>
      <protection/>
    </xf>
    <xf numFmtId="0" fontId="24" fillId="0" borderId="16" xfId="56" applyFont="1" applyBorder="1" applyAlignment="1">
      <alignment horizontal="center"/>
      <protection/>
    </xf>
    <xf numFmtId="0" fontId="24" fillId="0" borderId="17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13" fillId="0" borderId="11" xfId="58" applyFont="1" applyBorder="1">
      <alignment/>
      <protection/>
    </xf>
    <xf numFmtId="0" fontId="13" fillId="0" borderId="21" xfId="56" applyFont="1" applyBorder="1">
      <alignment/>
      <protection/>
    </xf>
    <xf numFmtId="3" fontId="13" fillId="0" borderId="16" xfId="56" applyNumberFormat="1" applyFont="1" applyBorder="1">
      <alignment/>
      <protection/>
    </xf>
    <xf numFmtId="0" fontId="7" fillId="0" borderId="17" xfId="56" applyFont="1" applyBorder="1">
      <alignment/>
      <protection/>
    </xf>
    <xf numFmtId="0" fontId="1" fillId="0" borderId="22" xfId="56" applyFont="1" applyBorder="1" applyAlignment="1">
      <alignment horizontal="center"/>
      <protection/>
    </xf>
    <xf numFmtId="49" fontId="29" fillId="0" borderId="26" xfId="61" applyNumberFormat="1" applyFont="1" applyBorder="1" applyAlignment="1">
      <alignment horizontal="left" vertical="center" wrapText="1" shrinkToFit="1"/>
      <protection/>
    </xf>
    <xf numFmtId="0" fontId="29" fillId="0" borderId="22" xfId="56" applyFont="1" applyBorder="1">
      <alignment/>
      <protection/>
    </xf>
    <xf numFmtId="3" fontId="29" fillId="0" borderId="0" xfId="56" applyNumberFormat="1" applyFont="1">
      <alignment/>
      <protection/>
    </xf>
    <xf numFmtId="0" fontId="1" fillId="0" borderId="18" xfId="56" applyFont="1" applyBorder="1">
      <alignment/>
      <protection/>
    </xf>
    <xf numFmtId="0" fontId="6" fillId="0" borderId="22" xfId="56" applyFont="1" applyBorder="1" applyAlignment="1">
      <alignment horizontal="center"/>
      <protection/>
    </xf>
    <xf numFmtId="0" fontId="31" fillId="0" borderId="22" xfId="56" applyFont="1" applyBorder="1">
      <alignment/>
      <protection/>
    </xf>
    <xf numFmtId="3" fontId="31" fillId="0" borderId="0" xfId="56" applyNumberFormat="1" applyFont="1">
      <alignment/>
      <protection/>
    </xf>
    <xf numFmtId="0" fontId="13" fillId="0" borderId="21" xfId="56" applyFont="1" applyBorder="1" applyAlignment="1">
      <alignment horizontal="center"/>
      <protection/>
    </xf>
    <xf numFmtId="49" fontId="13" fillId="0" borderId="11" xfId="58" applyNumberFormat="1" applyFont="1" applyBorder="1" applyAlignment="1">
      <alignment vertical="center" wrapText="1" shrinkToFit="1"/>
      <protection/>
    </xf>
    <xf numFmtId="0" fontId="13" fillId="0" borderId="17" xfId="56" applyFont="1" applyBorder="1">
      <alignment/>
      <protection/>
    </xf>
    <xf numFmtId="0" fontId="1" fillId="0" borderId="27" xfId="56" applyFont="1" applyBorder="1" applyAlignment="1">
      <alignment horizontal="center"/>
      <protection/>
    </xf>
    <xf numFmtId="49" fontId="29" fillId="0" borderId="15" xfId="61" applyNumberFormat="1" applyFont="1" applyBorder="1" applyAlignment="1">
      <alignment horizontal="left" vertical="center" wrapText="1" shrinkToFit="1"/>
      <protection/>
    </xf>
    <xf numFmtId="0" fontId="29" fillId="0" borderId="27" xfId="56" applyFont="1" applyBorder="1">
      <alignment/>
      <protection/>
    </xf>
    <xf numFmtId="0" fontId="1" fillId="0" borderId="20" xfId="56" applyFont="1" applyBorder="1">
      <alignment/>
      <protection/>
    </xf>
    <xf numFmtId="0" fontId="13" fillId="0" borderId="11" xfId="56" applyFont="1" applyBorder="1" applyAlignment="1">
      <alignment horizontal="center"/>
      <protection/>
    </xf>
    <xf numFmtId="49" fontId="13" fillId="0" borderId="11" xfId="61" applyNumberFormat="1" applyFont="1" applyBorder="1" applyAlignment="1">
      <alignment horizontal="left" vertical="center" wrapText="1" shrinkToFit="1"/>
      <protection/>
    </xf>
    <xf numFmtId="0" fontId="6" fillId="0" borderId="26" xfId="56" applyFont="1" applyBorder="1" applyAlignment="1">
      <alignment horizontal="center"/>
      <protection/>
    </xf>
    <xf numFmtId="0" fontId="1" fillId="0" borderId="26" xfId="56" applyFont="1" applyBorder="1" applyAlignment="1">
      <alignment horizontal="center"/>
      <protection/>
    </xf>
    <xf numFmtId="0" fontId="29" fillId="0" borderId="0" xfId="56" applyFont="1">
      <alignment/>
      <protection/>
    </xf>
    <xf numFmtId="0" fontId="25" fillId="0" borderId="24" xfId="56" applyFont="1" applyBorder="1" applyAlignment="1">
      <alignment horizontal="center"/>
      <protection/>
    </xf>
    <xf numFmtId="0" fontId="25" fillId="0" borderId="10" xfId="56" applyFont="1" applyBorder="1">
      <alignment/>
      <protection/>
    </xf>
    <xf numFmtId="0" fontId="25" fillId="0" borderId="25" xfId="56" applyFont="1" applyBorder="1">
      <alignment/>
      <protection/>
    </xf>
    <xf numFmtId="3" fontId="25" fillId="0" borderId="25" xfId="56" applyNumberFormat="1" applyFont="1" applyBorder="1">
      <alignment/>
      <protection/>
    </xf>
    <xf numFmtId="0" fontId="25" fillId="0" borderId="23" xfId="56" applyFont="1" applyBorder="1">
      <alignment/>
      <protection/>
    </xf>
    <xf numFmtId="0" fontId="24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24" fillId="0" borderId="24" xfId="56" applyFont="1" applyBorder="1">
      <alignment/>
      <protection/>
    </xf>
    <xf numFmtId="0" fontId="24" fillId="0" borderId="25" xfId="56" applyFont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" fillId="0" borderId="17" xfId="56" applyFont="1" applyBorder="1">
      <alignment/>
      <protection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7" fillId="0" borderId="21" xfId="56" applyFont="1" applyBorder="1">
      <alignment/>
      <protection/>
    </xf>
    <xf numFmtId="0" fontId="11" fillId="0" borderId="15" xfId="0" applyFont="1" applyBorder="1" applyAlignment="1">
      <alignment/>
    </xf>
    <xf numFmtId="0" fontId="24" fillId="0" borderId="23" xfId="56" applyFont="1" applyBorder="1">
      <alignment/>
      <protection/>
    </xf>
    <xf numFmtId="3" fontId="1" fillId="0" borderId="0" xfId="56" applyNumberFormat="1" applyFont="1">
      <alignment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" xfId="57"/>
    <cellStyle name="Normál_Költségvetés - Visznei ovi 2016 2" xfId="58"/>
    <cellStyle name="Normál_Költségvetés mellékletek 2012 -végleges" xfId="59"/>
    <cellStyle name="Normál_Munka1" xfId="60"/>
    <cellStyle name="Normál_Munka1 2" xfId="61"/>
    <cellStyle name="Normál_Önkormányzat - 2012. III. n. év Tájékoztató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3.75390625" style="121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274" t="s">
        <v>209</v>
      </c>
      <c r="E1" s="274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275" t="s">
        <v>132</v>
      </c>
      <c r="B4" s="275"/>
      <c r="C4" s="275"/>
      <c r="D4" s="275"/>
      <c r="E4" s="275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275" t="s">
        <v>189</v>
      </c>
      <c r="B5" s="275"/>
      <c r="C5" s="275"/>
      <c r="D5" s="275"/>
      <c r="E5" s="275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275" t="s">
        <v>12</v>
      </c>
      <c r="B6" s="275"/>
      <c r="C6" s="275"/>
      <c r="D6" s="275"/>
      <c r="E6" s="275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16"/>
      <c r="B9" s="272" t="s">
        <v>210</v>
      </c>
      <c r="C9" s="273"/>
      <c r="D9" s="271" t="s">
        <v>211</v>
      </c>
      <c r="E9" s="271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09">
        <v>1</v>
      </c>
      <c r="B10" s="210" t="s">
        <v>134</v>
      </c>
      <c r="C10" s="211">
        <f>Bevételek!C10</f>
        <v>99635</v>
      </c>
      <c r="D10" s="212" t="s">
        <v>62</v>
      </c>
      <c r="E10" s="211">
        <f>Működési!D49</f>
        <v>69436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13">
        <v>2</v>
      </c>
      <c r="B11" s="214" t="s">
        <v>149</v>
      </c>
      <c r="C11" s="215">
        <f>Bevételek!C16</f>
        <v>9718</v>
      </c>
      <c r="D11" s="216" t="s">
        <v>66</v>
      </c>
      <c r="E11" s="215">
        <f>Pénzellátások!C17</f>
        <v>5438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13">
        <v>3</v>
      </c>
      <c r="B12" s="214" t="s">
        <v>64</v>
      </c>
      <c r="C12" s="215">
        <f>Bevételek!C19</f>
        <v>55477</v>
      </c>
      <c r="D12" s="216" t="s">
        <v>22</v>
      </c>
      <c r="E12" s="215">
        <f>'Átadott pénzeszközök'!C23</f>
        <v>94991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13">
        <v>4</v>
      </c>
      <c r="B13" s="214" t="s">
        <v>102</v>
      </c>
      <c r="C13" s="215">
        <f>Bevételek!C28</f>
        <v>1844</v>
      </c>
      <c r="D13" s="216" t="s">
        <v>2</v>
      </c>
      <c r="E13" s="215">
        <f>'Fejlesztési kiadások'!C15</f>
        <v>8500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13">
        <v>5</v>
      </c>
      <c r="B14" s="217" t="s">
        <v>106</v>
      </c>
      <c r="C14" s="215">
        <f>Bevételek!C34</f>
        <v>15263</v>
      </c>
      <c r="D14" s="216" t="s">
        <v>63</v>
      </c>
      <c r="E14" s="215">
        <v>3572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187"/>
      <c r="B15" s="188" t="s">
        <v>21</v>
      </c>
      <c r="C15" s="189">
        <f>SUM(C10:C14)</f>
        <v>181937</v>
      </c>
      <c r="D15" s="190" t="s">
        <v>19</v>
      </c>
      <c r="E15" s="189">
        <f>SUM(E10:E14)</f>
        <v>181937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.75">
      <c r="A16" s="118"/>
      <c r="B16" s="2"/>
      <c r="C16" s="5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118"/>
      <c r="B17" s="6"/>
      <c r="C17" s="5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18"/>
      <c r="B18" s="2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15"/>
      <c r="B19" s="115"/>
      <c r="C19" s="115"/>
      <c r="D19" s="115"/>
      <c r="E19" s="115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18"/>
      <c r="B20" s="2"/>
      <c r="C20" s="5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18"/>
      <c r="B21" s="2"/>
      <c r="C21" s="5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3" ht="18.75">
      <c r="A22" s="118"/>
      <c r="B22" s="5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</row>
    <row r="23" spans="1:13" ht="18.75">
      <c r="A23" s="118"/>
      <c r="B23" s="5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13" ht="18.75">
      <c r="A24" s="118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118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18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18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118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4" ht="18.75">
      <c r="A29" s="118"/>
      <c r="B29" s="2"/>
      <c r="C29" s="5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118"/>
      <c r="B30" s="2"/>
      <c r="C30" s="5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118"/>
      <c r="B31" s="6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19"/>
      <c r="B32" s="7"/>
      <c r="C32" s="8"/>
      <c r="D32" s="7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120"/>
      <c r="B33" s="3"/>
      <c r="C33" s="3"/>
      <c r="D33" s="3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118"/>
      <c r="B34" s="2"/>
      <c r="C34" s="5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118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18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18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20"/>
      <c r="B38" s="3"/>
      <c r="C38" s="3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18"/>
      <c r="B39" s="2"/>
      <c r="C39" s="5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18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18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20"/>
      <c r="B42" s="3"/>
      <c r="C42" s="3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18"/>
      <c r="B43" s="2"/>
      <c r="C43" s="5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18"/>
      <c r="B44" s="2"/>
      <c r="C44" s="5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20"/>
      <c r="B45" s="3"/>
      <c r="C45" s="3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18"/>
      <c r="B46" s="6"/>
      <c r="C46" s="5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18"/>
      <c r="B47" s="2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18"/>
      <c r="B48" s="2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20"/>
      <c r="B49" s="3"/>
      <c r="C49" s="3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18"/>
      <c r="B50" s="2"/>
      <c r="C50" s="5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18"/>
      <c r="B51" s="2"/>
      <c r="C51" s="5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20"/>
      <c r="B52" s="3"/>
      <c r="C52" s="3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18"/>
      <c r="B53" s="2"/>
      <c r="C53" s="5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20"/>
      <c r="B54" s="3"/>
      <c r="C54" s="3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9.5">
      <c r="A55" s="118"/>
      <c r="B55" s="4"/>
      <c r="C55" s="9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118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18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1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1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1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1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1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1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1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1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1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1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10.75390625" style="94" customWidth="1"/>
    <col min="2" max="2" width="42.75390625" style="94" customWidth="1"/>
    <col min="3" max="3" width="22.625" style="94" customWidth="1"/>
    <col min="4" max="4" width="10.75390625" style="94" customWidth="1"/>
    <col min="5" max="16384" width="9.125" style="94" customWidth="1"/>
  </cols>
  <sheetData>
    <row r="1" spans="1:4" ht="18" customHeight="1">
      <c r="A1" s="10"/>
      <c r="B1" s="274" t="s">
        <v>212</v>
      </c>
      <c r="C1" s="274"/>
      <c r="D1" s="274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290" t="s">
        <v>132</v>
      </c>
      <c r="B5" s="290"/>
      <c r="C5" s="290"/>
      <c r="D5" s="290"/>
      <c r="E5" s="18"/>
    </row>
    <row r="6" spans="1:5" ht="18" customHeight="1">
      <c r="A6" s="290" t="s">
        <v>189</v>
      </c>
      <c r="B6" s="290"/>
      <c r="C6" s="290"/>
      <c r="D6" s="290"/>
      <c r="E6" s="18"/>
    </row>
    <row r="7" spans="1:5" ht="18" customHeight="1">
      <c r="A7" s="290" t="s">
        <v>85</v>
      </c>
      <c r="B7" s="290"/>
      <c r="C7" s="290"/>
      <c r="D7" s="290"/>
      <c r="E7" s="18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1" t="s">
        <v>78</v>
      </c>
      <c r="D10" s="10"/>
      <c r="E10" s="10"/>
    </row>
    <row r="11" spans="1:5" ht="18" customHeight="1">
      <c r="A11" s="10"/>
      <c r="B11" s="101" t="s">
        <v>213</v>
      </c>
      <c r="C11" s="104">
        <f>SUM(C12:C17)</f>
        <v>36233</v>
      </c>
      <c r="D11" s="11"/>
      <c r="E11" s="10"/>
    </row>
    <row r="12" spans="1:5" ht="18" customHeight="1">
      <c r="A12" s="10"/>
      <c r="B12" s="201" t="s">
        <v>75</v>
      </c>
      <c r="C12" s="234">
        <v>36167</v>
      </c>
      <c r="D12" s="10"/>
      <c r="E12" s="10"/>
    </row>
    <row r="13" spans="1:5" ht="18" customHeight="1">
      <c r="A13" s="10"/>
      <c r="B13" s="201" t="s">
        <v>76</v>
      </c>
      <c r="C13" s="234">
        <v>66</v>
      </c>
      <c r="D13" s="10"/>
      <c r="E13" s="10"/>
    </row>
    <row r="14" spans="1:5" ht="18" customHeight="1">
      <c r="A14" s="10"/>
      <c r="B14" s="201" t="s">
        <v>77</v>
      </c>
      <c r="C14" s="234">
        <v>0</v>
      </c>
      <c r="D14" s="10"/>
      <c r="E14" s="10"/>
    </row>
    <row r="15" spans="1:5" ht="18" customHeight="1">
      <c r="A15" s="10"/>
      <c r="B15" s="201" t="s">
        <v>86</v>
      </c>
      <c r="C15" s="234">
        <v>0</v>
      </c>
      <c r="D15" s="10"/>
      <c r="E15" s="10"/>
    </row>
    <row r="16" spans="1:5" ht="18" customHeight="1">
      <c r="A16" s="10"/>
      <c r="B16" s="235" t="s">
        <v>87</v>
      </c>
      <c r="C16" s="236">
        <v>0</v>
      </c>
      <c r="D16" s="10"/>
      <c r="E16" s="10"/>
    </row>
    <row r="17" spans="1:5" ht="18" customHeight="1">
      <c r="A17" s="10"/>
      <c r="B17" s="10"/>
      <c r="C17" s="105"/>
      <c r="D17" s="10"/>
      <c r="E17" s="10"/>
    </row>
    <row r="18" spans="1:5" ht="18" customHeight="1">
      <c r="A18" s="10"/>
      <c r="B18" s="10"/>
      <c r="C18" s="105"/>
      <c r="D18" s="10"/>
      <c r="E18" s="10"/>
    </row>
    <row r="19" spans="1:5" ht="18" customHeight="1">
      <c r="A19" s="10"/>
      <c r="B19" s="10"/>
      <c r="C19" s="105"/>
      <c r="D19" s="10"/>
      <c r="E19" s="10"/>
    </row>
    <row r="20" spans="1:5" ht="18" customHeight="1">
      <c r="A20" s="10"/>
      <c r="B20" s="101" t="s">
        <v>214</v>
      </c>
      <c r="C20" s="104">
        <f>SUM(C21:C25)</f>
        <v>15263</v>
      </c>
      <c r="D20" s="11"/>
      <c r="E20" s="10"/>
    </row>
    <row r="21" spans="1:5" ht="18" customHeight="1">
      <c r="A21" s="10"/>
      <c r="B21" s="201" t="s">
        <v>75</v>
      </c>
      <c r="C21" s="211">
        <v>15193</v>
      </c>
      <c r="D21" s="10"/>
      <c r="E21" s="10"/>
    </row>
    <row r="22" spans="1:5" ht="18" customHeight="1">
      <c r="A22" s="10"/>
      <c r="B22" s="201" t="s">
        <v>76</v>
      </c>
      <c r="C22" s="215">
        <v>70</v>
      </c>
      <c r="D22" s="10"/>
      <c r="E22" s="10"/>
    </row>
    <row r="23" spans="1:5" ht="18" customHeight="1">
      <c r="A23" s="10"/>
      <c r="B23" s="201" t="s">
        <v>77</v>
      </c>
      <c r="C23" s="215">
        <v>0</v>
      </c>
      <c r="D23" s="10"/>
      <c r="E23" s="10"/>
    </row>
    <row r="24" spans="1:5" ht="18" customHeight="1">
      <c r="A24" s="10"/>
      <c r="B24" s="201" t="s">
        <v>86</v>
      </c>
      <c r="C24" s="215">
        <v>0</v>
      </c>
      <c r="D24" s="10"/>
      <c r="E24" s="10"/>
    </row>
    <row r="25" spans="1:5" ht="18" customHeight="1">
      <c r="A25" s="10"/>
      <c r="B25" s="235" t="s">
        <v>87</v>
      </c>
      <c r="C25" s="237">
        <v>0</v>
      </c>
      <c r="D25" s="10"/>
      <c r="E25" s="10"/>
    </row>
    <row r="26" spans="1:5" ht="18" customHeight="1">
      <c r="A26" s="10"/>
      <c r="B26" s="10"/>
      <c r="C26" s="10"/>
      <c r="D26" s="10"/>
      <c r="E26" s="10"/>
    </row>
    <row r="27" spans="1:5" ht="18" customHeight="1">
      <c r="A27" s="10"/>
      <c r="B27" s="10"/>
      <c r="C27" s="10"/>
      <c r="D27" s="10"/>
      <c r="E27" s="10"/>
    </row>
    <row r="28" spans="1:5" ht="18" customHeight="1">
      <c r="A28" s="10"/>
      <c r="B28" s="10"/>
      <c r="C28" s="10"/>
      <c r="D28" s="10"/>
      <c r="E28" s="10"/>
    </row>
    <row r="29" spans="1:5" ht="18" customHeight="1">
      <c r="A29" s="10"/>
      <c r="B29" s="10"/>
      <c r="C29" s="10"/>
      <c r="D29" s="10"/>
      <c r="E29" s="10"/>
    </row>
    <row r="30" spans="1:5" ht="15.75">
      <c r="A30" s="10"/>
      <c r="B30" s="10"/>
      <c r="C30" s="10"/>
      <c r="D30" s="10"/>
      <c r="E30" s="10"/>
    </row>
    <row r="31" spans="1:5" ht="15.75">
      <c r="A31" s="10"/>
      <c r="B31" s="10"/>
      <c r="C31" s="10"/>
      <c r="D31" s="10"/>
      <c r="E31" s="10"/>
    </row>
    <row r="32" spans="1:5" ht="15.75">
      <c r="A32" s="10"/>
      <c r="B32" s="10"/>
      <c r="C32" s="10"/>
      <c r="D32" s="10"/>
      <c r="E32" s="10"/>
    </row>
    <row r="33" spans="1:5" ht="15.75">
      <c r="A33" s="10"/>
      <c r="B33" s="10"/>
      <c r="C33" s="10"/>
      <c r="D33" s="10"/>
      <c r="E33" s="10"/>
    </row>
    <row r="34" spans="1:5" ht="15.75">
      <c r="A34" s="10"/>
      <c r="B34" s="10"/>
      <c r="C34" s="10"/>
      <c r="D34" s="10"/>
      <c r="E34" s="10"/>
    </row>
    <row r="35" spans="1:5" ht="15.75">
      <c r="A35" s="18"/>
      <c r="B35" s="18"/>
      <c r="C35" s="18"/>
      <c r="D35" s="18"/>
      <c r="E35" s="10"/>
    </row>
  </sheetData>
  <sheetProtection/>
  <mergeCells count="4">
    <mergeCell ref="B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.75390625" style="94" customWidth="1"/>
    <col min="2" max="2" width="40.875" style="94" customWidth="1"/>
    <col min="3" max="3" width="19.625" style="94" customWidth="1"/>
    <col min="4" max="4" width="9.125" style="94" customWidth="1"/>
    <col min="5" max="5" width="11.75390625" style="94" customWidth="1"/>
    <col min="6" max="16384" width="9.125" style="94" customWidth="1"/>
  </cols>
  <sheetData>
    <row r="1" spans="1:5" ht="18" customHeight="1">
      <c r="A1" s="10"/>
      <c r="B1" s="274" t="s">
        <v>203</v>
      </c>
      <c r="C1" s="274"/>
      <c r="D1" s="274"/>
      <c r="E1" s="274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290" t="s">
        <v>132</v>
      </c>
      <c r="B5" s="290"/>
      <c r="C5" s="290"/>
      <c r="D5" s="290"/>
      <c r="E5" s="290"/>
    </row>
    <row r="6" spans="1:5" ht="18" customHeight="1">
      <c r="A6" s="290" t="s">
        <v>189</v>
      </c>
      <c r="B6" s="290"/>
      <c r="C6" s="290"/>
      <c r="D6" s="290"/>
      <c r="E6" s="290"/>
    </row>
    <row r="7" spans="1:5" ht="18" customHeight="1">
      <c r="A7" s="290" t="s">
        <v>3</v>
      </c>
      <c r="B7" s="290"/>
      <c r="C7" s="290"/>
      <c r="D7" s="290"/>
      <c r="E7" s="290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0"/>
      <c r="D10" s="10"/>
      <c r="E10" s="10"/>
    </row>
    <row r="11" spans="1:5" ht="18" customHeight="1">
      <c r="A11" s="195"/>
      <c r="B11" s="196" t="s">
        <v>6</v>
      </c>
      <c r="C11" s="310" t="s">
        <v>204</v>
      </c>
      <c r="D11" s="310"/>
      <c r="E11" s="303"/>
    </row>
    <row r="12" spans="1:5" ht="18" customHeight="1">
      <c r="A12" s="216">
        <v>1</v>
      </c>
      <c r="B12" s="216" t="s">
        <v>72</v>
      </c>
      <c r="C12" s="311">
        <v>3</v>
      </c>
      <c r="D12" s="312"/>
      <c r="E12" s="313"/>
    </row>
    <row r="13" spans="1:5" ht="18" customHeight="1">
      <c r="A13" s="216">
        <v>2</v>
      </c>
      <c r="B13" s="216" t="s">
        <v>73</v>
      </c>
      <c r="C13" s="307">
        <v>10</v>
      </c>
      <c r="D13" s="308"/>
      <c r="E13" s="309"/>
    </row>
    <row r="14" spans="1:5" ht="18" customHeight="1">
      <c r="A14" s="216">
        <v>3</v>
      </c>
      <c r="B14" s="216" t="s">
        <v>74</v>
      </c>
      <c r="C14" s="307">
        <v>8</v>
      </c>
      <c r="D14" s="308"/>
      <c r="E14" s="309"/>
    </row>
    <row r="15" spans="1:5" ht="18" customHeight="1">
      <c r="A15" s="216">
        <v>4</v>
      </c>
      <c r="B15" s="216" t="s">
        <v>4</v>
      </c>
      <c r="C15" s="307">
        <v>1</v>
      </c>
      <c r="D15" s="308"/>
      <c r="E15" s="309"/>
    </row>
    <row r="16" spans="1:5" ht="18" customHeight="1">
      <c r="A16" s="216">
        <v>5</v>
      </c>
      <c r="B16" s="216" t="s">
        <v>5</v>
      </c>
      <c r="C16" s="307">
        <v>1</v>
      </c>
      <c r="D16" s="308"/>
      <c r="E16" s="309"/>
    </row>
    <row r="17" spans="1:5" ht="18" customHeight="1">
      <c r="A17" s="190"/>
      <c r="B17" s="191" t="s">
        <v>1</v>
      </c>
      <c r="C17" s="304">
        <f>SUM(C12:C16)</f>
        <v>23</v>
      </c>
      <c r="D17" s="305"/>
      <c r="E17" s="306"/>
    </row>
    <row r="18" ht="18" customHeight="1"/>
    <row r="19" ht="18" customHeight="1"/>
    <row r="20" ht="18" customHeight="1"/>
    <row r="46" spans="1:5" ht="15.75">
      <c r="A46" s="18"/>
      <c r="B46" s="18"/>
      <c r="C46" s="18"/>
      <c r="D46" s="18"/>
      <c r="E46" s="18"/>
    </row>
  </sheetData>
  <sheetProtection/>
  <mergeCells count="11">
    <mergeCell ref="B1:E1"/>
    <mergeCell ref="C11:E11"/>
    <mergeCell ref="C12:E12"/>
    <mergeCell ref="C13:E13"/>
    <mergeCell ref="C17:E17"/>
    <mergeCell ref="C14:E14"/>
    <mergeCell ref="C16:E16"/>
    <mergeCell ref="C15:E15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0">
      <selection activeCell="D18" sqref="D18"/>
    </sheetView>
  </sheetViews>
  <sheetFormatPr defaultColWidth="9.00390625" defaultRowHeight="12.75"/>
  <cols>
    <col min="1" max="1" width="32.125" style="94" customWidth="1"/>
    <col min="2" max="2" width="17.75390625" style="94" customWidth="1"/>
    <col min="3" max="3" width="17.75390625" style="107" customWidth="1"/>
    <col min="4" max="4" width="17.75390625" style="94" customWidth="1"/>
    <col min="5" max="16384" width="9.125" style="94" customWidth="1"/>
  </cols>
  <sheetData>
    <row r="1" spans="1:15" ht="18.75" customHeight="1">
      <c r="A1" s="274" t="s">
        <v>219</v>
      </c>
      <c r="B1" s="274"/>
      <c r="C1" s="274"/>
      <c r="D1" s="274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0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6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06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275" t="s">
        <v>132</v>
      </c>
      <c r="B5" s="275"/>
      <c r="C5" s="275"/>
      <c r="D5" s="275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275" t="s">
        <v>189</v>
      </c>
      <c r="B6" s="275"/>
      <c r="C6" s="275"/>
      <c r="D6" s="275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275" t="s">
        <v>220</v>
      </c>
      <c r="B7" s="275"/>
      <c r="C7" s="275"/>
      <c r="D7" s="275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78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8</v>
      </c>
      <c r="B11" s="34">
        <v>2019</v>
      </c>
      <c r="C11" s="34">
        <v>2020</v>
      </c>
      <c r="D11" s="34">
        <v>2021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08" customFormat="1" ht="15.75">
      <c r="A12" s="64" t="s">
        <v>156</v>
      </c>
      <c r="B12" s="31">
        <f>Bevételek!C10</f>
        <v>99635</v>
      </c>
      <c r="C12" s="41">
        <v>105000</v>
      </c>
      <c r="D12" s="31">
        <v>108000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157</v>
      </c>
      <c r="B13" s="40">
        <f>Bevételek!C16</f>
        <v>9718</v>
      </c>
      <c r="C13" s="41">
        <v>12000</v>
      </c>
      <c r="D13" s="31">
        <v>14000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122</v>
      </c>
      <c r="B14" s="31">
        <f>'Működési bevételek és kiadások'!B12</f>
        <v>55477</v>
      </c>
      <c r="C14" s="41">
        <v>55000</v>
      </c>
      <c r="D14" s="31">
        <v>55000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102</v>
      </c>
      <c r="B15" s="31">
        <f>Bevételek!C28</f>
        <v>1844</v>
      </c>
      <c r="C15" s="41">
        <v>1900</v>
      </c>
      <c r="D15" s="31">
        <v>2000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64" t="s">
        <v>106</v>
      </c>
      <c r="B16" s="31">
        <f>'Működési bevételek és kiadások'!B14</f>
        <v>6763</v>
      </c>
      <c r="C16" s="41">
        <v>3700</v>
      </c>
      <c r="D16" s="31">
        <v>3700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8"/>
    </row>
    <row r="17" spans="1:15" ht="15.75">
      <c r="A17" s="29" t="s">
        <v>48</v>
      </c>
      <c r="B17" s="42">
        <f>SUM(B12:B16)</f>
        <v>173437</v>
      </c>
      <c r="C17" s="42">
        <f>SUM(C12:C16)</f>
        <v>177600</v>
      </c>
      <c r="D17" s="42">
        <f>SUM(D12:D16)</f>
        <v>182700</v>
      </c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15.75">
      <c r="B18" s="109"/>
      <c r="C18" s="28"/>
      <c r="D18" s="28"/>
      <c r="E18" s="13"/>
      <c r="F18" s="28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75">
      <c r="A19" s="102"/>
      <c r="B19" s="110"/>
      <c r="C19" s="43"/>
      <c r="D19" s="43"/>
      <c r="E19" s="28"/>
      <c r="F19" s="28"/>
      <c r="G19" s="28"/>
      <c r="H19" s="28"/>
      <c r="I19" s="28"/>
      <c r="J19" s="13"/>
      <c r="K19" s="13"/>
      <c r="L19" s="13"/>
      <c r="M19" s="13"/>
      <c r="N19" s="13"/>
      <c r="O19" s="28"/>
    </row>
    <row r="20" spans="1:15" ht="15.75">
      <c r="A20" s="37" t="s">
        <v>13</v>
      </c>
      <c r="B20" s="34">
        <v>2019</v>
      </c>
      <c r="C20" s="33">
        <v>2020</v>
      </c>
      <c r="D20" s="33">
        <v>2021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108" customFormat="1" ht="15.75">
      <c r="A21" s="112" t="s">
        <v>42</v>
      </c>
      <c r="B21" s="31">
        <f>Működési!D10</f>
        <v>22179</v>
      </c>
      <c r="C21" s="31">
        <v>23000</v>
      </c>
      <c r="D21" s="31">
        <v>24000</v>
      </c>
      <c r="E21" s="36"/>
      <c r="F21" s="36"/>
      <c r="G21" s="35"/>
      <c r="H21" s="35"/>
      <c r="I21" s="35"/>
      <c r="J21" s="35"/>
      <c r="K21" s="35"/>
      <c r="L21" s="35"/>
      <c r="M21" s="35"/>
      <c r="N21" s="35"/>
      <c r="O21" s="36"/>
    </row>
    <row r="22" spans="1:15" ht="15.75">
      <c r="A22" s="64" t="s">
        <v>123</v>
      </c>
      <c r="B22" s="31">
        <f>Működési!D21</f>
        <v>3943</v>
      </c>
      <c r="C22" s="31">
        <v>4500</v>
      </c>
      <c r="D22" s="31">
        <v>4800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64" t="s">
        <v>7</v>
      </c>
      <c r="B23" s="40">
        <f>Működési!D26</f>
        <v>39734</v>
      </c>
      <c r="C23" s="31">
        <v>40000</v>
      </c>
      <c r="D23" s="31">
        <v>41000</v>
      </c>
      <c r="E23" s="13"/>
      <c r="F23" s="28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4" t="s">
        <v>121</v>
      </c>
      <c r="B24" s="31">
        <f>Működési!D45</f>
        <v>0</v>
      </c>
      <c r="C24" s="31">
        <v>2000</v>
      </c>
      <c r="D24" s="31">
        <v>2000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223</v>
      </c>
      <c r="B25" s="31">
        <f>Működési!D47</f>
        <v>3580</v>
      </c>
      <c r="C25" s="31">
        <v>3700</v>
      </c>
      <c r="D25" s="31">
        <v>3700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57</v>
      </c>
      <c r="B26" s="31">
        <f>Pénzellátások!C17</f>
        <v>5438</v>
      </c>
      <c r="C26" s="31">
        <v>6000</v>
      </c>
      <c r="D26" s="31">
        <v>6500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64" t="s">
        <v>22</v>
      </c>
      <c r="B27" s="40">
        <f>'Átadott pénzeszközök'!C23</f>
        <v>94991</v>
      </c>
      <c r="C27" s="31">
        <v>95500</v>
      </c>
      <c r="D27" s="31">
        <v>96000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</row>
    <row r="28" spans="1:15" ht="15.75">
      <c r="A28" s="64" t="s">
        <v>63</v>
      </c>
      <c r="B28" s="31">
        <f>Mérleg!E14</f>
        <v>3572</v>
      </c>
      <c r="C28" s="31">
        <v>2900</v>
      </c>
      <c r="D28" s="31">
        <v>4700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8"/>
    </row>
    <row r="29" spans="1:15" ht="15.75">
      <c r="A29" s="29" t="s">
        <v>47</v>
      </c>
      <c r="B29" s="42">
        <f>SUM(B21:B28)</f>
        <v>173437</v>
      </c>
      <c r="C29" s="42">
        <f>SUM(C21:C28)</f>
        <v>177600</v>
      </c>
      <c r="D29" s="42">
        <f>SUM(D21:D28)</f>
        <v>182700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.75">
      <c r="A30" s="10"/>
      <c r="B30" s="44"/>
      <c r="C30" s="28"/>
      <c r="D30" s="2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38" t="s">
        <v>49</v>
      </c>
      <c r="B31" s="34">
        <v>2019</v>
      </c>
      <c r="C31" s="33">
        <v>2020</v>
      </c>
      <c r="D31" s="33">
        <v>2021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111" t="s">
        <v>126</v>
      </c>
      <c r="B32" s="113">
        <f>'Felhalmozási mérleg'!B11</f>
        <v>0</v>
      </c>
      <c r="C32" s="113">
        <v>4000</v>
      </c>
      <c r="D32" s="113">
        <v>5000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108" customFormat="1" ht="15.75">
      <c r="A33" s="26" t="s">
        <v>106</v>
      </c>
      <c r="B33" s="31">
        <f>'Felhalmozási mérleg'!B10</f>
        <v>8500</v>
      </c>
      <c r="C33" s="31">
        <v>5000</v>
      </c>
      <c r="D33" s="31">
        <v>6000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3" ht="15.75">
      <c r="A34" s="39" t="s">
        <v>51</v>
      </c>
      <c r="B34" s="42">
        <f>SUM(B32:B33)</f>
        <v>8500</v>
      </c>
      <c r="C34" s="42">
        <f>SUM(C32:C33)</f>
        <v>9000</v>
      </c>
      <c r="D34" s="42">
        <f>SUM(D32:D33)</f>
        <v>11000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32"/>
      <c r="B35" s="28"/>
      <c r="C35" s="28"/>
      <c r="D35" s="28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49" t="s">
        <v>50</v>
      </c>
      <c r="B36" s="34">
        <v>2019</v>
      </c>
      <c r="C36" s="33">
        <v>2020</v>
      </c>
      <c r="D36" s="33">
        <v>2021</v>
      </c>
      <c r="E36" s="10"/>
      <c r="F36" s="10"/>
      <c r="G36" s="10"/>
      <c r="H36" s="10"/>
      <c r="I36" s="10"/>
      <c r="J36" s="10"/>
      <c r="K36" s="10"/>
      <c r="L36" s="10"/>
      <c r="M36" s="10"/>
    </row>
    <row r="37" spans="1:4" ht="15.75">
      <c r="A37" s="26" t="s">
        <v>43</v>
      </c>
      <c r="B37" s="31">
        <f>'Felhalmozási mérleg'!E10</f>
        <v>7000</v>
      </c>
      <c r="C37" s="31">
        <v>7000</v>
      </c>
      <c r="D37" s="31">
        <v>9000</v>
      </c>
    </row>
    <row r="38" spans="1:4" ht="15.75">
      <c r="A38" s="26" t="s">
        <v>44</v>
      </c>
      <c r="B38" s="31">
        <f>'Felhalmozási mérleg'!E14</f>
        <v>1500</v>
      </c>
      <c r="C38" s="31">
        <v>2000</v>
      </c>
      <c r="D38" s="31">
        <v>2000</v>
      </c>
    </row>
    <row r="39" spans="1:4" ht="15.75">
      <c r="A39" s="39" t="s">
        <v>52</v>
      </c>
      <c r="B39" s="42">
        <f>SUM(B37:B38)</f>
        <v>8500</v>
      </c>
      <c r="C39" s="42">
        <f>SUM(C37:C38)</f>
        <v>9000</v>
      </c>
      <c r="D39" s="42">
        <f>SUM(D37:D38)</f>
        <v>11000</v>
      </c>
    </row>
    <row r="40" spans="2:4" ht="15">
      <c r="B40" s="109"/>
      <c r="C40" s="109"/>
      <c r="D40" s="109"/>
    </row>
    <row r="41" spans="1:4" ht="15.75">
      <c r="A41" s="21" t="s">
        <v>53</v>
      </c>
      <c r="B41" s="42">
        <f>B17+B34</f>
        <v>181937</v>
      </c>
      <c r="C41" s="42">
        <f>C17+C34</f>
        <v>186600</v>
      </c>
      <c r="D41" s="42">
        <f>D17+D34</f>
        <v>193700</v>
      </c>
    </row>
    <row r="42" spans="1:4" ht="15.75">
      <c r="A42" s="30"/>
      <c r="B42" s="43"/>
      <c r="C42" s="43"/>
      <c r="D42" s="43"/>
    </row>
    <row r="43" spans="1:4" ht="15.75">
      <c r="A43" s="21" t="s">
        <v>54</v>
      </c>
      <c r="B43" s="42">
        <f>B29+B39</f>
        <v>181937</v>
      </c>
      <c r="C43" s="42">
        <f>C29+C39</f>
        <v>186600</v>
      </c>
      <c r="D43" s="42">
        <f>D29+D39</f>
        <v>193700</v>
      </c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7" spans="1:4" ht="15.75">
      <c r="A47" s="30"/>
      <c r="B47" s="43"/>
      <c r="C47" s="43"/>
      <c r="D47" s="43"/>
    </row>
    <row r="49" spans="1:4" ht="15.75">
      <c r="A49" s="18"/>
      <c r="B49" s="18"/>
      <c r="C49" s="18"/>
      <c r="D49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274" t="s">
        <v>221</v>
      </c>
      <c r="J1" s="274"/>
      <c r="K1" s="274"/>
      <c r="L1" s="274"/>
      <c r="M1" s="274"/>
      <c r="N1" s="274"/>
      <c r="O1" s="274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275" t="s">
        <v>132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275" t="s">
        <v>189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275" t="s">
        <v>46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39</v>
      </c>
      <c r="B8" s="19" t="s">
        <v>40</v>
      </c>
      <c r="C8" s="19" t="s">
        <v>27</v>
      </c>
      <c r="D8" s="19" t="s">
        <v>28</v>
      </c>
      <c r="E8" s="19" t="s">
        <v>29</v>
      </c>
      <c r="F8" s="19" t="s">
        <v>30</v>
      </c>
      <c r="G8" s="19" t="s">
        <v>31</v>
      </c>
      <c r="H8" s="19" t="s">
        <v>32</v>
      </c>
      <c r="I8" s="19" t="s">
        <v>33</v>
      </c>
      <c r="J8" s="19" t="s">
        <v>34</v>
      </c>
      <c r="K8" s="19" t="s">
        <v>35</v>
      </c>
      <c r="L8" s="19" t="s">
        <v>36</v>
      </c>
      <c r="M8" s="19" t="s">
        <v>37</v>
      </c>
      <c r="N8" s="19" t="s">
        <v>38</v>
      </c>
      <c r="O8" s="19" t="s">
        <v>55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8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154</v>
      </c>
      <c r="B10" s="24">
        <f>Bevételek!C10</f>
        <v>99635</v>
      </c>
      <c r="C10" s="24">
        <v>8303</v>
      </c>
      <c r="D10" s="24">
        <v>8303</v>
      </c>
      <c r="E10" s="24">
        <v>8303</v>
      </c>
      <c r="F10" s="24">
        <v>8303</v>
      </c>
      <c r="G10" s="24">
        <v>8303</v>
      </c>
      <c r="H10" s="24">
        <v>8303</v>
      </c>
      <c r="I10" s="24">
        <v>8303</v>
      </c>
      <c r="J10" s="24">
        <v>8303</v>
      </c>
      <c r="K10" s="24">
        <v>8303</v>
      </c>
      <c r="L10" s="24">
        <v>8303</v>
      </c>
      <c r="M10" s="24">
        <v>8303</v>
      </c>
      <c r="N10" s="24">
        <v>8302</v>
      </c>
      <c r="O10" s="24">
        <f aca="true" t="shared" si="0" ref="O10:O15">SUM(C10:N10)</f>
        <v>99635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155</v>
      </c>
      <c r="B11" s="45">
        <f>Bevételek!C16</f>
        <v>9718</v>
      </c>
      <c r="C11" s="24">
        <v>809</v>
      </c>
      <c r="D11" s="24">
        <v>809</v>
      </c>
      <c r="E11" s="24">
        <v>810</v>
      </c>
      <c r="F11" s="24">
        <v>810</v>
      </c>
      <c r="G11" s="24">
        <v>810</v>
      </c>
      <c r="H11" s="24">
        <v>810</v>
      </c>
      <c r="I11" s="24">
        <v>810</v>
      </c>
      <c r="J11" s="24">
        <v>810</v>
      </c>
      <c r="K11" s="24">
        <v>810</v>
      </c>
      <c r="L11" s="24">
        <v>810</v>
      </c>
      <c r="M11" s="24">
        <v>810</v>
      </c>
      <c r="N11" s="24">
        <v>810</v>
      </c>
      <c r="O11" s="24">
        <f t="shared" si="0"/>
        <v>9718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130</v>
      </c>
      <c r="B12" s="24">
        <f>Bevételek!C19</f>
        <v>55477</v>
      </c>
      <c r="C12" s="24">
        <v>800</v>
      </c>
      <c r="D12" s="24">
        <v>400</v>
      </c>
      <c r="E12" s="24">
        <v>24000</v>
      </c>
      <c r="F12" s="24">
        <v>2000</v>
      </c>
      <c r="G12" s="24">
        <v>500</v>
      </c>
      <c r="H12" s="24">
        <v>300</v>
      </c>
      <c r="I12" s="24">
        <v>300</v>
      </c>
      <c r="J12" s="24">
        <v>300</v>
      </c>
      <c r="K12" s="24">
        <v>24000</v>
      </c>
      <c r="L12" s="24">
        <v>2000</v>
      </c>
      <c r="M12" s="24">
        <v>500</v>
      </c>
      <c r="N12" s="24">
        <v>377</v>
      </c>
      <c r="O12" s="24">
        <f t="shared" si="0"/>
        <v>55477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128</v>
      </c>
      <c r="B13" s="24">
        <f>Bevételek!C28</f>
        <v>1844</v>
      </c>
      <c r="C13" s="24">
        <v>153</v>
      </c>
      <c r="D13" s="24">
        <v>153</v>
      </c>
      <c r="E13" s="24">
        <v>153</v>
      </c>
      <c r="F13" s="24">
        <v>153</v>
      </c>
      <c r="G13" s="24">
        <v>154</v>
      </c>
      <c r="H13" s="24">
        <v>154</v>
      </c>
      <c r="I13" s="24">
        <v>154</v>
      </c>
      <c r="J13" s="24">
        <v>154</v>
      </c>
      <c r="K13" s="24">
        <v>154</v>
      </c>
      <c r="L13" s="24">
        <v>154</v>
      </c>
      <c r="M13" s="24">
        <v>154</v>
      </c>
      <c r="N13" s="24">
        <v>154</v>
      </c>
      <c r="O13" s="24">
        <f t="shared" si="0"/>
        <v>1844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129</v>
      </c>
      <c r="B14" s="24">
        <f>Bevételek!C34</f>
        <v>15263</v>
      </c>
      <c r="C14" s="24">
        <v>15263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>
        <f t="shared" si="0"/>
        <v>15263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25" t="s">
        <v>41</v>
      </c>
      <c r="B15" s="46">
        <f aca="true" t="shared" si="1" ref="B15:N15">SUM(B10:B14)</f>
        <v>181937</v>
      </c>
      <c r="C15" s="46">
        <f t="shared" si="1"/>
        <v>25328</v>
      </c>
      <c r="D15" s="46">
        <f t="shared" si="1"/>
        <v>9665</v>
      </c>
      <c r="E15" s="46">
        <f t="shared" si="1"/>
        <v>33266</v>
      </c>
      <c r="F15" s="46">
        <f t="shared" si="1"/>
        <v>11266</v>
      </c>
      <c r="G15" s="46">
        <f t="shared" si="1"/>
        <v>9767</v>
      </c>
      <c r="H15" s="46">
        <f t="shared" si="1"/>
        <v>9567</v>
      </c>
      <c r="I15" s="46">
        <f t="shared" si="1"/>
        <v>9567</v>
      </c>
      <c r="J15" s="46">
        <f t="shared" si="1"/>
        <v>9567</v>
      </c>
      <c r="K15" s="46">
        <f t="shared" si="1"/>
        <v>33267</v>
      </c>
      <c r="L15" s="46">
        <f t="shared" si="1"/>
        <v>11267</v>
      </c>
      <c r="M15" s="46">
        <f t="shared" si="1"/>
        <v>9767</v>
      </c>
      <c r="N15" s="46">
        <f t="shared" si="1"/>
        <v>9643</v>
      </c>
      <c r="O15" s="46">
        <f t="shared" si="0"/>
        <v>181937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0.5" customHeight="1">
      <c r="A16" s="19"/>
      <c r="B16" s="23"/>
      <c r="C16" s="24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0" t="s">
        <v>13</v>
      </c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51" t="s">
        <v>42</v>
      </c>
      <c r="B18" s="24">
        <f>Működési!D10</f>
        <v>22179</v>
      </c>
      <c r="C18" s="24">
        <v>1848</v>
      </c>
      <c r="D18" s="24">
        <v>1848</v>
      </c>
      <c r="E18" s="24">
        <v>1848</v>
      </c>
      <c r="F18" s="24">
        <v>1848</v>
      </c>
      <c r="G18" s="24">
        <v>1848</v>
      </c>
      <c r="H18" s="24">
        <v>1848</v>
      </c>
      <c r="I18" s="24">
        <v>1848</v>
      </c>
      <c r="J18" s="24">
        <v>1848</v>
      </c>
      <c r="K18" s="24">
        <v>1848</v>
      </c>
      <c r="L18" s="24">
        <v>1849</v>
      </c>
      <c r="M18" s="24">
        <v>1849</v>
      </c>
      <c r="N18" s="24">
        <v>1849</v>
      </c>
      <c r="O18" s="24">
        <f aca="true" t="shared" si="2" ref="O18:O25">SUM(C18:N18)</f>
        <v>22179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127</v>
      </c>
      <c r="B19" s="24">
        <f>Működési!D21</f>
        <v>3943</v>
      </c>
      <c r="C19" s="24">
        <v>328</v>
      </c>
      <c r="D19" s="24">
        <v>328</v>
      </c>
      <c r="E19" s="24">
        <v>328</v>
      </c>
      <c r="F19" s="24">
        <v>328</v>
      </c>
      <c r="G19" s="24">
        <v>328</v>
      </c>
      <c r="H19" s="24">
        <v>329</v>
      </c>
      <c r="I19" s="24">
        <v>329</v>
      </c>
      <c r="J19" s="24">
        <v>329</v>
      </c>
      <c r="K19" s="24">
        <v>329</v>
      </c>
      <c r="L19" s="24">
        <v>329</v>
      </c>
      <c r="M19" s="24">
        <v>329</v>
      </c>
      <c r="N19" s="24">
        <v>329</v>
      </c>
      <c r="O19" s="24">
        <f t="shared" si="2"/>
        <v>3943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7</v>
      </c>
      <c r="B20" s="24">
        <f>Működési!D26</f>
        <v>39734</v>
      </c>
      <c r="C20" s="24">
        <v>3311</v>
      </c>
      <c r="D20" s="24">
        <v>3311</v>
      </c>
      <c r="E20" s="24">
        <v>3311</v>
      </c>
      <c r="F20" s="24">
        <v>3311</v>
      </c>
      <c r="G20" s="24">
        <v>3311</v>
      </c>
      <c r="H20" s="24">
        <v>3311</v>
      </c>
      <c r="I20" s="24">
        <v>3311</v>
      </c>
      <c r="J20" s="24">
        <v>3311</v>
      </c>
      <c r="K20" s="24">
        <v>3311</v>
      </c>
      <c r="L20" s="24">
        <v>3311</v>
      </c>
      <c r="M20" s="24">
        <v>3312</v>
      </c>
      <c r="N20" s="24">
        <v>3312</v>
      </c>
      <c r="O20" s="24">
        <f t="shared" si="2"/>
        <v>39734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223</v>
      </c>
      <c r="B21" s="24">
        <f>Működési!D47</f>
        <v>3580</v>
      </c>
      <c r="C21" s="24">
        <v>3580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>
        <f t="shared" si="2"/>
        <v>3580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57</v>
      </c>
      <c r="B22" s="45">
        <f>Pénzellátások!C17</f>
        <v>5438</v>
      </c>
      <c r="C22" s="24">
        <v>453</v>
      </c>
      <c r="D22" s="24">
        <v>453</v>
      </c>
      <c r="E22" s="24">
        <v>453</v>
      </c>
      <c r="F22" s="24">
        <v>453</v>
      </c>
      <c r="G22" s="24">
        <v>453</v>
      </c>
      <c r="H22" s="24">
        <v>453</v>
      </c>
      <c r="I22" s="24">
        <v>453</v>
      </c>
      <c r="J22" s="24">
        <v>453</v>
      </c>
      <c r="K22" s="24">
        <v>453</v>
      </c>
      <c r="L22" s="24">
        <v>453</v>
      </c>
      <c r="M22" s="24">
        <v>454</v>
      </c>
      <c r="N22" s="24">
        <v>454</v>
      </c>
      <c r="O22" s="24">
        <f t="shared" si="2"/>
        <v>5438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22</v>
      </c>
      <c r="B23" s="24">
        <f>'Átadott pénzeszközök'!C23</f>
        <v>94991</v>
      </c>
      <c r="C23" s="24">
        <v>7916</v>
      </c>
      <c r="D23" s="24">
        <v>7916</v>
      </c>
      <c r="E23" s="24">
        <v>7916</v>
      </c>
      <c r="F23" s="24">
        <v>7916</v>
      </c>
      <c r="G23" s="24">
        <v>7916</v>
      </c>
      <c r="H23" s="24">
        <v>7916</v>
      </c>
      <c r="I23" s="24">
        <v>7916</v>
      </c>
      <c r="J23" s="24">
        <v>7916</v>
      </c>
      <c r="K23" s="24">
        <v>7916</v>
      </c>
      <c r="L23" s="24">
        <v>7916</v>
      </c>
      <c r="M23" s="24">
        <v>7916</v>
      </c>
      <c r="N23" s="24">
        <v>7915</v>
      </c>
      <c r="O23" s="24">
        <f t="shared" si="2"/>
        <v>94991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2" t="s">
        <v>2</v>
      </c>
      <c r="B24" s="48">
        <f>'Fejlesztési kiadások'!C15</f>
        <v>8500</v>
      </c>
      <c r="C24" s="48"/>
      <c r="D24" s="48"/>
      <c r="E24" s="48"/>
      <c r="F24" s="48"/>
      <c r="G24" s="48"/>
      <c r="H24" s="48"/>
      <c r="I24" s="48"/>
      <c r="J24" s="48"/>
      <c r="K24" s="48">
        <v>6000</v>
      </c>
      <c r="L24" s="48">
        <v>2500</v>
      </c>
      <c r="M24" s="48"/>
      <c r="N24" s="48"/>
      <c r="O24" s="24">
        <f t="shared" si="2"/>
        <v>8500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2" t="s">
        <v>63</v>
      </c>
      <c r="B25" s="48">
        <f>Mérleg!E14</f>
        <v>3572</v>
      </c>
      <c r="C25" s="48"/>
      <c r="D25" s="48"/>
      <c r="E25" s="48"/>
      <c r="F25" s="48"/>
      <c r="G25" s="48"/>
      <c r="H25" s="48"/>
      <c r="I25" s="48"/>
      <c r="J25" s="48">
        <v>3572</v>
      </c>
      <c r="K25" s="48"/>
      <c r="L25" s="48"/>
      <c r="M25" s="48"/>
      <c r="N25" s="48"/>
      <c r="O25" s="24">
        <f t="shared" si="2"/>
        <v>3572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6.5" thickBot="1">
      <c r="A26" s="53" t="s">
        <v>1</v>
      </c>
      <c r="B26" s="50">
        <f aca="true" t="shared" si="3" ref="B26:N26">SUM(B18:B25)</f>
        <v>181937</v>
      </c>
      <c r="C26" s="50">
        <f t="shared" si="3"/>
        <v>17436</v>
      </c>
      <c r="D26" s="50">
        <f t="shared" si="3"/>
        <v>13856</v>
      </c>
      <c r="E26" s="50">
        <f t="shared" si="3"/>
        <v>13856</v>
      </c>
      <c r="F26" s="50">
        <f t="shared" si="3"/>
        <v>13856</v>
      </c>
      <c r="G26" s="50">
        <f t="shared" si="3"/>
        <v>13856</v>
      </c>
      <c r="H26" s="50">
        <f t="shared" si="3"/>
        <v>13857</v>
      </c>
      <c r="I26" s="50">
        <f t="shared" si="3"/>
        <v>13857</v>
      </c>
      <c r="J26" s="50">
        <f t="shared" si="3"/>
        <v>17429</v>
      </c>
      <c r="K26" s="50">
        <f t="shared" si="3"/>
        <v>19857</v>
      </c>
      <c r="L26" s="50">
        <f t="shared" si="3"/>
        <v>16358</v>
      </c>
      <c r="M26" s="50">
        <f t="shared" si="3"/>
        <v>13860</v>
      </c>
      <c r="N26" s="50">
        <f t="shared" si="3"/>
        <v>13859</v>
      </c>
      <c r="O26" s="50">
        <f>SUM(C26:N26)</f>
        <v>181937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7.25" thickBot="1" thickTop="1">
      <c r="A27" s="54" t="s">
        <v>45</v>
      </c>
      <c r="B27" s="55">
        <f aca="true" t="shared" si="4" ref="B27:O27">B15-B26</f>
        <v>0</v>
      </c>
      <c r="C27" s="55">
        <f t="shared" si="4"/>
        <v>7892</v>
      </c>
      <c r="D27" s="55">
        <f t="shared" si="4"/>
        <v>-4191</v>
      </c>
      <c r="E27" s="55">
        <f t="shared" si="4"/>
        <v>19410</v>
      </c>
      <c r="F27" s="55">
        <f t="shared" si="4"/>
        <v>-2590</v>
      </c>
      <c r="G27" s="55">
        <f t="shared" si="4"/>
        <v>-4089</v>
      </c>
      <c r="H27" s="55">
        <f t="shared" si="4"/>
        <v>-4290</v>
      </c>
      <c r="I27" s="55">
        <f t="shared" si="4"/>
        <v>-4290</v>
      </c>
      <c r="J27" s="55">
        <f t="shared" si="4"/>
        <v>-7862</v>
      </c>
      <c r="K27" s="55">
        <f t="shared" si="4"/>
        <v>13410</v>
      </c>
      <c r="L27" s="55">
        <f t="shared" si="4"/>
        <v>-5091</v>
      </c>
      <c r="M27" s="55">
        <f t="shared" si="4"/>
        <v>-4093</v>
      </c>
      <c r="N27" s="55">
        <f t="shared" si="4"/>
        <v>-4216</v>
      </c>
      <c r="O27" s="56">
        <f t="shared" si="4"/>
        <v>0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7.25" thickBot="1" thickTop="1">
      <c r="A28" s="54" t="s">
        <v>89</v>
      </c>
      <c r="B28" s="55"/>
      <c r="C28" s="55">
        <v>7892</v>
      </c>
      <c r="D28" s="55">
        <f>C28+D27</f>
        <v>3701</v>
      </c>
      <c r="E28" s="55">
        <f aca="true" t="shared" si="5" ref="E28:M28">D28+E27</f>
        <v>23111</v>
      </c>
      <c r="F28" s="55">
        <f t="shared" si="5"/>
        <v>20521</v>
      </c>
      <c r="G28" s="55">
        <f t="shared" si="5"/>
        <v>16432</v>
      </c>
      <c r="H28" s="55">
        <f t="shared" si="5"/>
        <v>12142</v>
      </c>
      <c r="I28" s="55">
        <f t="shared" si="5"/>
        <v>7852</v>
      </c>
      <c r="J28" s="55">
        <f t="shared" si="5"/>
        <v>-10</v>
      </c>
      <c r="K28" s="55">
        <f t="shared" si="5"/>
        <v>13400</v>
      </c>
      <c r="L28" s="55">
        <f t="shared" si="5"/>
        <v>8309</v>
      </c>
      <c r="M28" s="55">
        <f t="shared" si="5"/>
        <v>4216</v>
      </c>
      <c r="N28" s="55">
        <v>0</v>
      </c>
      <c r="O28" s="56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0.5" customHeight="1" thickTop="1">
      <c r="A29" s="16"/>
      <c r="B29" s="13"/>
      <c r="C29" s="13"/>
      <c r="D29" s="13"/>
      <c r="E29" s="13"/>
      <c r="F29" s="13"/>
      <c r="G29" s="1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>
      <c r="A31" s="1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3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3.75390625" style="146" customWidth="1"/>
    <col min="2" max="2" width="48.1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6" ht="18" customHeight="1">
      <c r="B1" s="316" t="s">
        <v>205</v>
      </c>
      <c r="C1" s="316"/>
      <c r="D1" s="316"/>
      <c r="E1" s="316"/>
      <c r="F1" s="316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282" t="s">
        <v>151</v>
      </c>
      <c r="B4" s="282"/>
      <c r="C4" s="282"/>
      <c r="D4" s="282"/>
      <c r="E4" s="282"/>
      <c r="F4" s="282"/>
    </row>
    <row r="5" spans="1:6" ht="18" customHeight="1">
      <c r="A5" s="282" t="s">
        <v>189</v>
      </c>
      <c r="B5" s="282"/>
      <c r="C5" s="282"/>
      <c r="D5" s="282"/>
      <c r="E5" s="282"/>
      <c r="F5" s="282"/>
    </row>
    <row r="6" spans="1:6" ht="18" customHeight="1">
      <c r="A6" s="282" t="s">
        <v>158</v>
      </c>
      <c r="B6" s="282"/>
      <c r="C6" s="282"/>
      <c r="D6" s="282"/>
      <c r="E6" s="282"/>
      <c r="F6" s="282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240"/>
      <c r="B9" s="265" t="s">
        <v>159</v>
      </c>
      <c r="C9" s="314" t="s">
        <v>160</v>
      </c>
      <c r="D9" s="315"/>
      <c r="E9" s="314" t="s">
        <v>161</v>
      </c>
      <c r="F9" s="315"/>
    </row>
    <row r="10" spans="1:6" ht="18" customHeight="1">
      <c r="A10" s="267">
        <v>1</v>
      </c>
      <c r="B10" s="266" t="s">
        <v>98</v>
      </c>
      <c r="C10" s="317">
        <v>4</v>
      </c>
      <c r="D10" s="318"/>
      <c r="E10" s="319">
        <v>38</v>
      </c>
      <c r="F10" s="318"/>
    </row>
    <row r="11" spans="1:6" ht="18" customHeight="1">
      <c r="A11" s="240"/>
      <c r="B11" s="241" t="s">
        <v>1</v>
      </c>
      <c r="C11" s="242"/>
      <c r="D11" s="243"/>
      <c r="E11" s="320">
        <f>SUM(E10:E10)</f>
        <v>38</v>
      </c>
      <c r="F11" s="321"/>
    </row>
    <row r="12" spans="1:6" ht="18" customHeight="1">
      <c r="A12" s="151"/>
      <c r="B12" s="239"/>
      <c r="C12" s="149"/>
      <c r="D12" s="173"/>
      <c r="E12" s="149"/>
      <c r="F12" s="149"/>
    </row>
    <row r="13" spans="1:6" ht="18.75">
      <c r="A13" s="151"/>
      <c r="B13" s="149"/>
      <c r="C13" s="149"/>
      <c r="D13" s="149"/>
      <c r="E13" s="149"/>
      <c r="F13" s="149"/>
    </row>
    <row r="14" spans="1:6" ht="18.75">
      <c r="A14" s="151"/>
      <c r="B14" s="149"/>
      <c r="C14" s="149"/>
      <c r="D14" s="149"/>
      <c r="E14" s="149"/>
      <c r="F14" s="149"/>
    </row>
  </sheetData>
  <sheetProtection/>
  <mergeCells count="9">
    <mergeCell ref="E9:F9"/>
    <mergeCell ref="B1:F1"/>
    <mergeCell ref="C10:D10"/>
    <mergeCell ref="E10:F10"/>
    <mergeCell ref="E11:F11"/>
    <mergeCell ref="A4:F4"/>
    <mergeCell ref="A5:F5"/>
    <mergeCell ref="A6:F6"/>
    <mergeCell ref="C9:D9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7">
      <selection activeCell="G51" sqref="G51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81" t="s">
        <v>200</v>
      </c>
      <c r="C1" s="281"/>
      <c r="D1" s="281"/>
      <c r="E1" s="281"/>
    </row>
    <row r="2" spans="3:5" ht="18" customHeight="1">
      <c r="C2" s="148"/>
      <c r="D2" s="148"/>
      <c r="E2" s="148"/>
    </row>
    <row r="3" ht="18" customHeight="1"/>
    <row r="4" spans="1:5" ht="18" customHeight="1">
      <c r="A4" s="282" t="s">
        <v>151</v>
      </c>
      <c r="B4" s="282"/>
      <c r="C4" s="282"/>
      <c r="D4" s="282"/>
      <c r="E4" s="282"/>
    </row>
    <row r="5" spans="1:5" ht="18" customHeight="1">
      <c r="A5" s="282" t="s">
        <v>189</v>
      </c>
      <c r="B5" s="282"/>
      <c r="C5" s="282"/>
      <c r="D5" s="282"/>
      <c r="E5" s="282"/>
    </row>
    <row r="6" spans="1:5" ht="18" customHeight="1">
      <c r="A6" s="282" t="s">
        <v>183</v>
      </c>
      <c r="B6" s="282"/>
      <c r="C6" s="282"/>
      <c r="D6" s="282"/>
      <c r="E6" s="282"/>
    </row>
    <row r="7" spans="2:5" ht="18" customHeight="1">
      <c r="B7" s="146"/>
      <c r="C7" s="146"/>
      <c r="D7" s="146"/>
      <c r="E7" s="146"/>
    </row>
    <row r="8" ht="18" customHeight="1"/>
    <row r="9" spans="1:5" ht="18" customHeight="1">
      <c r="A9" s="152"/>
      <c r="B9" s="153" t="s">
        <v>0</v>
      </c>
      <c r="C9" s="283" t="s">
        <v>190</v>
      </c>
      <c r="D9" s="284"/>
      <c r="E9" s="285"/>
    </row>
    <row r="10" spans="1:5" ht="18" customHeight="1">
      <c r="A10" s="154">
        <v>1</v>
      </c>
      <c r="B10" s="259" t="s">
        <v>42</v>
      </c>
      <c r="C10" s="155"/>
      <c r="D10" s="156">
        <f>SUM(D11:D20)</f>
        <v>7030</v>
      </c>
      <c r="E10" s="157"/>
    </row>
    <row r="11" spans="1:5" ht="18" customHeight="1" hidden="1">
      <c r="A11" s="158"/>
      <c r="B11" s="260" t="s">
        <v>172</v>
      </c>
      <c r="C11" s="244"/>
      <c r="D11" s="245"/>
      <c r="E11" s="159"/>
    </row>
    <row r="12" spans="1:5" ht="18" customHeight="1" hidden="1">
      <c r="A12" s="158"/>
      <c r="B12" s="260" t="s">
        <v>140</v>
      </c>
      <c r="C12" s="244"/>
      <c r="D12" s="245"/>
      <c r="E12" s="159"/>
    </row>
    <row r="13" spans="1:5" ht="18" customHeight="1" hidden="1">
      <c r="A13" s="158"/>
      <c r="B13" s="260" t="s">
        <v>141</v>
      </c>
      <c r="C13" s="244"/>
      <c r="D13" s="245"/>
      <c r="E13" s="159"/>
    </row>
    <row r="14" spans="1:5" ht="18" customHeight="1" hidden="1">
      <c r="A14" s="158"/>
      <c r="B14" s="260" t="s">
        <v>117</v>
      </c>
      <c r="C14" s="244"/>
      <c r="D14" s="245"/>
      <c r="E14" s="159"/>
    </row>
    <row r="15" spans="1:5" ht="18" customHeight="1" hidden="1">
      <c r="A15" s="158"/>
      <c r="B15" s="260" t="s">
        <v>118</v>
      </c>
      <c r="C15" s="244"/>
      <c r="D15" s="245"/>
      <c r="E15" s="159"/>
    </row>
    <row r="16" spans="1:5" ht="18" customHeight="1" hidden="1">
      <c r="A16" s="158"/>
      <c r="B16" s="260" t="s">
        <v>173</v>
      </c>
      <c r="C16" s="244"/>
      <c r="D16" s="245"/>
      <c r="E16" s="159"/>
    </row>
    <row r="17" spans="1:5" ht="18" customHeight="1" hidden="1">
      <c r="A17" s="158"/>
      <c r="B17" s="260" t="s">
        <v>142</v>
      </c>
      <c r="C17" s="244"/>
      <c r="D17" s="245"/>
      <c r="E17" s="159"/>
    </row>
    <row r="18" spans="1:5" ht="18" customHeight="1">
      <c r="A18" s="160"/>
      <c r="B18" s="260" t="s">
        <v>120</v>
      </c>
      <c r="C18" s="246"/>
      <c r="D18" s="245">
        <v>7030</v>
      </c>
      <c r="E18" s="159"/>
    </row>
    <row r="19" spans="1:5" ht="18" customHeight="1" hidden="1">
      <c r="A19" s="158"/>
      <c r="B19" s="260" t="s">
        <v>174</v>
      </c>
      <c r="C19" s="244"/>
      <c r="D19" s="245"/>
      <c r="E19" s="159"/>
    </row>
    <row r="20" spans="1:5" ht="18" customHeight="1" hidden="1">
      <c r="A20" s="158"/>
      <c r="B20" s="260" t="s">
        <v>119</v>
      </c>
      <c r="C20" s="244"/>
      <c r="D20" s="245"/>
      <c r="E20" s="159"/>
    </row>
    <row r="21" spans="1:5" ht="18" customHeight="1">
      <c r="A21" s="163">
        <v>2</v>
      </c>
      <c r="B21" s="261" t="s">
        <v>162</v>
      </c>
      <c r="C21" s="155"/>
      <c r="D21" s="156">
        <f>SUM(D22:D25)</f>
        <v>1445</v>
      </c>
      <c r="E21" s="164"/>
    </row>
    <row r="22" spans="1:5" ht="18" customHeight="1" hidden="1">
      <c r="A22" s="158"/>
      <c r="B22" s="260" t="s">
        <v>69</v>
      </c>
      <c r="C22" s="244"/>
      <c r="D22" s="245">
        <v>1445</v>
      </c>
      <c r="E22" s="159"/>
    </row>
    <row r="23" spans="1:5" ht="18" customHeight="1" hidden="1">
      <c r="A23" s="158"/>
      <c r="B23" s="260" t="s">
        <v>143</v>
      </c>
      <c r="C23" s="244"/>
      <c r="D23" s="245"/>
      <c r="E23" s="159"/>
    </row>
    <row r="24" spans="1:5" ht="18" customHeight="1" hidden="1">
      <c r="A24" s="158"/>
      <c r="B24" s="260" t="s">
        <v>144</v>
      </c>
      <c r="C24" s="244"/>
      <c r="D24" s="245"/>
      <c r="E24" s="159"/>
    </row>
    <row r="25" spans="1:5" ht="18" customHeight="1" hidden="1">
      <c r="A25" s="161"/>
      <c r="B25" s="262" t="s">
        <v>145</v>
      </c>
      <c r="C25" s="248"/>
      <c r="D25" s="249"/>
      <c r="E25" s="162"/>
    </row>
    <row r="26" spans="1:5" ht="18" customHeight="1">
      <c r="A26" s="250">
        <v>3</v>
      </c>
      <c r="B26" s="263" t="s">
        <v>7</v>
      </c>
      <c r="C26" s="155"/>
      <c r="D26" s="156">
        <f>SUM(D27:D44)</f>
        <v>29701</v>
      </c>
      <c r="E26" s="164"/>
    </row>
    <row r="27" spans="1:5" ht="18" customHeight="1">
      <c r="A27" s="251"/>
      <c r="B27" s="260" t="s">
        <v>108</v>
      </c>
      <c r="C27" s="246"/>
      <c r="D27" s="245">
        <v>25</v>
      </c>
      <c r="E27" s="159"/>
    </row>
    <row r="28" spans="1:5" ht="18" customHeight="1">
      <c r="A28" s="252"/>
      <c r="B28" s="260" t="s">
        <v>163</v>
      </c>
      <c r="C28" s="244"/>
      <c r="D28" s="245">
        <v>6200</v>
      </c>
      <c r="E28" s="159"/>
    </row>
    <row r="29" spans="1:5" ht="18" customHeight="1" hidden="1">
      <c r="A29" s="252"/>
      <c r="B29" s="260" t="s">
        <v>175</v>
      </c>
      <c r="C29" s="246"/>
      <c r="D29" s="245"/>
      <c r="E29" s="159"/>
    </row>
    <row r="30" spans="1:5" ht="18" customHeight="1">
      <c r="A30" s="252"/>
      <c r="B30" s="260" t="s">
        <v>199</v>
      </c>
      <c r="C30" s="244"/>
      <c r="D30" s="245">
        <v>370</v>
      </c>
      <c r="E30" s="159"/>
    </row>
    <row r="31" spans="1:5" ht="18" customHeight="1">
      <c r="A31" s="252"/>
      <c r="B31" s="260" t="s">
        <v>177</v>
      </c>
      <c r="C31" s="244"/>
      <c r="D31" s="245">
        <v>300</v>
      </c>
      <c r="E31" s="159"/>
    </row>
    <row r="32" spans="1:5" ht="18" customHeight="1">
      <c r="A32" s="252"/>
      <c r="B32" s="260" t="s">
        <v>178</v>
      </c>
      <c r="C32" s="244"/>
      <c r="D32" s="245">
        <v>3700</v>
      </c>
      <c r="E32" s="159"/>
    </row>
    <row r="33" spans="1:5" ht="18" customHeight="1">
      <c r="A33" s="252"/>
      <c r="B33" s="260" t="s">
        <v>131</v>
      </c>
      <c r="C33" s="244"/>
      <c r="D33" s="245">
        <v>600</v>
      </c>
      <c r="E33" s="159"/>
    </row>
    <row r="34" spans="1:5" ht="18" customHeight="1">
      <c r="A34" s="252"/>
      <c r="B34" s="260" t="s">
        <v>146</v>
      </c>
      <c r="C34" s="244"/>
      <c r="D34" s="245">
        <v>1400</v>
      </c>
      <c r="E34" s="159"/>
    </row>
    <row r="35" spans="1:5" ht="18" customHeight="1">
      <c r="A35" s="252"/>
      <c r="B35" s="260" t="s">
        <v>109</v>
      </c>
      <c r="C35" s="244"/>
      <c r="D35" s="245">
        <v>3200</v>
      </c>
      <c r="E35" s="159"/>
    </row>
    <row r="36" spans="1:5" ht="18" customHeight="1" hidden="1">
      <c r="A36" s="252"/>
      <c r="B36" s="260" t="s">
        <v>179</v>
      </c>
      <c r="C36" s="244"/>
      <c r="D36" s="245"/>
      <c r="E36" s="159"/>
    </row>
    <row r="37" spans="1:5" ht="18" customHeight="1">
      <c r="A37" s="252"/>
      <c r="B37" s="260" t="s">
        <v>110</v>
      </c>
      <c r="C37" s="244"/>
      <c r="D37" s="245">
        <v>250</v>
      </c>
      <c r="E37" s="159"/>
    </row>
    <row r="38" spans="1:5" ht="18" customHeight="1">
      <c r="A38" s="252"/>
      <c r="B38" s="260" t="s">
        <v>180</v>
      </c>
      <c r="C38" s="244"/>
      <c r="D38" s="245">
        <v>6900</v>
      </c>
      <c r="E38" s="159"/>
    </row>
    <row r="39" spans="1:5" ht="18" customHeight="1">
      <c r="A39" s="252"/>
      <c r="B39" s="260" t="s">
        <v>111</v>
      </c>
      <c r="C39" s="244"/>
      <c r="D39" s="245">
        <v>5</v>
      </c>
      <c r="E39" s="159"/>
    </row>
    <row r="40" spans="1:5" ht="18" customHeight="1">
      <c r="A40" s="252"/>
      <c r="B40" s="260" t="s">
        <v>112</v>
      </c>
      <c r="C40" s="244"/>
      <c r="D40" s="245">
        <v>700</v>
      </c>
      <c r="E40" s="159"/>
    </row>
    <row r="41" spans="1:5" ht="18" customHeight="1">
      <c r="A41" s="252"/>
      <c r="B41" s="260" t="s">
        <v>147</v>
      </c>
      <c r="C41" s="244"/>
      <c r="D41" s="245">
        <v>6000</v>
      </c>
      <c r="E41" s="159"/>
    </row>
    <row r="42" spans="1:5" ht="18" customHeight="1" hidden="1">
      <c r="A42" s="252"/>
      <c r="B42" s="260" t="s">
        <v>113</v>
      </c>
      <c r="C42" s="244"/>
      <c r="D42" s="245"/>
      <c r="E42" s="159"/>
    </row>
    <row r="43" spans="1:5" ht="18" customHeight="1">
      <c r="A43" s="252"/>
      <c r="B43" s="260" t="s">
        <v>71</v>
      </c>
      <c r="C43" s="244"/>
      <c r="D43" s="245">
        <v>1</v>
      </c>
      <c r="E43" s="159"/>
    </row>
    <row r="44" spans="1:5" ht="18" customHeight="1">
      <c r="A44" s="252"/>
      <c r="B44" s="260" t="s">
        <v>70</v>
      </c>
      <c r="C44" s="244"/>
      <c r="D44" s="245">
        <v>50</v>
      </c>
      <c r="E44" s="159"/>
    </row>
    <row r="45" spans="1:5" ht="18" customHeight="1" hidden="1">
      <c r="A45" s="254">
        <v>4</v>
      </c>
      <c r="B45" s="263" t="s">
        <v>121</v>
      </c>
      <c r="C45" s="255"/>
      <c r="D45" s="256">
        <f>D46</f>
        <v>0</v>
      </c>
      <c r="E45" s="257"/>
    </row>
    <row r="46" spans="1:5" ht="18" customHeight="1" hidden="1">
      <c r="A46" s="165"/>
      <c r="B46" s="262" t="s">
        <v>152</v>
      </c>
      <c r="C46" s="253"/>
      <c r="D46" s="253"/>
      <c r="E46" s="162"/>
    </row>
    <row r="47" spans="1:5" ht="18" customHeight="1">
      <c r="A47" s="254">
        <v>4</v>
      </c>
      <c r="B47" s="263" t="s">
        <v>223</v>
      </c>
      <c r="C47" s="256"/>
      <c r="D47" s="156">
        <f>D48</f>
        <v>3580</v>
      </c>
      <c r="E47" s="270"/>
    </row>
    <row r="48" spans="1:5" ht="18" customHeight="1">
      <c r="A48" s="165"/>
      <c r="B48" s="262" t="s">
        <v>224</v>
      </c>
      <c r="C48" s="253"/>
      <c r="D48" s="249">
        <v>3580</v>
      </c>
      <c r="E48" s="162"/>
    </row>
    <row r="49" spans="1:5" ht="18" customHeight="1">
      <c r="A49" s="166"/>
      <c r="B49" s="167" t="s">
        <v>1</v>
      </c>
      <c r="C49" s="168"/>
      <c r="D49" s="169">
        <f>D26+D21+D10+D45+D47</f>
        <v>41756</v>
      </c>
      <c r="E49" s="170"/>
    </row>
    <row r="50" spans="1:5" ht="18.75">
      <c r="A50" s="130"/>
      <c r="B50" s="171"/>
      <c r="C50" s="171"/>
      <c r="D50" s="171"/>
      <c r="E50" s="17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J51" sqref="J51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81" t="s">
        <v>198</v>
      </c>
      <c r="C1" s="281"/>
      <c r="D1" s="281"/>
      <c r="E1" s="281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282" t="s">
        <v>151</v>
      </c>
      <c r="B4" s="282"/>
      <c r="C4" s="282"/>
      <c r="D4" s="282"/>
      <c r="E4" s="282"/>
      <c r="F4" s="150"/>
    </row>
    <row r="5" spans="1:6" ht="18" customHeight="1">
      <c r="A5" s="282" t="s">
        <v>189</v>
      </c>
      <c r="B5" s="282"/>
      <c r="C5" s="282"/>
      <c r="D5" s="282"/>
      <c r="E5" s="282"/>
      <c r="F5" s="150"/>
    </row>
    <row r="6" spans="1:6" ht="18" customHeight="1">
      <c r="A6" s="282" t="s">
        <v>170</v>
      </c>
      <c r="B6" s="282"/>
      <c r="C6" s="282"/>
      <c r="D6" s="282"/>
      <c r="E6" s="282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83" t="s">
        <v>190</v>
      </c>
      <c r="D9" s="284"/>
      <c r="E9" s="285"/>
      <c r="F9" s="149"/>
    </row>
    <row r="10" spans="1:6" ht="18" customHeight="1">
      <c r="A10" s="154">
        <v>1</v>
      </c>
      <c r="B10" s="259" t="s">
        <v>42</v>
      </c>
      <c r="C10" s="155"/>
      <c r="D10" s="156">
        <f>SUM(D11:D20)</f>
        <v>2683</v>
      </c>
      <c r="E10" s="157"/>
      <c r="F10" s="149"/>
    </row>
    <row r="11" spans="1:6" ht="18" customHeight="1">
      <c r="A11" s="158"/>
      <c r="B11" s="260" t="s">
        <v>172</v>
      </c>
      <c r="C11" s="244"/>
      <c r="D11" s="245">
        <v>2613</v>
      </c>
      <c r="E11" s="159"/>
      <c r="F11" s="149"/>
    </row>
    <row r="12" spans="1:6" ht="18" customHeight="1" hidden="1">
      <c r="A12" s="158"/>
      <c r="B12" s="260" t="s">
        <v>140</v>
      </c>
      <c r="C12" s="244"/>
      <c r="D12" s="245"/>
      <c r="E12" s="159"/>
      <c r="F12" s="149"/>
    </row>
    <row r="13" spans="1:6" ht="18" customHeight="1">
      <c r="A13" s="158"/>
      <c r="B13" s="260" t="s">
        <v>141</v>
      </c>
      <c r="C13" s="244"/>
      <c r="D13" s="245">
        <v>60</v>
      </c>
      <c r="E13" s="159"/>
      <c r="F13" s="149"/>
    </row>
    <row r="14" spans="1:6" ht="18" customHeight="1">
      <c r="A14" s="158"/>
      <c r="B14" s="260" t="s">
        <v>117</v>
      </c>
      <c r="C14" s="244"/>
      <c r="D14" s="245">
        <v>10</v>
      </c>
      <c r="E14" s="159"/>
      <c r="F14" s="149"/>
    </row>
    <row r="15" spans="1:6" ht="18" customHeight="1" hidden="1">
      <c r="A15" s="158"/>
      <c r="B15" s="260" t="s">
        <v>118</v>
      </c>
      <c r="C15" s="244"/>
      <c r="D15" s="245"/>
      <c r="E15" s="159"/>
      <c r="F15" s="149"/>
    </row>
    <row r="16" spans="1:6" ht="18" customHeight="1" hidden="1">
      <c r="A16" s="158"/>
      <c r="B16" s="260" t="s">
        <v>173</v>
      </c>
      <c r="C16" s="244"/>
      <c r="D16" s="245"/>
      <c r="E16" s="159"/>
      <c r="F16" s="149"/>
    </row>
    <row r="17" spans="1:6" ht="18" customHeight="1" hidden="1">
      <c r="A17" s="158"/>
      <c r="B17" s="260" t="s">
        <v>142</v>
      </c>
      <c r="C17" s="244"/>
      <c r="D17" s="245"/>
      <c r="E17" s="159"/>
      <c r="F17" s="149"/>
    </row>
    <row r="18" spans="1:6" ht="18" customHeight="1" hidden="1">
      <c r="A18" s="160"/>
      <c r="B18" s="260" t="s">
        <v>120</v>
      </c>
      <c r="C18" s="246"/>
      <c r="D18" s="247"/>
      <c r="E18" s="159"/>
      <c r="F18" s="149"/>
    </row>
    <row r="19" spans="1:6" ht="18" customHeight="1" hidden="1">
      <c r="A19" s="158"/>
      <c r="B19" s="260" t="s">
        <v>174</v>
      </c>
      <c r="C19" s="244"/>
      <c r="D19" s="245"/>
      <c r="E19" s="159"/>
      <c r="F19" s="149"/>
    </row>
    <row r="20" spans="1:6" ht="18" customHeight="1" hidden="1">
      <c r="A20" s="158"/>
      <c r="B20" s="260" t="s">
        <v>119</v>
      </c>
      <c r="C20" s="244"/>
      <c r="D20" s="245"/>
      <c r="E20" s="159"/>
      <c r="F20" s="149"/>
    </row>
    <row r="21" spans="1:6" ht="18" customHeight="1">
      <c r="A21" s="163">
        <v>2</v>
      </c>
      <c r="B21" s="261" t="s">
        <v>162</v>
      </c>
      <c r="C21" s="155"/>
      <c r="D21" s="156">
        <f>SUM(D22:D25)</f>
        <v>527</v>
      </c>
      <c r="E21" s="164"/>
      <c r="F21" s="149"/>
    </row>
    <row r="22" spans="1:6" ht="18" customHeight="1" hidden="1">
      <c r="A22" s="158"/>
      <c r="B22" s="260" t="s">
        <v>69</v>
      </c>
      <c r="C22" s="244"/>
      <c r="D22" s="245">
        <v>527</v>
      </c>
      <c r="E22" s="159"/>
      <c r="F22" s="149"/>
    </row>
    <row r="23" spans="1:6" ht="18" customHeight="1" hidden="1">
      <c r="A23" s="158"/>
      <c r="B23" s="260" t="s">
        <v>143</v>
      </c>
      <c r="C23" s="244"/>
      <c r="D23" s="245"/>
      <c r="E23" s="159"/>
      <c r="F23" s="149"/>
    </row>
    <row r="24" spans="1:6" ht="18" customHeight="1" hidden="1">
      <c r="A24" s="158"/>
      <c r="B24" s="260" t="s">
        <v>144</v>
      </c>
      <c r="C24" s="244"/>
      <c r="D24" s="245"/>
      <c r="E24" s="159"/>
      <c r="F24" s="149"/>
    </row>
    <row r="25" spans="1:6" ht="18" customHeight="1" hidden="1">
      <c r="A25" s="161"/>
      <c r="B25" s="262" t="s">
        <v>145</v>
      </c>
      <c r="C25" s="248"/>
      <c r="D25" s="249"/>
      <c r="E25" s="162"/>
      <c r="F25" s="149"/>
    </row>
    <row r="26" spans="1:6" ht="18" customHeight="1">
      <c r="A26" s="250">
        <v>3</v>
      </c>
      <c r="B26" s="263" t="s">
        <v>7</v>
      </c>
      <c r="C26" s="155"/>
      <c r="D26" s="156">
        <f>SUM(D27:D44)</f>
        <v>2490</v>
      </c>
      <c r="E26" s="164"/>
      <c r="F26" s="149"/>
    </row>
    <row r="27" spans="1:6" ht="18" customHeight="1" hidden="1">
      <c r="A27" s="251"/>
      <c r="B27" s="260" t="s">
        <v>108</v>
      </c>
      <c r="C27" s="246"/>
      <c r="D27" s="245"/>
      <c r="E27" s="159"/>
      <c r="F27" s="149"/>
    </row>
    <row r="28" spans="1:6" ht="18" customHeight="1">
      <c r="A28" s="252"/>
      <c r="B28" s="260" t="s">
        <v>163</v>
      </c>
      <c r="C28" s="244"/>
      <c r="D28" s="245">
        <v>300</v>
      </c>
      <c r="E28" s="159"/>
      <c r="F28" s="149"/>
    </row>
    <row r="29" spans="1:6" ht="18" customHeight="1" hidden="1">
      <c r="A29" s="252"/>
      <c r="B29" s="260" t="s">
        <v>175</v>
      </c>
      <c r="C29" s="246"/>
      <c r="D29" s="245"/>
      <c r="E29" s="159"/>
      <c r="F29" s="149"/>
    </row>
    <row r="30" spans="1:5" ht="18" customHeight="1">
      <c r="A30" s="252"/>
      <c r="B30" s="260" t="s">
        <v>199</v>
      </c>
      <c r="C30" s="244"/>
      <c r="D30" s="245">
        <v>120</v>
      </c>
      <c r="E30" s="159"/>
    </row>
    <row r="31" spans="1:5" ht="18" customHeight="1">
      <c r="A31" s="252"/>
      <c r="B31" s="260" t="s">
        <v>177</v>
      </c>
      <c r="C31" s="244"/>
      <c r="D31" s="245">
        <v>50</v>
      </c>
      <c r="E31" s="159"/>
    </row>
    <row r="32" spans="1:5" ht="18" customHeight="1">
      <c r="A32" s="252"/>
      <c r="B32" s="260" t="s">
        <v>178</v>
      </c>
      <c r="C32" s="244"/>
      <c r="D32" s="245">
        <v>850</v>
      </c>
      <c r="E32" s="159"/>
    </row>
    <row r="33" spans="1:5" ht="18" customHeight="1" hidden="1">
      <c r="A33" s="252"/>
      <c r="B33" s="260" t="s">
        <v>131</v>
      </c>
      <c r="C33" s="244"/>
      <c r="D33" s="245"/>
      <c r="E33" s="159"/>
    </row>
    <row r="34" spans="1:5" ht="18" customHeight="1" hidden="1">
      <c r="A34" s="252"/>
      <c r="B34" s="260" t="s">
        <v>146</v>
      </c>
      <c r="C34" s="244"/>
      <c r="D34" s="245"/>
      <c r="E34" s="159"/>
    </row>
    <row r="35" spans="1:5" ht="18" customHeight="1">
      <c r="A35" s="252"/>
      <c r="B35" s="260" t="s">
        <v>109</v>
      </c>
      <c r="C35" s="244"/>
      <c r="D35" s="245">
        <v>80</v>
      </c>
      <c r="E35" s="159"/>
    </row>
    <row r="36" spans="1:5" ht="18" customHeight="1" hidden="1">
      <c r="A36" s="252"/>
      <c r="B36" s="260" t="s">
        <v>179</v>
      </c>
      <c r="C36" s="244"/>
      <c r="D36" s="245"/>
      <c r="E36" s="159"/>
    </row>
    <row r="37" spans="1:5" ht="18" customHeight="1" hidden="1">
      <c r="A37" s="252"/>
      <c r="B37" s="260" t="s">
        <v>110</v>
      </c>
      <c r="C37" s="244"/>
      <c r="D37" s="245"/>
      <c r="E37" s="159"/>
    </row>
    <row r="38" spans="1:5" ht="18" customHeight="1">
      <c r="A38" s="252"/>
      <c r="B38" s="260" t="s">
        <v>180</v>
      </c>
      <c r="C38" s="244"/>
      <c r="D38" s="245">
        <v>640</v>
      </c>
      <c r="E38" s="159"/>
    </row>
    <row r="39" spans="1:5" ht="18" customHeight="1">
      <c r="A39" s="252"/>
      <c r="B39" s="260" t="s">
        <v>111</v>
      </c>
      <c r="C39" s="244"/>
      <c r="D39" s="245">
        <v>30</v>
      </c>
      <c r="E39" s="159"/>
    </row>
    <row r="40" spans="1:5" ht="18" customHeight="1" hidden="1">
      <c r="A40" s="252"/>
      <c r="B40" s="260" t="s">
        <v>112</v>
      </c>
      <c r="C40" s="244"/>
      <c r="D40" s="245"/>
      <c r="E40" s="159"/>
    </row>
    <row r="41" spans="1:5" ht="18" customHeight="1">
      <c r="A41" s="252"/>
      <c r="B41" s="260" t="s">
        <v>147</v>
      </c>
      <c r="C41" s="244"/>
      <c r="D41" s="245">
        <v>420</v>
      </c>
      <c r="E41" s="159"/>
    </row>
    <row r="42" spans="1:5" ht="18" customHeight="1" hidden="1">
      <c r="A42" s="252"/>
      <c r="B42" s="260" t="s">
        <v>113</v>
      </c>
      <c r="C42" s="244"/>
      <c r="D42" s="245"/>
      <c r="E42" s="159"/>
    </row>
    <row r="43" spans="1:5" ht="18" customHeight="1" hidden="1">
      <c r="A43" s="252"/>
      <c r="B43" s="260" t="s">
        <v>71</v>
      </c>
      <c r="C43" s="244"/>
      <c r="D43" s="245"/>
      <c r="E43" s="159"/>
    </row>
    <row r="44" spans="1:5" ht="18" customHeight="1" hidden="1">
      <c r="A44" s="252"/>
      <c r="B44" s="260" t="s">
        <v>70</v>
      </c>
      <c r="C44" s="244"/>
      <c r="D44" s="245"/>
      <c r="E44" s="159"/>
    </row>
    <row r="45" spans="1:5" ht="18" customHeight="1" hidden="1">
      <c r="A45" s="254">
        <v>4</v>
      </c>
      <c r="B45" s="263" t="s">
        <v>121</v>
      </c>
      <c r="C45" s="255"/>
      <c r="D45" s="256">
        <f>D46</f>
        <v>0</v>
      </c>
      <c r="E45" s="257"/>
    </row>
    <row r="46" spans="1:5" ht="18" customHeight="1" hidden="1">
      <c r="A46" s="165"/>
      <c r="B46" s="262" t="s">
        <v>152</v>
      </c>
      <c r="C46" s="253"/>
      <c r="D46" s="253"/>
      <c r="E46" s="162"/>
    </row>
    <row r="47" spans="1:5" ht="18" customHeight="1">
      <c r="A47" s="166"/>
      <c r="B47" s="167" t="s">
        <v>1</v>
      </c>
      <c r="C47" s="168"/>
      <c r="D47" s="169">
        <f>D26+D21+D10+D45</f>
        <v>5700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H48" sqref="H48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81" t="s">
        <v>197</v>
      </c>
      <c r="C1" s="281"/>
      <c r="D1" s="281"/>
      <c r="E1" s="281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282" t="s">
        <v>151</v>
      </c>
      <c r="B4" s="282"/>
      <c r="C4" s="282"/>
      <c r="D4" s="282"/>
      <c r="E4" s="282"/>
      <c r="F4" s="150"/>
    </row>
    <row r="5" spans="1:6" ht="18" customHeight="1">
      <c r="A5" s="282" t="s">
        <v>189</v>
      </c>
      <c r="B5" s="282"/>
      <c r="C5" s="282"/>
      <c r="D5" s="282"/>
      <c r="E5" s="282"/>
      <c r="F5" s="150"/>
    </row>
    <row r="6" spans="1:6" ht="18" customHeight="1">
      <c r="A6" s="282" t="s">
        <v>169</v>
      </c>
      <c r="B6" s="282"/>
      <c r="C6" s="282"/>
      <c r="D6" s="282"/>
      <c r="E6" s="282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83" t="s">
        <v>190</v>
      </c>
      <c r="D9" s="284"/>
      <c r="E9" s="285"/>
      <c r="F9" s="149"/>
    </row>
    <row r="10" spans="1:6" ht="18" customHeight="1">
      <c r="A10" s="154">
        <v>1</v>
      </c>
      <c r="B10" s="259" t="s">
        <v>42</v>
      </c>
      <c r="C10" s="155"/>
      <c r="D10" s="156">
        <f>SUM(D11:D20)</f>
        <v>2400</v>
      </c>
      <c r="E10" s="157"/>
      <c r="F10" s="149"/>
    </row>
    <row r="11" spans="1:6" ht="18" customHeight="1" hidden="1">
      <c r="A11" s="158"/>
      <c r="B11" s="260" t="s">
        <v>172</v>
      </c>
      <c r="C11" s="244"/>
      <c r="D11" s="245"/>
      <c r="E11" s="159"/>
      <c r="F11" s="149"/>
    </row>
    <row r="12" spans="1:6" ht="18" customHeight="1" hidden="1">
      <c r="A12" s="158"/>
      <c r="B12" s="260" t="s">
        <v>140</v>
      </c>
      <c r="C12" s="244"/>
      <c r="D12" s="245"/>
      <c r="E12" s="159"/>
      <c r="F12" s="149"/>
    </row>
    <row r="13" spans="1:6" ht="18" customHeight="1" hidden="1">
      <c r="A13" s="158"/>
      <c r="B13" s="260" t="s">
        <v>141</v>
      </c>
      <c r="C13" s="244"/>
      <c r="D13" s="245"/>
      <c r="E13" s="159"/>
      <c r="F13" s="149"/>
    </row>
    <row r="14" spans="1:6" ht="18" customHeight="1" hidden="1">
      <c r="A14" s="158"/>
      <c r="B14" s="260" t="s">
        <v>117</v>
      </c>
      <c r="C14" s="244"/>
      <c r="D14" s="245"/>
      <c r="E14" s="159"/>
      <c r="F14" s="149"/>
    </row>
    <row r="15" spans="1:6" ht="18" customHeight="1" hidden="1">
      <c r="A15" s="158"/>
      <c r="B15" s="260" t="s">
        <v>118</v>
      </c>
      <c r="C15" s="244"/>
      <c r="D15" s="245"/>
      <c r="E15" s="159"/>
      <c r="F15" s="149"/>
    </row>
    <row r="16" spans="1:6" ht="18" customHeight="1" hidden="1">
      <c r="A16" s="158"/>
      <c r="B16" s="260" t="s">
        <v>173</v>
      </c>
      <c r="C16" s="244"/>
      <c r="D16" s="245"/>
      <c r="E16" s="159"/>
      <c r="F16" s="149"/>
    </row>
    <row r="17" spans="1:6" ht="18" customHeight="1" hidden="1">
      <c r="A17" s="158"/>
      <c r="B17" s="260" t="s">
        <v>142</v>
      </c>
      <c r="C17" s="244"/>
      <c r="D17" s="245"/>
      <c r="E17" s="159"/>
      <c r="F17" s="149"/>
    </row>
    <row r="18" spans="1:6" ht="18" customHeight="1" hidden="1">
      <c r="A18" s="160"/>
      <c r="B18" s="260" t="s">
        <v>120</v>
      </c>
      <c r="C18" s="246"/>
      <c r="D18" s="247"/>
      <c r="E18" s="159"/>
      <c r="F18" s="149"/>
    </row>
    <row r="19" spans="1:6" ht="18" customHeight="1" hidden="1">
      <c r="A19" s="158"/>
      <c r="B19" s="260" t="s">
        <v>174</v>
      </c>
      <c r="C19" s="244"/>
      <c r="D19" s="245"/>
      <c r="E19" s="159"/>
      <c r="F19" s="149"/>
    </row>
    <row r="20" spans="1:6" ht="18" customHeight="1">
      <c r="A20" s="158"/>
      <c r="B20" s="260" t="s">
        <v>119</v>
      </c>
      <c r="C20" s="244"/>
      <c r="D20" s="245">
        <v>2400</v>
      </c>
      <c r="E20" s="159"/>
      <c r="F20" s="149"/>
    </row>
    <row r="21" spans="1:6" ht="18" customHeight="1">
      <c r="A21" s="163">
        <v>2</v>
      </c>
      <c r="B21" s="261" t="s">
        <v>162</v>
      </c>
      <c r="C21" s="155"/>
      <c r="D21" s="156">
        <f>SUM(D22:D25)</f>
        <v>477</v>
      </c>
      <c r="E21" s="164"/>
      <c r="F21" s="149"/>
    </row>
    <row r="22" spans="1:6" ht="18" customHeight="1" hidden="1">
      <c r="A22" s="158"/>
      <c r="B22" s="260" t="s">
        <v>69</v>
      </c>
      <c r="C22" s="244"/>
      <c r="D22" s="245">
        <v>477</v>
      </c>
      <c r="E22" s="159"/>
      <c r="F22" s="149"/>
    </row>
    <row r="23" spans="1:6" ht="18" customHeight="1" hidden="1">
      <c r="A23" s="158"/>
      <c r="B23" s="260" t="s">
        <v>143</v>
      </c>
      <c r="C23" s="244"/>
      <c r="D23" s="245"/>
      <c r="E23" s="159"/>
      <c r="F23" s="149"/>
    </row>
    <row r="24" spans="1:6" ht="18" customHeight="1" hidden="1">
      <c r="A24" s="158"/>
      <c r="B24" s="260" t="s">
        <v>144</v>
      </c>
      <c r="C24" s="244"/>
      <c r="D24" s="245"/>
      <c r="E24" s="159"/>
      <c r="F24" s="149"/>
    </row>
    <row r="25" spans="1:6" ht="18" customHeight="1" hidden="1">
      <c r="A25" s="161"/>
      <c r="B25" s="262" t="s">
        <v>145</v>
      </c>
      <c r="C25" s="248"/>
      <c r="D25" s="249"/>
      <c r="E25" s="162"/>
      <c r="F25" s="149"/>
    </row>
    <row r="26" spans="1:6" ht="18" customHeight="1">
      <c r="A26" s="250">
        <v>3</v>
      </c>
      <c r="B26" s="263" t="s">
        <v>7</v>
      </c>
      <c r="C26" s="155"/>
      <c r="D26" s="156">
        <f>SUM(D27:D44)</f>
        <v>529</v>
      </c>
      <c r="E26" s="164"/>
      <c r="F26" s="149"/>
    </row>
    <row r="27" spans="1:6" ht="18" customHeight="1">
      <c r="A27" s="251"/>
      <c r="B27" s="260" t="s">
        <v>108</v>
      </c>
      <c r="C27" s="246"/>
      <c r="D27" s="245">
        <v>10</v>
      </c>
      <c r="E27" s="159"/>
      <c r="F27" s="149"/>
    </row>
    <row r="28" spans="1:6" ht="18" customHeight="1">
      <c r="A28" s="252"/>
      <c r="B28" s="260" t="s">
        <v>163</v>
      </c>
      <c r="C28" s="244"/>
      <c r="D28" s="245">
        <v>70</v>
      </c>
      <c r="E28" s="159"/>
      <c r="F28" s="149"/>
    </row>
    <row r="29" spans="1:6" ht="18" customHeight="1" hidden="1">
      <c r="A29" s="252"/>
      <c r="B29" s="260" t="s">
        <v>175</v>
      </c>
      <c r="C29" s="246"/>
      <c r="D29" s="245"/>
      <c r="E29" s="159"/>
      <c r="F29" s="149"/>
    </row>
    <row r="30" spans="1:5" ht="18" customHeight="1">
      <c r="A30" s="252"/>
      <c r="B30" s="260" t="s">
        <v>199</v>
      </c>
      <c r="C30" s="244"/>
      <c r="D30" s="245">
        <v>24</v>
      </c>
      <c r="E30" s="159"/>
    </row>
    <row r="31" spans="1:5" ht="18" customHeight="1">
      <c r="A31" s="252"/>
      <c r="B31" s="260" t="s">
        <v>177</v>
      </c>
      <c r="C31" s="244"/>
      <c r="D31" s="245">
        <v>80</v>
      </c>
      <c r="E31" s="159"/>
    </row>
    <row r="32" spans="1:5" ht="18" customHeight="1">
      <c r="A32" s="252"/>
      <c r="B32" s="260" t="s">
        <v>178</v>
      </c>
      <c r="C32" s="244"/>
      <c r="D32" s="245">
        <v>200</v>
      </c>
      <c r="E32" s="159"/>
    </row>
    <row r="33" spans="1:5" ht="18" customHeight="1" hidden="1">
      <c r="A33" s="252"/>
      <c r="B33" s="260" t="s">
        <v>131</v>
      </c>
      <c r="C33" s="244"/>
      <c r="D33" s="245"/>
      <c r="E33" s="159"/>
    </row>
    <row r="34" spans="1:5" ht="18" customHeight="1" hidden="1">
      <c r="A34" s="252"/>
      <c r="B34" s="260" t="s">
        <v>146</v>
      </c>
      <c r="C34" s="244"/>
      <c r="D34" s="245"/>
      <c r="E34" s="159"/>
    </row>
    <row r="35" spans="1:5" ht="18" customHeight="1">
      <c r="A35" s="252"/>
      <c r="B35" s="260" t="s">
        <v>109</v>
      </c>
      <c r="C35" s="244"/>
      <c r="D35" s="245">
        <v>15</v>
      </c>
      <c r="E35" s="159"/>
    </row>
    <row r="36" spans="1:5" ht="18" customHeight="1" hidden="1">
      <c r="A36" s="252"/>
      <c r="B36" s="260" t="s">
        <v>179</v>
      </c>
      <c r="C36" s="244"/>
      <c r="D36" s="245"/>
      <c r="E36" s="159"/>
    </row>
    <row r="37" spans="1:5" ht="18" customHeight="1" hidden="1">
      <c r="A37" s="252"/>
      <c r="B37" s="260" t="s">
        <v>110</v>
      </c>
      <c r="C37" s="244"/>
      <c r="D37" s="245"/>
      <c r="E37" s="159"/>
    </row>
    <row r="38" spans="1:5" ht="18" customHeight="1">
      <c r="A38" s="252"/>
      <c r="B38" s="260" t="s">
        <v>180</v>
      </c>
      <c r="C38" s="244"/>
      <c r="D38" s="245">
        <v>10</v>
      </c>
      <c r="E38" s="159"/>
    </row>
    <row r="39" spans="1:5" ht="18" customHeight="1">
      <c r="A39" s="252"/>
      <c r="B39" s="260" t="s">
        <v>111</v>
      </c>
      <c r="C39" s="244"/>
      <c r="D39" s="245">
        <v>20</v>
      </c>
      <c r="E39" s="159"/>
    </row>
    <row r="40" spans="1:5" ht="18" customHeight="1" hidden="1">
      <c r="A40" s="252"/>
      <c r="B40" s="260" t="s">
        <v>112</v>
      </c>
      <c r="C40" s="244"/>
      <c r="D40" s="245"/>
      <c r="E40" s="159"/>
    </row>
    <row r="41" spans="1:5" ht="18" customHeight="1">
      <c r="A41" s="252"/>
      <c r="B41" s="260" t="s">
        <v>147</v>
      </c>
      <c r="C41" s="244"/>
      <c r="D41" s="245">
        <v>100</v>
      </c>
      <c r="E41" s="159"/>
    </row>
    <row r="42" spans="1:5" ht="18" customHeight="1" hidden="1">
      <c r="A42" s="252"/>
      <c r="B42" s="260" t="s">
        <v>113</v>
      </c>
      <c r="C42" s="244"/>
      <c r="D42" s="245"/>
      <c r="E42" s="159"/>
    </row>
    <row r="43" spans="1:5" ht="18" customHeight="1" hidden="1">
      <c r="A43" s="252"/>
      <c r="B43" s="260" t="s">
        <v>71</v>
      </c>
      <c r="C43" s="244"/>
      <c r="D43" s="245"/>
      <c r="E43" s="159"/>
    </row>
    <row r="44" spans="1:5" ht="18" customHeight="1" hidden="1">
      <c r="A44" s="252"/>
      <c r="B44" s="260" t="s">
        <v>70</v>
      </c>
      <c r="C44" s="244"/>
      <c r="D44" s="245"/>
      <c r="E44" s="159"/>
    </row>
    <row r="45" spans="1:5" ht="18" customHeight="1" hidden="1">
      <c r="A45" s="254">
        <v>4</v>
      </c>
      <c r="B45" s="263" t="s">
        <v>121</v>
      </c>
      <c r="C45" s="255"/>
      <c r="D45" s="256">
        <f>D46</f>
        <v>0</v>
      </c>
      <c r="E45" s="257"/>
    </row>
    <row r="46" spans="1:5" ht="18" customHeight="1" hidden="1">
      <c r="A46" s="165"/>
      <c r="B46" s="262" t="s">
        <v>152</v>
      </c>
      <c r="C46" s="253"/>
      <c r="D46" s="253"/>
      <c r="E46" s="162"/>
    </row>
    <row r="47" spans="1:5" ht="18" customHeight="1">
      <c r="A47" s="166"/>
      <c r="B47" s="167" t="s">
        <v>1</v>
      </c>
      <c r="C47" s="168"/>
      <c r="D47" s="169">
        <f>D26+D21+D10+D45</f>
        <v>3406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H54" sqref="H54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81" t="s">
        <v>196</v>
      </c>
      <c r="C1" s="281"/>
      <c r="D1" s="281"/>
      <c r="E1" s="281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282" t="s">
        <v>151</v>
      </c>
      <c r="B4" s="282"/>
      <c r="C4" s="282"/>
      <c r="D4" s="282"/>
      <c r="E4" s="282"/>
      <c r="F4" s="150"/>
    </row>
    <row r="5" spans="1:6" ht="18" customHeight="1">
      <c r="A5" s="282" t="s">
        <v>189</v>
      </c>
      <c r="B5" s="282"/>
      <c r="C5" s="282"/>
      <c r="D5" s="282"/>
      <c r="E5" s="282"/>
      <c r="F5" s="150"/>
    </row>
    <row r="6" spans="1:6" ht="18" customHeight="1">
      <c r="A6" s="282" t="s">
        <v>182</v>
      </c>
      <c r="B6" s="282"/>
      <c r="C6" s="282"/>
      <c r="D6" s="282"/>
      <c r="E6" s="282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83" t="s">
        <v>190</v>
      </c>
      <c r="D9" s="284"/>
      <c r="E9" s="285"/>
      <c r="F9" s="149"/>
    </row>
    <row r="10" spans="1:6" ht="18" customHeight="1">
      <c r="A10" s="154">
        <v>1</v>
      </c>
      <c r="B10" s="259" t="s">
        <v>42</v>
      </c>
      <c r="C10" s="155"/>
      <c r="D10" s="156">
        <f>SUM(D11:D20)</f>
        <v>5066</v>
      </c>
      <c r="E10" s="157"/>
      <c r="F10" s="149"/>
    </row>
    <row r="11" spans="1:6" ht="18" customHeight="1">
      <c r="A11" s="158"/>
      <c r="B11" s="260" t="s">
        <v>172</v>
      </c>
      <c r="C11" s="244"/>
      <c r="D11" s="245">
        <v>4926</v>
      </c>
      <c r="E11" s="159"/>
      <c r="F11" s="149"/>
    </row>
    <row r="12" spans="1:6" ht="18" customHeight="1" hidden="1">
      <c r="A12" s="158"/>
      <c r="B12" s="260" t="s">
        <v>140</v>
      </c>
      <c r="C12" s="244"/>
      <c r="D12" s="245"/>
      <c r="E12" s="159"/>
      <c r="F12" s="149"/>
    </row>
    <row r="13" spans="1:6" ht="18" customHeight="1">
      <c r="A13" s="158"/>
      <c r="B13" s="260" t="s">
        <v>141</v>
      </c>
      <c r="C13" s="244"/>
      <c r="D13" s="245">
        <v>120</v>
      </c>
      <c r="E13" s="159"/>
      <c r="F13" s="149"/>
    </row>
    <row r="14" spans="1:6" ht="18" customHeight="1">
      <c r="A14" s="158"/>
      <c r="B14" s="260" t="s">
        <v>117</v>
      </c>
      <c r="C14" s="244"/>
      <c r="D14" s="245">
        <v>20</v>
      </c>
      <c r="E14" s="159"/>
      <c r="F14" s="149"/>
    </row>
    <row r="15" spans="1:6" ht="18" customHeight="1" hidden="1">
      <c r="A15" s="158"/>
      <c r="B15" s="260" t="s">
        <v>118</v>
      </c>
      <c r="C15" s="244"/>
      <c r="D15" s="245"/>
      <c r="E15" s="159"/>
      <c r="F15" s="149"/>
    </row>
    <row r="16" spans="1:6" ht="18" customHeight="1" hidden="1">
      <c r="A16" s="158"/>
      <c r="B16" s="260" t="s">
        <v>173</v>
      </c>
      <c r="C16" s="244"/>
      <c r="D16" s="245"/>
      <c r="E16" s="159"/>
      <c r="F16" s="149"/>
    </row>
    <row r="17" spans="1:6" ht="18" customHeight="1" hidden="1">
      <c r="A17" s="158"/>
      <c r="B17" s="260" t="s">
        <v>142</v>
      </c>
      <c r="C17" s="244"/>
      <c r="D17" s="245"/>
      <c r="E17" s="159"/>
      <c r="F17" s="149"/>
    </row>
    <row r="18" spans="1:6" ht="18" customHeight="1" hidden="1">
      <c r="A18" s="160"/>
      <c r="B18" s="260" t="s">
        <v>120</v>
      </c>
      <c r="C18" s="246"/>
      <c r="D18" s="247"/>
      <c r="E18" s="159"/>
      <c r="F18" s="149"/>
    </row>
    <row r="19" spans="1:6" ht="18" customHeight="1" hidden="1">
      <c r="A19" s="158"/>
      <c r="B19" s="260" t="s">
        <v>174</v>
      </c>
      <c r="C19" s="244"/>
      <c r="D19" s="245"/>
      <c r="E19" s="159"/>
      <c r="F19" s="149"/>
    </row>
    <row r="20" spans="1:6" ht="18" customHeight="1" hidden="1">
      <c r="A20" s="158"/>
      <c r="B20" s="260" t="s">
        <v>119</v>
      </c>
      <c r="C20" s="244"/>
      <c r="D20" s="245"/>
      <c r="E20" s="159"/>
      <c r="F20" s="149"/>
    </row>
    <row r="21" spans="1:6" ht="18" customHeight="1">
      <c r="A21" s="163">
        <v>2</v>
      </c>
      <c r="B21" s="261" t="s">
        <v>162</v>
      </c>
      <c r="C21" s="155"/>
      <c r="D21" s="156">
        <f>SUM(D22:D25)</f>
        <v>994</v>
      </c>
      <c r="E21" s="164"/>
      <c r="F21" s="149"/>
    </row>
    <row r="22" spans="1:6" ht="18" customHeight="1" hidden="1">
      <c r="A22" s="158"/>
      <c r="B22" s="260" t="s">
        <v>69</v>
      </c>
      <c r="C22" s="244"/>
      <c r="D22" s="245">
        <v>994</v>
      </c>
      <c r="E22" s="159"/>
      <c r="F22" s="149"/>
    </row>
    <row r="23" spans="1:6" ht="18" customHeight="1" hidden="1">
      <c r="A23" s="158"/>
      <c r="B23" s="260" t="s">
        <v>143</v>
      </c>
      <c r="C23" s="244"/>
      <c r="D23" s="245"/>
      <c r="E23" s="159"/>
      <c r="F23" s="149"/>
    </row>
    <row r="24" spans="1:6" ht="18" customHeight="1" hidden="1">
      <c r="A24" s="158"/>
      <c r="B24" s="260" t="s">
        <v>144</v>
      </c>
      <c r="C24" s="244"/>
      <c r="D24" s="245"/>
      <c r="E24" s="159"/>
      <c r="F24" s="149"/>
    </row>
    <row r="25" spans="1:6" ht="18" customHeight="1" hidden="1">
      <c r="A25" s="161"/>
      <c r="B25" s="262" t="s">
        <v>145</v>
      </c>
      <c r="C25" s="248"/>
      <c r="D25" s="249"/>
      <c r="E25" s="162"/>
      <c r="F25" s="149"/>
    </row>
    <row r="26" spans="1:6" ht="18" customHeight="1">
      <c r="A26" s="250">
        <v>3</v>
      </c>
      <c r="B26" s="263" t="s">
        <v>7</v>
      </c>
      <c r="C26" s="155"/>
      <c r="D26" s="156">
        <f>SUM(D27:D44)</f>
        <v>0</v>
      </c>
      <c r="E26" s="164"/>
      <c r="F26" s="149"/>
    </row>
    <row r="27" spans="1:6" ht="18" customHeight="1" hidden="1">
      <c r="A27" s="251"/>
      <c r="B27" s="260" t="s">
        <v>108</v>
      </c>
      <c r="C27" s="246"/>
      <c r="D27" s="245"/>
      <c r="E27" s="159"/>
      <c r="F27" s="149"/>
    </row>
    <row r="28" spans="1:6" ht="18" customHeight="1" hidden="1">
      <c r="A28" s="252"/>
      <c r="B28" s="260" t="s">
        <v>163</v>
      </c>
      <c r="C28" s="244"/>
      <c r="D28" s="245"/>
      <c r="E28" s="159"/>
      <c r="F28" s="149"/>
    </row>
    <row r="29" spans="1:6" ht="18" customHeight="1" hidden="1">
      <c r="A29" s="252"/>
      <c r="B29" s="260" t="s">
        <v>175</v>
      </c>
      <c r="C29" s="246"/>
      <c r="D29" s="245"/>
      <c r="E29" s="159"/>
      <c r="F29" s="149"/>
    </row>
    <row r="30" spans="1:5" ht="18" customHeight="1" hidden="1">
      <c r="A30" s="252"/>
      <c r="B30" s="260" t="s">
        <v>176</v>
      </c>
      <c r="C30" s="244"/>
      <c r="D30" s="245"/>
      <c r="E30" s="159"/>
    </row>
    <row r="31" spans="1:5" ht="18" customHeight="1" hidden="1">
      <c r="A31" s="252"/>
      <c r="B31" s="260" t="s">
        <v>177</v>
      </c>
      <c r="C31" s="244"/>
      <c r="D31" s="245"/>
      <c r="E31" s="159"/>
    </row>
    <row r="32" spans="1:5" ht="18" customHeight="1" hidden="1">
      <c r="A32" s="252"/>
      <c r="B32" s="260" t="s">
        <v>178</v>
      </c>
      <c r="C32" s="244"/>
      <c r="D32" s="245"/>
      <c r="E32" s="159"/>
    </row>
    <row r="33" spans="1:5" ht="18" customHeight="1" hidden="1">
      <c r="A33" s="252"/>
      <c r="B33" s="260" t="s">
        <v>131</v>
      </c>
      <c r="C33" s="244"/>
      <c r="D33" s="245"/>
      <c r="E33" s="159"/>
    </row>
    <row r="34" spans="1:5" ht="18" customHeight="1" hidden="1">
      <c r="A34" s="252"/>
      <c r="B34" s="260" t="s">
        <v>146</v>
      </c>
      <c r="C34" s="244"/>
      <c r="D34" s="245"/>
      <c r="E34" s="159"/>
    </row>
    <row r="35" spans="1:5" ht="18" customHeight="1" hidden="1">
      <c r="A35" s="252"/>
      <c r="B35" s="260" t="s">
        <v>109</v>
      </c>
      <c r="C35" s="244"/>
      <c r="D35" s="245"/>
      <c r="E35" s="159"/>
    </row>
    <row r="36" spans="1:5" ht="18" customHeight="1" hidden="1">
      <c r="A36" s="252"/>
      <c r="B36" s="260" t="s">
        <v>179</v>
      </c>
      <c r="C36" s="244"/>
      <c r="D36" s="245"/>
      <c r="E36" s="159"/>
    </row>
    <row r="37" spans="1:5" ht="18" customHeight="1" hidden="1">
      <c r="A37" s="252"/>
      <c r="B37" s="260" t="s">
        <v>110</v>
      </c>
      <c r="C37" s="244"/>
      <c r="D37" s="245"/>
      <c r="E37" s="159"/>
    </row>
    <row r="38" spans="1:5" ht="18" customHeight="1" hidden="1">
      <c r="A38" s="252"/>
      <c r="B38" s="260" t="s">
        <v>180</v>
      </c>
      <c r="C38" s="244"/>
      <c r="D38" s="245"/>
      <c r="E38" s="159"/>
    </row>
    <row r="39" spans="1:5" ht="18" customHeight="1" hidden="1">
      <c r="A39" s="252"/>
      <c r="B39" s="260" t="s">
        <v>111</v>
      </c>
      <c r="C39" s="244"/>
      <c r="D39" s="245"/>
      <c r="E39" s="159"/>
    </row>
    <row r="40" spans="1:5" ht="18" customHeight="1" hidden="1">
      <c r="A40" s="252"/>
      <c r="B40" s="260" t="s">
        <v>112</v>
      </c>
      <c r="C40" s="244"/>
      <c r="D40" s="245"/>
      <c r="E40" s="159"/>
    </row>
    <row r="41" spans="1:5" ht="18" customHeight="1" hidden="1">
      <c r="A41" s="252"/>
      <c r="B41" s="260" t="s">
        <v>147</v>
      </c>
      <c r="C41" s="244"/>
      <c r="D41" s="245"/>
      <c r="E41" s="159"/>
    </row>
    <row r="42" spans="1:5" ht="18" customHeight="1" hidden="1">
      <c r="A42" s="252"/>
      <c r="B42" s="260" t="s">
        <v>113</v>
      </c>
      <c r="C42" s="244"/>
      <c r="D42" s="245"/>
      <c r="E42" s="159"/>
    </row>
    <row r="43" spans="1:5" ht="18" customHeight="1" hidden="1">
      <c r="A43" s="252"/>
      <c r="B43" s="260" t="s">
        <v>71</v>
      </c>
      <c r="C43" s="244"/>
      <c r="D43" s="245"/>
      <c r="E43" s="159"/>
    </row>
    <row r="44" spans="1:5" ht="18" customHeight="1" hidden="1">
      <c r="A44" s="252"/>
      <c r="B44" s="260" t="s">
        <v>70</v>
      </c>
      <c r="C44" s="244"/>
      <c r="D44" s="245"/>
      <c r="E44" s="159"/>
    </row>
    <row r="45" spans="1:5" ht="18" customHeight="1" hidden="1">
      <c r="A45" s="254">
        <v>4</v>
      </c>
      <c r="B45" s="263" t="s">
        <v>121</v>
      </c>
      <c r="C45" s="255"/>
      <c r="D45" s="256">
        <f>D46</f>
        <v>0</v>
      </c>
      <c r="E45" s="257"/>
    </row>
    <row r="46" spans="1:5" ht="18" customHeight="1" hidden="1">
      <c r="A46" s="165"/>
      <c r="B46" s="262" t="s">
        <v>152</v>
      </c>
      <c r="C46" s="253"/>
      <c r="D46" s="253"/>
      <c r="E46" s="162"/>
    </row>
    <row r="47" spans="1:5" ht="18" customHeight="1">
      <c r="A47" s="166"/>
      <c r="B47" s="167" t="s">
        <v>1</v>
      </c>
      <c r="C47" s="168"/>
      <c r="D47" s="169">
        <f>D26+D21+D10+D45</f>
        <v>6060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6" sqref="A6:E6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81" t="s">
        <v>195</v>
      </c>
      <c r="C1" s="281"/>
      <c r="D1" s="281"/>
      <c r="E1" s="281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282" t="s">
        <v>151</v>
      </c>
      <c r="B4" s="282"/>
      <c r="C4" s="282"/>
      <c r="D4" s="282"/>
      <c r="E4" s="282"/>
      <c r="F4" s="150"/>
    </row>
    <row r="5" spans="1:6" ht="18" customHeight="1">
      <c r="A5" s="282" t="s">
        <v>189</v>
      </c>
      <c r="B5" s="282"/>
      <c r="C5" s="282"/>
      <c r="D5" s="282"/>
      <c r="E5" s="282"/>
      <c r="F5" s="150"/>
    </row>
    <row r="6" spans="1:6" ht="18" customHeight="1">
      <c r="A6" s="282" t="s">
        <v>168</v>
      </c>
      <c r="B6" s="282"/>
      <c r="C6" s="282"/>
      <c r="D6" s="282"/>
      <c r="E6" s="282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83" t="s">
        <v>190</v>
      </c>
      <c r="D9" s="284"/>
      <c r="E9" s="285"/>
      <c r="F9" s="149"/>
    </row>
    <row r="10" spans="1:6" ht="18" customHeight="1">
      <c r="A10" s="154">
        <v>1</v>
      </c>
      <c r="B10" s="259" t="s">
        <v>42</v>
      </c>
      <c r="C10" s="155"/>
      <c r="D10" s="156">
        <f>SUM(D11:D20)</f>
        <v>0</v>
      </c>
      <c r="E10" s="157"/>
      <c r="F10" s="149"/>
    </row>
    <row r="11" spans="1:6" ht="18" customHeight="1" hidden="1">
      <c r="A11" s="158"/>
      <c r="B11" s="260" t="s">
        <v>172</v>
      </c>
      <c r="C11" s="244"/>
      <c r="D11" s="245"/>
      <c r="E11" s="159"/>
      <c r="F11" s="149"/>
    </row>
    <row r="12" spans="1:6" ht="18" customHeight="1" hidden="1">
      <c r="A12" s="158"/>
      <c r="B12" s="260" t="s">
        <v>140</v>
      </c>
      <c r="C12" s="244"/>
      <c r="D12" s="245"/>
      <c r="E12" s="159"/>
      <c r="F12" s="149"/>
    </row>
    <row r="13" spans="1:6" ht="18" customHeight="1" hidden="1">
      <c r="A13" s="158"/>
      <c r="B13" s="260" t="s">
        <v>141</v>
      </c>
      <c r="C13" s="244"/>
      <c r="D13" s="245"/>
      <c r="E13" s="159"/>
      <c r="F13" s="149"/>
    </row>
    <row r="14" spans="1:6" ht="18" customHeight="1" hidden="1">
      <c r="A14" s="158"/>
      <c r="B14" s="260" t="s">
        <v>117</v>
      </c>
      <c r="C14" s="244"/>
      <c r="D14" s="245"/>
      <c r="E14" s="159"/>
      <c r="F14" s="149"/>
    </row>
    <row r="15" spans="1:6" ht="18" customHeight="1" hidden="1">
      <c r="A15" s="158"/>
      <c r="B15" s="260" t="s">
        <v>118</v>
      </c>
      <c r="C15" s="244"/>
      <c r="D15" s="245"/>
      <c r="E15" s="159"/>
      <c r="F15" s="149"/>
    </row>
    <row r="16" spans="1:6" ht="18" customHeight="1" hidden="1">
      <c r="A16" s="158"/>
      <c r="B16" s="260" t="s">
        <v>173</v>
      </c>
      <c r="C16" s="244"/>
      <c r="D16" s="245"/>
      <c r="E16" s="159"/>
      <c r="F16" s="149"/>
    </row>
    <row r="17" spans="1:6" ht="18" customHeight="1" hidden="1">
      <c r="A17" s="158"/>
      <c r="B17" s="260" t="s">
        <v>142</v>
      </c>
      <c r="C17" s="244"/>
      <c r="D17" s="245"/>
      <c r="E17" s="159"/>
      <c r="F17" s="149"/>
    </row>
    <row r="18" spans="1:6" ht="18" customHeight="1" hidden="1">
      <c r="A18" s="160"/>
      <c r="B18" s="260" t="s">
        <v>120</v>
      </c>
      <c r="C18" s="246"/>
      <c r="D18" s="247"/>
      <c r="E18" s="159"/>
      <c r="F18" s="149"/>
    </row>
    <row r="19" spans="1:6" ht="18" customHeight="1" hidden="1">
      <c r="A19" s="158"/>
      <c r="B19" s="260" t="s">
        <v>174</v>
      </c>
      <c r="C19" s="244"/>
      <c r="D19" s="245"/>
      <c r="E19" s="159"/>
      <c r="F19" s="149"/>
    </row>
    <row r="20" spans="1:6" ht="18" customHeight="1" hidden="1">
      <c r="A20" s="158"/>
      <c r="B20" s="260" t="s">
        <v>119</v>
      </c>
      <c r="C20" s="244"/>
      <c r="D20" s="245"/>
      <c r="E20" s="159"/>
      <c r="F20" s="149"/>
    </row>
    <row r="21" spans="1:6" ht="18" customHeight="1">
      <c r="A21" s="163">
        <v>2</v>
      </c>
      <c r="B21" s="261" t="s">
        <v>162</v>
      </c>
      <c r="C21" s="155"/>
      <c r="D21" s="156">
        <f>SUM(D22:D25)</f>
        <v>0</v>
      </c>
      <c r="E21" s="164"/>
      <c r="F21" s="149"/>
    </row>
    <row r="22" spans="1:6" ht="18" customHeight="1" hidden="1">
      <c r="A22" s="158"/>
      <c r="B22" s="260" t="s">
        <v>69</v>
      </c>
      <c r="C22" s="244"/>
      <c r="D22" s="245"/>
      <c r="E22" s="159"/>
      <c r="F22" s="149"/>
    </row>
    <row r="23" spans="1:6" ht="18" customHeight="1" hidden="1">
      <c r="A23" s="158"/>
      <c r="B23" s="260" t="s">
        <v>143</v>
      </c>
      <c r="C23" s="244"/>
      <c r="D23" s="245"/>
      <c r="E23" s="159"/>
      <c r="F23" s="149"/>
    </row>
    <row r="24" spans="1:6" ht="18" customHeight="1" hidden="1">
      <c r="A24" s="158"/>
      <c r="B24" s="260" t="s">
        <v>144</v>
      </c>
      <c r="C24" s="244"/>
      <c r="D24" s="245"/>
      <c r="E24" s="159"/>
      <c r="F24" s="149"/>
    </row>
    <row r="25" spans="1:6" ht="18" customHeight="1" hidden="1">
      <c r="A25" s="161"/>
      <c r="B25" s="262" t="s">
        <v>145</v>
      </c>
      <c r="C25" s="248"/>
      <c r="D25" s="249"/>
      <c r="E25" s="162"/>
      <c r="F25" s="149"/>
    </row>
    <row r="26" spans="1:6" ht="18" customHeight="1">
      <c r="A26" s="250">
        <v>3</v>
      </c>
      <c r="B26" s="263" t="s">
        <v>7</v>
      </c>
      <c r="C26" s="155"/>
      <c r="D26" s="156">
        <f>SUM(D27:D44)</f>
        <v>1486</v>
      </c>
      <c r="E26" s="164"/>
      <c r="F26" s="149"/>
    </row>
    <row r="27" spans="1:6" ht="18" customHeight="1" hidden="1">
      <c r="A27" s="251"/>
      <c r="B27" s="260" t="s">
        <v>108</v>
      </c>
      <c r="C27" s="246"/>
      <c r="D27" s="245"/>
      <c r="E27" s="159"/>
      <c r="F27" s="149"/>
    </row>
    <row r="28" spans="1:6" ht="18" customHeight="1">
      <c r="A28" s="252"/>
      <c r="B28" s="260" t="s">
        <v>163</v>
      </c>
      <c r="C28" s="244"/>
      <c r="D28" s="245">
        <v>1000</v>
      </c>
      <c r="E28" s="159"/>
      <c r="F28" s="149"/>
    </row>
    <row r="29" spans="1:6" ht="18" customHeight="1" hidden="1">
      <c r="A29" s="252"/>
      <c r="B29" s="260" t="s">
        <v>175</v>
      </c>
      <c r="C29" s="246"/>
      <c r="D29" s="245"/>
      <c r="E29" s="159"/>
      <c r="F29" s="149"/>
    </row>
    <row r="30" spans="1:5" ht="18" customHeight="1" hidden="1">
      <c r="A30" s="252"/>
      <c r="B30" s="260" t="s">
        <v>176</v>
      </c>
      <c r="C30" s="244"/>
      <c r="D30" s="245"/>
      <c r="E30" s="159"/>
    </row>
    <row r="31" spans="1:5" ht="18" customHeight="1" hidden="1">
      <c r="A31" s="252"/>
      <c r="B31" s="260" t="s">
        <v>177</v>
      </c>
      <c r="C31" s="244"/>
      <c r="D31" s="245"/>
      <c r="E31" s="159"/>
    </row>
    <row r="32" spans="1:5" ht="18" customHeight="1">
      <c r="A32" s="252"/>
      <c r="B32" s="260" t="s">
        <v>178</v>
      </c>
      <c r="C32" s="244"/>
      <c r="D32" s="245">
        <v>170</v>
      </c>
      <c r="E32" s="159"/>
    </row>
    <row r="33" spans="1:5" ht="18" customHeight="1" hidden="1">
      <c r="A33" s="252"/>
      <c r="B33" s="260" t="s">
        <v>131</v>
      </c>
      <c r="C33" s="244"/>
      <c r="D33" s="245"/>
      <c r="E33" s="159"/>
    </row>
    <row r="34" spans="1:5" ht="18" customHeight="1" hidden="1">
      <c r="A34" s="252"/>
      <c r="B34" s="260" t="s">
        <v>146</v>
      </c>
      <c r="C34" s="244"/>
      <c r="D34" s="245"/>
      <c r="E34" s="159"/>
    </row>
    <row r="35" spans="1:5" ht="18" customHeight="1" hidden="1">
      <c r="A35" s="252"/>
      <c r="B35" s="260" t="s">
        <v>109</v>
      </c>
      <c r="C35" s="244"/>
      <c r="D35" s="245"/>
      <c r="E35" s="159"/>
    </row>
    <row r="36" spans="1:5" ht="18" customHeight="1" hidden="1">
      <c r="A36" s="252"/>
      <c r="B36" s="260" t="s">
        <v>179</v>
      </c>
      <c r="C36" s="244"/>
      <c r="D36" s="245"/>
      <c r="E36" s="159"/>
    </row>
    <row r="37" spans="1:5" ht="18" customHeight="1" hidden="1">
      <c r="A37" s="252"/>
      <c r="B37" s="260" t="s">
        <v>110</v>
      </c>
      <c r="C37" s="244"/>
      <c r="D37" s="245"/>
      <c r="E37" s="159"/>
    </row>
    <row r="38" spans="1:5" ht="18" customHeight="1" hidden="1">
      <c r="A38" s="252"/>
      <c r="B38" s="260" t="s">
        <v>180</v>
      </c>
      <c r="C38" s="244"/>
      <c r="D38" s="245"/>
      <c r="E38" s="159"/>
    </row>
    <row r="39" spans="1:5" ht="18" customHeight="1" hidden="1">
      <c r="A39" s="252"/>
      <c r="B39" s="260" t="s">
        <v>111</v>
      </c>
      <c r="C39" s="244"/>
      <c r="D39" s="245"/>
      <c r="E39" s="159"/>
    </row>
    <row r="40" spans="1:5" ht="18" customHeight="1" hidden="1">
      <c r="A40" s="252"/>
      <c r="B40" s="260" t="s">
        <v>112</v>
      </c>
      <c r="C40" s="244"/>
      <c r="D40" s="245"/>
      <c r="E40" s="159"/>
    </row>
    <row r="41" spans="1:5" ht="18" customHeight="1">
      <c r="A41" s="252"/>
      <c r="B41" s="260" t="s">
        <v>147</v>
      </c>
      <c r="C41" s="244"/>
      <c r="D41" s="245">
        <v>316</v>
      </c>
      <c r="E41" s="159"/>
    </row>
    <row r="42" spans="1:5" ht="18" customHeight="1" hidden="1">
      <c r="A42" s="252"/>
      <c r="B42" s="260" t="s">
        <v>113</v>
      </c>
      <c r="C42" s="244"/>
      <c r="D42" s="245"/>
      <c r="E42" s="159"/>
    </row>
    <row r="43" spans="1:5" ht="18" customHeight="1" hidden="1">
      <c r="A43" s="252"/>
      <c r="B43" s="260" t="s">
        <v>71</v>
      </c>
      <c r="C43" s="244"/>
      <c r="D43" s="245"/>
      <c r="E43" s="159"/>
    </row>
    <row r="44" spans="1:5" ht="18" customHeight="1" hidden="1">
      <c r="A44" s="252"/>
      <c r="B44" s="260" t="s">
        <v>70</v>
      </c>
      <c r="C44" s="244"/>
      <c r="D44" s="245"/>
      <c r="E44" s="159"/>
    </row>
    <row r="45" spans="1:5" ht="18" customHeight="1" hidden="1">
      <c r="A45" s="254">
        <v>4</v>
      </c>
      <c r="B45" s="263" t="s">
        <v>121</v>
      </c>
      <c r="C45" s="255"/>
      <c r="D45" s="256">
        <f>D46</f>
        <v>0</v>
      </c>
      <c r="E45" s="257"/>
    </row>
    <row r="46" spans="1:5" ht="18" customHeight="1" hidden="1">
      <c r="A46" s="165"/>
      <c r="B46" s="262" t="s">
        <v>152</v>
      </c>
      <c r="C46" s="253"/>
      <c r="D46" s="253"/>
      <c r="E46" s="162"/>
    </row>
    <row r="47" spans="1:5" ht="18" customHeight="1">
      <c r="A47" s="166"/>
      <c r="B47" s="167" t="s">
        <v>1</v>
      </c>
      <c r="C47" s="168"/>
      <c r="D47" s="169">
        <f>D26+D21+D10+D45</f>
        <v>1486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7">
      <selection activeCell="C36" sqref="C36"/>
    </sheetView>
  </sheetViews>
  <sheetFormatPr defaultColWidth="9.00390625" defaultRowHeight="12.75"/>
  <cols>
    <col min="1" max="1" width="4.625" style="139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" customHeight="1">
      <c r="A1" s="131"/>
      <c r="B1" s="276" t="s">
        <v>191</v>
      </c>
      <c r="C1" s="276"/>
      <c r="D1" s="276"/>
      <c r="E1" s="276"/>
      <c r="F1" s="58"/>
      <c r="G1" s="58"/>
    </row>
    <row r="2" spans="1:7" ht="18" customHeight="1">
      <c r="A2" s="131"/>
      <c r="B2" s="72"/>
      <c r="C2" s="68"/>
      <c r="D2" s="68"/>
      <c r="E2" s="68"/>
      <c r="F2" s="58"/>
      <c r="G2" s="58"/>
    </row>
    <row r="3" spans="1:7" ht="18" customHeight="1">
      <c r="A3" s="131"/>
      <c r="B3" s="72"/>
      <c r="C3" s="72"/>
      <c r="D3" s="72"/>
      <c r="E3" s="72"/>
      <c r="F3" s="58"/>
      <c r="G3" s="58"/>
    </row>
    <row r="4" spans="1:7" ht="18" customHeight="1">
      <c r="A4" s="280" t="s">
        <v>132</v>
      </c>
      <c r="B4" s="280"/>
      <c r="C4" s="280"/>
      <c r="D4" s="280"/>
      <c r="E4" s="280"/>
      <c r="F4" s="58"/>
      <c r="G4" s="58"/>
    </row>
    <row r="5" spans="1:7" ht="18" customHeight="1">
      <c r="A5" s="280" t="s">
        <v>189</v>
      </c>
      <c r="B5" s="280"/>
      <c r="C5" s="280"/>
      <c r="D5" s="280"/>
      <c r="E5" s="280"/>
      <c r="F5" s="58"/>
      <c r="G5" s="58"/>
    </row>
    <row r="6" spans="1:7" ht="18" customHeight="1">
      <c r="A6" s="280" t="s">
        <v>8</v>
      </c>
      <c r="B6" s="280"/>
      <c r="C6" s="280"/>
      <c r="D6" s="280"/>
      <c r="E6" s="280"/>
      <c r="F6" s="58"/>
      <c r="G6" s="58"/>
    </row>
    <row r="7" spans="1:7" ht="18" customHeight="1">
      <c r="A7" s="69"/>
      <c r="B7" s="69"/>
      <c r="C7" s="69"/>
      <c r="D7" s="69"/>
      <c r="E7" s="69"/>
      <c r="F7" s="58"/>
      <c r="G7" s="58"/>
    </row>
    <row r="8" spans="1:7" ht="18" customHeight="1">
      <c r="A8" s="280"/>
      <c r="B8" s="280"/>
      <c r="C8" s="280"/>
      <c r="D8" s="280"/>
      <c r="E8" s="280"/>
      <c r="F8" s="58"/>
      <c r="G8" s="58"/>
    </row>
    <row r="9" spans="1:7" ht="18" customHeight="1">
      <c r="A9" s="132"/>
      <c r="B9" s="172" t="s">
        <v>0</v>
      </c>
      <c r="C9" s="277" t="s">
        <v>190</v>
      </c>
      <c r="D9" s="278"/>
      <c r="E9" s="279"/>
      <c r="F9" s="58"/>
      <c r="G9" s="58"/>
    </row>
    <row r="10" spans="1:7" ht="18" customHeight="1">
      <c r="A10" s="133">
        <v>1</v>
      </c>
      <c r="B10" s="70" t="s">
        <v>134</v>
      </c>
      <c r="C10" s="79">
        <f>SUM(C11:C15)</f>
        <v>99635</v>
      </c>
      <c r="D10" s="73"/>
      <c r="E10" s="74"/>
      <c r="F10" s="58"/>
      <c r="G10" s="58"/>
    </row>
    <row r="11" spans="1:7" ht="18" customHeight="1">
      <c r="A11" s="134"/>
      <c r="B11" s="140" t="s">
        <v>133</v>
      </c>
      <c r="C11" s="141">
        <v>53469</v>
      </c>
      <c r="D11" s="75"/>
      <c r="E11" s="76"/>
      <c r="F11" s="58"/>
      <c r="G11" s="58"/>
    </row>
    <row r="12" spans="1:7" ht="18" customHeight="1">
      <c r="A12" s="134"/>
      <c r="B12" s="140" t="s">
        <v>135</v>
      </c>
      <c r="C12" s="141">
        <v>29599</v>
      </c>
      <c r="D12" s="75"/>
      <c r="E12" s="76"/>
      <c r="F12" s="58"/>
      <c r="G12" s="58"/>
    </row>
    <row r="13" spans="1:7" ht="18" customHeight="1">
      <c r="A13" s="134"/>
      <c r="B13" s="140" t="s">
        <v>136</v>
      </c>
      <c r="C13" s="141">
        <v>14141</v>
      </c>
      <c r="D13" s="75"/>
      <c r="E13" s="76"/>
      <c r="F13" s="58"/>
      <c r="G13" s="58"/>
    </row>
    <row r="14" spans="1:5" ht="18" customHeight="1">
      <c r="A14" s="134"/>
      <c r="B14" s="140" t="s">
        <v>137</v>
      </c>
      <c r="C14" s="141">
        <v>2426</v>
      </c>
      <c r="D14" s="75"/>
      <c r="E14" s="76"/>
    </row>
    <row r="15" spans="1:5" ht="18" customHeight="1" hidden="1">
      <c r="A15" s="134"/>
      <c r="B15" s="140" t="s">
        <v>138</v>
      </c>
      <c r="C15" s="141">
        <v>0</v>
      </c>
      <c r="D15" s="75"/>
      <c r="E15" s="76"/>
    </row>
    <row r="16" spans="1:5" ht="18" customHeight="1">
      <c r="A16" s="133">
        <v>2</v>
      </c>
      <c r="B16" s="70" t="s">
        <v>139</v>
      </c>
      <c r="C16" s="79">
        <f>SUM(C17:C18)</f>
        <v>9718</v>
      </c>
      <c r="D16" s="73"/>
      <c r="E16" s="74"/>
    </row>
    <row r="17" spans="1:6" ht="18" customHeight="1">
      <c r="A17" s="134"/>
      <c r="B17" s="140" t="s">
        <v>94</v>
      </c>
      <c r="C17" s="141">
        <v>4218</v>
      </c>
      <c r="D17" s="75"/>
      <c r="E17" s="76"/>
      <c r="F17" s="86"/>
    </row>
    <row r="18" spans="1:6" ht="18" customHeight="1">
      <c r="A18" s="134"/>
      <c r="B18" s="140" t="s">
        <v>95</v>
      </c>
      <c r="C18" s="144">
        <v>5500</v>
      </c>
      <c r="D18" s="77"/>
      <c r="E18" s="78"/>
      <c r="F18" s="86"/>
    </row>
    <row r="19" spans="1:5" ht="18" customHeight="1">
      <c r="A19" s="133">
        <v>3</v>
      </c>
      <c r="B19" s="70" t="s">
        <v>64</v>
      </c>
      <c r="C19" s="80">
        <f>SUM(C20:C27)</f>
        <v>55477</v>
      </c>
      <c r="D19" s="75"/>
      <c r="E19" s="76"/>
    </row>
    <row r="20" spans="1:5" ht="18" customHeight="1">
      <c r="A20" s="134"/>
      <c r="B20" s="140" t="s">
        <v>96</v>
      </c>
      <c r="C20" s="142">
        <v>427</v>
      </c>
      <c r="D20" s="75"/>
      <c r="E20" s="76"/>
    </row>
    <row r="21" spans="1:5" ht="18" customHeight="1">
      <c r="A21" s="134"/>
      <c r="B21" s="140" t="s">
        <v>97</v>
      </c>
      <c r="C21" s="142">
        <v>6000</v>
      </c>
      <c r="D21" s="75"/>
      <c r="E21" s="76"/>
    </row>
    <row r="22" spans="1:5" ht="18" customHeight="1">
      <c r="A22" s="134"/>
      <c r="B22" s="140" t="s">
        <v>9</v>
      </c>
      <c r="C22" s="142">
        <v>45000</v>
      </c>
      <c r="D22" s="82"/>
      <c r="E22" s="76"/>
    </row>
    <row r="23" spans="1:5" ht="18" customHeight="1">
      <c r="A23" s="134"/>
      <c r="B23" s="140" t="s">
        <v>98</v>
      </c>
      <c r="C23" s="142">
        <v>4000</v>
      </c>
      <c r="D23" s="75"/>
      <c r="E23" s="76"/>
    </row>
    <row r="24" spans="1:5" ht="18" customHeight="1" hidden="1">
      <c r="A24" s="134"/>
      <c r="B24" s="140" t="s">
        <v>10</v>
      </c>
      <c r="C24" s="142">
        <v>0</v>
      </c>
      <c r="D24" s="75"/>
      <c r="E24" s="76"/>
    </row>
    <row r="25" spans="1:5" ht="18" customHeight="1">
      <c r="A25" s="134"/>
      <c r="B25" s="140" t="s">
        <v>99</v>
      </c>
      <c r="C25" s="142">
        <v>50</v>
      </c>
      <c r="D25" s="75"/>
      <c r="E25" s="76"/>
    </row>
    <row r="26" spans="1:5" ht="18" customHeight="1">
      <c r="A26" s="134"/>
      <c r="B26" s="140" t="s">
        <v>100</v>
      </c>
      <c r="C26" s="141">
        <v>0</v>
      </c>
      <c r="D26" s="75"/>
      <c r="E26" s="76"/>
    </row>
    <row r="27" spans="1:5" ht="18" customHeight="1" hidden="1">
      <c r="A27" s="135"/>
      <c r="B27" s="143" t="s">
        <v>101</v>
      </c>
      <c r="C27" s="142">
        <v>0</v>
      </c>
      <c r="D27" s="75"/>
      <c r="E27" s="76"/>
    </row>
    <row r="28" spans="1:5" ht="18" customHeight="1">
      <c r="A28" s="133">
        <v>4</v>
      </c>
      <c r="B28" s="71" t="s">
        <v>102</v>
      </c>
      <c r="C28" s="84">
        <f>SUM(C29:C33)</f>
        <v>1844</v>
      </c>
      <c r="D28" s="73"/>
      <c r="E28" s="74"/>
    </row>
    <row r="29" spans="1:5" ht="18" customHeight="1">
      <c r="A29" s="134"/>
      <c r="B29" s="140" t="s">
        <v>103</v>
      </c>
      <c r="C29" s="142">
        <v>1500</v>
      </c>
      <c r="D29" s="75"/>
      <c r="E29" s="76"/>
    </row>
    <row r="30" spans="1:5" ht="18" customHeight="1">
      <c r="A30" s="134"/>
      <c r="B30" s="140" t="s">
        <v>148</v>
      </c>
      <c r="C30" s="142">
        <v>188</v>
      </c>
      <c r="D30" s="75"/>
      <c r="E30" s="76"/>
    </row>
    <row r="31" spans="1:5" ht="18" customHeight="1">
      <c r="A31" s="134"/>
      <c r="B31" s="140" t="s">
        <v>104</v>
      </c>
      <c r="C31" s="142">
        <v>51</v>
      </c>
      <c r="D31" s="75"/>
      <c r="E31" s="76"/>
    </row>
    <row r="32" spans="1:5" ht="18" customHeight="1">
      <c r="A32" s="134"/>
      <c r="B32" s="140" t="s">
        <v>105</v>
      </c>
      <c r="C32" s="142">
        <v>5</v>
      </c>
      <c r="D32" s="75"/>
      <c r="E32" s="76"/>
    </row>
    <row r="33" spans="1:6" ht="18" customHeight="1">
      <c r="A33" s="134"/>
      <c r="B33" s="140" t="s">
        <v>164</v>
      </c>
      <c r="C33" s="144">
        <v>100</v>
      </c>
      <c r="D33" s="77"/>
      <c r="E33" s="78"/>
      <c r="F33" s="86"/>
    </row>
    <row r="34" spans="1:5" ht="18" customHeight="1">
      <c r="A34" s="133">
        <v>5</v>
      </c>
      <c r="B34" s="71" t="s">
        <v>106</v>
      </c>
      <c r="C34" s="81">
        <f>C35</f>
        <v>15263</v>
      </c>
      <c r="D34" s="75"/>
      <c r="E34" s="76"/>
    </row>
    <row r="35" spans="1:6" ht="18" customHeight="1">
      <c r="A35" s="135"/>
      <c r="B35" s="145" t="s">
        <v>107</v>
      </c>
      <c r="C35" s="142">
        <v>15263</v>
      </c>
      <c r="D35" s="75"/>
      <c r="E35" s="76"/>
      <c r="F35" s="86"/>
    </row>
    <row r="36" spans="1:5" ht="18" customHeight="1">
      <c r="A36" s="183"/>
      <c r="B36" s="179" t="s">
        <v>11</v>
      </c>
      <c r="C36" s="184">
        <f>C10+C16+C19+C28+C34</f>
        <v>181937</v>
      </c>
      <c r="D36" s="181"/>
      <c r="E36" s="182"/>
    </row>
    <row r="37" spans="1:5" ht="17.25">
      <c r="A37" s="136"/>
      <c r="D37" s="57"/>
      <c r="E37" s="57"/>
    </row>
    <row r="38" spans="1:5" ht="17.25">
      <c r="A38" s="136"/>
      <c r="D38" s="57"/>
      <c r="E38" s="57"/>
    </row>
    <row r="39" spans="1:5" ht="17.25">
      <c r="A39" s="136"/>
      <c r="B39" s="57"/>
      <c r="C39" s="57"/>
      <c r="D39" s="57"/>
      <c r="E39" s="57"/>
    </row>
    <row r="40" spans="1:5" ht="17.25">
      <c r="A40" s="136"/>
      <c r="C40" s="57"/>
      <c r="D40" s="57"/>
      <c r="E40" s="57"/>
    </row>
    <row r="41" spans="1:5" ht="17.25">
      <c r="A41" s="136"/>
      <c r="B41" s="57"/>
      <c r="C41" s="57"/>
      <c r="D41" s="57"/>
      <c r="E41" s="57"/>
    </row>
    <row r="42" spans="1:5" ht="20.25">
      <c r="A42" s="137"/>
      <c r="D42" s="57"/>
      <c r="E42" s="57"/>
    </row>
    <row r="43" spans="1:5" ht="17.25">
      <c r="A43" s="138"/>
      <c r="B43" s="123"/>
      <c r="C43" s="123"/>
      <c r="D43" s="123"/>
      <c r="E43" s="123"/>
    </row>
    <row r="44" spans="1:5" ht="17.25">
      <c r="A44" s="136"/>
      <c r="B44" s="57"/>
      <c r="C44" s="57"/>
      <c r="D44" s="57"/>
      <c r="E44" s="57"/>
    </row>
    <row r="45" spans="1:5" ht="17.25">
      <c r="A45" s="136"/>
      <c r="B45" s="57"/>
      <c r="C45" s="57"/>
      <c r="D45" s="57"/>
      <c r="E45" s="57"/>
    </row>
    <row r="46" spans="1:5" ht="17.25">
      <c r="A46" s="136"/>
      <c r="B46" s="57"/>
      <c r="C46" s="57"/>
      <c r="D46" s="57"/>
      <c r="E46" s="57"/>
    </row>
    <row r="47" spans="1:5" ht="17.25">
      <c r="A47" s="136"/>
      <c r="B47" s="57"/>
      <c r="C47" s="57"/>
      <c r="D47" s="57"/>
      <c r="E47" s="57"/>
    </row>
    <row r="48" spans="1:5" ht="17.25">
      <c r="A48" s="136"/>
      <c r="B48" s="57"/>
      <c r="C48" s="57"/>
      <c r="D48" s="57"/>
      <c r="E48" s="57"/>
    </row>
    <row r="49" spans="1:5" ht="17.25">
      <c r="A49" s="136"/>
      <c r="B49" s="57"/>
      <c r="C49" s="57"/>
      <c r="D49" s="57"/>
      <c r="E49" s="57"/>
    </row>
    <row r="50" spans="1:5" ht="17.25">
      <c r="A50" s="136"/>
      <c r="B50" s="57"/>
      <c r="C50" s="57"/>
      <c r="D50" s="57"/>
      <c r="E50" s="57"/>
    </row>
    <row r="51" spans="1:5" ht="17.25">
      <c r="A51" s="136"/>
      <c r="B51" s="57"/>
      <c r="C51" s="57"/>
      <c r="D51" s="57"/>
      <c r="E51" s="57"/>
    </row>
    <row r="52" spans="1:5" ht="17.25">
      <c r="A52" s="136"/>
      <c r="B52" s="57"/>
      <c r="C52" s="57"/>
      <c r="D52" s="57"/>
      <c r="E52" s="57"/>
    </row>
    <row r="53" spans="1:5" ht="17.25">
      <c r="A53" s="136"/>
      <c r="B53" s="57"/>
      <c r="C53" s="57"/>
      <c r="D53" s="57"/>
      <c r="E53" s="57"/>
    </row>
    <row r="54" spans="1:5" ht="17.25">
      <c r="A54" s="136"/>
      <c r="B54" s="57"/>
      <c r="C54" s="57"/>
      <c r="D54" s="57"/>
      <c r="E54" s="57"/>
    </row>
    <row r="55" spans="1:5" ht="17.25">
      <c r="A55" s="136"/>
      <c r="B55" s="57"/>
      <c r="C55" s="57"/>
      <c r="D55" s="57"/>
      <c r="E55" s="57"/>
    </row>
    <row r="56" spans="1:5" ht="17.25">
      <c r="A56" s="136"/>
      <c r="B56" s="57"/>
      <c r="C56" s="57"/>
      <c r="D56" s="57"/>
      <c r="E56" s="57"/>
    </row>
    <row r="57" spans="1:5" ht="17.25">
      <c r="A57" s="136"/>
      <c r="B57" s="57"/>
      <c r="C57" s="57"/>
      <c r="D57" s="57"/>
      <c r="E57" s="57"/>
    </row>
    <row r="58" spans="1:5" ht="17.25">
      <c r="A58" s="136"/>
      <c r="B58" s="57"/>
      <c r="C58" s="57"/>
      <c r="D58" s="57"/>
      <c r="E58" s="57"/>
    </row>
    <row r="59" spans="1:5" ht="17.25">
      <c r="A59" s="136"/>
      <c r="B59" s="57"/>
      <c r="C59" s="57"/>
      <c r="D59" s="57"/>
      <c r="E59" s="57"/>
    </row>
    <row r="60" spans="1:5" ht="17.25">
      <c r="A60" s="136"/>
      <c r="B60" s="57"/>
      <c r="C60" s="57"/>
      <c r="D60" s="57"/>
      <c r="E60" s="57"/>
    </row>
    <row r="61" spans="1:5" ht="17.25">
      <c r="A61" s="136"/>
      <c r="B61" s="57"/>
      <c r="C61" s="57"/>
      <c r="D61" s="57"/>
      <c r="E61" s="57"/>
    </row>
    <row r="62" spans="1:5" ht="17.25">
      <c r="A62" s="136"/>
      <c r="B62" s="57"/>
      <c r="C62" s="57"/>
      <c r="D62" s="57"/>
      <c r="E62" s="57"/>
    </row>
    <row r="63" spans="1:5" ht="17.25">
      <c r="A63" s="136"/>
      <c r="B63" s="57"/>
      <c r="C63" s="57"/>
      <c r="D63" s="57"/>
      <c r="E63" s="57"/>
    </row>
    <row r="64" spans="1:5" ht="17.25">
      <c r="A64" s="136"/>
      <c r="B64" s="57"/>
      <c r="C64" s="57"/>
      <c r="D64" s="57"/>
      <c r="E64" s="57"/>
    </row>
    <row r="65" spans="1:5" ht="17.25">
      <c r="A65" s="136"/>
      <c r="B65" s="57"/>
      <c r="C65" s="57"/>
      <c r="D65" s="57"/>
      <c r="E65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81" t="s">
        <v>194</v>
      </c>
      <c r="C1" s="281"/>
      <c r="D1" s="281"/>
      <c r="E1" s="281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282" t="s">
        <v>151</v>
      </c>
      <c r="B4" s="282"/>
      <c r="C4" s="282"/>
      <c r="D4" s="282"/>
      <c r="E4" s="282"/>
      <c r="F4" s="150"/>
    </row>
    <row r="5" spans="1:6" ht="18" customHeight="1">
      <c r="A5" s="282" t="s">
        <v>189</v>
      </c>
      <c r="B5" s="282"/>
      <c r="C5" s="282"/>
      <c r="D5" s="282"/>
      <c r="E5" s="282"/>
      <c r="F5" s="150"/>
    </row>
    <row r="6" spans="1:6" ht="18" customHeight="1">
      <c r="A6" s="282" t="s">
        <v>181</v>
      </c>
      <c r="B6" s="282"/>
      <c r="C6" s="282"/>
      <c r="D6" s="282"/>
      <c r="E6" s="282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83" t="s">
        <v>190</v>
      </c>
      <c r="D9" s="284"/>
      <c r="E9" s="285"/>
      <c r="F9" s="149"/>
    </row>
    <row r="10" spans="1:6" ht="18" customHeight="1">
      <c r="A10" s="154">
        <v>1</v>
      </c>
      <c r="B10" s="259" t="s">
        <v>42</v>
      </c>
      <c r="C10" s="155"/>
      <c r="D10" s="156">
        <f>SUM(D11:D20)</f>
        <v>0</v>
      </c>
      <c r="E10" s="157"/>
      <c r="F10" s="149"/>
    </row>
    <row r="11" spans="1:6" ht="18" customHeight="1" hidden="1">
      <c r="A11" s="158"/>
      <c r="B11" s="260" t="s">
        <v>172</v>
      </c>
      <c r="C11" s="244"/>
      <c r="D11" s="245"/>
      <c r="E11" s="159"/>
      <c r="F11" s="149"/>
    </row>
    <row r="12" spans="1:6" ht="18" customHeight="1" hidden="1">
      <c r="A12" s="158"/>
      <c r="B12" s="260" t="s">
        <v>140</v>
      </c>
      <c r="C12" s="244"/>
      <c r="D12" s="245"/>
      <c r="E12" s="159"/>
      <c r="F12" s="149"/>
    </row>
    <row r="13" spans="1:6" ht="18" customHeight="1" hidden="1">
      <c r="A13" s="158"/>
      <c r="B13" s="260" t="s">
        <v>141</v>
      </c>
      <c r="C13" s="244"/>
      <c r="D13" s="245"/>
      <c r="E13" s="159"/>
      <c r="F13" s="149"/>
    </row>
    <row r="14" spans="1:6" ht="18" customHeight="1" hidden="1">
      <c r="A14" s="158"/>
      <c r="B14" s="260" t="s">
        <v>117</v>
      </c>
      <c r="C14" s="244"/>
      <c r="D14" s="245"/>
      <c r="E14" s="159"/>
      <c r="F14" s="149"/>
    </row>
    <row r="15" spans="1:6" ht="18" customHeight="1" hidden="1">
      <c r="A15" s="158"/>
      <c r="B15" s="260" t="s">
        <v>118</v>
      </c>
      <c r="C15" s="244"/>
      <c r="D15" s="245"/>
      <c r="E15" s="159"/>
      <c r="F15" s="149"/>
    </row>
    <row r="16" spans="1:6" ht="18" customHeight="1" hidden="1">
      <c r="A16" s="158"/>
      <c r="B16" s="260" t="s">
        <v>173</v>
      </c>
      <c r="C16" s="244"/>
      <c r="D16" s="245"/>
      <c r="E16" s="159"/>
      <c r="F16" s="149"/>
    </row>
    <row r="17" spans="1:6" ht="18" customHeight="1" hidden="1">
      <c r="A17" s="158"/>
      <c r="B17" s="260" t="s">
        <v>142</v>
      </c>
      <c r="C17" s="244"/>
      <c r="D17" s="245"/>
      <c r="E17" s="159"/>
      <c r="F17" s="149"/>
    </row>
    <row r="18" spans="1:6" ht="18" customHeight="1" hidden="1">
      <c r="A18" s="160"/>
      <c r="B18" s="260" t="s">
        <v>120</v>
      </c>
      <c r="C18" s="246"/>
      <c r="D18" s="247"/>
      <c r="E18" s="159"/>
      <c r="F18" s="149"/>
    </row>
    <row r="19" spans="1:6" ht="18" customHeight="1" hidden="1">
      <c r="A19" s="158"/>
      <c r="B19" s="260" t="s">
        <v>174</v>
      </c>
      <c r="C19" s="244"/>
      <c r="D19" s="245"/>
      <c r="E19" s="159"/>
      <c r="F19" s="149"/>
    </row>
    <row r="20" spans="1:6" ht="18" customHeight="1" hidden="1">
      <c r="A20" s="158"/>
      <c r="B20" s="260" t="s">
        <v>119</v>
      </c>
      <c r="C20" s="244"/>
      <c r="D20" s="245"/>
      <c r="E20" s="159"/>
      <c r="F20" s="149"/>
    </row>
    <row r="21" spans="1:6" ht="18" customHeight="1">
      <c r="A21" s="163">
        <v>2</v>
      </c>
      <c r="B21" s="261" t="s">
        <v>162</v>
      </c>
      <c r="C21" s="155"/>
      <c r="D21" s="156">
        <f>SUM(D22:D25)</f>
        <v>0</v>
      </c>
      <c r="E21" s="164"/>
      <c r="F21" s="149"/>
    </row>
    <row r="22" spans="1:6" ht="18" customHeight="1" hidden="1">
      <c r="A22" s="158"/>
      <c r="B22" s="260" t="s">
        <v>69</v>
      </c>
      <c r="C22" s="244"/>
      <c r="D22" s="245"/>
      <c r="E22" s="159"/>
      <c r="F22" s="149"/>
    </row>
    <row r="23" spans="1:6" ht="18" customHeight="1" hidden="1">
      <c r="A23" s="158"/>
      <c r="B23" s="260" t="s">
        <v>143</v>
      </c>
      <c r="C23" s="244"/>
      <c r="D23" s="245"/>
      <c r="E23" s="159"/>
      <c r="F23" s="149"/>
    </row>
    <row r="24" spans="1:6" ht="18" customHeight="1" hidden="1">
      <c r="A24" s="158"/>
      <c r="B24" s="260" t="s">
        <v>144</v>
      </c>
      <c r="C24" s="244"/>
      <c r="D24" s="245"/>
      <c r="E24" s="159"/>
      <c r="F24" s="149"/>
    </row>
    <row r="25" spans="1:6" ht="18" customHeight="1" hidden="1">
      <c r="A25" s="161"/>
      <c r="B25" s="262" t="s">
        <v>145</v>
      </c>
      <c r="C25" s="248"/>
      <c r="D25" s="249"/>
      <c r="E25" s="162"/>
      <c r="F25" s="149"/>
    </row>
    <row r="26" spans="1:6" ht="18" customHeight="1">
      <c r="A26" s="250">
        <v>3</v>
      </c>
      <c r="B26" s="263" t="s">
        <v>7</v>
      </c>
      <c r="C26" s="155"/>
      <c r="D26" s="156">
        <f>SUM(D27:D44)</f>
        <v>4928</v>
      </c>
      <c r="E26" s="164"/>
      <c r="F26" s="149"/>
    </row>
    <row r="27" spans="1:6" ht="18" customHeight="1" hidden="1">
      <c r="A27" s="251"/>
      <c r="B27" s="260" t="s">
        <v>108</v>
      </c>
      <c r="C27" s="246"/>
      <c r="D27" s="245"/>
      <c r="E27" s="159"/>
      <c r="F27" s="149"/>
    </row>
    <row r="28" spans="1:6" ht="18" customHeight="1" hidden="1">
      <c r="A28" s="252"/>
      <c r="B28" s="260" t="s">
        <v>163</v>
      </c>
      <c r="C28" s="244"/>
      <c r="D28" s="245"/>
      <c r="E28" s="159"/>
      <c r="F28" s="149"/>
    </row>
    <row r="29" spans="1:6" ht="18" customHeight="1" hidden="1">
      <c r="A29" s="252"/>
      <c r="B29" s="260" t="s">
        <v>175</v>
      </c>
      <c r="C29" s="246"/>
      <c r="D29" s="245"/>
      <c r="E29" s="159"/>
      <c r="F29" s="149"/>
    </row>
    <row r="30" spans="1:5" ht="18" customHeight="1" hidden="1">
      <c r="A30" s="252"/>
      <c r="B30" s="260" t="s">
        <v>176</v>
      </c>
      <c r="C30" s="244"/>
      <c r="D30" s="245"/>
      <c r="E30" s="159"/>
    </row>
    <row r="31" spans="1:5" ht="18" customHeight="1" hidden="1">
      <c r="A31" s="252"/>
      <c r="B31" s="260" t="s">
        <v>177</v>
      </c>
      <c r="C31" s="244"/>
      <c r="D31" s="245"/>
      <c r="E31" s="159"/>
    </row>
    <row r="32" spans="1:5" ht="18" customHeight="1">
      <c r="A32" s="252"/>
      <c r="B32" s="260" t="s">
        <v>178</v>
      </c>
      <c r="C32" s="244"/>
      <c r="D32" s="245">
        <v>2800</v>
      </c>
      <c r="E32" s="159"/>
    </row>
    <row r="33" spans="1:5" ht="18" customHeight="1" hidden="1">
      <c r="A33" s="252"/>
      <c r="B33" s="260" t="s">
        <v>131</v>
      </c>
      <c r="C33" s="244"/>
      <c r="D33" s="245"/>
      <c r="E33" s="159"/>
    </row>
    <row r="34" spans="1:5" ht="18" customHeight="1" hidden="1">
      <c r="A34" s="252"/>
      <c r="B34" s="260" t="s">
        <v>146</v>
      </c>
      <c r="C34" s="244"/>
      <c r="D34" s="245"/>
      <c r="E34" s="159"/>
    </row>
    <row r="35" spans="1:5" ht="18" customHeight="1">
      <c r="A35" s="252"/>
      <c r="B35" s="260" t="s">
        <v>109</v>
      </c>
      <c r="C35" s="244"/>
      <c r="D35" s="245">
        <v>1080</v>
      </c>
      <c r="E35" s="159"/>
    </row>
    <row r="36" spans="1:5" ht="18" customHeight="1" hidden="1">
      <c r="A36" s="252"/>
      <c r="B36" s="260" t="s">
        <v>179</v>
      </c>
      <c r="C36" s="244"/>
      <c r="D36" s="245"/>
      <c r="E36" s="159"/>
    </row>
    <row r="37" spans="1:5" ht="18" customHeight="1" hidden="1">
      <c r="A37" s="252"/>
      <c r="B37" s="260" t="s">
        <v>110</v>
      </c>
      <c r="C37" s="244"/>
      <c r="D37" s="245"/>
      <c r="E37" s="159"/>
    </row>
    <row r="38" spans="1:5" ht="18" customHeight="1" hidden="1">
      <c r="A38" s="252"/>
      <c r="B38" s="260" t="s">
        <v>180</v>
      </c>
      <c r="C38" s="244"/>
      <c r="D38" s="245"/>
      <c r="E38" s="159"/>
    </row>
    <row r="39" spans="1:5" ht="18" customHeight="1" hidden="1">
      <c r="A39" s="252"/>
      <c r="B39" s="260" t="s">
        <v>111</v>
      </c>
      <c r="C39" s="244"/>
      <c r="D39" s="245"/>
      <c r="E39" s="159"/>
    </row>
    <row r="40" spans="1:5" ht="18" customHeight="1" hidden="1">
      <c r="A40" s="252"/>
      <c r="B40" s="260" t="s">
        <v>112</v>
      </c>
      <c r="C40" s="244"/>
      <c r="D40" s="245"/>
      <c r="E40" s="159"/>
    </row>
    <row r="41" spans="1:5" ht="18" customHeight="1">
      <c r="A41" s="252"/>
      <c r="B41" s="260" t="s">
        <v>147</v>
      </c>
      <c r="C41" s="244"/>
      <c r="D41" s="245">
        <v>1048</v>
      </c>
      <c r="E41" s="159"/>
    </row>
    <row r="42" spans="1:5" ht="18" customHeight="1" hidden="1">
      <c r="A42" s="252"/>
      <c r="B42" s="260" t="s">
        <v>113</v>
      </c>
      <c r="C42" s="244"/>
      <c r="D42" s="245"/>
      <c r="E42" s="159"/>
    </row>
    <row r="43" spans="1:5" ht="18" customHeight="1" hidden="1">
      <c r="A43" s="252"/>
      <c r="B43" s="260" t="s">
        <v>71</v>
      </c>
      <c r="C43" s="244"/>
      <c r="D43" s="245"/>
      <c r="E43" s="159"/>
    </row>
    <row r="44" spans="1:5" ht="18" customHeight="1" hidden="1">
      <c r="A44" s="252"/>
      <c r="B44" s="260" t="s">
        <v>70</v>
      </c>
      <c r="C44" s="244"/>
      <c r="D44" s="245"/>
      <c r="E44" s="159"/>
    </row>
    <row r="45" spans="1:5" ht="18" customHeight="1" hidden="1">
      <c r="A45" s="254">
        <v>4</v>
      </c>
      <c r="B45" s="263" t="s">
        <v>121</v>
      </c>
      <c r="C45" s="255"/>
      <c r="D45" s="256">
        <f>D46</f>
        <v>0</v>
      </c>
      <c r="E45" s="257"/>
    </row>
    <row r="46" spans="1:5" ht="18" customHeight="1" hidden="1">
      <c r="A46" s="165"/>
      <c r="B46" s="262" t="s">
        <v>152</v>
      </c>
      <c r="C46" s="253"/>
      <c r="D46" s="253"/>
      <c r="E46" s="162"/>
    </row>
    <row r="47" spans="1:5" ht="18" customHeight="1">
      <c r="A47" s="166"/>
      <c r="B47" s="167" t="s">
        <v>1</v>
      </c>
      <c r="C47" s="168"/>
      <c r="D47" s="169">
        <f>D26+D21+D10+D45</f>
        <v>4928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I55" sqref="I55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81" t="s">
        <v>193</v>
      </c>
      <c r="C1" s="281"/>
      <c r="D1" s="281"/>
      <c r="E1" s="281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282" t="s">
        <v>151</v>
      </c>
      <c r="B4" s="282"/>
      <c r="C4" s="282"/>
      <c r="D4" s="282"/>
      <c r="E4" s="282"/>
      <c r="F4" s="150"/>
    </row>
    <row r="5" spans="1:6" ht="18" customHeight="1">
      <c r="A5" s="282" t="s">
        <v>189</v>
      </c>
      <c r="B5" s="282"/>
      <c r="C5" s="282"/>
      <c r="D5" s="282"/>
      <c r="E5" s="282"/>
      <c r="F5" s="150"/>
    </row>
    <row r="6" spans="1:6" ht="18" customHeight="1">
      <c r="A6" s="282" t="s">
        <v>167</v>
      </c>
      <c r="B6" s="282"/>
      <c r="C6" s="282"/>
      <c r="D6" s="282"/>
      <c r="E6" s="282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83" t="s">
        <v>190</v>
      </c>
      <c r="D9" s="284"/>
      <c r="E9" s="285"/>
      <c r="F9" s="149"/>
    </row>
    <row r="10" spans="1:6" ht="18" customHeight="1">
      <c r="A10" s="154">
        <v>1</v>
      </c>
      <c r="B10" s="259" t="s">
        <v>42</v>
      </c>
      <c r="C10" s="155"/>
      <c r="D10" s="156">
        <f>SUM(D11:D20)</f>
        <v>0</v>
      </c>
      <c r="E10" s="157"/>
      <c r="F10" s="149"/>
    </row>
    <row r="11" spans="1:6" ht="18" customHeight="1" hidden="1">
      <c r="A11" s="158"/>
      <c r="B11" s="260" t="s">
        <v>172</v>
      </c>
      <c r="C11" s="244"/>
      <c r="D11" s="245"/>
      <c r="E11" s="159"/>
      <c r="F11" s="149"/>
    </row>
    <row r="12" spans="1:6" ht="18" customHeight="1" hidden="1">
      <c r="A12" s="158"/>
      <c r="B12" s="260" t="s">
        <v>140</v>
      </c>
      <c r="C12" s="244"/>
      <c r="D12" s="245"/>
      <c r="E12" s="159"/>
      <c r="F12" s="149"/>
    </row>
    <row r="13" spans="1:6" ht="18" customHeight="1" hidden="1">
      <c r="A13" s="158"/>
      <c r="B13" s="260" t="s">
        <v>141</v>
      </c>
      <c r="C13" s="244"/>
      <c r="D13" s="245"/>
      <c r="E13" s="159"/>
      <c r="F13" s="149"/>
    </row>
    <row r="14" spans="1:6" ht="18" customHeight="1" hidden="1">
      <c r="A14" s="158"/>
      <c r="B14" s="260" t="s">
        <v>117</v>
      </c>
      <c r="C14" s="244"/>
      <c r="D14" s="245"/>
      <c r="E14" s="159"/>
      <c r="F14" s="149"/>
    </row>
    <row r="15" spans="1:6" ht="18" customHeight="1" hidden="1">
      <c r="A15" s="158"/>
      <c r="B15" s="260" t="s">
        <v>118</v>
      </c>
      <c r="C15" s="244"/>
      <c r="D15" s="245"/>
      <c r="E15" s="159"/>
      <c r="F15" s="149"/>
    </row>
    <row r="16" spans="1:6" ht="18" customHeight="1" hidden="1">
      <c r="A16" s="158"/>
      <c r="B16" s="260" t="s">
        <v>173</v>
      </c>
      <c r="C16" s="244"/>
      <c r="D16" s="245"/>
      <c r="E16" s="159"/>
      <c r="F16" s="149"/>
    </row>
    <row r="17" spans="1:6" ht="18" customHeight="1" hidden="1">
      <c r="A17" s="158"/>
      <c r="B17" s="260" t="s">
        <v>142</v>
      </c>
      <c r="C17" s="244"/>
      <c r="D17" s="245"/>
      <c r="E17" s="159"/>
      <c r="F17" s="149"/>
    </row>
    <row r="18" spans="1:6" ht="18" customHeight="1" hidden="1">
      <c r="A18" s="160"/>
      <c r="B18" s="260" t="s">
        <v>120</v>
      </c>
      <c r="C18" s="246"/>
      <c r="D18" s="247"/>
      <c r="E18" s="159"/>
      <c r="F18" s="149"/>
    </row>
    <row r="19" spans="1:6" ht="18" customHeight="1" hidden="1">
      <c r="A19" s="158"/>
      <c r="B19" s="260" t="s">
        <v>174</v>
      </c>
      <c r="C19" s="244"/>
      <c r="D19" s="245"/>
      <c r="E19" s="159"/>
      <c r="F19" s="149"/>
    </row>
    <row r="20" spans="1:6" ht="18" customHeight="1" hidden="1">
      <c r="A20" s="158"/>
      <c r="B20" s="260" t="s">
        <v>119</v>
      </c>
      <c r="C20" s="244"/>
      <c r="D20" s="245"/>
      <c r="E20" s="159"/>
      <c r="F20" s="149"/>
    </row>
    <row r="21" spans="1:6" ht="18" customHeight="1">
      <c r="A21" s="163">
        <v>2</v>
      </c>
      <c r="B21" s="261" t="s">
        <v>162</v>
      </c>
      <c r="C21" s="155"/>
      <c r="D21" s="156">
        <f>SUM(D22:D25)</f>
        <v>0</v>
      </c>
      <c r="E21" s="164"/>
      <c r="F21" s="149"/>
    </row>
    <row r="22" spans="1:6" ht="18" customHeight="1" hidden="1">
      <c r="A22" s="158"/>
      <c r="B22" s="260" t="s">
        <v>69</v>
      </c>
      <c r="C22" s="244"/>
      <c r="D22" s="245"/>
      <c r="E22" s="159"/>
      <c r="F22" s="149"/>
    </row>
    <row r="23" spans="1:6" ht="18" customHeight="1" hidden="1">
      <c r="A23" s="158"/>
      <c r="B23" s="260" t="s">
        <v>143</v>
      </c>
      <c r="C23" s="244"/>
      <c r="D23" s="245"/>
      <c r="E23" s="159"/>
      <c r="F23" s="149"/>
    </row>
    <row r="24" spans="1:6" ht="18" customHeight="1" hidden="1">
      <c r="A24" s="158"/>
      <c r="B24" s="260" t="s">
        <v>144</v>
      </c>
      <c r="C24" s="244"/>
      <c r="D24" s="245"/>
      <c r="E24" s="159"/>
      <c r="F24" s="149"/>
    </row>
    <row r="25" spans="1:6" ht="18" customHeight="1" hidden="1">
      <c r="A25" s="161"/>
      <c r="B25" s="262" t="s">
        <v>145</v>
      </c>
      <c r="C25" s="248"/>
      <c r="D25" s="249"/>
      <c r="E25" s="162"/>
      <c r="F25" s="149"/>
    </row>
    <row r="26" spans="1:6" ht="18" customHeight="1">
      <c r="A26" s="250">
        <v>3</v>
      </c>
      <c r="B26" s="263" t="s">
        <v>7</v>
      </c>
      <c r="C26" s="155"/>
      <c r="D26" s="156">
        <f>SUM(D27:D44)</f>
        <v>600</v>
      </c>
      <c r="E26" s="164"/>
      <c r="F26" s="149"/>
    </row>
    <row r="27" spans="1:6" ht="18" customHeight="1" hidden="1">
      <c r="A27" s="251"/>
      <c r="B27" s="260" t="s">
        <v>108</v>
      </c>
      <c r="C27" s="246"/>
      <c r="D27" s="245"/>
      <c r="E27" s="159"/>
      <c r="F27" s="149"/>
    </row>
    <row r="28" spans="1:6" ht="18" customHeight="1" hidden="1">
      <c r="A28" s="252"/>
      <c r="B28" s="260" t="s">
        <v>163</v>
      </c>
      <c r="C28" s="244"/>
      <c r="D28" s="245"/>
      <c r="E28" s="159"/>
      <c r="F28" s="149"/>
    </row>
    <row r="29" spans="1:6" ht="18" customHeight="1" hidden="1">
      <c r="A29" s="252"/>
      <c r="B29" s="260" t="s">
        <v>175</v>
      </c>
      <c r="C29" s="246"/>
      <c r="D29" s="245"/>
      <c r="E29" s="159"/>
      <c r="F29" s="149"/>
    </row>
    <row r="30" spans="1:5" ht="18" customHeight="1" hidden="1">
      <c r="A30" s="252"/>
      <c r="B30" s="260" t="s">
        <v>176</v>
      </c>
      <c r="C30" s="244"/>
      <c r="D30" s="245"/>
      <c r="E30" s="159"/>
    </row>
    <row r="31" spans="1:5" ht="18" customHeight="1" hidden="1">
      <c r="A31" s="252"/>
      <c r="B31" s="260" t="s">
        <v>177</v>
      </c>
      <c r="C31" s="244"/>
      <c r="D31" s="245"/>
      <c r="E31" s="159"/>
    </row>
    <row r="32" spans="1:5" ht="18" customHeight="1" hidden="1">
      <c r="A32" s="252"/>
      <c r="B32" s="260" t="s">
        <v>178</v>
      </c>
      <c r="C32" s="244"/>
      <c r="D32" s="245"/>
      <c r="E32" s="159"/>
    </row>
    <row r="33" spans="1:5" ht="18" customHeight="1" hidden="1">
      <c r="A33" s="252"/>
      <c r="B33" s="260" t="s">
        <v>131</v>
      </c>
      <c r="C33" s="244"/>
      <c r="D33" s="245"/>
      <c r="E33" s="159"/>
    </row>
    <row r="34" spans="1:5" ht="18" customHeight="1" hidden="1">
      <c r="A34" s="252"/>
      <c r="B34" s="260" t="s">
        <v>146</v>
      </c>
      <c r="C34" s="244"/>
      <c r="D34" s="245"/>
      <c r="E34" s="159"/>
    </row>
    <row r="35" spans="1:5" ht="18" customHeight="1">
      <c r="A35" s="252"/>
      <c r="B35" s="260" t="s">
        <v>109</v>
      </c>
      <c r="C35" s="244"/>
      <c r="D35" s="245">
        <v>600</v>
      </c>
      <c r="E35" s="159"/>
    </row>
    <row r="36" spans="1:5" ht="18" customHeight="1" hidden="1">
      <c r="A36" s="252"/>
      <c r="B36" s="260" t="s">
        <v>179</v>
      </c>
      <c r="C36" s="244"/>
      <c r="D36" s="245"/>
      <c r="E36" s="159"/>
    </row>
    <row r="37" spans="1:5" ht="18" customHeight="1" hidden="1">
      <c r="A37" s="252"/>
      <c r="B37" s="260" t="s">
        <v>110</v>
      </c>
      <c r="C37" s="244"/>
      <c r="D37" s="245"/>
      <c r="E37" s="159"/>
    </row>
    <row r="38" spans="1:5" ht="18" customHeight="1" hidden="1">
      <c r="A38" s="252"/>
      <c r="B38" s="260" t="s">
        <v>180</v>
      </c>
      <c r="C38" s="244"/>
      <c r="D38" s="245"/>
      <c r="E38" s="159"/>
    </row>
    <row r="39" spans="1:5" ht="18" customHeight="1" hidden="1">
      <c r="A39" s="252"/>
      <c r="B39" s="260" t="s">
        <v>111</v>
      </c>
      <c r="C39" s="244"/>
      <c r="D39" s="245"/>
      <c r="E39" s="159"/>
    </row>
    <row r="40" spans="1:5" ht="18" customHeight="1" hidden="1">
      <c r="A40" s="252"/>
      <c r="B40" s="260" t="s">
        <v>112</v>
      </c>
      <c r="C40" s="244"/>
      <c r="D40" s="245"/>
      <c r="E40" s="159"/>
    </row>
    <row r="41" spans="1:5" ht="18" customHeight="1" hidden="1">
      <c r="A41" s="252"/>
      <c r="B41" s="260" t="s">
        <v>147</v>
      </c>
      <c r="C41" s="244"/>
      <c r="D41" s="245"/>
      <c r="E41" s="159"/>
    </row>
    <row r="42" spans="1:5" ht="18" customHeight="1" hidden="1">
      <c r="A42" s="252"/>
      <c r="B42" s="260" t="s">
        <v>113</v>
      </c>
      <c r="C42" s="244"/>
      <c r="D42" s="245"/>
      <c r="E42" s="159"/>
    </row>
    <row r="43" spans="1:5" ht="18" customHeight="1" hidden="1">
      <c r="A43" s="252"/>
      <c r="B43" s="260" t="s">
        <v>71</v>
      </c>
      <c r="C43" s="244"/>
      <c r="D43" s="245"/>
      <c r="E43" s="159"/>
    </row>
    <row r="44" spans="1:5" ht="18" customHeight="1" hidden="1">
      <c r="A44" s="252"/>
      <c r="B44" s="260" t="s">
        <v>70</v>
      </c>
      <c r="C44" s="244"/>
      <c r="D44" s="245"/>
      <c r="E44" s="159"/>
    </row>
    <row r="45" spans="1:5" ht="18" customHeight="1" hidden="1">
      <c r="A45" s="254">
        <v>4</v>
      </c>
      <c r="B45" s="263" t="s">
        <v>121</v>
      </c>
      <c r="C45" s="255"/>
      <c r="D45" s="256">
        <f>D46</f>
        <v>0</v>
      </c>
      <c r="E45" s="257"/>
    </row>
    <row r="46" spans="1:5" ht="18" customHeight="1" hidden="1">
      <c r="A46" s="165"/>
      <c r="B46" s="262" t="s">
        <v>152</v>
      </c>
      <c r="C46" s="253"/>
      <c r="D46" s="253"/>
      <c r="E46" s="162"/>
    </row>
    <row r="47" spans="1:5" ht="18" customHeight="1">
      <c r="A47" s="166"/>
      <c r="B47" s="167" t="s">
        <v>1</v>
      </c>
      <c r="C47" s="168"/>
      <c r="D47" s="169">
        <f>D26+D21+D10+D45</f>
        <v>600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J60" sqref="J60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81" t="s">
        <v>192</v>
      </c>
      <c r="C1" s="281"/>
      <c r="D1" s="281"/>
      <c r="E1" s="281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282" t="s">
        <v>151</v>
      </c>
      <c r="B4" s="282"/>
      <c r="C4" s="282"/>
      <c r="D4" s="282"/>
      <c r="E4" s="282"/>
      <c r="F4" s="150"/>
    </row>
    <row r="5" spans="1:6" ht="18" customHeight="1">
      <c r="A5" s="282" t="s">
        <v>189</v>
      </c>
      <c r="B5" s="282"/>
      <c r="C5" s="282"/>
      <c r="D5" s="282"/>
      <c r="E5" s="282"/>
      <c r="F5" s="150"/>
    </row>
    <row r="6" spans="1:6" ht="18" customHeight="1">
      <c r="A6" s="282" t="s">
        <v>166</v>
      </c>
      <c r="B6" s="282"/>
      <c r="C6" s="282"/>
      <c r="D6" s="282"/>
      <c r="E6" s="282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83" t="s">
        <v>190</v>
      </c>
      <c r="D9" s="284"/>
      <c r="E9" s="285"/>
      <c r="F9" s="149"/>
    </row>
    <row r="10" spans="1:6" ht="18" customHeight="1">
      <c r="A10" s="154">
        <v>1</v>
      </c>
      <c r="B10" s="259" t="s">
        <v>42</v>
      </c>
      <c r="C10" s="155"/>
      <c r="D10" s="156">
        <f>SUM(D11:D20)</f>
        <v>5000</v>
      </c>
      <c r="E10" s="157"/>
      <c r="F10" s="149"/>
    </row>
    <row r="11" spans="1:6" ht="18" customHeight="1">
      <c r="A11" s="158"/>
      <c r="B11" s="260" t="s">
        <v>172</v>
      </c>
      <c r="C11" s="244"/>
      <c r="D11" s="245">
        <v>5000</v>
      </c>
      <c r="E11" s="159"/>
      <c r="F11" s="149"/>
    </row>
    <row r="12" spans="1:6" ht="18" customHeight="1" hidden="1">
      <c r="A12" s="158"/>
      <c r="B12" s="260" t="s">
        <v>140</v>
      </c>
      <c r="C12" s="244"/>
      <c r="D12" s="245"/>
      <c r="E12" s="159"/>
      <c r="F12" s="149"/>
    </row>
    <row r="13" spans="1:6" ht="18" customHeight="1" hidden="1">
      <c r="A13" s="158"/>
      <c r="B13" s="260" t="s">
        <v>141</v>
      </c>
      <c r="C13" s="244"/>
      <c r="D13" s="245"/>
      <c r="E13" s="159"/>
      <c r="F13" s="149"/>
    </row>
    <row r="14" spans="1:6" ht="18" customHeight="1" hidden="1">
      <c r="A14" s="158"/>
      <c r="B14" s="260" t="s">
        <v>117</v>
      </c>
      <c r="C14" s="244"/>
      <c r="D14" s="245"/>
      <c r="E14" s="159"/>
      <c r="F14" s="149"/>
    </row>
    <row r="15" spans="1:6" ht="18" customHeight="1" hidden="1">
      <c r="A15" s="158"/>
      <c r="B15" s="260" t="s">
        <v>118</v>
      </c>
      <c r="C15" s="244"/>
      <c r="D15" s="245"/>
      <c r="E15" s="159"/>
      <c r="F15" s="149"/>
    </row>
    <row r="16" spans="1:6" ht="18" customHeight="1" hidden="1">
      <c r="A16" s="158"/>
      <c r="B16" s="260" t="s">
        <v>173</v>
      </c>
      <c r="C16" s="244"/>
      <c r="D16" s="245"/>
      <c r="E16" s="159"/>
      <c r="F16" s="149"/>
    </row>
    <row r="17" spans="1:6" ht="18" customHeight="1" hidden="1">
      <c r="A17" s="158"/>
      <c r="B17" s="260" t="s">
        <v>142</v>
      </c>
      <c r="C17" s="244"/>
      <c r="D17" s="245"/>
      <c r="E17" s="159"/>
      <c r="F17" s="149"/>
    </row>
    <row r="18" spans="1:6" ht="18" customHeight="1" hidden="1">
      <c r="A18" s="160"/>
      <c r="B18" s="260" t="s">
        <v>120</v>
      </c>
      <c r="C18" s="246"/>
      <c r="D18" s="247"/>
      <c r="E18" s="159"/>
      <c r="F18" s="149"/>
    </row>
    <row r="19" spans="1:6" ht="18" customHeight="1" hidden="1">
      <c r="A19" s="158"/>
      <c r="B19" s="260" t="s">
        <v>174</v>
      </c>
      <c r="C19" s="244"/>
      <c r="D19" s="245"/>
      <c r="E19" s="159"/>
      <c r="F19" s="149"/>
    </row>
    <row r="20" spans="1:6" ht="18" customHeight="1" hidden="1">
      <c r="A20" s="158"/>
      <c r="B20" s="260" t="s">
        <v>119</v>
      </c>
      <c r="C20" s="244"/>
      <c r="D20" s="245"/>
      <c r="E20" s="159"/>
      <c r="F20" s="149"/>
    </row>
    <row r="21" spans="1:6" ht="18" customHeight="1">
      <c r="A21" s="163">
        <v>2</v>
      </c>
      <c r="B21" s="261" t="s">
        <v>162</v>
      </c>
      <c r="C21" s="155"/>
      <c r="D21" s="156">
        <f>SUM(D22:D25)</f>
        <v>500</v>
      </c>
      <c r="E21" s="164"/>
      <c r="F21" s="149"/>
    </row>
    <row r="22" spans="1:6" ht="18" customHeight="1" hidden="1">
      <c r="A22" s="158"/>
      <c r="B22" s="260" t="s">
        <v>69</v>
      </c>
      <c r="C22" s="244"/>
      <c r="D22" s="245">
        <v>500</v>
      </c>
      <c r="E22" s="159"/>
      <c r="F22" s="149"/>
    </row>
    <row r="23" spans="1:6" ht="18" customHeight="1" hidden="1">
      <c r="A23" s="158"/>
      <c r="B23" s="260" t="s">
        <v>143</v>
      </c>
      <c r="C23" s="244"/>
      <c r="D23" s="245"/>
      <c r="E23" s="159"/>
      <c r="F23" s="149"/>
    </row>
    <row r="24" spans="1:6" ht="18" customHeight="1" hidden="1">
      <c r="A24" s="158"/>
      <c r="B24" s="260" t="s">
        <v>144</v>
      </c>
      <c r="C24" s="244"/>
      <c r="D24" s="245"/>
      <c r="E24" s="159"/>
      <c r="F24" s="149"/>
    </row>
    <row r="25" spans="1:6" ht="18" customHeight="1" hidden="1">
      <c r="A25" s="161"/>
      <c r="B25" s="262" t="s">
        <v>145</v>
      </c>
      <c r="C25" s="248"/>
      <c r="D25" s="249"/>
      <c r="E25" s="162"/>
      <c r="F25" s="149"/>
    </row>
    <row r="26" spans="1:6" ht="18" customHeight="1">
      <c r="A26" s="250">
        <v>3</v>
      </c>
      <c r="B26" s="263" t="s">
        <v>7</v>
      </c>
      <c r="C26" s="155"/>
      <c r="D26" s="156">
        <f>SUM(D27:D44)</f>
        <v>0</v>
      </c>
      <c r="E26" s="164"/>
      <c r="F26" s="149"/>
    </row>
    <row r="27" spans="1:6" ht="18" customHeight="1" hidden="1">
      <c r="A27" s="251"/>
      <c r="B27" s="260" t="s">
        <v>108</v>
      </c>
      <c r="C27" s="246"/>
      <c r="D27" s="245"/>
      <c r="E27" s="159"/>
      <c r="F27" s="149"/>
    </row>
    <row r="28" spans="1:6" ht="18" customHeight="1" hidden="1">
      <c r="A28" s="252"/>
      <c r="B28" s="260" t="s">
        <v>163</v>
      </c>
      <c r="C28" s="244"/>
      <c r="D28" s="245"/>
      <c r="E28" s="159"/>
      <c r="F28" s="149"/>
    </row>
    <row r="29" spans="1:6" ht="18" customHeight="1" hidden="1">
      <c r="A29" s="252"/>
      <c r="B29" s="260" t="s">
        <v>175</v>
      </c>
      <c r="C29" s="246"/>
      <c r="D29" s="245"/>
      <c r="E29" s="159"/>
      <c r="F29" s="149"/>
    </row>
    <row r="30" spans="1:5" ht="18" customHeight="1" hidden="1">
      <c r="A30" s="252"/>
      <c r="B30" s="260" t="s">
        <v>176</v>
      </c>
      <c r="C30" s="244"/>
      <c r="D30" s="245"/>
      <c r="E30" s="159"/>
    </row>
    <row r="31" spans="1:5" ht="18" customHeight="1" hidden="1">
      <c r="A31" s="252"/>
      <c r="B31" s="260" t="s">
        <v>177</v>
      </c>
      <c r="C31" s="244"/>
      <c r="D31" s="245"/>
      <c r="E31" s="159"/>
    </row>
    <row r="32" spans="1:5" ht="18" customHeight="1" hidden="1">
      <c r="A32" s="252"/>
      <c r="B32" s="260" t="s">
        <v>178</v>
      </c>
      <c r="C32" s="244"/>
      <c r="D32" s="245"/>
      <c r="E32" s="159"/>
    </row>
    <row r="33" spans="1:5" ht="18" customHeight="1" hidden="1">
      <c r="A33" s="252"/>
      <c r="B33" s="260" t="s">
        <v>131</v>
      </c>
      <c r="C33" s="244"/>
      <c r="D33" s="245"/>
      <c r="E33" s="159"/>
    </row>
    <row r="34" spans="1:5" ht="18" customHeight="1" hidden="1">
      <c r="A34" s="252"/>
      <c r="B34" s="260" t="s">
        <v>146</v>
      </c>
      <c r="C34" s="244"/>
      <c r="D34" s="245"/>
      <c r="E34" s="159"/>
    </row>
    <row r="35" spans="1:5" ht="18" customHeight="1" hidden="1">
      <c r="A35" s="252"/>
      <c r="B35" s="260" t="s">
        <v>109</v>
      </c>
      <c r="C35" s="244"/>
      <c r="D35" s="245"/>
      <c r="E35" s="159"/>
    </row>
    <row r="36" spans="1:5" ht="18" customHeight="1" hidden="1">
      <c r="A36" s="252"/>
      <c r="B36" s="260" t="s">
        <v>179</v>
      </c>
      <c r="C36" s="244"/>
      <c r="D36" s="245"/>
      <c r="E36" s="159"/>
    </row>
    <row r="37" spans="1:5" ht="18" customHeight="1" hidden="1">
      <c r="A37" s="252"/>
      <c r="B37" s="260" t="s">
        <v>110</v>
      </c>
      <c r="C37" s="244"/>
      <c r="D37" s="245"/>
      <c r="E37" s="159"/>
    </row>
    <row r="38" spans="1:5" ht="18" customHeight="1" hidden="1">
      <c r="A38" s="252"/>
      <c r="B38" s="260" t="s">
        <v>180</v>
      </c>
      <c r="C38" s="244"/>
      <c r="D38" s="245"/>
      <c r="E38" s="159"/>
    </row>
    <row r="39" spans="1:5" ht="18" customHeight="1" hidden="1">
      <c r="A39" s="252"/>
      <c r="B39" s="260" t="s">
        <v>111</v>
      </c>
      <c r="C39" s="244"/>
      <c r="D39" s="245"/>
      <c r="E39" s="159"/>
    </row>
    <row r="40" spans="1:5" ht="18" customHeight="1" hidden="1">
      <c r="A40" s="252"/>
      <c r="B40" s="260" t="s">
        <v>112</v>
      </c>
      <c r="C40" s="244"/>
      <c r="D40" s="245"/>
      <c r="E40" s="159"/>
    </row>
    <row r="41" spans="1:5" ht="18" customHeight="1" hidden="1">
      <c r="A41" s="252"/>
      <c r="B41" s="260" t="s">
        <v>147</v>
      </c>
      <c r="C41" s="244"/>
      <c r="D41" s="245"/>
      <c r="E41" s="159"/>
    </row>
    <row r="42" spans="1:5" ht="18" customHeight="1" hidden="1">
      <c r="A42" s="252"/>
      <c r="B42" s="260" t="s">
        <v>113</v>
      </c>
      <c r="C42" s="244"/>
      <c r="D42" s="245"/>
      <c r="E42" s="159"/>
    </row>
    <row r="43" spans="1:5" ht="18" customHeight="1" hidden="1">
      <c r="A43" s="252"/>
      <c r="B43" s="260" t="s">
        <v>71</v>
      </c>
      <c r="C43" s="244"/>
      <c r="D43" s="245"/>
      <c r="E43" s="159"/>
    </row>
    <row r="44" spans="1:5" ht="18" customHeight="1" hidden="1">
      <c r="A44" s="252"/>
      <c r="B44" s="260" t="s">
        <v>70</v>
      </c>
      <c r="C44" s="244"/>
      <c r="D44" s="245"/>
      <c r="E44" s="159"/>
    </row>
    <row r="45" spans="1:5" ht="18" customHeight="1" hidden="1">
      <c r="A45" s="254">
        <v>4</v>
      </c>
      <c r="B45" s="263" t="s">
        <v>121</v>
      </c>
      <c r="C45" s="255"/>
      <c r="D45" s="256">
        <f>D46</f>
        <v>0</v>
      </c>
      <c r="E45" s="257"/>
    </row>
    <row r="46" spans="1:5" ht="18" customHeight="1" hidden="1">
      <c r="A46" s="165"/>
      <c r="B46" s="262" t="s">
        <v>152</v>
      </c>
      <c r="C46" s="253"/>
      <c r="D46" s="253"/>
      <c r="E46" s="162"/>
    </row>
    <row r="47" spans="1:5" ht="18" customHeight="1">
      <c r="A47" s="166"/>
      <c r="B47" s="167" t="s">
        <v>1</v>
      </c>
      <c r="C47" s="168"/>
      <c r="D47" s="169">
        <f>D26+D21+D10+D45</f>
        <v>5500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22" t="s">
        <v>226</v>
      </c>
      <c r="D1" s="322"/>
      <c r="E1" s="322"/>
      <c r="F1" s="322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14"/>
      <c r="E2" s="114"/>
      <c r="F2" s="114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90" t="s">
        <v>227</v>
      </c>
      <c r="B5" s="290"/>
      <c r="C5" s="290"/>
      <c r="D5" s="290"/>
      <c r="E5" s="290"/>
      <c r="F5" s="290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290" t="s">
        <v>189</v>
      </c>
      <c r="B6" s="290"/>
      <c r="C6" s="290"/>
      <c r="D6" s="290"/>
      <c r="E6" s="290"/>
      <c r="F6" s="290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290" t="s">
        <v>12</v>
      </c>
      <c r="B7" s="290"/>
      <c r="C7" s="290"/>
      <c r="D7" s="290"/>
      <c r="E7" s="290"/>
      <c r="F7" s="290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69"/>
      <c r="B8" s="269"/>
      <c r="C8" s="269"/>
      <c r="D8" s="269"/>
      <c r="E8" s="269"/>
      <c r="F8" s="269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23"/>
      <c r="B11" s="324" t="s">
        <v>210</v>
      </c>
      <c r="C11" s="324"/>
      <c r="D11" s="323"/>
      <c r="E11" s="324" t="s">
        <v>211</v>
      </c>
      <c r="F11" s="324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325">
        <v>1</v>
      </c>
      <c r="B12" s="212" t="s">
        <v>106</v>
      </c>
      <c r="C12" s="211">
        <f>'Bevételek KH'!D10</f>
        <v>55892</v>
      </c>
      <c r="D12" s="212"/>
      <c r="E12" s="326" t="s">
        <v>62</v>
      </c>
      <c r="F12" s="211">
        <f>'Működési KH'!D45</f>
        <v>55892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327"/>
      <c r="B13" s="216"/>
      <c r="C13" s="215"/>
      <c r="D13" s="216"/>
      <c r="E13" s="328"/>
      <c r="F13" s="215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329"/>
      <c r="B14" s="191" t="s">
        <v>21</v>
      </c>
      <c r="C14" s="330">
        <f>SUM(C12:C13)</f>
        <v>55892</v>
      </c>
      <c r="D14" s="191"/>
      <c r="E14" s="191" t="s">
        <v>19</v>
      </c>
      <c r="F14" s="330">
        <f>SUM(F12:F13)</f>
        <v>55892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1"/>
      <c r="B15" s="1"/>
      <c r="C15" s="33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1"/>
      <c r="B16" s="332"/>
      <c r="C16" s="33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1"/>
      <c r="B17" s="1"/>
      <c r="C17" s="33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1"/>
      <c r="B18" s="1"/>
      <c r="C18" s="33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1"/>
      <c r="B19" s="332"/>
      <c r="C19" s="33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1"/>
      <c r="B20" s="1"/>
      <c r="C20" s="33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1"/>
      <c r="B21" s="1"/>
      <c r="C21" s="33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1"/>
      <c r="B22" s="332"/>
      <c r="C22" s="33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"/>
      <c r="B23" s="1"/>
      <c r="C23" s="33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1"/>
      <c r="B25" s="332"/>
      <c r="C25" s="33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1"/>
      <c r="B26" s="1"/>
      <c r="C26" s="33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1"/>
      <c r="B27" s="1"/>
      <c r="C27" s="33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1"/>
      <c r="B28" s="332"/>
      <c r="C28" s="33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1"/>
      <c r="B29" s="1"/>
      <c r="C29" s="33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1"/>
      <c r="B30" s="1"/>
      <c r="C30" s="33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1"/>
      <c r="B31" s="332"/>
      <c r="C31" s="33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333"/>
      <c r="B32" s="333"/>
      <c r="C32" s="334"/>
      <c r="D32" s="333"/>
      <c r="E32" s="333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6:15" ht="18.75"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1"/>
      <c r="B34" s="1"/>
      <c r="C34" s="33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1"/>
      <c r="B35" s="1"/>
      <c r="C35" s="33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1"/>
      <c r="B36" s="1"/>
      <c r="C36" s="33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1"/>
      <c r="B37" s="1"/>
      <c r="C37" s="33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4:15" ht="18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1"/>
      <c r="B39" s="1"/>
      <c r="C39" s="33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1"/>
      <c r="B40" s="1"/>
      <c r="C40" s="33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1"/>
      <c r="B41" s="1"/>
      <c r="C41" s="33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4:15" ht="18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1"/>
      <c r="B43" s="1"/>
      <c r="C43" s="33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1"/>
      <c r="B44" s="1"/>
      <c r="C44" s="33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4:15" ht="18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1"/>
      <c r="B46" s="332"/>
      <c r="C46" s="33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1"/>
      <c r="B47" s="1"/>
      <c r="C47" s="33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1"/>
      <c r="B48" s="1"/>
      <c r="C48" s="33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4:15" ht="18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1"/>
      <c r="B50" s="1"/>
      <c r="C50" s="33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1"/>
      <c r="B51" s="1"/>
      <c r="C51" s="33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4:15" ht="18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1"/>
      <c r="B53" s="1"/>
      <c r="C53" s="33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4:15" ht="18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1"/>
      <c r="B55" s="335"/>
      <c r="C55" s="33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6">
    <mergeCell ref="C1:F1"/>
    <mergeCell ref="A5:F5"/>
    <mergeCell ref="A6:F6"/>
    <mergeCell ref="A7:F7"/>
    <mergeCell ref="B11:C11"/>
    <mergeCell ref="E11:F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4.625" style="357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337"/>
      <c r="B1" s="322" t="s">
        <v>228</v>
      </c>
      <c r="C1" s="322"/>
      <c r="D1" s="322"/>
      <c r="E1" s="322"/>
      <c r="F1" s="1"/>
      <c r="G1" s="1"/>
    </row>
    <row r="2" spans="1:7" ht="18" customHeight="1">
      <c r="A2" s="337"/>
      <c r="B2" s="11"/>
      <c r="C2" s="11"/>
      <c r="D2" s="11"/>
      <c r="E2" s="11"/>
      <c r="F2" s="1"/>
      <c r="G2" s="1"/>
    </row>
    <row r="3" spans="1:7" ht="18" customHeight="1">
      <c r="A3" s="337"/>
      <c r="B3" s="338"/>
      <c r="C3" s="339"/>
      <c r="D3" s="339"/>
      <c r="E3" s="339"/>
      <c r="F3" s="339"/>
      <c r="G3" s="1"/>
    </row>
    <row r="4" spans="1:9" ht="18" customHeight="1">
      <c r="A4" s="290" t="s">
        <v>227</v>
      </c>
      <c r="B4" s="290"/>
      <c r="C4" s="290"/>
      <c r="D4" s="290"/>
      <c r="E4" s="290"/>
      <c r="F4" s="340"/>
      <c r="G4" s="1"/>
      <c r="H4" s="1"/>
      <c r="I4" s="1"/>
    </row>
    <row r="5" spans="1:9" ht="18" customHeight="1">
      <c r="A5" s="290" t="s">
        <v>189</v>
      </c>
      <c r="B5" s="290"/>
      <c r="C5" s="290"/>
      <c r="D5" s="290"/>
      <c r="E5" s="290"/>
      <c r="F5" s="340"/>
      <c r="G5" s="1"/>
      <c r="H5" s="1"/>
      <c r="I5" s="1"/>
    </row>
    <row r="6" spans="1:9" ht="18" customHeight="1">
      <c r="A6" s="290" t="s">
        <v>8</v>
      </c>
      <c r="B6" s="290"/>
      <c r="C6" s="290"/>
      <c r="D6" s="290"/>
      <c r="E6" s="290"/>
      <c r="F6" s="340"/>
      <c r="G6" s="1"/>
      <c r="H6" s="1"/>
      <c r="I6" s="1"/>
    </row>
    <row r="7" spans="1:9" ht="18" customHeight="1">
      <c r="A7" s="341"/>
      <c r="B7" s="341"/>
      <c r="C7" s="341"/>
      <c r="D7" s="341"/>
      <c r="E7" s="341"/>
      <c r="F7" s="341"/>
      <c r="G7" s="1"/>
      <c r="H7" s="1"/>
      <c r="I7" s="1"/>
    </row>
    <row r="8" spans="1:5" ht="18" customHeight="1">
      <c r="A8" s="337"/>
      <c r="D8" s="338"/>
      <c r="E8" s="338"/>
    </row>
    <row r="9" spans="1:5" ht="18" customHeight="1">
      <c r="A9" s="342"/>
      <c r="B9" s="343" t="s">
        <v>0</v>
      </c>
      <c r="C9" s="344" t="s">
        <v>190</v>
      </c>
      <c r="D9" s="345"/>
      <c r="E9" s="346"/>
    </row>
    <row r="10" spans="1:5" ht="18" customHeight="1">
      <c r="A10" s="347">
        <v>1</v>
      </c>
      <c r="B10" s="348" t="s">
        <v>106</v>
      </c>
      <c r="C10" s="349"/>
      <c r="D10" s="350">
        <f>D11</f>
        <v>55892</v>
      </c>
      <c r="E10" s="351"/>
    </row>
    <row r="11" spans="1:5" ht="18" customHeight="1">
      <c r="A11" s="352"/>
      <c r="B11" s="353" t="s">
        <v>229</v>
      </c>
      <c r="C11" s="354"/>
      <c r="D11" s="355">
        <v>55892</v>
      </c>
      <c r="E11" s="356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40" ht="86.25" customHeight="1"/>
    <row r="53" spans="1:5" ht="18.75">
      <c r="A53" s="1"/>
      <c r="B53" s="1"/>
      <c r="C53" s="1"/>
      <c r="D53" s="1"/>
      <c r="E53" s="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3.75390625" style="358" customWidth="1"/>
    <col min="2" max="2" width="54.75390625" style="360" customWidth="1"/>
    <col min="3" max="3" width="9.125" style="360" customWidth="1"/>
    <col min="4" max="4" width="10.00390625" style="360" customWidth="1"/>
    <col min="5" max="16384" width="9.125" style="360" customWidth="1"/>
  </cols>
  <sheetData>
    <row r="1" spans="2:5" ht="18" customHeight="1">
      <c r="B1" s="359" t="s">
        <v>230</v>
      </c>
      <c r="C1" s="359"/>
      <c r="D1" s="359"/>
      <c r="E1" s="359"/>
    </row>
    <row r="2" spans="3:5" ht="18" customHeight="1">
      <c r="C2" s="361"/>
      <c r="D2" s="361"/>
      <c r="E2" s="361"/>
    </row>
    <row r="3" ht="18" customHeight="1"/>
    <row r="4" spans="1:5" ht="18" customHeight="1">
      <c r="A4" s="362" t="s">
        <v>227</v>
      </c>
      <c r="B4" s="362"/>
      <c r="C4" s="362"/>
      <c r="D4" s="362"/>
      <c r="E4" s="362"/>
    </row>
    <row r="5" spans="1:5" ht="18" customHeight="1">
      <c r="A5" s="362" t="s">
        <v>189</v>
      </c>
      <c r="B5" s="362"/>
      <c r="C5" s="362"/>
      <c r="D5" s="362"/>
      <c r="E5" s="362"/>
    </row>
    <row r="6" spans="1:6" ht="18" customHeight="1">
      <c r="A6" s="362" t="s">
        <v>68</v>
      </c>
      <c r="B6" s="362"/>
      <c r="C6" s="362"/>
      <c r="D6" s="362"/>
      <c r="E6" s="362"/>
      <c r="F6" s="358"/>
    </row>
    <row r="7" spans="2:6" ht="18" customHeight="1">
      <c r="B7" s="358"/>
      <c r="C7" s="358"/>
      <c r="D7" s="358"/>
      <c r="E7" s="358"/>
      <c r="F7" s="358"/>
    </row>
    <row r="8" ht="18" customHeight="1"/>
    <row r="9" spans="1:5" ht="18" customHeight="1">
      <c r="A9" s="363"/>
      <c r="B9" s="364" t="s">
        <v>0</v>
      </c>
      <c r="C9" s="365" t="s">
        <v>190</v>
      </c>
      <c r="D9" s="366"/>
      <c r="E9" s="367"/>
    </row>
    <row r="10" spans="1:5" ht="18" customHeight="1">
      <c r="A10" s="368">
        <v>1</v>
      </c>
      <c r="B10" s="369" t="s">
        <v>42</v>
      </c>
      <c r="C10" s="370"/>
      <c r="D10" s="371">
        <f>SUM(D11:D20)</f>
        <v>44083</v>
      </c>
      <c r="E10" s="372"/>
    </row>
    <row r="11" spans="1:5" ht="18" customHeight="1">
      <c r="A11" s="373"/>
      <c r="B11" s="374" t="s">
        <v>172</v>
      </c>
      <c r="C11" s="375"/>
      <c r="D11" s="376">
        <v>41734</v>
      </c>
      <c r="E11" s="377"/>
    </row>
    <row r="12" spans="1:5" ht="18" customHeight="1">
      <c r="A12" s="373"/>
      <c r="B12" s="374" t="s">
        <v>140</v>
      </c>
      <c r="C12" s="375"/>
      <c r="D12" s="376">
        <v>577</v>
      </c>
      <c r="E12" s="377"/>
    </row>
    <row r="13" spans="1:5" ht="18" customHeight="1">
      <c r="A13" s="373"/>
      <c r="B13" s="374" t="s">
        <v>141</v>
      </c>
      <c r="C13" s="375"/>
      <c r="D13" s="376">
        <v>1487</v>
      </c>
      <c r="E13" s="377"/>
    </row>
    <row r="14" spans="1:5" ht="18" customHeight="1">
      <c r="A14" s="373"/>
      <c r="B14" s="374" t="s">
        <v>117</v>
      </c>
      <c r="C14" s="375"/>
      <c r="D14" s="376">
        <v>140</v>
      </c>
      <c r="E14" s="377"/>
    </row>
    <row r="15" spans="1:5" ht="18" customHeight="1">
      <c r="A15" s="373"/>
      <c r="B15" s="374" t="s">
        <v>118</v>
      </c>
      <c r="C15" s="375"/>
      <c r="D15" s="376">
        <v>145</v>
      </c>
      <c r="E15" s="377"/>
    </row>
    <row r="16" spans="1:5" ht="18" customHeight="1" hidden="1">
      <c r="A16" s="373"/>
      <c r="B16" s="374" t="s">
        <v>173</v>
      </c>
      <c r="C16" s="375"/>
      <c r="D16" s="376"/>
      <c r="E16" s="377"/>
    </row>
    <row r="17" spans="1:5" ht="18" customHeight="1" hidden="1">
      <c r="A17" s="373"/>
      <c r="B17" s="374" t="s">
        <v>142</v>
      </c>
      <c r="C17" s="375"/>
      <c r="D17" s="376"/>
      <c r="E17" s="377"/>
    </row>
    <row r="18" spans="1:5" ht="18" customHeight="1" hidden="1">
      <c r="A18" s="378"/>
      <c r="B18" s="374" t="s">
        <v>120</v>
      </c>
      <c r="C18" s="379"/>
      <c r="D18" s="380"/>
      <c r="E18" s="377"/>
    </row>
    <row r="19" spans="1:5" ht="18" customHeight="1" hidden="1">
      <c r="A19" s="373"/>
      <c r="B19" s="374" t="s">
        <v>174</v>
      </c>
      <c r="C19" s="375"/>
      <c r="D19" s="376"/>
      <c r="E19" s="377"/>
    </row>
    <row r="20" spans="1:5" ht="18" customHeight="1" hidden="1">
      <c r="A20" s="373"/>
      <c r="B20" s="374" t="s">
        <v>119</v>
      </c>
      <c r="C20" s="375"/>
      <c r="D20" s="376"/>
      <c r="E20" s="377"/>
    </row>
    <row r="21" spans="1:5" ht="18" customHeight="1">
      <c r="A21" s="381">
        <v>2</v>
      </c>
      <c r="B21" s="382" t="s">
        <v>162</v>
      </c>
      <c r="C21" s="370"/>
      <c r="D21" s="371">
        <f>SUM(D22:D25)</f>
        <v>9035</v>
      </c>
      <c r="E21" s="383"/>
    </row>
    <row r="22" spans="1:5" ht="18" customHeight="1" hidden="1">
      <c r="A22" s="373"/>
      <c r="B22" s="374" t="s">
        <v>69</v>
      </c>
      <c r="C22" s="375"/>
      <c r="D22" s="376">
        <v>9035</v>
      </c>
      <c r="E22" s="377"/>
    </row>
    <row r="23" spans="1:5" ht="18" customHeight="1" hidden="1">
      <c r="A23" s="373"/>
      <c r="B23" s="374" t="s">
        <v>143</v>
      </c>
      <c r="C23" s="375"/>
      <c r="D23" s="376"/>
      <c r="E23" s="377"/>
    </row>
    <row r="24" spans="1:5" ht="18" customHeight="1" hidden="1">
      <c r="A24" s="373"/>
      <c r="B24" s="374" t="s">
        <v>144</v>
      </c>
      <c r="C24" s="375"/>
      <c r="D24" s="376"/>
      <c r="E24" s="377"/>
    </row>
    <row r="25" spans="1:5" ht="18" customHeight="1" hidden="1">
      <c r="A25" s="384"/>
      <c r="B25" s="385" t="s">
        <v>145</v>
      </c>
      <c r="C25" s="386"/>
      <c r="D25" s="355"/>
      <c r="E25" s="387"/>
    </row>
    <row r="26" spans="1:5" ht="18" customHeight="1">
      <c r="A26" s="388">
        <v>3</v>
      </c>
      <c r="B26" s="389" t="s">
        <v>7</v>
      </c>
      <c r="C26" s="370"/>
      <c r="D26" s="371">
        <f>SUM(D27:D44)</f>
        <v>2774</v>
      </c>
      <c r="E26" s="383"/>
    </row>
    <row r="27" spans="1:5" ht="18" customHeight="1" hidden="1">
      <c r="A27" s="390"/>
      <c r="B27" s="374" t="s">
        <v>108</v>
      </c>
      <c r="C27" s="379"/>
      <c r="D27" s="376"/>
      <c r="E27" s="377"/>
    </row>
    <row r="28" spans="1:5" ht="18" customHeight="1">
      <c r="A28" s="391"/>
      <c r="B28" s="374" t="s">
        <v>163</v>
      </c>
      <c r="C28" s="375"/>
      <c r="D28" s="376">
        <v>40</v>
      </c>
      <c r="E28" s="377"/>
    </row>
    <row r="29" spans="1:5" ht="18" customHeight="1" hidden="1">
      <c r="A29" s="391"/>
      <c r="B29" s="374" t="s">
        <v>175</v>
      </c>
      <c r="C29" s="379"/>
      <c r="D29" s="376"/>
      <c r="E29" s="377"/>
    </row>
    <row r="30" spans="1:5" ht="18" customHeight="1">
      <c r="A30" s="391"/>
      <c r="B30" s="374" t="s">
        <v>176</v>
      </c>
      <c r="C30" s="375"/>
      <c r="D30" s="392">
        <v>909</v>
      </c>
      <c r="E30" s="377"/>
    </row>
    <row r="31" spans="1:5" ht="18" customHeight="1">
      <c r="A31" s="391"/>
      <c r="B31" s="374" t="s">
        <v>177</v>
      </c>
      <c r="C31" s="375"/>
      <c r="D31" s="392">
        <v>100</v>
      </c>
      <c r="E31" s="377"/>
    </row>
    <row r="32" spans="1:5" ht="18" customHeight="1" hidden="1">
      <c r="A32" s="391"/>
      <c r="B32" s="374" t="s">
        <v>178</v>
      </c>
      <c r="C32" s="375"/>
      <c r="D32" s="392"/>
      <c r="E32" s="377"/>
    </row>
    <row r="33" spans="1:5" ht="18" customHeight="1" hidden="1">
      <c r="A33" s="391"/>
      <c r="B33" s="374" t="s">
        <v>131</v>
      </c>
      <c r="C33" s="375"/>
      <c r="D33" s="392"/>
      <c r="E33" s="377"/>
    </row>
    <row r="34" spans="1:5" ht="18" customHeight="1" hidden="1">
      <c r="A34" s="391"/>
      <c r="B34" s="374" t="s">
        <v>146</v>
      </c>
      <c r="C34" s="375"/>
      <c r="D34" s="392"/>
      <c r="E34" s="377"/>
    </row>
    <row r="35" spans="1:5" ht="18" customHeight="1" hidden="1">
      <c r="A35" s="391"/>
      <c r="B35" s="374" t="s">
        <v>109</v>
      </c>
      <c r="C35" s="375"/>
      <c r="D35" s="392"/>
      <c r="E35" s="377"/>
    </row>
    <row r="36" spans="1:5" ht="18" customHeight="1" hidden="1">
      <c r="A36" s="391"/>
      <c r="B36" s="374" t="s">
        <v>179</v>
      </c>
      <c r="C36" s="375"/>
      <c r="D36" s="392"/>
      <c r="E36" s="377"/>
    </row>
    <row r="37" spans="1:5" ht="18" customHeight="1" hidden="1">
      <c r="A37" s="391"/>
      <c r="B37" s="374" t="s">
        <v>110</v>
      </c>
      <c r="C37" s="375"/>
      <c r="D37" s="392"/>
      <c r="E37" s="377"/>
    </row>
    <row r="38" spans="1:5" ht="18" customHeight="1">
      <c r="A38" s="391"/>
      <c r="B38" s="374" t="s">
        <v>180</v>
      </c>
      <c r="C38" s="375"/>
      <c r="D38" s="376">
        <v>1200</v>
      </c>
      <c r="E38" s="377"/>
    </row>
    <row r="39" spans="1:5" ht="18" customHeight="1">
      <c r="A39" s="391"/>
      <c r="B39" s="374" t="s">
        <v>111</v>
      </c>
      <c r="C39" s="375"/>
      <c r="D39" s="392">
        <v>275</v>
      </c>
      <c r="E39" s="377"/>
    </row>
    <row r="40" spans="1:5" ht="18" customHeight="1" hidden="1">
      <c r="A40" s="391"/>
      <c r="B40" s="374" t="s">
        <v>112</v>
      </c>
      <c r="C40" s="375"/>
      <c r="D40" s="392"/>
      <c r="E40" s="377"/>
    </row>
    <row r="41" spans="1:5" ht="18" customHeight="1">
      <c r="A41" s="391"/>
      <c r="B41" s="374" t="s">
        <v>147</v>
      </c>
      <c r="C41" s="375"/>
      <c r="D41" s="392">
        <v>250</v>
      </c>
      <c r="E41" s="377"/>
    </row>
    <row r="42" spans="1:5" ht="18" customHeight="1" hidden="1">
      <c r="A42" s="391"/>
      <c r="B42" s="374" t="s">
        <v>113</v>
      </c>
      <c r="C42" s="375"/>
      <c r="D42" s="380"/>
      <c r="E42" s="377"/>
    </row>
    <row r="43" spans="1:5" ht="18" customHeight="1" hidden="1">
      <c r="A43" s="391"/>
      <c r="B43" s="374" t="s">
        <v>71</v>
      </c>
      <c r="C43" s="375"/>
      <c r="D43" s="392"/>
      <c r="E43" s="377"/>
    </row>
    <row r="44" spans="1:5" ht="18" customHeight="1" hidden="1">
      <c r="A44" s="391"/>
      <c r="B44" s="374" t="s">
        <v>70</v>
      </c>
      <c r="C44" s="375"/>
      <c r="D44" s="392"/>
      <c r="E44" s="377"/>
    </row>
    <row r="45" spans="1:5" ht="18" customHeight="1">
      <c r="A45" s="393"/>
      <c r="B45" s="394" t="s">
        <v>1</v>
      </c>
      <c r="C45" s="395"/>
      <c r="D45" s="396">
        <f>D26+D21+D10</f>
        <v>55892</v>
      </c>
      <c r="E45" s="397"/>
    </row>
    <row r="46" spans="1:5" ht="18.75">
      <c r="A46" s="398"/>
      <c r="B46" s="399"/>
      <c r="C46" s="399"/>
      <c r="D46" s="399"/>
      <c r="E46" s="39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22" t="s">
        <v>231</v>
      </c>
      <c r="D1" s="322"/>
      <c r="E1" s="322"/>
      <c r="F1" s="322"/>
      <c r="G1" s="10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290" t="s">
        <v>74</v>
      </c>
      <c r="B4" s="290"/>
      <c r="C4" s="290"/>
      <c r="D4" s="290"/>
      <c r="E4" s="290"/>
      <c r="F4" s="290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90" t="s">
        <v>189</v>
      </c>
      <c r="B5" s="290"/>
      <c r="C5" s="290"/>
      <c r="D5" s="290"/>
      <c r="E5" s="290"/>
      <c r="F5" s="290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290" t="s">
        <v>12</v>
      </c>
      <c r="B6" s="290"/>
      <c r="C6" s="290"/>
      <c r="D6" s="290"/>
      <c r="E6" s="290"/>
      <c r="F6" s="290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323"/>
      <c r="B9" s="324" t="s">
        <v>210</v>
      </c>
      <c r="C9" s="324"/>
      <c r="D9" s="323"/>
      <c r="E9" s="324" t="s">
        <v>211</v>
      </c>
      <c r="F9" s="324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400">
        <v>1</v>
      </c>
      <c r="B10" s="401" t="s">
        <v>102</v>
      </c>
      <c r="C10" s="402">
        <f>'Bevételek  ovi'!D12</f>
        <v>762</v>
      </c>
      <c r="D10" s="401"/>
      <c r="E10" s="401" t="s">
        <v>68</v>
      </c>
      <c r="F10" s="402">
        <f>'Működési ovi'!D45</f>
        <v>37835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400">
        <v>2</v>
      </c>
      <c r="B11" s="401" t="s">
        <v>106</v>
      </c>
      <c r="C11" s="402">
        <f>'Bevételek  ovi'!D16</f>
        <v>37073</v>
      </c>
      <c r="D11" s="401"/>
      <c r="E11" s="401" t="s">
        <v>2</v>
      </c>
      <c r="F11" s="402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191"/>
      <c r="B12" s="191" t="s">
        <v>21</v>
      </c>
      <c r="C12" s="330">
        <f>SUM(C10:C11)</f>
        <v>37835</v>
      </c>
      <c r="D12" s="191"/>
      <c r="E12" s="191" t="s">
        <v>19</v>
      </c>
      <c r="F12" s="330">
        <f>SUM(F10:F11)</f>
        <v>37835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1"/>
      <c r="B13" s="1"/>
      <c r="C13" s="33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1"/>
      <c r="B14" s="332"/>
      <c r="C14" s="33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1"/>
      <c r="B15" s="1"/>
      <c r="C15" s="33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1"/>
      <c r="B16" s="1"/>
      <c r="C16" s="33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1"/>
      <c r="B17" s="332"/>
      <c r="C17" s="33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1"/>
      <c r="B18" s="1"/>
      <c r="C18" s="33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1"/>
      <c r="B19" s="1"/>
      <c r="C19" s="33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1"/>
      <c r="B20" s="332"/>
      <c r="C20" s="33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1"/>
      <c r="B21" s="1"/>
      <c r="C21" s="33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1"/>
      <c r="B22" s="1"/>
      <c r="C22" s="33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"/>
      <c r="B24" s="1"/>
      <c r="C24" s="33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1"/>
      <c r="B25" s="1"/>
      <c r="C25" s="33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1"/>
      <c r="B26" s="332"/>
      <c r="C26" s="33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1"/>
      <c r="B27" s="1"/>
      <c r="C27" s="33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1"/>
      <c r="B28" s="1"/>
      <c r="C28" s="33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1"/>
      <c r="B29" s="332"/>
      <c r="C29" s="33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333"/>
      <c r="B30" s="333"/>
      <c r="C30" s="334"/>
      <c r="D30" s="333"/>
      <c r="E30" s="333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6:15" ht="18.75"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1"/>
      <c r="B32" s="1"/>
      <c r="C32" s="33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1"/>
      <c r="B33" s="1"/>
      <c r="C33" s="33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1"/>
      <c r="B34" s="1"/>
      <c r="C34" s="33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1"/>
      <c r="B35" s="1"/>
      <c r="C35" s="33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4:15" ht="18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1"/>
      <c r="B37" s="1"/>
      <c r="C37" s="33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1"/>
      <c r="B38" s="1"/>
      <c r="C38" s="33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1"/>
      <c r="B39" s="1"/>
      <c r="C39" s="33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4:15" ht="18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1"/>
      <c r="B41" s="1"/>
      <c r="C41" s="33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1"/>
      <c r="B42" s="1"/>
      <c r="C42" s="33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4:15" ht="18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1"/>
      <c r="B44" s="332"/>
      <c r="C44" s="33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1"/>
      <c r="B45" s="1"/>
      <c r="C45" s="33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1"/>
      <c r="B46" s="1"/>
      <c r="C46" s="33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4:15" ht="18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1"/>
      <c r="B48" s="1"/>
      <c r="C48" s="33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1"/>
      <c r="B49" s="1"/>
      <c r="C49" s="33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4:15" ht="18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1"/>
      <c r="B51" s="1"/>
      <c r="C51" s="33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4:15" ht="18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1"/>
      <c r="B53" s="335"/>
      <c r="C53" s="33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6">
    <mergeCell ref="C1:F1"/>
    <mergeCell ref="A4:F4"/>
    <mergeCell ref="A5:F5"/>
    <mergeCell ref="A6:F6"/>
    <mergeCell ref="B9:C9"/>
    <mergeCell ref="E9:F9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.75390625" style="360" customWidth="1"/>
    <col min="2" max="2" width="54.75390625" style="360" customWidth="1"/>
    <col min="3" max="3" width="9.125" style="360" customWidth="1"/>
    <col min="4" max="4" width="10.625" style="360" customWidth="1"/>
    <col min="5" max="16384" width="9.125" style="360" customWidth="1"/>
  </cols>
  <sheetData>
    <row r="1" spans="2:5" ht="18" customHeight="1">
      <c r="B1" s="322" t="s">
        <v>232</v>
      </c>
      <c r="C1" s="322"/>
      <c r="D1" s="322"/>
      <c r="E1" s="322"/>
    </row>
    <row r="2" spans="3:5" ht="18" customHeight="1">
      <c r="C2" s="361"/>
      <c r="D2" s="361"/>
      <c r="E2" s="361"/>
    </row>
    <row r="3" spans="3:5" ht="18" customHeight="1">
      <c r="C3" s="361"/>
      <c r="D3" s="361"/>
      <c r="E3" s="361"/>
    </row>
    <row r="4" ht="18" customHeight="1"/>
    <row r="5" spans="1:5" ht="18" customHeight="1">
      <c r="A5" s="362" t="s">
        <v>74</v>
      </c>
      <c r="B5" s="362"/>
      <c r="C5" s="362"/>
      <c r="D5" s="362"/>
      <c r="E5" s="362"/>
    </row>
    <row r="6" spans="1:5" ht="18" customHeight="1">
      <c r="A6" s="362" t="s">
        <v>189</v>
      </c>
      <c r="B6" s="362"/>
      <c r="C6" s="362"/>
      <c r="D6" s="362"/>
      <c r="E6" s="362"/>
    </row>
    <row r="7" spans="1:5" ht="18" customHeight="1">
      <c r="A7" s="362" t="s">
        <v>8</v>
      </c>
      <c r="B7" s="362"/>
      <c r="C7" s="362"/>
      <c r="D7" s="362"/>
      <c r="E7" s="362"/>
    </row>
    <row r="8" spans="1:5" ht="18" customHeight="1">
      <c r="A8" s="358"/>
      <c r="B8" s="358"/>
      <c r="C8" s="358"/>
      <c r="D8" s="358"/>
      <c r="E8" s="358"/>
    </row>
    <row r="9" ht="18" customHeight="1"/>
    <row r="10" ht="18" customHeight="1"/>
    <row r="11" spans="1:5" ht="18" customHeight="1">
      <c r="A11" s="403"/>
      <c r="B11" s="404" t="s">
        <v>0</v>
      </c>
      <c r="C11" s="344" t="s">
        <v>190</v>
      </c>
      <c r="D11" s="345"/>
      <c r="E11" s="346"/>
    </row>
    <row r="12" spans="1:5" ht="18" customHeight="1">
      <c r="A12" s="405" t="s">
        <v>233</v>
      </c>
      <c r="B12" s="406" t="s">
        <v>102</v>
      </c>
      <c r="C12" s="370"/>
      <c r="D12" s="371">
        <f>SUM(D13:D15)</f>
        <v>762</v>
      </c>
      <c r="E12" s="407"/>
    </row>
    <row r="13" spans="1:5" ht="18" customHeight="1" hidden="1">
      <c r="A13" s="408"/>
      <c r="B13" s="216" t="s">
        <v>234</v>
      </c>
      <c r="C13" s="379"/>
      <c r="D13" s="376">
        <v>0</v>
      </c>
      <c r="E13" s="377"/>
    </row>
    <row r="14" spans="1:5" ht="18" customHeight="1">
      <c r="A14" s="408"/>
      <c r="B14" s="216" t="s">
        <v>235</v>
      </c>
      <c r="C14" s="379"/>
      <c r="D14" s="376">
        <v>600</v>
      </c>
      <c r="E14" s="377"/>
    </row>
    <row r="15" spans="1:5" ht="18" customHeight="1">
      <c r="A15" s="409"/>
      <c r="B15" s="353" t="s">
        <v>104</v>
      </c>
      <c r="C15" s="386"/>
      <c r="D15" s="355">
        <v>162</v>
      </c>
      <c r="E15" s="387"/>
    </row>
    <row r="16" spans="1:5" ht="18" customHeight="1">
      <c r="A16" s="408">
        <v>2</v>
      </c>
      <c r="B16" s="348" t="s">
        <v>106</v>
      </c>
      <c r="C16" s="410"/>
      <c r="D16" s="371">
        <f>D17</f>
        <v>37073</v>
      </c>
      <c r="E16" s="372"/>
    </row>
    <row r="17" spans="1:5" ht="18" customHeight="1">
      <c r="A17" s="411"/>
      <c r="B17" s="353" t="s">
        <v>236</v>
      </c>
      <c r="C17" s="386"/>
      <c r="D17" s="355">
        <v>37073</v>
      </c>
      <c r="E17" s="387"/>
    </row>
    <row r="18" spans="1:5" ht="18" customHeight="1">
      <c r="A18" s="195"/>
      <c r="B18" s="191" t="s">
        <v>11</v>
      </c>
      <c r="C18" s="403"/>
      <c r="D18" s="396">
        <f>D12+D16</f>
        <v>37835</v>
      </c>
      <c r="E18" s="412"/>
    </row>
    <row r="19" ht="18" customHeight="1"/>
    <row r="20" ht="18" customHeight="1">
      <c r="B20" s="413"/>
    </row>
  </sheetData>
  <sheetProtection/>
  <mergeCells count="5">
    <mergeCell ref="B1:E1"/>
    <mergeCell ref="A5:E5"/>
    <mergeCell ref="A6:E6"/>
    <mergeCell ref="A7:E7"/>
    <mergeCell ref="C11:E11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.75390625" style="358" customWidth="1"/>
    <col min="2" max="2" width="54.75390625" style="360" customWidth="1"/>
    <col min="3" max="3" width="9.125" style="360" customWidth="1"/>
    <col min="4" max="4" width="10.00390625" style="360" customWidth="1"/>
    <col min="5" max="16384" width="9.125" style="360" customWidth="1"/>
  </cols>
  <sheetData>
    <row r="1" spans="2:5" ht="18" customHeight="1">
      <c r="B1" s="359" t="s">
        <v>237</v>
      </c>
      <c r="C1" s="359"/>
      <c r="D1" s="359"/>
      <c r="E1" s="359"/>
    </row>
    <row r="2" spans="3:5" ht="18" customHeight="1">
      <c r="C2" s="361"/>
      <c r="D2" s="361"/>
      <c r="E2" s="361"/>
    </row>
    <row r="3" ht="18" customHeight="1"/>
    <row r="4" spans="1:5" ht="18" customHeight="1">
      <c r="A4" s="362" t="s">
        <v>238</v>
      </c>
      <c r="B4" s="362"/>
      <c r="C4" s="362"/>
      <c r="D4" s="362"/>
      <c r="E4" s="362"/>
    </row>
    <row r="5" spans="1:5" ht="18" customHeight="1">
      <c r="A5" s="362" t="s">
        <v>189</v>
      </c>
      <c r="B5" s="362"/>
      <c r="C5" s="362"/>
      <c r="D5" s="362"/>
      <c r="E5" s="362"/>
    </row>
    <row r="6" spans="1:6" ht="18" customHeight="1">
      <c r="A6" s="362" t="s">
        <v>68</v>
      </c>
      <c r="B6" s="362"/>
      <c r="C6" s="362"/>
      <c r="D6" s="362"/>
      <c r="E6" s="362"/>
      <c r="F6" s="358"/>
    </row>
    <row r="7" spans="2:6" ht="18" customHeight="1">
      <c r="B7" s="358"/>
      <c r="C7" s="358"/>
      <c r="D7" s="358"/>
      <c r="E7" s="358"/>
      <c r="F7" s="358"/>
    </row>
    <row r="8" ht="18" customHeight="1"/>
    <row r="9" spans="1:5" ht="18" customHeight="1">
      <c r="A9" s="363"/>
      <c r="B9" s="364" t="s">
        <v>0</v>
      </c>
      <c r="C9" s="365" t="s">
        <v>190</v>
      </c>
      <c r="D9" s="366"/>
      <c r="E9" s="367"/>
    </row>
    <row r="10" spans="1:5" ht="18" customHeight="1">
      <c r="A10" s="368">
        <v>1</v>
      </c>
      <c r="B10" s="369" t="s">
        <v>42</v>
      </c>
      <c r="C10" s="370"/>
      <c r="D10" s="371">
        <f>SUM(D11:D20)</f>
        <v>24497</v>
      </c>
      <c r="E10" s="372"/>
    </row>
    <row r="11" spans="1:5" ht="18" customHeight="1">
      <c r="A11" s="373"/>
      <c r="B11" s="374" t="s">
        <v>172</v>
      </c>
      <c r="C11" s="375"/>
      <c r="D11" s="376">
        <v>22513</v>
      </c>
      <c r="E11" s="377"/>
    </row>
    <row r="12" spans="1:5" ht="18" customHeight="1">
      <c r="A12" s="373"/>
      <c r="B12" s="374" t="s">
        <v>140</v>
      </c>
      <c r="C12" s="375"/>
      <c r="D12" s="376">
        <v>914</v>
      </c>
      <c r="E12" s="377"/>
    </row>
    <row r="13" spans="1:5" ht="18" customHeight="1">
      <c r="A13" s="373"/>
      <c r="B13" s="374" t="s">
        <v>141</v>
      </c>
      <c r="C13" s="375"/>
      <c r="D13" s="376">
        <v>490</v>
      </c>
      <c r="E13" s="377"/>
    </row>
    <row r="14" spans="1:5" ht="18" customHeight="1">
      <c r="A14" s="373"/>
      <c r="B14" s="374" t="s">
        <v>117</v>
      </c>
      <c r="C14" s="375"/>
      <c r="D14" s="376">
        <v>90</v>
      </c>
      <c r="E14" s="377"/>
    </row>
    <row r="15" spans="1:5" ht="18" customHeight="1">
      <c r="A15" s="373"/>
      <c r="B15" s="374" t="s">
        <v>118</v>
      </c>
      <c r="C15" s="375"/>
      <c r="D15" s="376">
        <v>490</v>
      </c>
      <c r="E15" s="377"/>
    </row>
    <row r="16" spans="1:5" ht="18" customHeight="1" hidden="1">
      <c r="A16" s="373"/>
      <c r="B16" s="374" t="s">
        <v>173</v>
      </c>
      <c r="C16" s="375"/>
      <c r="D16" s="376"/>
      <c r="E16" s="377"/>
    </row>
    <row r="17" spans="1:5" ht="18" customHeight="1" hidden="1">
      <c r="A17" s="373"/>
      <c r="B17" s="374" t="s">
        <v>142</v>
      </c>
      <c r="C17" s="375"/>
      <c r="D17" s="376"/>
      <c r="E17" s="377"/>
    </row>
    <row r="18" spans="1:5" ht="18" customHeight="1" hidden="1">
      <c r="A18" s="378"/>
      <c r="B18" s="374" t="s">
        <v>120</v>
      </c>
      <c r="C18" s="379"/>
      <c r="D18" s="380"/>
      <c r="E18" s="377"/>
    </row>
    <row r="19" spans="1:5" ht="18" customHeight="1" hidden="1">
      <c r="A19" s="373"/>
      <c r="B19" s="374" t="s">
        <v>174</v>
      </c>
      <c r="C19" s="375"/>
      <c r="D19" s="376"/>
      <c r="E19" s="377"/>
    </row>
    <row r="20" spans="1:5" ht="18" customHeight="1" hidden="1">
      <c r="A20" s="373"/>
      <c r="B20" s="374" t="s">
        <v>119</v>
      </c>
      <c r="C20" s="375"/>
      <c r="D20" s="376"/>
      <c r="E20" s="377"/>
    </row>
    <row r="21" spans="1:5" ht="18" customHeight="1">
      <c r="A21" s="381">
        <v>2</v>
      </c>
      <c r="B21" s="382" t="s">
        <v>162</v>
      </c>
      <c r="C21" s="370"/>
      <c r="D21" s="371">
        <f>SUM(D22:D25)</f>
        <v>4718</v>
      </c>
      <c r="E21" s="383"/>
    </row>
    <row r="22" spans="1:5" ht="18" customHeight="1" hidden="1">
      <c r="A22" s="373"/>
      <c r="B22" s="374" t="s">
        <v>69</v>
      </c>
      <c r="C22" s="375"/>
      <c r="D22" s="376">
        <v>4718</v>
      </c>
      <c r="E22" s="377"/>
    </row>
    <row r="23" spans="1:5" ht="18" customHeight="1" hidden="1">
      <c r="A23" s="373"/>
      <c r="B23" s="374" t="s">
        <v>143</v>
      </c>
      <c r="C23" s="375"/>
      <c r="D23" s="376"/>
      <c r="E23" s="377"/>
    </row>
    <row r="24" spans="1:5" ht="18" customHeight="1" hidden="1">
      <c r="A24" s="373"/>
      <c r="B24" s="374" t="s">
        <v>144</v>
      </c>
      <c r="C24" s="375"/>
      <c r="D24" s="376"/>
      <c r="E24" s="377"/>
    </row>
    <row r="25" spans="1:5" ht="18" customHeight="1" hidden="1">
      <c r="A25" s="384"/>
      <c r="B25" s="385" t="s">
        <v>145</v>
      </c>
      <c r="C25" s="386"/>
      <c r="D25" s="355"/>
      <c r="E25" s="387"/>
    </row>
    <row r="26" spans="1:5" ht="18" customHeight="1">
      <c r="A26" s="388">
        <v>3</v>
      </c>
      <c r="B26" s="389" t="s">
        <v>7</v>
      </c>
      <c r="C26" s="370"/>
      <c r="D26" s="371">
        <f>SUM(D27:D44)</f>
        <v>8620</v>
      </c>
      <c r="E26" s="383"/>
    </row>
    <row r="27" spans="1:5" ht="18" customHeight="1">
      <c r="A27" s="390"/>
      <c r="B27" s="374" t="s">
        <v>108</v>
      </c>
      <c r="C27" s="379"/>
      <c r="D27" s="376">
        <v>50</v>
      </c>
      <c r="E27" s="377"/>
    </row>
    <row r="28" spans="1:5" ht="18" customHeight="1">
      <c r="A28" s="391"/>
      <c r="B28" s="374" t="s">
        <v>163</v>
      </c>
      <c r="C28" s="375"/>
      <c r="D28" s="376">
        <v>700</v>
      </c>
      <c r="E28" s="377"/>
    </row>
    <row r="29" spans="1:5" ht="18" customHeight="1" hidden="1">
      <c r="A29" s="391"/>
      <c r="B29" s="374" t="s">
        <v>175</v>
      </c>
      <c r="C29" s="379"/>
      <c r="D29" s="376"/>
      <c r="E29" s="377"/>
    </row>
    <row r="30" spans="1:5" ht="18" customHeight="1">
      <c r="A30" s="391"/>
      <c r="B30" s="374" t="s">
        <v>176</v>
      </c>
      <c r="C30" s="375"/>
      <c r="D30" s="392">
        <v>125</v>
      </c>
      <c r="E30" s="377"/>
    </row>
    <row r="31" spans="1:5" ht="18" customHeight="1">
      <c r="A31" s="391"/>
      <c r="B31" s="374" t="s">
        <v>177</v>
      </c>
      <c r="C31" s="375"/>
      <c r="D31" s="392">
        <v>80</v>
      </c>
      <c r="E31" s="377"/>
    </row>
    <row r="32" spans="1:5" ht="18" customHeight="1">
      <c r="A32" s="391"/>
      <c r="B32" s="374" t="s">
        <v>178</v>
      </c>
      <c r="C32" s="375"/>
      <c r="D32" s="392">
        <v>700</v>
      </c>
      <c r="E32" s="377"/>
    </row>
    <row r="33" spans="1:5" ht="18" customHeight="1">
      <c r="A33" s="391"/>
      <c r="B33" s="374" t="s">
        <v>131</v>
      </c>
      <c r="C33" s="375"/>
      <c r="D33" s="376">
        <v>4300</v>
      </c>
      <c r="E33" s="377"/>
    </row>
    <row r="34" spans="1:5" ht="18" customHeight="1" hidden="1">
      <c r="A34" s="391"/>
      <c r="B34" s="374" t="s">
        <v>146</v>
      </c>
      <c r="C34" s="375"/>
      <c r="D34" s="392"/>
      <c r="E34" s="377"/>
    </row>
    <row r="35" spans="1:5" ht="18" customHeight="1">
      <c r="A35" s="391"/>
      <c r="B35" s="374" t="s">
        <v>109</v>
      </c>
      <c r="C35" s="375"/>
      <c r="D35" s="392">
        <v>300</v>
      </c>
      <c r="E35" s="377"/>
    </row>
    <row r="36" spans="1:5" ht="18" customHeight="1" hidden="1">
      <c r="A36" s="391"/>
      <c r="B36" s="374" t="s">
        <v>179</v>
      </c>
      <c r="C36" s="375"/>
      <c r="D36" s="392"/>
      <c r="E36" s="377"/>
    </row>
    <row r="37" spans="1:5" ht="18" customHeight="1" hidden="1">
      <c r="A37" s="391"/>
      <c r="B37" s="374" t="s">
        <v>110</v>
      </c>
      <c r="C37" s="375"/>
      <c r="D37" s="392"/>
      <c r="E37" s="377"/>
    </row>
    <row r="38" spans="1:5" ht="18" customHeight="1">
      <c r="A38" s="391"/>
      <c r="B38" s="374" t="s">
        <v>180</v>
      </c>
      <c r="C38" s="375"/>
      <c r="D38" s="392">
        <v>600</v>
      </c>
      <c r="E38" s="377"/>
    </row>
    <row r="39" spans="1:5" ht="18" customHeight="1">
      <c r="A39" s="391"/>
      <c r="B39" s="374" t="s">
        <v>111</v>
      </c>
      <c r="C39" s="375"/>
      <c r="D39" s="392">
        <v>15</v>
      </c>
      <c r="E39" s="377"/>
    </row>
    <row r="40" spans="1:5" ht="18" customHeight="1" hidden="1">
      <c r="A40" s="391"/>
      <c r="B40" s="374" t="s">
        <v>112</v>
      </c>
      <c r="C40" s="375"/>
      <c r="D40" s="392"/>
      <c r="E40" s="377"/>
    </row>
    <row r="41" spans="1:5" ht="18" customHeight="1">
      <c r="A41" s="391"/>
      <c r="B41" s="374" t="s">
        <v>147</v>
      </c>
      <c r="C41" s="375"/>
      <c r="D41" s="376">
        <v>1750</v>
      </c>
      <c r="E41" s="377"/>
    </row>
    <row r="42" spans="1:5" ht="18" customHeight="1" hidden="1">
      <c r="A42" s="391"/>
      <c r="B42" s="374" t="s">
        <v>113</v>
      </c>
      <c r="C42" s="375"/>
      <c r="D42" s="380"/>
      <c r="E42" s="377"/>
    </row>
    <row r="43" spans="1:5" ht="18" customHeight="1" hidden="1">
      <c r="A43" s="391"/>
      <c r="B43" s="374" t="s">
        <v>71</v>
      </c>
      <c r="C43" s="375"/>
      <c r="D43" s="392"/>
      <c r="E43" s="377"/>
    </row>
    <row r="44" spans="1:5" ht="18" customHeight="1" hidden="1">
      <c r="A44" s="391"/>
      <c r="B44" s="374" t="s">
        <v>70</v>
      </c>
      <c r="C44" s="375"/>
      <c r="D44" s="392"/>
      <c r="E44" s="377"/>
    </row>
    <row r="45" spans="1:7" ht="18" customHeight="1">
      <c r="A45" s="393"/>
      <c r="B45" s="394" t="s">
        <v>1</v>
      </c>
      <c r="C45" s="395"/>
      <c r="D45" s="396">
        <f>D26+D21+D10</f>
        <v>37835</v>
      </c>
      <c r="E45" s="397"/>
      <c r="G45" s="413"/>
    </row>
    <row r="46" spans="1:5" ht="18.75">
      <c r="A46" s="398"/>
      <c r="B46" s="399"/>
      <c r="C46" s="399"/>
      <c r="D46" s="399"/>
      <c r="E46" s="39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H48" sqref="H48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81" t="s">
        <v>208</v>
      </c>
      <c r="C1" s="281"/>
      <c r="D1" s="281"/>
      <c r="E1" s="281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282" t="s">
        <v>151</v>
      </c>
      <c r="B4" s="282"/>
      <c r="C4" s="282"/>
      <c r="D4" s="282"/>
      <c r="E4" s="282"/>
      <c r="F4" s="150"/>
    </row>
    <row r="5" spans="1:6" ht="18" customHeight="1">
      <c r="A5" s="282" t="s">
        <v>189</v>
      </c>
      <c r="B5" s="282"/>
      <c r="C5" s="282"/>
      <c r="D5" s="282"/>
      <c r="E5" s="282"/>
      <c r="F5" s="150"/>
    </row>
    <row r="6" spans="1:6" ht="18" customHeight="1">
      <c r="A6" s="282" t="s">
        <v>68</v>
      </c>
      <c r="B6" s="282"/>
      <c r="C6" s="282"/>
      <c r="D6" s="282"/>
      <c r="E6" s="282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83" t="s">
        <v>190</v>
      </c>
      <c r="D9" s="284"/>
      <c r="E9" s="285"/>
      <c r="F9" s="149"/>
    </row>
    <row r="10" spans="1:6" ht="18" customHeight="1">
      <c r="A10" s="154">
        <v>1</v>
      </c>
      <c r="B10" s="259" t="s">
        <v>42</v>
      </c>
      <c r="C10" s="155"/>
      <c r="D10" s="156">
        <f>SUM(D11:D20)</f>
        <v>22179</v>
      </c>
      <c r="E10" s="157"/>
      <c r="F10" s="149"/>
    </row>
    <row r="11" spans="1:6" ht="18" customHeight="1">
      <c r="A11" s="158"/>
      <c r="B11" s="260" t="s">
        <v>172</v>
      </c>
      <c r="C11" s="244"/>
      <c r="D11" s="245">
        <f>Önkormányzat!D11+'Közösségi Ház'!D11+'Védőnői szolgálat'!D11+Gyermekétkeztetés!D11+Községgazdálkodás!D11+Közvilágítás!D11+'Út- híd üzemeltetés'!D11+Közfoglalkoztatás!D11</f>
        <v>12539</v>
      </c>
      <c r="E11" s="159"/>
      <c r="F11" s="149"/>
    </row>
    <row r="12" spans="1:6" ht="18" customHeight="1" hidden="1">
      <c r="A12" s="158"/>
      <c r="B12" s="260" t="s">
        <v>140</v>
      </c>
      <c r="C12" s="244"/>
      <c r="D12" s="245">
        <f>Önkormányzat!D12+'Közösségi Ház'!D12+'Védőnői szolgálat'!D12+Gyermekétkeztetés!D12+Községgazdálkodás!D12+Közvilágítás!D12+'Út- híd üzemeltetés'!D12+Közfoglalkoztatás!D12</f>
        <v>0</v>
      </c>
      <c r="E12" s="159"/>
      <c r="F12" s="149"/>
    </row>
    <row r="13" spans="1:6" ht="18" customHeight="1">
      <c r="A13" s="158"/>
      <c r="B13" s="260" t="s">
        <v>141</v>
      </c>
      <c r="C13" s="244"/>
      <c r="D13" s="245">
        <f>Önkormányzat!D13+'Közösségi Ház'!D13+'Védőnői szolgálat'!D13+Gyermekétkeztetés!D13+Községgazdálkodás!D13+Közvilágítás!D13+'Út- híd üzemeltetés'!D13+Közfoglalkoztatás!D13</f>
        <v>180</v>
      </c>
      <c r="E13" s="159"/>
      <c r="F13" s="149"/>
    </row>
    <row r="14" spans="1:6" ht="18" customHeight="1">
      <c r="A14" s="158"/>
      <c r="B14" s="260" t="s">
        <v>117</v>
      </c>
      <c r="C14" s="244"/>
      <c r="D14" s="245">
        <f>Önkormányzat!D14+'Közösségi Ház'!D14+'Védőnői szolgálat'!D14+Gyermekétkeztetés!D14+Községgazdálkodás!D14+Közvilágítás!D14+'Út- híd üzemeltetés'!D14+Közfoglalkoztatás!D14</f>
        <v>30</v>
      </c>
      <c r="E14" s="159"/>
      <c r="F14" s="149"/>
    </row>
    <row r="15" spans="1:6" ht="18" customHeight="1" hidden="1">
      <c r="A15" s="158"/>
      <c r="B15" s="260" t="s">
        <v>118</v>
      </c>
      <c r="C15" s="244"/>
      <c r="D15" s="245">
        <f>Önkormányzat!D15+'Közösségi Ház'!D15+'Védőnői szolgálat'!D15+Gyermekétkeztetés!D15+Községgazdálkodás!D15+Közvilágítás!D15+'Út- híd üzemeltetés'!D15+Közfoglalkoztatás!D15</f>
        <v>0</v>
      </c>
      <c r="E15" s="159"/>
      <c r="F15" s="149"/>
    </row>
    <row r="16" spans="1:6" ht="18" customHeight="1" hidden="1">
      <c r="A16" s="158"/>
      <c r="B16" s="260" t="s">
        <v>173</v>
      </c>
      <c r="C16" s="244"/>
      <c r="D16" s="245">
        <f>Önkormányzat!D16+'Közösségi Ház'!D16+'Védőnői szolgálat'!D16+Gyermekétkeztetés!D16+Községgazdálkodás!D16+Közvilágítás!D16+'Út- híd üzemeltetés'!D16+Közfoglalkoztatás!D16</f>
        <v>0</v>
      </c>
      <c r="E16" s="159"/>
      <c r="F16" s="149"/>
    </row>
    <row r="17" spans="1:6" ht="18" customHeight="1" hidden="1">
      <c r="A17" s="158"/>
      <c r="B17" s="260" t="s">
        <v>142</v>
      </c>
      <c r="C17" s="244"/>
      <c r="D17" s="245">
        <f>Önkormányzat!D17+'Közösségi Ház'!D17+'Védőnői szolgálat'!D17+Gyermekétkeztetés!D17+Községgazdálkodás!D17+Közvilágítás!D17+'Út- híd üzemeltetés'!D17+Közfoglalkoztatás!D17</f>
        <v>0</v>
      </c>
      <c r="E17" s="159"/>
      <c r="F17" s="149"/>
    </row>
    <row r="18" spans="1:6" ht="18" customHeight="1">
      <c r="A18" s="160"/>
      <c r="B18" s="260" t="s">
        <v>120</v>
      </c>
      <c r="C18" s="246"/>
      <c r="D18" s="245">
        <f>Önkormányzat!D18+'Közösségi Ház'!D18+'Védőnői szolgálat'!D18+Gyermekétkeztetés!D18+Községgazdálkodás!D18+Közvilágítás!D18+'Út- híd üzemeltetés'!D18+Közfoglalkoztatás!D18</f>
        <v>7030</v>
      </c>
      <c r="E18" s="159"/>
      <c r="F18" s="149"/>
    </row>
    <row r="19" spans="1:6" ht="18" customHeight="1" hidden="1">
      <c r="A19" s="158"/>
      <c r="B19" s="260" t="s">
        <v>174</v>
      </c>
      <c r="C19" s="244"/>
      <c r="D19" s="245">
        <f>Önkormányzat!D19+'Közösségi Ház'!D19+'Védőnői szolgálat'!D19+Gyermekétkeztetés!D19+Községgazdálkodás!D19+Közvilágítás!D19+'Út- híd üzemeltetés'!D19+Közfoglalkoztatás!D19</f>
        <v>0</v>
      </c>
      <c r="E19" s="159"/>
      <c r="F19" s="149"/>
    </row>
    <row r="20" spans="1:6" ht="18" customHeight="1">
      <c r="A20" s="158"/>
      <c r="B20" s="260" t="s">
        <v>119</v>
      </c>
      <c r="C20" s="244"/>
      <c r="D20" s="245">
        <f>Önkormányzat!D20+'Közösségi Ház'!D20+'Védőnői szolgálat'!D20+Gyermekétkeztetés!D20+Községgazdálkodás!D20+Közvilágítás!D20+'Út- híd üzemeltetés'!D20+Közfoglalkoztatás!D20</f>
        <v>2400</v>
      </c>
      <c r="E20" s="159"/>
      <c r="F20" s="149"/>
    </row>
    <row r="21" spans="1:6" ht="18" customHeight="1">
      <c r="A21" s="163">
        <v>2</v>
      </c>
      <c r="B21" s="261" t="s">
        <v>162</v>
      </c>
      <c r="C21" s="155"/>
      <c r="D21" s="156">
        <f>SUM(D22:D25)</f>
        <v>3943</v>
      </c>
      <c r="E21" s="164"/>
      <c r="F21" s="149"/>
    </row>
    <row r="22" spans="1:6" ht="18" customHeight="1">
      <c r="A22" s="158"/>
      <c r="B22" s="260" t="s">
        <v>69</v>
      </c>
      <c r="C22" s="244"/>
      <c r="D22" s="245">
        <f>Önkormányzat!D22+'Közösségi Ház'!D22+'Védőnői szolgálat'!D22+Gyermekétkeztetés!D22+Községgazdálkodás!D22+Közvilágítás!D22+'Út- híd üzemeltetés'!D22+Közfoglalkoztatás!D22</f>
        <v>3943</v>
      </c>
      <c r="E22" s="159"/>
      <c r="F22" s="149"/>
    </row>
    <row r="23" spans="1:6" ht="18" customHeight="1" hidden="1">
      <c r="A23" s="158"/>
      <c r="B23" s="260" t="s">
        <v>143</v>
      </c>
      <c r="C23" s="244"/>
      <c r="D23" s="245">
        <f>Önkormányzat!D23+'Közösségi Ház'!D23+'Védőnői szolgálat'!D23+Gyermekétkeztetés!D23+Községgazdálkodás!D23+Közvilágítás!D23+'Út- híd üzemeltetés'!D23+Közfoglalkoztatás!D23</f>
        <v>0</v>
      </c>
      <c r="E23" s="159"/>
      <c r="F23" s="149"/>
    </row>
    <row r="24" spans="1:6" ht="18" customHeight="1" hidden="1">
      <c r="A24" s="158"/>
      <c r="B24" s="260" t="s">
        <v>144</v>
      </c>
      <c r="C24" s="244"/>
      <c r="D24" s="245">
        <f>Önkormányzat!D24+'Közösségi Ház'!D24+'Védőnői szolgálat'!D24+Gyermekétkeztetés!D24+Községgazdálkodás!D24+Közvilágítás!D24+'Út- híd üzemeltetés'!D24+Közfoglalkoztatás!D24</f>
        <v>0</v>
      </c>
      <c r="E24" s="159"/>
      <c r="F24" s="149"/>
    </row>
    <row r="25" spans="1:6" ht="18" customHeight="1" hidden="1">
      <c r="A25" s="161"/>
      <c r="B25" s="262" t="s">
        <v>145</v>
      </c>
      <c r="C25" s="248"/>
      <c r="D25" s="245">
        <f>Önkormányzat!D25+'Közösségi Ház'!D25+'Védőnői szolgálat'!D25+Gyermekétkeztetés!D25+Községgazdálkodás!D25+Közvilágítás!D25+'Út- híd üzemeltetés'!D25+Közfoglalkoztatás!D25</f>
        <v>0</v>
      </c>
      <c r="E25" s="162"/>
      <c r="F25" s="149"/>
    </row>
    <row r="26" spans="1:6" ht="18" customHeight="1">
      <c r="A26" s="250">
        <v>3</v>
      </c>
      <c r="B26" s="263" t="s">
        <v>7</v>
      </c>
      <c r="C26" s="155"/>
      <c r="D26" s="156">
        <f>SUM(D27:D44)</f>
        <v>39734</v>
      </c>
      <c r="E26" s="164"/>
      <c r="F26" s="149"/>
    </row>
    <row r="27" spans="1:6" ht="18" customHeight="1">
      <c r="A27" s="251"/>
      <c r="B27" s="260" t="s">
        <v>108</v>
      </c>
      <c r="C27" s="246"/>
      <c r="D27" s="245">
        <f>Önkormányzat!D27+'Közösségi Ház'!D27+'Védőnői szolgálat'!D27+Gyermekétkeztetés!D27+Községgazdálkodás!D27+Közvilágítás!D27+'Út- híd üzemeltetés'!D27+Közfoglalkoztatás!D27</f>
        <v>35</v>
      </c>
      <c r="E27" s="159"/>
      <c r="F27" s="149"/>
    </row>
    <row r="28" spans="1:6" ht="18" customHeight="1">
      <c r="A28" s="252"/>
      <c r="B28" s="260" t="s">
        <v>163</v>
      </c>
      <c r="C28" s="244"/>
      <c r="D28" s="245">
        <f>Önkormányzat!D28+'Közösségi Ház'!D28+'Védőnői szolgálat'!D28+Gyermekétkeztetés!D28+Községgazdálkodás!D28+Közvilágítás!D28+'Út- híd üzemeltetés'!D28+Közfoglalkoztatás!D28</f>
        <v>7570</v>
      </c>
      <c r="E28" s="159"/>
      <c r="F28" s="149"/>
    </row>
    <row r="29" spans="1:6" ht="18" customHeight="1" hidden="1">
      <c r="A29" s="252"/>
      <c r="B29" s="260" t="s">
        <v>175</v>
      </c>
      <c r="C29" s="246"/>
      <c r="D29" s="245">
        <f>Önkormányzat!D29+'Közösségi Ház'!D29+'Védőnői szolgálat'!D29+Gyermekétkeztetés!D29+Községgazdálkodás!D29+Közvilágítás!D29+'Út- híd üzemeltetés'!D29+Közfoglalkoztatás!D29</f>
        <v>0</v>
      </c>
      <c r="E29" s="159"/>
      <c r="F29" s="149"/>
    </row>
    <row r="30" spans="1:5" ht="18" customHeight="1">
      <c r="A30" s="252"/>
      <c r="B30" s="260" t="s">
        <v>176</v>
      </c>
      <c r="C30" s="244"/>
      <c r="D30" s="245">
        <f>Önkormányzat!D30+'Közösségi Ház'!D30+'Védőnői szolgálat'!D30+Gyermekétkeztetés!D30+Községgazdálkodás!D30+Közvilágítás!D30+'Út- híd üzemeltetés'!D30+Közfoglalkoztatás!D30</f>
        <v>514</v>
      </c>
      <c r="E30" s="159"/>
    </row>
    <row r="31" spans="1:5" ht="18" customHeight="1">
      <c r="A31" s="252"/>
      <c r="B31" s="260" t="s">
        <v>177</v>
      </c>
      <c r="C31" s="244"/>
      <c r="D31" s="245">
        <f>Önkormányzat!D31+'Közösségi Ház'!D31+'Védőnői szolgálat'!D31+Gyermekétkeztetés!D31+Községgazdálkodás!D31+Közvilágítás!D31+'Út- híd üzemeltetés'!D31+Közfoglalkoztatás!D31</f>
        <v>430</v>
      </c>
      <c r="E31" s="159"/>
    </row>
    <row r="32" spans="1:5" ht="18" customHeight="1">
      <c r="A32" s="252"/>
      <c r="B32" s="260" t="s">
        <v>178</v>
      </c>
      <c r="C32" s="244"/>
      <c r="D32" s="245">
        <f>Önkormányzat!D32+'Közösségi Ház'!D32+'Védőnői szolgálat'!D32+Gyermekétkeztetés!D32+Községgazdálkodás!D32+Közvilágítás!D32+'Út- híd üzemeltetés'!D32+Közfoglalkoztatás!D32</f>
        <v>7720</v>
      </c>
      <c r="E32" s="159"/>
    </row>
    <row r="33" spans="1:5" ht="18" customHeight="1" hidden="1">
      <c r="A33" s="252"/>
      <c r="B33" s="260" t="s">
        <v>131</v>
      </c>
      <c r="C33" s="244"/>
      <c r="D33" s="245">
        <f>Önkormányzat!D33+'Közösségi Ház'!D33+'Védőnői szolgálat'!D33+Gyermekétkeztetés!D33+Községgazdálkodás!D33+Közvilágítás!D33+'Út- híd üzemeltetés'!D33+Közfoglalkoztatás!D33</f>
        <v>600</v>
      </c>
      <c r="E33" s="159"/>
    </row>
    <row r="34" spans="1:5" ht="18" customHeight="1">
      <c r="A34" s="252"/>
      <c r="B34" s="260" t="s">
        <v>146</v>
      </c>
      <c r="C34" s="244"/>
      <c r="D34" s="245">
        <f>Önkormányzat!D34+'Közösségi Ház'!D34+'Védőnői szolgálat'!D34+Gyermekétkeztetés!D34+Községgazdálkodás!D34+Közvilágítás!D34+'Út- híd üzemeltetés'!D34+Közfoglalkoztatás!D34</f>
        <v>1400</v>
      </c>
      <c r="E34" s="159"/>
    </row>
    <row r="35" spans="1:5" ht="18" customHeight="1">
      <c r="A35" s="252"/>
      <c r="B35" s="260" t="s">
        <v>109</v>
      </c>
      <c r="C35" s="244"/>
      <c r="D35" s="245">
        <f>Önkormányzat!D35+'Közösségi Ház'!D35+'Védőnői szolgálat'!D35+Gyermekétkeztetés!D35+Községgazdálkodás!D35+Közvilágítás!D35+'Út- híd üzemeltetés'!D35+Közfoglalkoztatás!D35</f>
        <v>4975</v>
      </c>
      <c r="E35" s="159"/>
    </row>
    <row r="36" spans="1:5" ht="18" customHeight="1" hidden="1">
      <c r="A36" s="252"/>
      <c r="B36" s="260" t="s">
        <v>179</v>
      </c>
      <c r="C36" s="244"/>
      <c r="D36" s="245">
        <f>Önkormányzat!D36+'Közösségi Ház'!D36+'Védőnői szolgálat'!D36+Gyermekétkeztetés!D36+Községgazdálkodás!D36+Közvilágítás!D36+'Út- híd üzemeltetés'!D36+Közfoglalkoztatás!D36</f>
        <v>0</v>
      </c>
      <c r="E36" s="159"/>
    </row>
    <row r="37" spans="1:5" ht="18" customHeight="1">
      <c r="A37" s="252"/>
      <c r="B37" s="260" t="s">
        <v>110</v>
      </c>
      <c r="C37" s="244"/>
      <c r="D37" s="245">
        <f>Önkormányzat!D37+'Közösségi Ház'!D37+'Védőnői szolgálat'!D37+Gyermekétkeztetés!D37+Községgazdálkodás!D37+Közvilágítás!D37+'Út- híd üzemeltetés'!D37+Közfoglalkoztatás!D37</f>
        <v>250</v>
      </c>
      <c r="E37" s="159"/>
    </row>
    <row r="38" spans="1:5" ht="18" customHeight="1">
      <c r="A38" s="252"/>
      <c r="B38" s="260" t="s">
        <v>180</v>
      </c>
      <c r="C38" s="244"/>
      <c r="D38" s="245">
        <f>Önkormányzat!D38+'Közösségi Ház'!D38+'Védőnői szolgálat'!D38+Gyermekétkeztetés!D38+Községgazdálkodás!D38+Közvilágítás!D38+'Út- híd üzemeltetés'!D38+Közfoglalkoztatás!D38</f>
        <v>7550</v>
      </c>
      <c r="E38" s="159"/>
    </row>
    <row r="39" spans="1:5" ht="18" customHeight="1">
      <c r="A39" s="252"/>
      <c r="B39" s="260" t="s">
        <v>111</v>
      </c>
      <c r="C39" s="244"/>
      <c r="D39" s="245">
        <f>Önkormányzat!D39+'Közösségi Ház'!D39+'Védőnői szolgálat'!D39+Gyermekétkeztetés!D39+Községgazdálkodás!D39+Közvilágítás!D39+'Út- híd üzemeltetés'!D39+Közfoglalkoztatás!D39</f>
        <v>55</v>
      </c>
      <c r="E39" s="159"/>
    </row>
    <row r="40" spans="1:5" ht="18" customHeight="1">
      <c r="A40" s="252"/>
      <c r="B40" s="260" t="s">
        <v>112</v>
      </c>
      <c r="C40" s="244"/>
      <c r="D40" s="245">
        <f>Önkormányzat!D40+'Közösségi Ház'!D40+'Védőnői szolgálat'!D40+Gyermekétkeztetés!D40+Községgazdálkodás!D40+Közvilágítás!D40+'Út- híd üzemeltetés'!D40+Közfoglalkoztatás!D40</f>
        <v>700</v>
      </c>
      <c r="E40" s="159"/>
    </row>
    <row r="41" spans="1:5" ht="18" customHeight="1">
      <c r="A41" s="252"/>
      <c r="B41" s="260" t="s">
        <v>147</v>
      </c>
      <c r="C41" s="244"/>
      <c r="D41" s="245">
        <f>Önkormányzat!D41+'Közösségi Ház'!D41+'Védőnői szolgálat'!D41+Gyermekétkeztetés!D41+Községgazdálkodás!D41+Közvilágítás!D41+'Út- híd üzemeltetés'!D41+Közfoglalkoztatás!D41</f>
        <v>7884</v>
      </c>
      <c r="E41" s="159"/>
    </row>
    <row r="42" spans="1:5" ht="18" customHeight="1" hidden="1">
      <c r="A42" s="252"/>
      <c r="B42" s="260" t="s">
        <v>113</v>
      </c>
      <c r="C42" s="244"/>
      <c r="D42" s="245">
        <f>Önkormányzat!D42+'Közösségi Ház'!D42+'Védőnői szolgálat'!D42+Gyermekétkeztetés!D42+Községgazdálkodás!D42+Közvilágítás!D42+'Út- híd üzemeltetés'!D42+Közfoglalkoztatás!D42</f>
        <v>0</v>
      </c>
      <c r="E42" s="159"/>
    </row>
    <row r="43" spans="1:5" ht="18" customHeight="1">
      <c r="A43" s="252"/>
      <c r="B43" s="260" t="s">
        <v>71</v>
      </c>
      <c r="C43" s="244"/>
      <c r="D43" s="245">
        <f>Önkormányzat!D43+'Közösségi Ház'!D43+'Védőnői szolgálat'!D43+Gyermekétkeztetés!D43+Községgazdálkodás!D43+Közvilágítás!D43+'Út- híd üzemeltetés'!D43+Közfoglalkoztatás!D43</f>
        <v>1</v>
      </c>
      <c r="E43" s="159"/>
    </row>
    <row r="44" spans="1:5" ht="18" customHeight="1">
      <c r="A44" s="252"/>
      <c r="B44" s="260" t="s">
        <v>70</v>
      </c>
      <c r="C44" s="244"/>
      <c r="D44" s="245">
        <f>Önkormányzat!D44+'Közösségi Ház'!D44+'Védőnői szolgálat'!D44+Gyermekétkeztetés!D44+Községgazdálkodás!D44+Közvilágítás!D44+'Út- híd üzemeltetés'!D44+Közfoglalkoztatás!D44</f>
        <v>50</v>
      </c>
      <c r="E44" s="159"/>
    </row>
    <row r="45" spans="1:5" ht="18" customHeight="1" hidden="1">
      <c r="A45" s="254">
        <v>4</v>
      </c>
      <c r="B45" s="263" t="s">
        <v>121</v>
      </c>
      <c r="C45" s="255"/>
      <c r="D45" s="256">
        <f>D46</f>
        <v>0</v>
      </c>
      <c r="E45" s="257"/>
    </row>
    <row r="46" spans="1:5" ht="18" customHeight="1" hidden="1">
      <c r="A46" s="165"/>
      <c r="B46" s="262" t="s">
        <v>152</v>
      </c>
      <c r="C46" s="253"/>
      <c r="D46" s="253"/>
      <c r="E46" s="162"/>
    </row>
    <row r="47" spans="1:5" ht="18" customHeight="1">
      <c r="A47" s="254">
        <v>4</v>
      </c>
      <c r="B47" s="263" t="s">
        <v>223</v>
      </c>
      <c r="C47" s="256"/>
      <c r="D47" s="156">
        <f>D48</f>
        <v>3580</v>
      </c>
      <c r="E47" s="270"/>
    </row>
    <row r="48" spans="1:5" ht="18" customHeight="1">
      <c r="A48" s="165"/>
      <c r="B48" s="262" t="s">
        <v>224</v>
      </c>
      <c r="C48" s="253"/>
      <c r="D48" s="249">
        <f>Önkormányzat!D48</f>
        <v>3580</v>
      </c>
      <c r="E48" s="162"/>
    </row>
    <row r="49" spans="1:5" ht="18" customHeight="1">
      <c r="A49" s="166"/>
      <c r="B49" s="167" t="s">
        <v>1</v>
      </c>
      <c r="C49" s="168"/>
      <c r="D49" s="169">
        <f>D26+D21+D10+D45+D47</f>
        <v>69436</v>
      </c>
      <c r="E49" s="170"/>
    </row>
    <row r="50" spans="1:5" ht="18.75">
      <c r="A50" s="130"/>
      <c r="B50" s="171"/>
      <c r="C50" s="171"/>
      <c r="D50" s="171"/>
      <c r="E50" s="17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3.75390625" style="69" customWidth="1"/>
    <col min="2" max="2" width="41.375" style="72" customWidth="1"/>
    <col min="3" max="3" width="22.625" style="72" customWidth="1"/>
    <col min="4" max="16384" width="9.125" style="72" customWidth="1"/>
  </cols>
  <sheetData>
    <row r="1" spans="2:5" ht="18" customHeight="1">
      <c r="B1" s="274" t="s">
        <v>207</v>
      </c>
      <c r="C1" s="274"/>
      <c r="D1" s="274"/>
      <c r="E1" s="274"/>
    </row>
    <row r="2" spans="3:5" ht="18" customHeight="1">
      <c r="C2" s="68"/>
      <c r="D2" s="68"/>
      <c r="E2" s="68"/>
    </row>
    <row r="3" ht="18" customHeight="1"/>
    <row r="4" ht="18" customHeight="1"/>
    <row r="5" spans="1:5" ht="18" customHeight="1">
      <c r="A5" s="289" t="s">
        <v>132</v>
      </c>
      <c r="B5" s="289"/>
      <c r="C5" s="289"/>
      <c r="D5" s="289"/>
      <c r="E5" s="289"/>
    </row>
    <row r="6" spans="1:5" ht="18" customHeight="1">
      <c r="A6" s="289" t="s">
        <v>189</v>
      </c>
      <c r="B6" s="289"/>
      <c r="C6" s="289"/>
      <c r="D6" s="289"/>
      <c r="E6" s="289"/>
    </row>
    <row r="7" spans="1:6" ht="18" customHeight="1">
      <c r="A7" s="290" t="s">
        <v>150</v>
      </c>
      <c r="B7" s="290"/>
      <c r="C7" s="290"/>
      <c r="D7" s="290"/>
      <c r="E7" s="290"/>
      <c r="F7" s="1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97"/>
      <c r="B11" s="85" t="s">
        <v>0</v>
      </c>
      <c r="C11" s="286" t="s">
        <v>190</v>
      </c>
      <c r="D11" s="287"/>
      <c r="E11" s="288"/>
    </row>
    <row r="12" spans="1:5" ht="18" customHeight="1">
      <c r="A12" s="98">
        <v>1</v>
      </c>
      <c r="B12" s="90" t="s">
        <v>153</v>
      </c>
      <c r="C12" s="79">
        <f>C16+C15+C14+C13</f>
        <v>5438</v>
      </c>
      <c r="D12" s="73"/>
      <c r="E12" s="74"/>
    </row>
    <row r="13" spans="1:5" ht="18" customHeight="1">
      <c r="A13" s="238"/>
      <c r="B13" s="214" t="s">
        <v>185</v>
      </c>
      <c r="C13" s="218">
        <v>650</v>
      </c>
      <c r="D13" s="75"/>
      <c r="E13" s="76"/>
    </row>
    <row r="14" spans="1:5" ht="18" customHeight="1">
      <c r="A14" s="238"/>
      <c r="B14" s="214" t="s">
        <v>18</v>
      </c>
      <c r="C14" s="218">
        <v>600</v>
      </c>
      <c r="D14" s="75"/>
      <c r="E14" s="76"/>
    </row>
    <row r="15" spans="1:5" ht="18" customHeight="1">
      <c r="A15" s="238"/>
      <c r="B15" s="214" t="s">
        <v>184</v>
      </c>
      <c r="C15" s="218">
        <v>2500</v>
      </c>
      <c r="D15" s="75"/>
      <c r="E15" s="76"/>
    </row>
    <row r="16" spans="1:5" ht="18" customHeight="1">
      <c r="A16" s="177"/>
      <c r="B16" s="214" t="s">
        <v>186</v>
      </c>
      <c r="C16" s="218">
        <v>1688</v>
      </c>
      <c r="D16" s="219"/>
      <c r="E16" s="220"/>
    </row>
    <row r="17" spans="1:5" ht="18" customHeight="1">
      <c r="A17" s="178"/>
      <c r="B17" s="179" t="s">
        <v>65</v>
      </c>
      <c r="C17" s="180">
        <f>C12</f>
        <v>5438</v>
      </c>
      <c r="D17" s="181"/>
      <c r="E17" s="182"/>
    </row>
    <row r="18" spans="1:5" ht="15.75">
      <c r="A18" s="99"/>
      <c r="B18" s="75"/>
      <c r="C18" s="75"/>
      <c r="D18" s="75"/>
      <c r="E18" s="75"/>
    </row>
    <row r="19" spans="1:5" ht="15.75">
      <c r="A19" s="99"/>
      <c r="B19" s="91"/>
      <c r="C19" s="88"/>
      <c r="D19" s="75"/>
      <c r="E19" s="75"/>
    </row>
    <row r="20" ht="15.75">
      <c r="C20" s="176"/>
    </row>
    <row r="21" ht="15.75">
      <c r="C21" s="176"/>
    </row>
    <row r="22" ht="15.75">
      <c r="C22" s="176"/>
    </row>
    <row r="23" ht="15.75">
      <c r="C23" s="176"/>
    </row>
    <row r="24" ht="15.75">
      <c r="C24" s="176"/>
    </row>
    <row r="25" ht="15.75">
      <c r="C25" s="176"/>
    </row>
    <row r="26" ht="15.75">
      <c r="C26" s="176"/>
    </row>
    <row r="27" ht="15.75">
      <c r="C27" s="176"/>
    </row>
    <row r="28" ht="15.75">
      <c r="C28" s="176"/>
    </row>
    <row r="29" ht="15.75">
      <c r="C29" s="176"/>
    </row>
    <row r="40" spans="1:5" ht="15.75">
      <c r="A40" s="124"/>
      <c r="B40" s="124"/>
      <c r="C40" s="124"/>
      <c r="D40" s="124"/>
      <c r="E40" s="124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.75390625" style="122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274" t="s">
        <v>206</v>
      </c>
      <c r="C1" s="274"/>
      <c r="D1" s="274"/>
      <c r="E1" s="274"/>
    </row>
    <row r="2" spans="3:5" ht="18" customHeight="1">
      <c r="C2" s="92"/>
      <c r="D2" s="92"/>
      <c r="E2" s="92"/>
    </row>
    <row r="3" ht="18" customHeight="1"/>
    <row r="4" ht="18" customHeight="1"/>
    <row r="5" spans="1:5" ht="18" customHeight="1">
      <c r="A5" s="289" t="s">
        <v>132</v>
      </c>
      <c r="B5" s="289"/>
      <c r="C5" s="289"/>
      <c r="D5" s="289"/>
      <c r="E5" s="289"/>
    </row>
    <row r="6" spans="1:5" ht="18" customHeight="1">
      <c r="A6" s="289" t="s">
        <v>189</v>
      </c>
      <c r="B6" s="289"/>
      <c r="C6" s="289"/>
      <c r="D6" s="289"/>
      <c r="E6" s="289"/>
    </row>
    <row r="7" spans="1:5" ht="18" customHeight="1">
      <c r="A7" s="289" t="s">
        <v>22</v>
      </c>
      <c r="B7" s="289"/>
      <c r="C7" s="289"/>
      <c r="D7" s="289"/>
      <c r="E7" s="289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75"/>
      <c r="B11" s="172" t="s">
        <v>0</v>
      </c>
      <c r="C11" s="277" t="s">
        <v>190</v>
      </c>
      <c r="D11" s="278"/>
      <c r="E11" s="279"/>
    </row>
    <row r="12" spans="1:9" ht="18" customHeight="1">
      <c r="A12" s="221">
        <v>1</v>
      </c>
      <c r="B12" s="217" t="s">
        <v>67</v>
      </c>
      <c r="C12" s="222">
        <v>92965</v>
      </c>
      <c r="D12" s="223"/>
      <c r="E12" s="93"/>
      <c r="G12" s="219"/>
      <c r="H12" s="75"/>
      <c r="I12" s="75"/>
    </row>
    <row r="13" spans="1:9" ht="18" customHeight="1">
      <c r="A13" s="221">
        <v>2</v>
      </c>
      <c r="B13" s="217" t="s">
        <v>23</v>
      </c>
      <c r="C13" s="218">
        <v>40</v>
      </c>
      <c r="D13" s="219"/>
      <c r="E13" s="76"/>
      <c r="G13" s="219"/>
      <c r="H13" s="75"/>
      <c r="I13" s="75"/>
    </row>
    <row r="14" spans="1:9" ht="18" customHeight="1">
      <c r="A14" s="221">
        <v>3</v>
      </c>
      <c r="B14" s="217" t="s">
        <v>24</v>
      </c>
      <c r="C14" s="218">
        <v>20</v>
      </c>
      <c r="D14" s="219"/>
      <c r="E14" s="76"/>
      <c r="G14" s="219"/>
      <c r="H14" s="75"/>
      <c r="I14" s="75"/>
    </row>
    <row r="15" spans="1:9" ht="18" customHeight="1">
      <c r="A15" s="221">
        <v>4</v>
      </c>
      <c r="B15" s="217" t="s">
        <v>25</v>
      </c>
      <c r="C15" s="218">
        <v>10</v>
      </c>
      <c r="D15" s="219"/>
      <c r="E15" s="76"/>
      <c r="G15" s="219"/>
      <c r="H15" s="75"/>
      <c r="I15" s="75"/>
    </row>
    <row r="16" spans="1:9" ht="18" customHeight="1">
      <c r="A16" s="221">
        <v>5</v>
      </c>
      <c r="B16" s="217" t="s">
        <v>26</v>
      </c>
      <c r="C16" s="218">
        <v>8</v>
      </c>
      <c r="D16" s="219"/>
      <c r="E16" s="76"/>
      <c r="G16" s="219"/>
      <c r="H16" s="75"/>
      <c r="I16" s="75"/>
    </row>
    <row r="17" spans="1:9" ht="18" customHeight="1">
      <c r="A17" s="221">
        <v>6</v>
      </c>
      <c r="B17" s="217" t="s">
        <v>17</v>
      </c>
      <c r="C17" s="268">
        <v>964</v>
      </c>
      <c r="D17" s="219"/>
      <c r="E17" s="76"/>
      <c r="G17" s="219"/>
      <c r="H17" s="75"/>
      <c r="I17" s="75"/>
    </row>
    <row r="18" spans="1:9" ht="18" customHeight="1">
      <c r="A18" s="221">
        <v>7</v>
      </c>
      <c r="B18" s="217" t="s">
        <v>20</v>
      </c>
      <c r="C18" s="218">
        <v>75</v>
      </c>
      <c r="D18" s="219"/>
      <c r="E18" s="76"/>
      <c r="G18" s="219"/>
      <c r="H18" s="75"/>
      <c r="I18" s="75"/>
    </row>
    <row r="19" spans="1:9" ht="18" customHeight="1">
      <c r="A19" s="221">
        <v>8</v>
      </c>
      <c r="B19" s="217" t="s">
        <v>114</v>
      </c>
      <c r="C19" s="268">
        <v>792</v>
      </c>
      <c r="D19" s="224"/>
      <c r="E19" s="89"/>
      <c r="G19" s="219"/>
      <c r="H19" s="75"/>
      <c r="I19" s="75"/>
    </row>
    <row r="20" spans="1:9" ht="18" customHeight="1">
      <c r="A20" s="221">
        <v>9</v>
      </c>
      <c r="B20" s="217" t="s">
        <v>115</v>
      </c>
      <c r="C20" s="218">
        <v>30</v>
      </c>
      <c r="D20" s="219"/>
      <c r="E20" s="76"/>
      <c r="G20" s="219"/>
      <c r="H20" s="75"/>
      <c r="I20" s="75"/>
    </row>
    <row r="21" spans="1:9" ht="18" customHeight="1">
      <c r="A21" s="221">
        <v>10</v>
      </c>
      <c r="B21" s="217" t="s">
        <v>165</v>
      </c>
      <c r="C21" s="218">
        <v>57</v>
      </c>
      <c r="D21" s="219"/>
      <c r="E21" s="76"/>
      <c r="G21" s="219"/>
      <c r="H21" s="75"/>
      <c r="I21" s="75"/>
    </row>
    <row r="22" spans="1:9" ht="18" customHeight="1">
      <c r="A22" s="221">
        <v>11</v>
      </c>
      <c r="B22" s="217" t="s">
        <v>116</v>
      </c>
      <c r="C22" s="225">
        <v>30</v>
      </c>
      <c r="D22" s="219"/>
      <c r="E22" s="76"/>
      <c r="G22" s="219"/>
      <c r="H22" s="75"/>
      <c r="I22" s="75"/>
    </row>
    <row r="23" spans="1:9" ht="16.5">
      <c r="A23" s="125"/>
      <c r="B23" s="191" t="s">
        <v>61</v>
      </c>
      <c r="C23" s="180">
        <f>SUM(C12:C22)</f>
        <v>94991</v>
      </c>
      <c r="D23" s="181"/>
      <c r="E23" s="83"/>
      <c r="G23" s="219"/>
      <c r="H23" s="75"/>
      <c r="I23" s="75"/>
    </row>
    <row r="24" spans="1:9" ht="15.75">
      <c r="A24" s="126"/>
      <c r="B24" s="75"/>
      <c r="C24" s="75"/>
      <c r="D24" s="75"/>
      <c r="E24" s="75"/>
      <c r="G24" s="219"/>
      <c r="H24" s="75"/>
      <c r="I24" s="75"/>
    </row>
    <row r="25" spans="1:9" ht="15.75">
      <c r="A25" s="126"/>
      <c r="B25" s="75"/>
      <c r="C25" s="75"/>
      <c r="D25" s="75"/>
      <c r="E25" s="75"/>
      <c r="G25" s="75"/>
      <c r="H25" s="75"/>
      <c r="I25" s="75"/>
    </row>
    <row r="26" spans="1:9" ht="15.75">
      <c r="A26" s="126"/>
      <c r="B26" s="75"/>
      <c r="C26" s="75"/>
      <c r="D26" s="75"/>
      <c r="E26" s="75"/>
      <c r="G26" s="75"/>
      <c r="H26" s="75"/>
      <c r="I26" s="75"/>
    </row>
    <row r="41" spans="2:5" ht="15.75">
      <c r="B41" s="124"/>
      <c r="C41" s="124"/>
      <c r="D41" s="124"/>
      <c r="E41" s="124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.75390625" style="128" customWidth="1"/>
    <col min="2" max="2" width="44.625" style="94" customWidth="1"/>
    <col min="3" max="3" width="22.625" style="94" customWidth="1"/>
    <col min="4" max="4" width="9.125" style="94" customWidth="1"/>
    <col min="5" max="5" width="8.125" style="94" customWidth="1"/>
    <col min="6" max="16384" width="9.125" style="94" customWidth="1"/>
  </cols>
  <sheetData>
    <row r="1" spans="1:5" ht="18" customHeight="1">
      <c r="A1" s="11"/>
      <c r="B1" s="274" t="s">
        <v>215</v>
      </c>
      <c r="C1" s="274"/>
      <c r="D1" s="274"/>
      <c r="E1" s="274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290" t="s">
        <v>132</v>
      </c>
      <c r="B5" s="290"/>
      <c r="C5" s="290"/>
      <c r="D5" s="290"/>
      <c r="E5" s="290"/>
    </row>
    <row r="6" spans="1:5" ht="18" customHeight="1">
      <c r="A6" s="290" t="s">
        <v>189</v>
      </c>
      <c r="B6" s="290"/>
      <c r="C6" s="290"/>
      <c r="D6" s="290"/>
      <c r="E6" s="290"/>
    </row>
    <row r="7" spans="1:5" ht="18" customHeight="1">
      <c r="A7" s="290" t="s">
        <v>2</v>
      </c>
      <c r="B7" s="290"/>
      <c r="C7" s="290"/>
      <c r="D7" s="290"/>
      <c r="E7" s="290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74" t="s">
        <v>0</v>
      </c>
      <c r="C11" s="291" t="s">
        <v>190</v>
      </c>
      <c r="D11" s="291"/>
      <c r="E11" s="273"/>
    </row>
    <row r="12" spans="1:5" ht="18" customHeight="1">
      <c r="A12" s="213">
        <v>1</v>
      </c>
      <c r="B12" s="216" t="s">
        <v>201</v>
      </c>
      <c r="C12" s="226">
        <v>2000</v>
      </c>
      <c r="D12" s="208"/>
      <c r="E12" s="194"/>
    </row>
    <row r="13" spans="1:5" ht="18" customHeight="1">
      <c r="A13" s="213">
        <v>2</v>
      </c>
      <c r="B13" s="216" t="s">
        <v>202</v>
      </c>
      <c r="C13" s="226">
        <v>5000</v>
      </c>
      <c r="D13" s="208"/>
      <c r="E13" s="194"/>
    </row>
    <row r="14" spans="1:5" ht="18" customHeight="1">
      <c r="A14" s="213">
        <v>3</v>
      </c>
      <c r="B14" s="216" t="s">
        <v>216</v>
      </c>
      <c r="C14" s="226">
        <v>1500</v>
      </c>
      <c r="D14" s="208"/>
      <c r="E14" s="194"/>
    </row>
    <row r="15" spans="1:5" ht="18" customHeight="1">
      <c r="A15" s="117"/>
      <c r="B15" s="191" t="s">
        <v>16</v>
      </c>
      <c r="C15" s="192">
        <f>SUM(C12:C14)</f>
        <v>8500</v>
      </c>
      <c r="D15" s="193"/>
      <c r="E15" s="96"/>
    </row>
    <row r="16" ht="18" customHeight="1"/>
    <row r="17" ht="18" customHeight="1"/>
    <row r="18" ht="18" customHeight="1"/>
    <row r="20" spans="1:3" ht="15.75">
      <c r="A20" s="127"/>
      <c r="B20" s="13"/>
      <c r="C20" s="28"/>
    </row>
    <row r="21" spans="1:3" ht="15.75">
      <c r="A21" s="127"/>
      <c r="B21" s="13"/>
      <c r="C21" s="28"/>
    </row>
    <row r="38" spans="1:5" ht="15.75">
      <c r="A38" s="11"/>
      <c r="B38" s="18"/>
      <c r="C38" s="18"/>
      <c r="D38" s="18"/>
      <c r="E38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2.875" style="60" customWidth="1"/>
    <col min="2" max="2" width="37.375" style="60" customWidth="1"/>
    <col min="3" max="10" width="11.25390625" style="60" customWidth="1"/>
    <col min="11" max="11" width="10.75390625" style="60" customWidth="1"/>
    <col min="12" max="16384" width="9.125" style="60" customWidth="1"/>
  </cols>
  <sheetData>
    <row r="1" spans="1:11" ht="15.75">
      <c r="A1" s="10"/>
      <c r="B1" s="10"/>
      <c r="C1" s="10"/>
      <c r="D1" s="10"/>
      <c r="E1" s="274" t="s">
        <v>222</v>
      </c>
      <c r="F1" s="274"/>
      <c r="G1" s="274"/>
      <c r="H1" s="274"/>
      <c r="I1" s="274"/>
      <c r="J1" s="274"/>
      <c r="K1" s="274"/>
    </row>
    <row r="2" spans="1:1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5" ht="15.75">
      <c r="A3" s="275" t="s">
        <v>132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61"/>
      <c r="M3" s="61"/>
      <c r="N3" s="61"/>
      <c r="O3" s="61"/>
    </row>
    <row r="4" spans="1:15" ht="15.75">
      <c r="A4" s="275" t="s">
        <v>189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61"/>
      <c r="M4" s="61"/>
      <c r="N4" s="61"/>
      <c r="O4" s="61"/>
    </row>
    <row r="5" spans="1:15" ht="15.75">
      <c r="A5" s="275" t="s">
        <v>88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61"/>
      <c r="M5" s="61"/>
      <c r="N5" s="61"/>
      <c r="O5" s="61"/>
    </row>
    <row r="6" spans="1:11" ht="15.75">
      <c r="A6" s="10"/>
      <c r="B6" s="10"/>
      <c r="C6" s="10"/>
      <c r="D6" s="10"/>
      <c r="E6" s="10"/>
      <c r="F6" s="10"/>
      <c r="G6" s="10"/>
      <c r="H6" s="10"/>
      <c r="I6" s="301" t="s">
        <v>78</v>
      </c>
      <c r="J6" s="301"/>
      <c r="K6" s="301"/>
    </row>
    <row r="7" spans="1:11" ht="15" customHeight="1">
      <c r="A7" s="62"/>
      <c r="B7" s="293" t="s">
        <v>91</v>
      </c>
      <c r="C7" s="293" t="s">
        <v>79</v>
      </c>
      <c r="D7" s="293" t="s">
        <v>80</v>
      </c>
      <c r="E7" s="295" t="s">
        <v>7</v>
      </c>
      <c r="F7" s="295" t="s">
        <v>171</v>
      </c>
      <c r="G7" s="295" t="s">
        <v>223</v>
      </c>
      <c r="H7" s="297" t="s">
        <v>81</v>
      </c>
      <c r="I7" s="295" t="s">
        <v>22</v>
      </c>
      <c r="J7" s="295" t="s">
        <v>2</v>
      </c>
      <c r="K7" s="299" t="s">
        <v>1</v>
      </c>
    </row>
    <row r="8" spans="1:11" ht="15" customHeight="1">
      <c r="A8" s="63"/>
      <c r="B8" s="294"/>
      <c r="C8" s="294"/>
      <c r="D8" s="294"/>
      <c r="E8" s="296"/>
      <c r="F8" s="296"/>
      <c r="G8" s="296"/>
      <c r="H8" s="298"/>
      <c r="I8" s="296"/>
      <c r="J8" s="296"/>
      <c r="K8" s="300"/>
    </row>
    <row r="9" spans="1:11" ht="15" customHeight="1">
      <c r="A9" s="292"/>
      <c r="B9" s="64" t="s">
        <v>72</v>
      </c>
      <c r="C9" s="65">
        <f>Önkormányzat!D10</f>
        <v>7030</v>
      </c>
      <c r="D9" s="31">
        <f>Önkormányzat!D21</f>
        <v>1445</v>
      </c>
      <c r="E9" s="31">
        <f>Önkormányzat!D26</f>
        <v>29701</v>
      </c>
      <c r="F9" s="31">
        <v>0</v>
      </c>
      <c r="G9" s="31">
        <f>Működési!D47</f>
        <v>3580</v>
      </c>
      <c r="H9" s="31">
        <f>Pénzellátások!C17</f>
        <v>5438</v>
      </c>
      <c r="I9" s="31">
        <f>'Átadott pénzeszközök'!C23-'Átadott pénzeszközök'!C12</f>
        <v>2026</v>
      </c>
      <c r="J9" s="31">
        <f>'Fejlesztési kiadások'!C15</f>
        <v>8500</v>
      </c>
      <c r="K9" s="31">
        <f aca="true" t="shared" si="0" ref="K9:K19">SUM(C9:J9)</f>
        <v>57720</v>
      </c>
    </row>
    <row r="10" spans="1:11" ht="15" customHeight="1">
      <c r="A10" s="292"/>
      <c r="B10" s="64" t="s">
        <v>4</v>
      </c>
      <c r="C10" s="31">
        <f>'Közösségi Ház'!D10</f>
        <v>2683</v>
      </c>
      <c r="D10" s="31">
        <f>'Közösségi Ház'!D21</f>
        <v>527</v>
      </c>
      <c r="E10" s="31">
        <f>'Közösségi Ház'!D26</f>
        <v>2490</v>
      </c>
      <c r="F10" s="31"/>
      <c r="G10" s="31"/>
      <c r="H10" s="31">
        <v>0</v>
      </c>
      <c r="I10" s="31">
        <v>0</v>
      </c>
      <c r="J10" s="31">
        <v>0</v>
      </c>
      <c r="K10" s="31">
        <f t="shared" si="0"/>
        <v>5700</v>
      </c>
    </row>
    <row r="11" spans="1:11" ht="15" customHeight="1">
      <c r="A11" s="292"/>
      <c r="B11" s="64" t="s">
        <v>90</v>
      </c>
      <c r="C11" s="31">
        <f>'Védőnői szolgálat'!D10</f>
        <v>2400</v>
      </c>
      <c r="D11" s="31">
        <f>'Védőnői szolgálat'!D21</f>
        <v>477</v>
      </c>
      <c r="E11" s="31">
        <f>'Védőnői szolgálat'!D26</f>
        <v>529</v>
      </c>
      <c r="F11" s="31"/>
      <c r="G11" s="31"/>
      <c r="H11" s="31">
        <v>0</v>
      </c>
      <c r="I11" s="31">
        <v>0</v>
      </c>
      <c r="J11" s="31">
        <v>0</v>
      </c>
      <c r="K11" s="31">
        <f t="shared" si="0"/>
        <v>3406</v>
      </c>
    </row>
    <row r="12" spans="1:11" ht="15" customHeight="1">
      <c r="A12" s="292"/>
      <c r="B12" s="64" t="s">
        <v>92</v>
      </c>
      <c r="C12" s="31">
        <f>Községgazdálkodás!D10</f>
        <v>0</v>
      </c>
      <c r="D12" s="31">
        <f>Községgazdálkodás!D21</f>
        <v>0</v>
      </c>
      <c r="E12" s="31">
        <f>Községgazdálkodás!D26</f>
        <v>1486</v>
      </c>
      <c r="F12" s="31"/>
      <c r="G12" s="31"/>
      <c r="H12" s="31">
        <v>0</v>
      </c>
      <c r="I12" s="31">
        <v>0</v>
      </c>
      <c r="J12" s="31">
        <v>0</v>
      </c>
      <c r="K12" s="31">
        <f t="shared" si="0"/>
        <v>1486</v>
      </c>
    </row>
    <row r="13" spans="1:11" ht="15" customHeight="1">
      <c r="A13" s="292"/>
      <c r="B13" s="64" t="s">
        <v>82</v>
      </c>
      <c r="C13" s="31">
        <f>Közvilágítás!D10</f>
        <v>0</v>
      </c>
      <c r="D13" s="31">
        <f>Közvilágítás!D21</f>
        <v>0</v>
      </c>
      <c r="E13" s="31">
        <f>Közvilágítás!D26</f>
        <v>4928</v>
      </c>
      <c r="F13" s="31"/>
      <c r="G13" s="31"/>
      <c r="H13" s="31">
        <v>0</v>
      </c>
      <c r="I13" s="31">
        <v>0</v>
      </c>
      <c r="J13" s="31">
        <v>0</v>
      </c>
      <c r="K13" s="31">
        <f t="shared" si="0"/>
        <v>4928</v>
      </c>
    </row>
    <row r="14" spans="1:11" ht="15" customHeight="1">
      <c r="A14" s="292"/>
      <c r="B14" s="64" t="s">
        <v>84</v>
      </c>
      <c r="C14" s="31">
        <f>'Út- híd üzemeltetés'!D10</f>
        <v>0</v>
      </c>
      <c r="D14" s="31">
        <f>'Út- híd üzemeltetés'!D21</f>
        <v>0</v>
      </c>
      <c r="E14" s="31">
        <f>'Út- híd üzemeltetés'!D26</f>
        <v>600</v>
      </c>
      <c r="F14" s="31"/>
      <c r="G14" s="31"/>
      <c r="H14" s="31">
        <v>0</v>
      </c>
      <c r="I14" s="31">
        <v>0</v>
      </c>
      <c r="J14" s="31">
        <v>0</v>
      </c>
      <c r="K14" s="31">
        <f t="shared" si="0"/>
        <v>600</v>
      </c>
    </row>
    <row r="15" spans="1:11" ht="15" customHeight="1">
      <c r="A15" s="292"/>
      <c r="B15" s="64" t="s">
        <v>187</v>
      </c>
      <c r="C15" s="31">
        <f>Gyermekétkeztetés!D10</f>
        <v>5066</v>
      </c>
      <c r="D15" s="31">
        <f>Gyermekétkeztetés!D21</f>
        <v>994</v>
      </c>
      <c r="E15" s="31">
        <f>Gyermekétkeztetés!D26</f>
        <v>0</v>
      </c>
      <c r="F15" s="31"/>
      <c r="G15" s="31"/>
      <c r="H15" s="31">
        <v>0</v>
      </c>
      <c r="I15" s="31">
        <v>0</v>
      </c>
      <c r="J15" s="31">
        <v>0</v>
      </c>
      <c r="K15" s="31">
        <f t="shared" si="0"/>
        <v>6060</v>
      </c>
    </row>
    <row r="16" spans="1:11" ht="15" customHeight="1">
      <c r="A16" s="292"/>
      <c r="B16" s="64" t="s">
        <v>93</v>
      </c>
      <c r="C16" s="31">
        <f>Közfoglalkoztatás!D10</f>
        <v>5000</v>
      </c>
      <c r="D16" s="31">
        <f>Közfoglalkoztatás!D21</f>
        <v>500</v>
      </c>
      <c r="E16" s="31">
        <f>Közfoglalkoztatás!D26</f>
        <v>0</v>
      </c>
      <c r="F16" s="31"/>
      <c r="G16" s="31"/>
      <c r="H16" s="31">
        <v>0</v>
      </c>
      <c r="I16" s="31">
        <v>0</v>
      </c>
      <c r="J16" s="31">
        <v>0</v>
      </c>
      <c r="K16" s="31">
        <f t="shared" si="0"/>
        <v>5500</v>
      </c>
    </row>
    <row r="17" spans="1:11" ht="15" customHeight="1">
      <c r="A17" s="67"/>
      <c r="B17" s="64" t="s">
        <v>225</v>
      </c>
      <c r="C17" s="31">
        <v>44083</v>
      </c>
      <c r="D17" s="31">
        <v>9035</v>
      </c>
      <c r="E17" s="31">
        <v>2774</v>
      </c>
      <c r="F17" s="31"/>
      <c r="G17" s="31"/>
      <c r="H17" s="31">
        <v>0</v>
      </c>
      <c r="I17" s="31">
        <v>0</v>
      </c>
      <c r="J17" s="31">
        <v>0</v>
      </c>
      <c r="K17" s="31">
        <f t="shared" si="0"/>
        <v>55892</v>
      </c>
    </row>
    <row r="18" spans="1:11" ht="15" customHeight="1">
      <c r="A18" s="67"/>
      <c r="B18" s="64" t="s">
        <v>83</v>
      </c>
      <c r="C18" s="65">
        <v>24497</v>
      </c>
      <c r="D18" s="31">
        <v>4718</v>
      </c>
      <c r="E18" s="31">
        <v>8620</v>
      </c>
      <c r="F18" s="31"/>
      <c r="G18" s="31"/>
      <c r="H18" s="31">
        <v>0</v>
      </c>
      <c r="I18" s="31">
        <v>0</v>
      </c>
      <c r="J18" s="31">
        <v>0</v>
      </c>
      <c r="K18" s="31">
        <f t="shared" si="0"/>
        <v>37835</v>
      </c>
    </row>
    <row r="19" spans="1:12" ht="15" customHeight="1">
      <c r="A19" s="64"/>
      <c r="B19" s="64" t="s">
        <v>1</v>
      </c>
      <c r="C19" s="31">
        <f aca="true" t="shared" si="1" ref="C19:J19">SUM(C9:C18)</f>
        <v>90759</v>
      </c>
      <c r="D19" s="31">
        <f t="shared" si="1"/>
        <v>17696</v>
      </c>
      <c r="E19" s="31">
        <f t="shared" si="1"/>
        <v>51128</v>
      </c>
      <c r="F19" s="31">
        <f t="shared" si="1"/>
        <v>0</v>
      </c>
      <c r="G19" s="31">
        <f t="shared" si="1"/>
        <v>3580</v>
      </c>
      <c r="H19" s="31">
        <f t="shared" si="1"/>
        <v>5438</v>
      </c>
      <c r="I19" s="31">
        <f t="shared" si="1"/>
        <v>2026</v>
      </c>
      <c r="J19" s="31">
        <f t="shared" si="1"/>
        <v>8500</v>
      </c>
      <c r="K19" s="31">
        <f t="shared" si="0"/>
        <v>179127</v>
      </c>
      <c r="L19" s="264"/>
    </row>
    <row r="20" spans="1:11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44"/>
    </row>
    <row r="21" spans="1:11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</row>
  </sheetData>
  <sheetProtection/>
  <mergeCells count="16">
    <mergeCell ref="K7:K8"/>
    <mergeCell ref="F7:F8"/>
    <mergeCell ref="A3:K3"/>
    <mergeCell ref="A4:K4"/>
    <mergeCell ref="A5:K5"/>
    <mergeCell ref="I6:K6"/>
    <mergeCell ref="A9:A16"/>
    <mergeCell ref="E1:K1"/>
    <mergeCell ref="B7:B8"/>
    <mergeCell ref="C7:C8"/>
    <mergeCell ref="D7:D8"/>
    <mergeCell ref="E7:E8"/>
    <mergeCell ref="G7:G8"/>
    <mergeCell ref="H7:H8"/>
    <mergeCell ref="I7:I8"/>
    <mergeCell ref="J7:J8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8" customHeight="1">
      <c r="A1" s="10"/>
      <c r="B1" s="10"/>
      <c r="D1" s="274" t="s">
        <v>218</v>
      </c>
      <c r="E1" s="274"/>
      <c r="F1" s="274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290" t="s">
        <v>132</v>
      </c>
      <c r="B4" s="290"/>
      <c r="C4" s="290"/>
      <c r="D4" s="290"/>
      <c r="E4" s="290"/>
      <c r="F4" s="290"/>
    </row>
    <row r="5" spans="1:6" ht="18" customHeight="1">
      <c r="A5" s="290" t="s">
        <v>189</v>
      </c>
      <c r="B5" s="290"/>
      <c r="C5" s="290"/>
      <c r="D5" s="290"/>
      <c r="E5" s="290"/>
      <c r="F5" s="290"/>
    </row>
    <row r="6" spans="1:6" ht="18" customHeight="1">
      <c r="A6" s="290" t="s">
        <v>58</v>
      </c>
      <c r="B6" s="290"/>
      <c r="C6" s="290"/>
      <c r="D6" s="290"/>
      <c r="E6" s="290"/>
      <c r="F6" s="290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7" t="s">
        <v>8</v>
      </c>
      <c r="B9" s="272" t="s">
        <v>190</v>
      </c>
      <c r="C9" s="273"/>
      <c r="D9" s="95" t="s">
        <v>13</v>
      </c>
      <c r="E9" s="272" t="s">
        <v>190</v>
      </c>
      <c r="F9" s="273"/>
    </row>
    <row r="10" spans="1:6" ht="18" customHeight="1">
      <c r="A10" s="201" t="s">
        <v>124</v>
      </c>
      <c r="B10" s="202">
        <f>Bevételek!C10</f>
        <v>99635</v>
      </c>
      <c r="C10" s="203"/>
      <c r="D10" s="204" t="s">
        <v>42</v>
      </c>
      <c r="E10" s="205">
        <f>Működési!D10</f>
        <v>22179</v>
      </c>
      <c r="F10" s="203"/>
    </row>
    <row r="11" spans="1:6" ht="18" customHeight="1">
      <c r="A11" s="201" t="s">
        <v>125</v>
      </c>
      <c r="B11" s="206">
        <f>Bevételek!C16</f>
        <v>9718</v>
      </c>
      <c r="C11" s="207"/>
      <c r="D11" s="208" t="s">
        <v>123</v>
      </c>
      <c r="E11" s="206">
        <f>Működési!D21</f>
        <v>3943</v>
      </c>
      <c r="F11" s="207"/>
    </row>
    <row r="12" spans="1:6" ht="18" customHeight="1">
      <c r="A12" s="201" t="s">
        <v>122</v>
      </c>
      <c r="B12" s="206">
        <f>Bevételek!C19</f>
        <v>55477</v>
      </c>
      <c r="C12" s="207"/>
      <c r="D12" s="208" t="s">
        <v>7</v>
      </c>
      <c r="E12" s="206">
        <f>Működési!D26</f>
        <v>39734</v>
      </c>
      <c r="F12" s="207"/>
    </row>
    <row r="13" spans="1:6" ht="18" customHeight="1">
      <c r="A13" s="201" t="s">
        <v>102</v>
      </c>
      <c r="B13" s="206">
        <f>Bevételek!C28</f>
        <v>1844</v>
      </c>
      <c r="C13" s="207"/>
      <c r="D13" s="208" t="s">
        <v>121</v>
      </c>
      <c r="E13" s="206">
        <f>Működési!D45</f>
        <v>0</v>
      </c>
      <c r="F13" s="207"/>
    </row>
    <row r="14" spans="1:6" ht="18" customHeight="1">
      <c r="A14" s="201" t="s">
        <v>106</v>
      </c>
      <c r="B14" s="206">
        <f>Bevételek!C35-'Felhalmozási mérleg'!B10</f>
        <v>6763</v>
      </c>
      <c r="C14" s="207"/>
      <c r="D14" s="208" t="s">
        <v>223</v>
      </c>
      <c r="E14" s="206">
        <f>Működési!D47</f>
        <v>3580</v>
      </c>
      <c r="F14" s="207"/>
    </row>
    <row r="15" spans="1:6" ht="18" customHeight="1">
      <c r="A15" s="201"/>
      <c r="B15" s="206"/>
      <c r="C15" s="207"/>
      <c r="D15" s="208" t="s">
        <v>57</v>
      </c>
      <c r="E15" s="206">
        <f>Pénzellátások!C17</f>
        <v>5438</v>
      </c>
      <c r="F15" s="207"/>
    </row>
    <row r="16" spans="1:6" ht="18" customHeight="1">
      <c r="A16" s="201"/>
      <c r="B16" s="206"/>
      <c r="C16" s="207"/>
      <c r="D16" s="208" t="s">
        <v>22</v>
      </c>
      <c r="E16" s="206">
        <f>'Átadott pénzeszközök'!C23</f>
        <v>94991</v>
      </c>
      <c r="F16" s="207"/>
    </row>
    <row r="17" spans="1:6" ht="18" customHeight="1">
      <c r="A17" s="201"/>
      <c r="B17" s="206"/>
      <c r="C17" s="207"/>
      <c r="D17" s="208" t="s">
        <v>63</v>
      </c>
      <c r="E17" s="206">
        <f>Mérleg!E14</f>
        <v>3572</v>
      </c>
      <c r="F17" s="207"/>
    </row>
    <row r="18" spans="1:7" ht="18" customHeight="1">
      <c r="A18" s="197" t="s">
        <v>59</v>
      </c>
      <c r="B18" s="198">
        <f>SUM(B10:B17)</f>
        <v>173437</v>
      </c>
      <c r="C18" s="199"/>
      <c r="D18" s="200" t="s">
        <v>60</v>
      </c>
      <c r="E18" s="198">
        <f>SUM(E10:E17)</f>
        <v>173437</v>
      </c>
      <c r="F18" s="199"/>
      <c r="G18" s="102"/>
    </row>
    <row r="19" spans="1:7" ht="18" customHeight="1">
      <c r="A19" s="13"/>
      <c r="B19" s="13"/>
      <c r="C19" s="13"/>
      <c r="D19" s="13"/>
      <c r="E19" s="13"/>
      <c r="F19" s="13"/>
      <c r="G19" s="102"/>
    </row>
    <row r="20" spans="1:7" ht="15.75">
      <c r="A20" s="13"/>
      <c r="B20" s="13"/>
      <c r="C20" s="13"/>
      <c r="D20" s="13"/>
      <c r="E20" s="13"/>
      <c r="F20" s="13"/>
      <c r="G20" s="102"/>
    </row>
    <row r="21" spans="1:7" ht="15.75">
      <c r="A21" s="13"/>
      <c r="B21" s="13"/>
      <c r="C21" s="13"/>
      <c r="D21" s="13"/>
      <c r="E21" s="13"/>
      <c r="F21" s="13"/>
      <c r="G21" s="102"/>
    </row>
    <row r="22" spans="1:7" ht="15.75">
      <c r="A22" s="13"/>
      <c r="B22" s="13"/>
      <c r="C22" s="13"/>
      <c r="D22" s="13"/>
      <c r="E22" s="13"/>
      <c r="F22" s="13"/>
      <c r="G22" s="102"/>
    </row>
    <row r="23" spans="1:7" ht="15.75">
      <c r="A23" s="13"/>
      <c r="B23" s="13"/>
      <c r="C23" s="47"/>
      <c r="D23" s="13"/>
      <c r="E23" s="13"/>
      <c r="F23" s="13"/>
      <c r="G23" s="102"/>
    </row>
    <row r="24" spans="1:7" ht="15.75">
      <c r="A24" s="27"/>
      <c r="B24" s="27"/>
      <c r="C24" s="27"/>
      <c r="D24" s="27"/>
      <c r="E24" s="27"/>
      <c r="F24" s="27"/>
      <c r="G24" s="102"/>
    </row>
    <row r="25" spans="1:7" ht="15.75">
      <c r="A25" s="103"/>
      <c r="B25" s="103"/>
      <c r="C25" s="103"/>
      <c r="D25" s="103"/>
      <c r="E25" s="103"/>
      <c r="F25" s="103"/>
      <c r="G25" s="102"/>
    </row>
    <row r="26" spans="1:7" ht="15.75">
      <c r="A26" s="13"/>
      <c r="B26" s="13"/>
      <c r="C26" s="13"/>
      <c r="D26" s="13"/>
      <c r="E26" s="13"/>
      <c r="F26" s="13"/>
      <c r="G26" s="102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5.75">
      <c r="A1" s="10"/>
      <c r="B1" s="10"/>
      <c r="D1" s="274" t="s">
        <v>217</v>
      </c>
      <c r="E1" s="274"/>
      <c r="F1" s="274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290" t="s">
        <v>132</v>
      </c>
      <c r="B4" s="290"/>
      <c r="C4" s="290"/>
      <c r="D4" s="290"/>
      <c r="E4" s="290"/>
      <c r="F4" s="290"/>
    </row>
    <row r="5" spans="1:6" ht="16.5">
      <c r="A5" s="290" t="s">
        <v>189</v>
      </c>
      <c r="B5" s="290"/>
      <c r="C5" s="290"/>
      <c r="D5" s="290"/>
      <c r="E5" s="290"/>
      <c r="F5" s="290"/>
    </row>
    <row r="6" spans="1:6" ht="16.5">
      <c r="A6" s="290" t="s">
        <v>56</v>
      </c>
      <c r="B6" s="290"/>
      <c r="C6" s="290"/>
      <c r="D6" s="290"/>
      <c r="E6" s="290"/>
      <c r="F6" s="290"/>
    </row>
    <row r="7" spans="1:6" ht="15.75">
      <c r="A7" s="100"/>
      <c r="B7" s="100"/>
      <c r="C7" s="100"/>
      <c r="D7" s="100"/>
      <c r="E7" s="100"/>
      <c r="F7" s="100"/>
    </row>
    <row r="8" spans="1:6" ht="15.75">
      <c r="A8" s="13"/>
      <c r="B8" s="13"/>
      <c r="C8" s="13"/>
      <c r="D8" s="13"/>
      <c r="E8" s="13"/>
      <c r="F8" s="27"/>
    </row>
    <row r="9" spans="1:6" ht="16.5">
      <c r="A9" s="185" t="s">
        <v>8</v>
      </c>
      <c r="B9" s="302" t="s">
        <v>190</v>
      </c>
      <c r="C9" s="303"/>
      <c r="D9" s="186" t="s">
        <v>13</v>
      </c>
      <c r="E9" s="302" t="s">
        <v>190</v>
      </c>
      <c r="F9" s="303"/>
    </row>
    <row r="10" spans="1:6" ht="15">
      <c r="A10" s="227" t="s">
        <v>106</v>
      </c>
      <c r="B10" s="228">
        <f>E19</f>
        <v>8500</v>
      </c>
      <c r="C10" s="207"/>
      <c r="D10" s="229" t="s">
        <v>14</v>
      </c>
      <c r="E10" s="230">
        <f>SUM(E11:E12)</f>
        <v>7000</v>
      </c>
      <c r="F10" s="203"/>
    </row>
    <row r="11" spans="1:6" ht="15.75">
      <c r="A11" s="201"/>
      <c r="B11" s="231"/>
      <c r="C11" s="207"/>
      <c r="D11" s="216" t="s">
        <v>201</v>
      </c>
      <c r="E11" s="226">
        <f>'Fejlesztési kiadások'!C12</f>
        <v>2000</v>
      </c>
      <c r="F11" s="207"/>
    </row>
    <row r="12" spans="1:6" ht="15.75">
      <c r="A12" s="227"/>
      <c r="B12" s="228"/>
      <c r="C12" s="207"/>
      <c r="D12" s="216" t="s">
        <v>202</v>
      </c>
      <c r="E12" s="226">
        <f>'Fejlesztési kiadások'!C13</f>
        <v>5000</v>
      </c>
      <c r="F12" s="207"/>
    </row>
    <row r="13" spans="1:6" ht="15">
      <c r="A13" s="227"/>
      <c r="B13" s="228"/>
      <c r="C13" s="207"/>
      <c r="D13" s="233" t="s">
        <v>188</v>
      </c>
      <c r="E13" s="258">
        <f>E14</f>
        <v>1500</v>
      </c>
      <c r="F13" s="207"/>
    </row>
    <row r="14" spans="1:6" ht="15.75">
      <c r="A14" s="227"/>
      <c r="B14" s="228"/>
      <c r="C14" s="207"/>
      <c r="D14" s="216" t="s">
        <v>216</v>
      </c>
      <c r="E14" s="226">
        <f>'Fejlesztési kiadások'!C14</f>
        <v>1500</v>
      </c>
      <c r="F14" s="207"/>
    </row>
    <row r="15" spans="1:6" ht="15.75" hidden="1">
      <c r="A15" s="201"/>
      <c r="B15" s="231"/>
      <c r="C15" s="207"/>
      <c r="D15" s="216"/>
      <c r="E15" s="226"/>
      <c r="F15" s="207"/>
    </row>
    <row r="16" spans="1:6" ht="15.75" hidden="1">
      <c r="A16" s="201"/>
      <c r="B16" s="231"/>
      <c r="C16" s="207"/>
      <c r="D16" s="216"/>
      <c r="E16" s="226"/>
      <c r="F16" s="207"/>
    </row>
    <row r="17" spans="1:6" ht="15.75" hidden="1">
      <c r="A17" s="201"/>
      <c r="B17" s="231"/>
      <c r="C17" s="207"/>
      <c r="D17" s="216"/>
      <c r="E17" s="226"/>
      <c r="F17" s="207"/>
    </row>
    <row r="18" spans="1:6" ht="15.75">
      <c r="A18" s="201"/>
      <c r="B18" s="231"/>
      <c r="C18" s="207"/>
      <c r="D18" s="216"/>
      <c r="E18" s="226"/>
      <c r="F18" s="207"/>
    </row>
    <row r="19" spans="1:7" ht="16.5">
      <c r="A19" s="197" t="s">
        <v>15</v>
      </c>
      <c r="B19" s="232">
        <f>B10+B12</f>
        <v>8500</v>
      </c>
      <c r="C19" s="199"/>
      <c r="D19" s="200" t="s">
        <v>16</v>
      </c>
      <c r="E19" s="232">
        <f>E10+E14</f>
        <v>8500</v>
      </c>
      <c r="F19" s="199"/>
      <c r="G19" s="102"/>
    </row>
    <row r="20" spans="1:7" ht="15.75">
      <c r="A20" s="13"/>
      <c r="B20" s="13"/>
      <c r="C20" s="13"/>
      <c r="D20" s="13"/>
      <c r="E20" s="13"/>
      <c r="F20" s="13"/>
      <c r="G20" s="102"/>
    </row>
    <row r="21" spans="1:7" ht="15.75">
      <c r="A21" s="13"/>
      <c r="B21" s="13"/>
      <c r="C21" s="13"/>
      <c r="D21" s="13"/>
      <c r="E21" s="13"/>
      <c r="F21" s="13"/>
      <c r="G21" s="102"/>
    </row>
    <row r="22" spans="1:7" ht="15.75">
      <c r="A22" s="13"/>
      <c r="B22" s="13"/>
      <c r="C22" s="13"/>
      <c r="D22" s="13"/>
      <c r="E22" s="13"/>
      <c r="F22" s="13"/>
      <c r="G22" s="102"/>
    </row>
    <row r="23" spans="1:7" ht="15.75">
      <c r="A23" s="13"/>
      <c r="B23" s="13"/>
      <c r="C23" s="47"/>
      <c r="D23" s="13"/>
      <c r="E23" s="13"/>
      <c r="F23" s="13"/>
      <c r="G23" s="102"/>
    </row>
    <row r="24" spans="1:7" ht="15.75">
      <c r="A24" s="13"/>
      <c r="B24" s="13"/>
      <c r="C24" s="47"/>
      <c r="D24" s="13"/>
      <c r="E24" s="13"/>
      <c r="F24" s="13"/>
      <c r="G24" s="102"/>
    </row>
    <row r="25" spans="1:7" ht="15.75">
      <c r="A25" s="13"/>
      <c r="B25" s="13"/>
      <c r="C25" s="13"/>
      <c r="D25" s="13"/>
      <c r="E25" s="13"/>
      <c r="F25" s="13"/>
      <c r="G25" s="102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8"/>
      <c r="B27" s="18"/>
      <c r="C27" s="18"/>
      <c r="D27" s="18"/>
      <c r="E27" s="18"/>
      <c r="F27" s="18"/>
    </row>
    <row r="29" spans="1:3" ht="15.75">
      <c r="A29" s="13"/>
      <c r="B29" s="28"/>
      <c r="C29" s="102"/>
    </row>
    <row r="30" spans="1:3" ht="15.75">
      <c r="A30" s="13"/>
      <c r="B30" s="28"/>
      <c r="C30" s="102"/>
    </row>
    <row r="31" spans="1:3" ht="15.75">
      <c r="A31" s="13"/>
      <c r="B31" s="28"/>
      <c r="C31" s="102"/>
    </row>
    <row r="32" spans="1:3" ht="15.75">
      <c r="A32" s="13"/>
      <c r="B32" s="28"/>
      <c r="C32" s="102"/>
    </row>
    <row r="33" spans="1:3" ht="15.75">
      <c r="A33" s="13"/>
      <c r="B33" s="28"/>
      <c r="C33" s="102"/>
    </row>
    <row r="34" spans="1:3" ht="15.75">
      <c r="A34" s="13"/>
      <c r="B34" s="28"/>
      <c r="C34" s="102"/>
    </row>
    <row r="35" spans="1:3" ht="15.75">
      <c r="A35" s="13"/>
      <c r="B35" s="28"/>
      <c r="C35" s="102"/>
    </row>
    <row r="36" spans="1:3" ht="15.75">
      <c r="A36" s="13"/>
      <c r="B36" s="28"/>
      <c r="C36" s="102"/>
    </row>
    <row r="37" spans="1:3" ht="15.75">
      <c r="A37" s="13"/>
      <c r="B37" s="28"/>
      <c r="C37" s="102"/>
    </row>
    <row r="38" spans="1:3" ht="15.75">
      <c r="A38" s="13"/>
      <c r="B38" s="28"/>
      <c r="C38" s="102"/>
    </row>
    <row r="39" spans="1:3" ht="15">
      <c r="A39" s="102"/>
      <c r="B39" s="102"/>
      <c r="C39" s="102"/>
    </row>
    <row r="40" spans="1:3" ht="15">
      <c r="A40" s="102"/>
      <c r="B40" s="102"/>
      <c r="C40" s="102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2019-02-08T11:00:44Z</cp:lastPrinted>
  <dcterms:created xsi:type="dcterms:W3CDTF">1997-01-17T14:02:09Z</dcterms:created>
  <dcterms:modified xsi:type="dcterms:W3CDTF">2019-02-08T11:05:40Z</dcterms:modified>
  <cp:category/>
  <cp:version/>
  <cp:contentType/>
  <cp:contentStatus/>
</cp:coreProperties>
</file>