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64690548-602C-4647-A3C4-8D3471C97175}" xr6:coauthVersionLast="43" xr6:coauthVersionMax="43" xr10:uidLastSave="{00000000-0000-0000-0000-000000000000}"/>
  <bookViews>
    <workbookView xWindow="-120" yWindow="-120" windowWidth="29040" windowHeight="15840" xr2:uid="{D4435D79-AF44-4B7A-B1F0-ECAEBB8E6D48}"/>
  </bookViews>
  <sheets>
    <sheet name="1.2.sz.mell." sheetId="1" r:id="rId1"/>
  </sheets>
  <externalReferences>
    <externalReference r:id="rId2"/>
  </externalReferences>
  <definedNames>
    <definedName name="_xlnm.Print_Area" localSheetId="0">'1.2.sz.mell.'!$A$2:$E$148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7" i="1" l="1"/>
  <c r="E137" i="1"/>
  <c r="D137" i="1"/>
  <c r="C127" i="1"/>
  <c r="C148" i="1" s="1"/>
  <c r="E110" i="1"/>
  <c r="E127" i="1" s="1"/>
  <c r="E148" i="1" s="1"/>
  <c r="D110" i="1"/>
  <c r="D127" i="1" s="1"/>
  <c r="D148" i="1" s="1"/>
  <c r="C110" i="1"/>
  <c r="E94" i="1"/>
  <c r="D94" i="1"/>
  <c r="C94" i="1"/>
  <c r="E86" i="1"/>
  <c r="E153" i="1" s="1"/>
  <c r="D86" i="1"/>
  <c r="C86" i="1"/>
  <c r="C87" i="1" s="1"/>
  <c r="D73" i="1"/>
  <c r="C73" i="1"/>
  <c r="E63" i="1"/>
  <c r="E87" i="1" s="1"/>
  <c r="E58" i="1"/>
  <c r="D58" i="1"/>
  <c r="D63" i="1" s="1"/>
  <c r="C58" i="1"/>
  <c r="C63" i="1" s="1"/>
  <c r="E36" i="1"/>
  <c r="D36" i="1"/>
  <c r="C36" i="1"/>
  <c r="E28" i="1"/>
  <c r="D28" i="1"/>
  <c r="C28" i="1"/>
  <c r="F21" i="1"/>
  <c r="E21" i="1"/>
  <c r="D21" i="1"/>
  <c r="E14" i="1"/>
  <c r="D14" i="1"/>
  <c r="C14" i="1"/>
  <c r="E7" i="1"/>
  <c r="D7" i="1"/>
  <c r="C7" i="1"/>
  <c r="C4" i="1"/>
  <c r="C91" i="1" s="1"/>
  <c r="D87" i="1" l="1"/>
  <c r="C153" i="1"/>
  <c r="D153" i="1"/>
</calcChain>
</file>

<file path=xl/sharedStrings.xml><?xml version="1.0" encoding="utf-8"?>
<sst xmlns="http://schemas.openxmlformats.org/spreadsheetml/2006/main" count="437" uniqueCount="335">
  <si>
    <t>1.2. melléklet az 5/2019 (V.30.) önkormányzati rendelethez</t>
  </si>
  <si>
    <t>B E V É T E L E 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</si>
  <si>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</si>
  <si>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</si>
  <si>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</si>
  <si>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</si>
  <si>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</si>
  <si>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</si>
  <si>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</si>
  <si>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</si>
  <si>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</si>
  <si>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</si>
  <si>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</si>
  <si>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</si>
  <si>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</si>
  <si>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</si>
  <si>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</si>
  <si>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</si>
  <si>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</si>
  <si>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</si>
  <si>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</si>
  <si>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</si>
  <si>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</si>
  <si>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</si>
  <si>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</si>
  <si>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</si>
  <si>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</si>
  <si>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</si>
  <si>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</si>
  <si>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</si>
  <si>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</si>
  <si>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</si>
  <si>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</si>
  <si>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</si>
  <si>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</si>
  <si>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</si>
  <si>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</si>
  <si>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</si>
  <si>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</si>
  <si>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</si>
  <si>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</si>
  <si>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</si>
  <si>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</si>
  <si>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</si>
  <si>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</si>
  <si>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</si>
  <si>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</si>
  <si>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</si>
  <si>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</si>
  <si>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</si>
  <si>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</si>
  <si>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</si>
  <si>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</si>
  <si>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</si>
  <si>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</si>
  <si>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</si>
  <si>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</si>
  <si>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</si>
  <si>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</si>
  <si>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</si>
  <si>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</si>
  <si>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</si>
  <si>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</si>
  <si>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</si>
  <si>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</si>
  <si>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</si>
  <si>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</si>
  <si>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</si>
  <si>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</si>
  <si>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</si>
  <si>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</si>
  <si>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</si>
  <si>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</si>
  <si>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</si>
  <si>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</si>
  <si>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</si>
  <si>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</si>
  <si>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</si>
  <si>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</si>
  <si>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</si>
  <si>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</si>
  <si>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</si>
  <si>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</si>
  <si>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</si>
  <si>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</si>
  <si>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</si>
  <si>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</si>
  <si>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</si>
  <si>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</si>
  <si>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</si>
  <si>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</si>
  <si>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</si>
  <si>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</si>
  <si>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</si>
  <si>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</si>
  <si>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4.5.</t>
  </si>
  <si>
    <t>Értékkesítési és forgalmi adó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</si>
  <si>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</si>
  <si>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</si>
  <si>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</si>
  <si>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</si>
  <si>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</si>
  <si>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</si>
  <si>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</si>
  <si>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</si>
  <si>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</si>
  <si>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</si>
  <si>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</si>
  <si>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</si>
  <si>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</si>
  <si>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</si>
  <si>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</si>
  <si>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</si>
  <si>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</si>
  <si>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</si>
  <si>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</si>
  <si>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</si>
  <si>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</si>
  <si>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</si>
  <si>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</si>
  <si>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</si>
  <si>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</si>
  <si>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</si>
  <si>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</si>
  <si>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</si>
  <si>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</si>
  <si>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</si>
  <si>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</si>
  <si>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</si>
  <si>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</si>
  <si>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</si>
  <si>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</si>
  <si>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</si>
  <si>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</si>
  <si>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</si>
  <si>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</si>
  <si>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</si>
  <si>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</si>
  <si>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</si>
  <si>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</si>
  <si>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</si>
  <si>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</si>
  <si>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</si>
  <si>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</si>
  <si>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</si>
  <si>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</si>
  <si>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</si>
  <si>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</si>
  <si>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</si>
  <si>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</si>
  <si>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</si>
  <si>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</si>
  <si>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</si>
  <si>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</si>
  <si>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</si>
  <si>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</si>
  <si>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</si>
  <si>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</si>
  <si>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</si>
  <si>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</si>
  <si>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</si>
  <si>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</si>
  <si>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</si>
  <si>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</si>
  <si>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</si>
  <si>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</si>
  <si>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</si>
  <si>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</si>
  <si>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</si>
  <si>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</si>
  <si>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</si>
  <si>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</si>
  <si>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</si>
  <si>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</si>
  <si>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</si>
  <si>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</si>
  <si>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</si>
  <si>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</si>
  <si>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</si>
  <si>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</si>
  <si>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</si>
  <si>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</si>
  <si>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</si>
  <si>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</si>
  <si>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</si>
  <si>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</si>
  <si>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</si>
  <si>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</si>
  <si>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</si>
  <si>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</si>
  <si>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</si>
  <si>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</si>
  <si>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</si>
  <si>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</si>
  <si>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</si>
  <si>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</si>
  <si>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</si>
  <si>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</si>
  <si>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</si>
  <si>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</si>
  <si>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</si>
  <si>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</si>
  <si>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</si>
  <si>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</si>
  <si>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</si>
  <si>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</si>
  <si>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</si>
  <si>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</si>
  <si>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</si>
  <si>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</si>
  <si>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</si>
  <si>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</si>
  <si>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</si>
  <si>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</si>
  <si>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</si>
  <si>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</si>
  <si>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</si>
  <si>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</si>
  <si>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</si>
  <si>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</si>
  <si>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</si>
  <si>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</si>
  <si>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</si>
  <si>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</si>
  <si>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</si>
  <si>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</si>
  <si>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</si>
  <si>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</si>
  <si>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</si>
  <si>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</si>
  <si>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</si>
  <si>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</si>
  <si>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</si>
  <si>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</si>
  <si>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</si>
  <si>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</si>
  <si>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</si>
  <si>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</si>
  <si>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</si>
  <si>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</si>
  <si>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</si>
  <si>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</si>
  <si>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</si>
  <si>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</si>
  <si>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</si>
  <si>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</si>
  <si>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</si>
  <si>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</si>
  <si>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</si>
  <si>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</si>
  <si>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</si>
  <si>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</si>
  <si>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</si>
  <si>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</si>
  <si>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</si>
  <si>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</si>
  <si>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</si>
  <si>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</si>
  <si>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</si>
  <si>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</si>
  <si>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</si>
  <si>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</si>
  <si>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</si>
  <si>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</si>
  <si>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</si>
  <si>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</si>
  <si>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</si>
  <si>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</si>
  <si>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</si>
  <si>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</si>
  <si>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</si>
  <si>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</si>
  <si>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</si>
  <si>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</si>
  <si>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</si>
  <si>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</si>
  <si>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</si>
  <si>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</si>
  <si>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</si>
  <si>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</si>
  <si>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</si>
  <si>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015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</si>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</sst>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0" fillId="0" borderId="0" xfId="1" applyFont="1" applyFill="1" applyProtection="1"/>
    <xf numFmtId="0" fontId="5" fillId="0" borderId="0" xfId="1" applyFont="1" applyFill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5" fillId="0" borderId="0" xfId="1" applyNumberFormat="1" applyFont="1" applyFill="1" applyProtection="1"/>
    <xf numFmtId="49" fontId="2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164" fontId="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left" wrapText="1" indent="1"/>
    </xf>
    <xf numFmtId="164" fontId="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49" fontId="2" fillId="0" borderId="20" xfId="1" applyNumberFormat="1" applyFont="1" applyFill="1" applyBorder="1" applyAlignment="1" applyProtection="1">
      <alignment horizontal="left" vertical="center" wrapText="1" indent="1"/>
    </xf>
    <xf numFmtId="0" fontId="8" fillId="0" borderId="21" xfId="0" applyFont="1" applyBorder="1" applyAlignment="1" applyProtection="1">
      <alignment horizontal="left" wrapText="1" indent="1"/>
    </xf>
    <xf numFmtId="164" fontId="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horizontal="left" vertical="center" wrapText="1" inden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0" fontId="8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vertical="center" wrapText="1"/>
    </xf>
    <xf numFmtId="0" fontId="9" fillId="0" borderId="22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11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7" fillId="0" borderId="24" xfId="1" applyFont="1" applyFill="1" applyBorder="1" applyAlignment="1" applyProtection="1">
      <alignment horizontal="center" vertical="center" wrapText="1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164" fontId="7" fillId="0" borderId="26" xfId="1" applyNumberFormat="1" applyFont="1" applyFill="1" applyBorder="1" applyAlignment="1" applyProtection="1">
      <alignment horizontal="right" vertical="center" wrapText="1" indent="1"/>
    </xf>
    <xf numFmtId="49" fontId="2" fillId="0" borderId="2" xfId="1" applyNumberFormat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5" xfId="1" applyFont="1" applyFill="1" applyBorder="1" applyAlignment="1" applyProtection="1">
      <alignment horizontal="left" vertical="center" wrapText="1" indent="1"/>
    </xf>
    <xf numFmtId="0" fontId="2" fillId="0" borderId="28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indent="6"/>
    </xf>
    <xf numFmtId="0" fontId="2" fillId="0" borderId="15" xfId="1" applyFont="1" applyFill="1" applyBorder="1" applyAlignment="1" applyProtection="1">
      <alignment horizontal="left" vertical="center" wrapText="1" indent="6"/>
    </xf>
    <xf numFmtId="0" fontId="2" fillId="0" borderId="18" xfId="1" applyFont="1" applyFill="1" applyBorder="1" applyAlignment="1" applyProtection="1">
      <alignment horizontal="left" vertical="center" wrapText="1" indent="6"/>
    </xf>
    <xf numFmtId="49" fontId="2" fillId="0" borderId="5" xfId="1" applyNumberFormat="1" applyFont="1" applyFill="1" applyBorder="1" applyAlignment="1" applyProtection="1">
      <alignment horizontal="left" vertical="center" wrapText="1" indent="1"/>
    </xf>
    <xf numFmtId="0" fontId="2" fillId="0" borderId="6" xfId="1" applyFont="1" applyFill="1" applyBorder="1" applyAlignment="1" applyProtection="1">
      <alignment horizontal="left" vertical="center" wrapText="1" indent="6"/>
    </xf>
    <xf numFmtId="164" fontId="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2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3" fontId="6" fillId="0" borderId="15" xfId="1" applyNumberFormat="1" applyFont="1" applyFill="1" applyBorder="1" applyAlignment="1" applyProtection="1">
      <alignment horizontal="right" vertical="center" indent="1"/>
    </xf>
    <xf numFmtId="0" fontId="1" fillId="0" borderId="15" xfId="1" applyFont="1" applyFill="1" applyBorder="1" applyAlignment="1" applyProtection="1">
      <alignment horizontal="right" vertical="center" indent="1"/>
    </xf>
    <xf numFmtId="0" fontId="2" fillId="0" borderId="12" xfId="1" applyFont="1" applyFill="1" applyBorder="1" applyAlignment="1" applyProtection="1">
      <alignment horizontal="left" vertical="center" wrapText="1" indent="1"/>
    </xf>
    <xf numFmtId="0" fontId="2" fillId="0" borderId="21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0" fontId="9" fillId="0" borderId="22" xfId="0" applyFont="1" applyBorder="1" applyAlignment="1" applyProtection="1">
      <alignment horizontal="left" vertical="center" wrapText="1" indent="1"/>
    </xf>
    <xf numFmtId="0" fontId="10" fillId="0" borderId="23" xfId="0" applyFont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0" fontId="11" fillId="0" borderId="1" xfId="0" applyFont="1" applyFill="1" applyBorder="1" applyAlignment="1" applyProtection="1">
      <alignment horizontal="right" vertical="center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316A8939-ED2F-4890-8BAF-4D485E012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4">
          <cell r="C4" t="str">
            <v xml:space="preserve">2018.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0548-6081-4787-A272-D37FCCC1C46B}">
  <sheetPr>
    <tabColor indexed="50"/>
  </sheetPr>
  <dimension ref="A1:I163"/>
  <sheetViews>
    <sheetView tabSelected="1" zoomScale="190" zoomScaleNormal="190" zoomScaleSheetLayoutView="100" workbookViewId="0">
      <selection activeCell="C1" sqref="C1"/>
    </sheetView>
  </sheetViews>
  <sheetFormatPr defaultRowHeight="15.75" x14ac:dyDescent="0.25"/>
  <cols>
    <col min="1" max="1" width="9.5" style="1" customWidth="1"/>
    <col min="2" max="2" width="60.83203125" style="1" customWidth="1"/>
    <col min="3" max="5" width="15.83203125" style="99" customWidth="1"/>
    <col min="6" max="6" width="9.33203125" style="4" hidden="1" customWidth="1"/>
    <col min="7" max="256" width="9.33203125" style="4"/>
    <col min="257" max="257" width="9.5" style="4" customWidth="1"/>
    <col min="258" max="258" width="60.83203125" style="4" customWidth="1"/>
    <col min="259" max="261" width="15.83203125" style="4" customWidth="1"/>
    <col min="262" max="262" width="0" style="4" hidden="1" customWidth="1"/>
    <col min="263" max="512" width="9.33203125" style="4"/>
    <col min="513" max="513" width="9.5" style="4" customWidth="1"/>
    <col min="514" max="514" width="60.83203125" style="4" customWidth="1"/>
    <col min="515" max="517" width="15.83203125" style="4" customWidth="1"/>
    <col min="518" max="518" width="0" style="4" hidden="1" customWidth="1"/>
    <col min="519" max="768" width="9.33203125" style="4"/>
    <col min="769" max="769" width="9.5" style="4" customWidth="1"/>
    <col min="770" max="770" width="60.83203125" style="4" customWidth="1"/>
    <col min="771" max="773" width="15.83203125" style="4" customWidth="1"/>
    <col min="774" max="774" width="0" style="4" hidden="1" customWidth="1"/>
    <col min="775" max="1024" width="9.33203125" style="4"/>
    <col min="1025" max="1025" width="9.5" style="4" customWidth="1"/>
    <col min="1026" max="1026" width="60.83203125" style="4" customWidth="1"/>
    <col min="1027" max="1029" width="15.83203125" style="4" customWidth="1"/>
    <col min="1030" max="1030" width="0" style="4" hidden="1" customWidth="1"/>
    <col min="1031" max="1280" width="9.33203125" style="4"/>
    <col min="1281" max="1281" width="9.5" style="4" customWidth="1"/>
    <col min="1282" max="1282" width="60.83203125" style="4" customWidth="1"/>
    <col min="1283" max="1285" width="15.83203125" style="4" customWidth="1"/>
    <col min="1286" max="1286" width="0" style="4" hidden="1" customWidth="1"/>
    <col min="1287" max="1536" width="9.33203125" style="4"/>
    <col min="1537" max="1537" width="9.5" style="4" customWidth="1"/>
    <col min="1538" max="1538" width="60.83203125" style="4" customWidth="1"/>
    <col min="1539" max="1541" width="15.83203125" style="4" customWidth="1"/>
    <col min="1542" max="1542" width="0" style="4" hidden="1" customWidth="1"/>
    <col min="1543" max="1792" width="9.33203125" style="4"/>
    <col min="1793" max="1793" width="9.5" style="4" customWidth="1"/>
    <col min="1794" max="1794" width="60.83203125" style="4" customWidth="1"/>
    <col min="1795" max="1797" width="15.83203125" style="4" customWidth="1"/>
    <col min="1798" max="1798" width="0" style="4" hidden="1" customWidth="1"/>
    <col min="1799" max="2048" width="9.33203125" style="4"/>
    <col min="2049" max="2049" width="9.5" style="4" customWidth="1"/>
    <col min="2050" max="2050" width="60.83203125" style="4" customWidth="1"/>
    <col min="2051" max="2053" width="15.83203125" style="4" customWidth="1"/>
    <col min="2054" max="2054" width="0" style="4" hidden="1" customWidth="1"/>
    <col min="2055" max="2304" width="9.33203125" style="4"/>
    <col min="2305" max="2305" width="9.5" style="4" customWidth="1"/>
    <col min="2306" max="2306" width="60.83203125" style="4" customWidth="1"/>
    <col min="2307" max="2309" width="15.83203125" style="4" customWidth="1"/>
    <col min="2310" max="2310" width="0" style="4" hidden="1" customWidth="1"/>
    <col min="2311" max="2560" width="9.33203125" style="4"/>
    <col min="2561" max="2561" width="9.5" style="4" customWidth="1"/>
    <col min="2562" max="2562" width="60.83203125" style="4" customWidth="1"/>
    <col min="2563" max="2565" width="15.83203125" style="4" customWidth="1"/>
    <col min="2566" max="2566" width="0" style="4" hidden="1" customWidth="1"/>
    <col min="2567" max="2816" width="9.33203125" style="4"/>
    <col min="2817" max="2817" width="9.5" style="4" customWidth="1"/>
    <col min="2818" max="2818" width="60.83203125" style="4" customWidth="1"/>
    <col min="2819" max="2821" width="15.83203125" style="4" customWidth="1"/>
    <col min="2822" max="2822" width="0" style="4" hidden="1" customWidth="1"/>
    <col min="2823" max="3072" width="9.33203125" style="4"/>
    <col min="3073" max="3073" width="9.5" style="4" customWidth="1"/>
    <col min="3074" max="3074" width="60.83203125" style="4" customWidth="1"/>
    <col min="3075" max="3077" width="15.83203125" style="4" customWidth="1"/>
    <col min="3078" max="3078" width="0" style="4" hidden="1" customWidth="1"/>
    <col min="3079" max="3328" width="9.33203125" style="4"/>
    <col min="3329" max="3329" width="9.5" style="4" customWidth="1"/>
    <col min="3330" max="3330" width="60.83203125" style="4" customWidth="1"/>
    <col min="3331" max="3333" width="15.83203125" style="4" customWidth="1"/>
    <col min="3334" max="3334" width="0" style="4" hidden="1" customWidth="1"/>
    <col min="3335" max="3584" width="9.33203125" style="4"/>
    <col min="3585" max="3585" width="9.5" style="4" customWidth="1"/>
    <col min="3586" max="3586" width="60.83203125" style="4" customWidth="1"/>
    <col min="3587" max="3589" width="15.83203125" style="4" customWidth="1"/>
    <col min="3590" max="3590" width="0" style="4" hidden="1" customWidth="1"/>
    <col min="3591" max="3840" width="9.33203125" style="4"/>
    <col min="3841" max="3841" width="9.5" style="4" customWidth="1"/>
    <col min="3842" max="3842" width="60.83203125" style="4" customWidth="1"/>
    <col min="3843" max="3845" width="15.83203125" style="4" customWidth="1"/>
    <col min="3846" max="3846" width="0" style="4" hidden="1" customWidth="1"/>
    <col min="3847" max="4096" width="9.33203125" style="4"/>
    <col min="4097" max="4097" width="9.5" style="4" customWidth="1"/>
    <col min="4098" max="4098" width="60.83203125" style="4" customWidth="1"/>
    <col min="4099" max="4101" width="15.83203125" style="4" customWidth="1"/>
    <col min="4102" max="4102" width="0" style="4" hidden="1" customWidth="1"/>
    <col min="4103" max="4352" width="9.33203125" style="4"/>
    <col min="4353" max="4353" width="9.5" style="4" customWidth="1"/>
    <col min="4354" max="4354" width="60.83203125" style="4" customWidth="1"/>
    <col min="4355" max="4357" width="15.83203125" style="4" customWidth="1"/>
    <col min="4358" max="4358" width="0" style="4" hidden="1" customWidth="1"/>
    <col min="4359" max="4608" width="9.33203125" style="4"/>
    <col min="4609" max="4609" width="9.5" style="4" customWidth="1"/>
    <col min="4610" max="4610" width="60.83203125" style="4" customWidth="1"/>
    <col min="4611" max="4613" width="15.83203125" style="4" customWidth="1"/>
    <col min="4614" max="4614" width="0" style="4" hidden="1" customWidth="1"/>
    <col min="4615" max="4864" width="9.33203125" style="4"/>
    <col min="4865" max="4865" width="9.5" style="4" customWidth="1"/>
    <col min="4866" max="4866" width="60.83203125" style="4" customWidth="1"/>
    <col min="4867" max="4869" width="15.83203125" style="4" customWidth="1"/>
    <col min="4870" max="4870" width="0" style="4" hidden="1" customWidth="1"/>
    <col min="4871" max="5120" width="9.33203125" style="4"/>
    <col min="5121" max="5121" width="9.5" style="4" customWidth="1"/>
    <col min="5122" max="5122" width="60.83203125" style="4" customWidth="1"/>
    <col min="5123" max="5125" width="15.83203125" style="4" customWidth="1"/>
    <col min="5126" max="5126" width="0" style="4" hidden="1" customWidth="1"/>
    <col min="5127" max="5376" width="9.33203125" style="4"/>
    <col min="5377" max="5377" width="9.5" style="4" customWidth="1"/>
    <col min="5378" max="5378" width="60.83203125" style="4" customWidth="1"/>
    <col min="5379" max="5381" width="15.83203125" style="4" customWidth="1"/>
    <col min="5382" max="5382" width="0" style="4" hidden="1" customWidth="1"/>
    <col min="5383" max="5632" width="9.33203125" style="4"/>
    <col min="5633" max="5633" width="9.5" style="4" customWidth="1"/>
    <col min="5634" max="5634" width="60.83203125" style="4" customWidth="1"/>
    <col min="5635" max="5637" width="15.83203125" style="4" customWidth="1"/>
    <col min="5638" max="5638" width="0" style="4" hidden="1" customWidth="1"/>
    <col min="5639" max="5888" width="9.33203125" style="4"/>
    <col min="5889" max="5889" width="9.5" style="4" customWidth="1"/>
    <col min="5890" max="5890" width="60.83203125" style="4" customWidth="1"/>
    <col min="5891" max="5893" width="15.83203125" style="4" customWidth="1"/>
    <col min="5894" max="5894" width="0" style="4" hidden="1" customWidth="1"/>
    <col min="5895" max="6144" width="9.33203125" style="4"/>
    <col min="6145" max="6145" width="9.5" style="4" customWidth="1"/>
    <col min="6146" max="6146" width="60.83203125" style="4" customWidth="1"/>
    <col min="6147" max="6149" width="15.83203125" style="4" customWidth="1"/>
    <col min="6150" max="6150" width="0" style="4" hidden="1" customWidth="1"/>
    <col min="6151" max="6400" width="9.33203125" style="4"/>
    <col min="6401" max="6401" width="9.5" style="4" customWidth="1"/>
    <col min="6402" max="6402" width="60.83203125" style="4" customWidth="1"/>
    <col min="6403" max="6405" width="15.83203125" style="4" customWidth="1"/>
    <col min="6406" max="6406" width="0" style="4" hidden="1" customWidth="1"/>
    <col min="6407" max="6656" width="9.33203125" style="4"/>
    <col min="6657" max="6657" width="9.5" style="4" customWidth="1"/>
    <col min="6658" max="6658" width="60.83203125" style="4" customWidth="1"/>
    <col min="6659" max="6661" width="15.83203125" style="4" customWidth="1"/>
    <col min="6662" max="6662" width="0" style="4" hidden="1" customWidth="1"/>
    <col min="6663" max="6912" width="9.33203125" style="4"/>
    <col min="6913" max="6913" width="9.5" style="4" customWidth="1"/>
    <col min="6914" max="6914" width="60.83203125" style="4" customWidth="1"/>
    <col min="6915" max="6917" width="15.83203125" style="4" customWidth="1"/>
    <col min="6918" max="6918" width="0" style="4" hidden="1" customWidth="1"/>
    <col min="6919" max="7168" width="9.33203125" style="4"/>
    <col min="7169" max="7169" width="9.5" style="4" customWidth="1"/>
    <col min="7170" max="7170" width="60.83203125" style="4" customWidth="1"/>
    <col min="7171" max="7173" width="15.83203125" style="4" customWidth="1"/>
    <col min="7174" max="7174" width="0" style="4" hidden="1" customWidth="1"/>
    <col min="7175" max="7424" width="9.33203125" style="4"/>
    <col min="7425" max="7425" width="9.5" style="4" customWidth="1"/>
    <col min="7426" max="7426" width="60.83203125" style="4" customWidth="1"/>
    <col min="7427" max="7429" width="15.83203125" style="4" customWidth="1"/>
    <col min="7430" max="7430" width="0" style="4" hidden="1" customWidth="1"/>
    <col min="7431" max="7680" width="9.33203125" style="4"/>
    <col min="7681" max="7681" width="9.5" style="4" customWidth="1"/>
    <col min="7682" max="7682" width="60.83203125" style="4" customWidth="1"/>
    <col min="7683" max="7685" width="15.83203125" style="4" customWidth="1"/>
    <col min="7686" max="7686" width="0" style="4" hidden="1" customWidth="1"/>
    <col min="7687" max="7936" width="9.33203125" style="4"/>
    <col min="7937" max="7937" width="9.5" style="4" customWidth="1"/>
    <col min="7938" max="7938" width="60.83203125" style="4" customWidth="1"/>
    <col min="7939" max="7941" width="15.83203125" style="4" customWidth="1"/>
    <col min="7942" max="7942" width="0" style="4" hidden="1" customWidth="1"/>
    <col min="7943" max="8192" width="9.33203125" style="4"/>
    <col min="8193" max="8193" width="9.5" style="4" customWidth="1"/>
    <col min="8194" max="8194" width="60.83203125" style="4" customWidth="1"/>
    <col min="8195" max="8197" width="15.83203125" style="4" customWidth="1"/>
    <col min="8198" max="8198" width="0" style="4" hidden="1" customWidth="1"/>
    <col min="8199" max="8448" width="9.33203125" style="4"/>
    <col min="8449" max="8449" width="9.5" style="4" customWidth="1"/>
    <col min="8450" max="8450" width="60.83203125" style="4" customWidth="1"/>
    <col min="8451" max="8453" width="15.83203125" style="4" customWidth="1"/>
    <col min="8454" max="8454" width="0" style="4" hidden="1" customWidth="1"/>
    <col min="8455" max="8704" width="9.33203125" style="4"/>
    <col min="8705" max="8705" width="9.5" style="4" customWidth="1"/>
    <col min="8706" max="8706" width="60.83203125" style="4" customWidth="1"/>
    <col min="8707" max="8709" width="15.83203125" style="4" customWidth="1"/>
    <col min="8710" max="8710" width="0" style="4" hidden="1" customWidth="1"/>
    <col min="8711" max="8960" width="9.33203125" style="4"/>
    <col min="8961" max="8961" width="9.5" style="4" customWidth="1"/>
    <col min="8962" max="8962" width="60.83203125" style="4" customWidth="1"/>
    <col min="8963" max="8965" width="15.83203125" style="4" customWidth="1"/>
    <col min="8966" max="8966" width="0" style="4" hidden="1" customWidth="1"/>
    <col min="8967" max="9216" width="9.33203125" style="4"/>
    <col min="9217" max="9217" width="9.5" style="4" customWidth="1"/>
    <col min="9218" max="9218" width="60.83203125" style="4" customWidth="1"/>
    <col min="9219" max="9221" width="15.83203125" style="4" customWidth="1"/>
    <col min="9222" max="9222" width="0" style="4" hidden="1" customWidth="1"/>
    <col min="9223" max="9472" width="9.33203125" style="4"/>
    <col min="9473" max="9473" width="9.5" style="4" customWidth="1"/>
    <col min="9474" max="9474" width="60.83203125" style="4" customWidth="1"/>
    <col min="9475" max="9477" width="15.83203125" style="4" customWidth="1"/>
    <col min="9478" max="9478" width="0" style="4" hidden="1" customWidth="1"/>
    <col min="9479" max="9728" width="9.33203125" style="4"/>
    <col min="9729" max="9729" width="9.5" style="4" customWidth="1"/>
    <col min="9730" max="9730" width="60.83203125" style="4" customWidth="1"/>
    <col min="9731" max="9733" width="15.83203125" style="4" customWidth="1"/>
    <col min="9734" max="9734" width="0" style="4" hidden="1" customWidth="1"/>
    <col min="9735" max="9984" width="9.33203125" style="4"/>
    <col min="9985" max="9985" width="9.5" style="4" customWidth="1"/>
    <col min="9986" max="9986" width="60.83203125" style="4" customWidth="1"/>
    <col min="9987" max="9989" width="15.83203125" style="4" customWidth="1"/>
    <col min="9990" max="9990" width="0" style="4" hidden="1" customWidth="1"/>
    <col min="9991" max="10240" width="9.33203125" style="4"/>
    <col min="10241" max="10241" width="9.5" style="4" customWidth="1"/>
    <col min="10242" max="10242" width="60.83203125" style="4" customWidth="1"/>
    <col min="10243" max="10245" width="15.83203125" style="4" customWidth="1"/>
    <col min="10246" max="10246" width="0" style="4" hidden="1" customWidth="1"/>
    <col min="10247" max="10496" width="9.33203125" style="4"/>
    <col min="10497" max="10497" width="9.5" style="4" customWidth="1"/>
    <col min="10498" max="10498" width="60.83203125" style="4" customWidth="1"/>
    <col min="10499" max="10501" width="15.83203125" style="4" customWidth="1"/>
    <col min="10502" max="10502" width="0" style="4" hidden="1" customWidth="1"/>
    <col min="10503" max="10752" width="9.33203125" style="4"/>
    <col min="10753" max="10753" width="9.5" style="4" customWidth="1"/>
    <col min="10754" max="10754" width="60.83203125" style="4" customWidth="1"/>
    <col min="10755" max="10757" width="15.83203125" style="4" customWidth="1"/>
    <col min="10758" max="10758" width="0" style="4" hidden="1" customWidth="1"/>
    <col min="10759" max="11008" width="9.33203125" style="4"/>
    <col min="11009" max="11009" width="9.5" style="4" customWidth="1"/>
    <col min="11010" max="11010" width="60.83203125" style="4" customWidth="1"/>
    <col min="11011" max="11013" width="15.83203125" style="4" customWidth="1"/>
    <col min="11014" max="11014" width="0" style="4" hidden="1" customWidth="1"/>
    <col min="11015" max="11264" width="9.33203125" style="4"/>
    <col min="11265" max="11265" width="9.5" style="4" customWidth="1"/>
    <col min="11266" max="11266" width="60.83203125" style="4" customWidth="1"/>
    <col min="11267" max="11269" width="15.83203125" style="4" customWidth="1"/>
    <col min="11270" max="11270" width="0" style="4" hidden="1" customWidth="1"/>
    <col min="11271" max="11520" width="9.33203125" style="4"/>
    <col min="11521" max="11521" width="9.5" style="4" customWidth="1"/>
    <col min="11522" max="11522" width="60.83203125" style="4" customWidth="1"/>
    <col min="11523" max="11525" width="15.83203125" style="4" customWidth="1"/>
    <col min="11526" max="11526" width="0" style="4" hidden="1" customWidth="1"/>
    <col min="11527" max="11776" width="9.33203125" style="4"/>
    <col min="11777" max="11777" width="9.5" style="4" customWidth="1"/>
    <col min="11778" max="11778" width="60.83203125" style="4" customWidth="1"/>
    <col min="11779" max="11781" width="15.83203125" style="4" customWidth="1"/>
    <col min="11782" max="11782" width="0" style="4" hidden="1" customWidth="1"/>
    <col min="11783" max="12032" width="9.33203125" style="4"/>
    <col min="12033" max="12033" width="9.5" style="4" customWidth="1"/>
    <col min="12034" max="12034" width="60.83203125" style="4" customWidth="1"/>
    <col min="12035" max="12037" width="15.83203125" style="4" customWidth="1"/>
    <col min="12038" max="12038" width="0" style="4" hidden="1" customWidth="1"/>
    <col min="12039" max="12288" width="9.33203125" style="4"/>
    <col min="12289" max="12289" width="9.5" style="4" customWidth="1"/>
    <col min="12290" max="12290" width="60.83203125" style="4" customWidth="1"/>
    <col min="12291" max="12293" width="15.83203125" style="4" customWidth="1"/>
    <col min="12294" max="12294" width="0" style="4" hidden="1" customWidth="1"/>
    <col min="12295" max="12544" width="9.33203125" style="4"/>
    <col min="12545" max="12545" width="9.5" style="4" customWidth="1"/>
    <col min="12546" max="12546" width="60.83203125" style="4" customWidth="1"/>
    <col min="12547" max="12549" width="15.83203125" style="4" customWidth="1"/>
    <col min="12550" max="12550" width="0" style="4" hidden="1" customWidth="1"/>
    <col min="12551" max="12800" width="9.33203125" style="4"/>
    <col min="12801" max="12801" width="9.5" style="4" customWidth="1"/>
    <col min="12802" max="12802" width="60.83203125" style="4" customWidth="1"/>
    <col min="12803" max="12805" width="15.83203125" style="4" customWidth="1"/>
    <col min="12806" max="12806" width="0" style="4" hidden="1" customWidth="1"/>
    <col min="12807" max="13056" width="9.33203125" style="4"/>
    <col min="13057" max="13057" width="9.5" style="4" customWidth="1"/>
    <col min="13058" max="13058" width="60.83203125" style="4" customWidth="1"/>
    <col min="13059" max="13061" width="15.83203125" style="4" customWidth="1"/>
    <col min="13062" max="13062" width="0" style="4" hidden="1" customWidth="1"/>
    <col min="13063" max="13312" width="9.33203125" style="4"/>
    <col min="13313" max="13313" width="9.5" style="4" customWidth="1"/>
    <col min="13314" max="13314" width="60.83203125" style="4" customWidth="1"/>
    <col min="13315" max="13317" width="15.83203125" style="4" customWidth="1"/>
    <col min="13318" max="13318" width="0" style="4" hidden="1" customWidth="1"/>
    <col min="13319" max="13568" width="9.33203125" style="4"/>
    <col min="13569" max="13569" width="9.5" style="4" customWidth="1"/>
    <col min="13570" max="13570" width="60.83203125" style="4" customWidth="1"/>
    <col min="13571" max="13573" width="15.83203125" style="4" customWidth="1"/>
    <col min="13574" max="13574" width="0" style="4" hidden="1" customWidth="1"/>
    <col min="13575" max="13824" width="9.33203125" style="4"/>
    <col min="13825" max="13825" width="9.5" style="4" customWidth="1"/>
    <col min="13826" max="13826" width="60.83203125" style="4" customWidth="1"/>
    <col min="13827" max="13829" width="15.83203125" style="4" customWidth="1"/>
    <col min="13830" max="13830" width="0" style="4" hidden="1" customWidth="1"/>
    <col min="13831" max="14080" width="9.33203125" style="4"/>
    <col min="14081" max="14081" width="9.5" style="4" customWidth="1"/>
    <col min="14082" max="14082" width="60.83203125" style="4" customWidth="1"/>
    <col min="14083" max="14085" width="15.83203125" style="4" customWidth="1"/>
    <col min="14086" max="14086" width="0" style="4" hidden="1" customWidth="1"/>
    <col min="14087" max="14336" width="9.33203125" style="4"/>
    <col min="14337" max="14337" width="9.5" style="4" customWidth="1"/>
    <col min="14338" max="14338" width="60.83203125" style="4" customWidth="1"/>
    <col min="14339" max="14341" width="15.83203125" style="4" customWidth="1"/>
    <col min="14342" max="14342" width="0" style="4" hidden="1" customWidth="1"/>
    <col min="14343" max="14592" width="9.33203125" style="4"/>
    <col min="14593" max="14593" width="9.5" style="4" customWidth="1"/>
    <col min="14594" max="14594" width="60.83203125" style="4" customWidth="1"/>
    <col min="14595" max="14597" width="15.83203125" style="4" customWidth="1"/>
    <col min="14598" max="14598" width="0" style="4" hidden="1" customWidth="1"/>
    <col min="14599" max="14848" width="9.33203125" style="4"/>
    <col min="14849" max="14849" width="9.5" style="4" customWidth="1"/>
    <col min="14850" max="14850" width="60.83203125" style="4" customWidth="1"/>
    <col min="14851" max="14853" width="15.83203125" style="4" customWidth="1"/>
    <col min="14854" max="14854" width="0" style="4" hidden="1" customWidth="1"/>
    <col min="14855" max="15104" width="9.33203125" style="4"/>
    <col min="15105" max="15105" width="9.5" style="4" customWidth="1"/>
    <col min="15106" max="15106" width="60.83203125" style="4" customWidth="1"/>
    <col min="15107" max="15109" width="15.83203125" style="4" customWidth="1"/>
    <col min="15110" max="15110" width="0" style="4" hidden="1" customWidth="1"/>
    <col min="15111" max="15360" width="9.33203125" style="4"/>
    <col min="15361" max="15361" width="9.5" style="4" customWidth="1"/>
    <col min="15362" max="15362" width="60.83203125" style="4" customWidth="1"/>
    <col min="15363" max="15365" width="15.83203125" style="4" customWidth="1"/>
    <col min="15366" max="15366" width="0" style="4" hidden="1" customWidth="1"/>
    <col min="15367" max="15616" width="9.33203125" style="4"/>
    <col min="15617" max="15617" width="9.5" style="4" customWidth="1"/>
    <col min="15618" max="15618" width="60.83203125" style="4" customWidth="1"/>
    <col min="15619" max="15621" width="15.83203125" style="4" customWidth="1"/>
    <col min="15622" max="15622" width="0" style="4" hidden="1" customWidth="1"/>
    <col min="15623" max="15872" width="9.33203125" style="4"/>
    <col min="15873" max="15873" width="9.5" style="4" customWidth="1"/>
    <col min="15874" max="15874" width="60.83203125" style="4" customWidth="1"/>
    <col min="15875" max="15877" width="15.83203125" style="4" customWidth="1"/>
    <col min="15878" max="15878" width="0" style="4" hidden="1" customWidth="1"/>
    <col min="15879" max="16128" width="9.33203125" style="4"/>
    <col min="16129" max="16129" width="9.5" style="4" customWidth="1"/>
    <col min="16130" max="16130" width="60.83203125" style="4" customWidth="1"/>
    <col min="16131" max="16133" width="15.83203125" style="4" customWidth="1"/>
    <col min="16134" max="16134" width="0" style="4" hidden="1" customWidth="1"/>
    <col min="16135" max="16384" width="9.33203125" style="4"/>
  </cols>
  <sheetData>
    <row r="1" spans="1:7" x14ac:dyDescent="0.25">
      <c r="C1" s="2" t="s">
        <v>0</v>
      </c>
      <c r="D1" s="2"/>
      <c r="E1" s="2"/>
      <c r="F1" s="2"/>
      <c r="G1" s="3"/>
    </row>
    <row r="2" spans="1:7" ht="15.95" customHeight="1" x14ac:dyDescent="0.25">
      <c r="A2" s="5" t="s">
        <v>1</v>
      </c>
      <c r="B2" s="5"/>
      <c r="C2" s="5"/>
      <c r="D2" s="5"/>
      <c r="E2" s="5"/>
    </row>
    <row r="3" spans="1:7" ht="15.95" customHeight="1" thickBot="1" x14ac:dyDescent="0.3">
      <c r="A3" s="6"/>
      <c r="B3" s="7"/>
      <c r="C3" s="8"/>
      <c r="D3" s="4"/>
      <c r="E3" s="4"/>
    </row>
    <row r="4" spans="1:7" ht="15.95" customHeight="1" x14ac:dyDescent="0.25">
      <c r="A4" s="9" t="s">
        <v>2</v>
      </c>
      <c r="B4" s="10" t="s">
        <v>3</v>
      </c>
      <c r="C4" s="11" t="str">
        <f>+'[1]1.1.sz.mell.'!C4:E4</f>
        <v xml:space="preserve">2018. évi </v>
      </c>
      <c r="D4" s="11"/>
      <c r="E4" s="12"/>
      <c r="F4" s="13"/>
    </row>
    <row r="5" spans="1:7" ht="38.1" customHeight="1" thickBot="1" x14ac:dyDescent="0.3">
      <c r="A5" s="14"/>
      <c r="B5" s="15"/>
      <c r="C5" s="16" t="s">
        <v>4</v>
      </c>
      <c r="D5" s="16" t="s">
        <v>5</v>
      </c>
      <c r="E5" s="17" t="s">
        <v>6</v>
      </c>
      <c r="F5" s="13"/>
    </row>
    <row r="6" spans="1:7" s="2" customFormat="1" ht="12" customHeight="1" thickBot="1" x14ac:dyDescent="0.2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1"/>
    </row>
    <row r="7" spans="1:7" s="8" customFormat="1" ht="12" customHeight="1" thickBot="1" x14ac:dyDescent="0.25">
      <c r="A7" s="22" t="s">
        <v>12</v>
      </c>
      <c r="B7" s="23" t="s">
        <v>13</v>
      </c>
      <c r="C7" s="24">
        <f>SUM(C8:C13)</f>
        <v>207193733</v>
      </c>
      <c r="D7" s="24">
        <f>SUM(D8:D13)</f>
        <v>213610966</v>
      </c>
      <c r="E7" s="25">
        <f>SUM(E8:E13)</f>
        <v>213610966</v>
      </c>
      <c r="F7" s="26" t="s">
        <v>14</v>
      </c>
    </row>
    <row r="8" spans="1:7" s="8" customFormat="1" ht="12" customHeight="1" x14ac:dyDescent="0.2">
      <c r="A8" s="27" t="s">
        <v>15</v>
      </c>
      <c r="B8" s="28" t="s">
        <v>16</v>
      </c>
      <c r="C8" s="29">
        <v>120592644</v>
      </c>
      <c r="D8" s="29">
        <v>120629976</v>
      </c>
      <c r="E8" s="30">
        <v>120629976</v>
      </c>
      <c r="F8" s="26" t="s">
        <v>17</v>
      </c>
    </row>
    <row r="9" spans="1:7" s="8" customFormat="1" ht="12" customHeight="1" x14ac:dyDescent="0.2">
      <c r="A9" s="31" t="s">
        <v>18</v>
      </c>
      <c r="B9" s="32" t="s">
        <v>19</v>
      </c>
      <c r="C9" s="33">
        <v>56418267</v>
      </c>
      <c r="D9" s="33">
        <v>56288333</v>
      </c>
      <c r="E9" s="34">
        <v>56288333</v>
      </c>
      <c r="F9" s="26" t="s">
        <v>20</v>
      </c>
    </row>
    <row r="10" spans="1:7" s="8" customFormat="1" ht="12" customHeight="1" x14ac:dyDescent="0.2">
      <c r="A10" s="31" t="s">
        <v>21</v>
      </c>
      <c r="B10" s="32" t="s">
        <v>22</v>
      </c>
      <c r="C10" s="33">
        <v>27122732</v>
      </c>
      <c r="D10" s="33">
        <v>29710051</v>
      </c>
      <c r="E10" s="34">
        <v>29710051</v>
      </c>
      <c r="F10" s="26" t="s">
        <v>23</v>
      </c>
    </row>
    <row r="11" spans="1:7" s="8" customFormat="1" ht="12" customHeight="1" x14ac:dyDescent="0.2">
      <c r="A11" s="31" t="s">
        <v>24</v>
      </c>
      <c r="B11" s="32" t="s">
        <v>25</v>
      </c>
      <c r="C11" s="33">
        <v>3060090</v>
      </c>
      <c r="D11" s="33">
        <v>3060090</v>
      </c>
      <c r="E11" s="34">
        <v>3060090</v>
      </c>
      <c r="F11" s="26" t="s">
        <v>26</v>
      </c>
    </row>
    <row r="12" spans="1:7" s="8" customFormat="1" ht="12" customHeight="1" x14ac:dyDescent="0.2">
      <c r="A12" s="31" t="s">
        <v>27</v>
      </c>
      <c r="B12" s="32" t="s">
        <v>28</v>
      </c>
      <c r="C12" s="33">
        <v>0</v>
      </c>
      <c r="D12" s="33"/>
      <c r="E12" s="34"/>
      <c r="F12" s="26" t="s">
        <v>29</v>
      </c>
    </row>
    <row r="13" spans="1:7" s="8" customFormat="1" ht="12" customHeight="1" thickBot="1" x14ac:dyDescent="0.25">
      <c r="A13" s="35" t="s">
        <v>30</v>
      </c>
      <c r="B13" s="36" t="s">
        <v>31</v>
      </c>
      <c r="C13" s="37">
        <v>0</v>
      </c>
      <c r="D13" s="37">
        <v>3922516</v>
      </c>
      <c r="E13" s="38">
        <v>3922516</v>
      </c>
      <c r="F13" s="26" t="s">
        <v>32</v>
      </c>
    </row>
    <row r="14" spans="1:7" s="8" customFormat="1" ht="12" customHeight="1" thickBot="1" x14ac:dyDescent="0.25">
      <c r="A14" s="22" t="s">
        <v>33</v>
      </c>
      <c r="B14" s="39" t="s">
        <v>34</v>
      </c>
      <c r="C14" s="24">
        <f>SUM(C15:C20)</f>
        <v>5300000</v>
      </c>
      <c r="D14" s="24">
        <f>SUM(D15:D20)</f>
        <v>23278972</v>
      </c>
      <c r="E14" s="24">
        <f>SUM(E15:E20)</f>
        <v>22067297</v>
      </c>
      <c r="F14" s="26" t="s">
        <v>35</v>
      </c>
    </row>
    <row r="15" spans="1:7" s="8" customFormat="1" ht="12" customHeight="1" x14ac:dyDescent="0.2">
      <c r="A15" s="27" t="s">
        <v>36</v>
      </c>
      <c r="B15" s="28" t="s">
        <v>37</v>
      </c>
      <c r="C15" s="29">
        <v>0</v>
      </c>
      <c r="D15" s="29">
        <v>1578321</v>
      </c>
      <c r="E15" s="30">
        <v>1578321</v>
      </c>
      <c r="F15" s="26" t="s">
        <v>38</v>
      </c>
    </row>
    <row r="16" spans="1:7" s="8" customFormat="1" ht="12" customHeight="1" x14ac:dyDescent="0.2">
      <c r="A16" s="31" t="s">
        <v>39</v>
      </c>
      <c r="B16" s="32" t="s">
        <v>40</v>
      </c>
      <c r="C16" s="33">
        <v>0</v>
      </c>
      <c r="D16" s="33">
        <v>0</v>
      </c>
      <c r="E16" s="34">
        <v>0</v>
      </c>
      <c r="F16" s="26" t="s">
        <v>41</v>
      </c>
    </row>
    <row r="17" spans="1:6" s="8" customFormat="1" ht="12" customHeight="1" x14ac:dyDescent="0.2">
      <c r="A17" s="31" t="s">
        <v>42</v>
      </c>
      <c r="B17" s="32" t="s">
        <v>43</v>
      </c>
      <c r="C17" s="33">
        <v>0</v>
      </c>
      <c r="D17" s="33">
        <v>0</v>
      </c>
      <c r="E17" s="34">
        <v>0</v>
      </c>
      <c r="F17" s="26" t="s">
        <v>44</v>
      </c>
    </row>
    <row r="18" spans="1:6" s="8" customFormat="1" ht="12" customHeight="1" x14ac:dyDescent="0.2">
      <c r="A18" s="31" t="s">
        <v>45</v>
      </c>
      <c r="B18" s="32" t="s">
        <v>46</v>
      </c>
      <c r="C18" s="33">
        <v>0</v>
      </c>
      <c r="D18" s="33">
        <v>0</v>
      </c>
      <c r="E18" s="34">
        <v>0</v>
      </c>
      <c r="F18" s="26" t="s">
        <v>47</v>
      </c>
    </row>
    <row r="19" spans="1:6" s="8" customFormat="1" ht="12" customHeight="1" x14ac:dyDescent="0.2">
      <c r="A19" s="31" t="s">
        <v>48</v>
      </c>
      <c r="B19" s="32" t="s">
        <v>49</v>
      </c>
      <c r="C19" s="33">
        <v>5300000</v>
      </c>
      <c r="D19" s="33">
        <v>21700651</v>
      </c>
      <c r="E19" s="34">
        <v>20488976</v>
      </c>
      <c r="F19" s="26" t="s">
        <v>50</v>
      </c>
    </row>
    <row r="20" spans="1:6" s="8" customFormat="1" ht="12" customHeight="1" thickBot="1" x14ac:dyDescent="0.25">
      <c r="A20" s="35" t="s">
        <v>51</v>
      </c>
      <c r="B20" s="36" t="s">
        <v>52</v>
      </c>
      <c r="C20" s="37">
        <v>0</v>
      </c>
      <c r="D20" s="37">
        <v>0</v>
      </c>
      <c r="E20" s="38">
        <v>0</v>
      </c>
      <c r="F20" s="26" t="s">
        <v>53</v>
      </c>
    </row>
    <row r="21" spans="1:6" s="8" customFormat="1" ht="12" customHeight="1" thickBot="1" x14ac:dyDescent="0.25">
      <c r="A21" s="22" t="s">
        <v>54</v>
      </c>
      <c r="B21" s="23" t="s">
        <v>55</v>
      </c>
      <c r="C21" s="24">
        <v>0</v>
      </c>
      <c r="D21" s="24">
        <f>SUM(D22:D26)</f>
        <v>10497591</v>
      </c>
      <c r="E21" s="24">
        <f>SUM(E22:E26)</f>
        <v>10497591</v>
      </c>
      <c r="F21" s="24">
        <f>SUM(F22:F26)</f>
        <v>0</v>
      </c>
    </row>
    <row r="22" spans="1:6" s="8" customFormat="1" ht="12" customHeight="1" x14ac:dyDescent="0.2">
      <c r="A22" s="27" t="s">
        <v>56</v>
      </c>
      <c r="B22" s="28" t="s">
        <v>57</v>
      </c>
      <c r="C22" s="29">
        <v>0</v>
      </c>
      <c r="D22" s="29">
        <v>10497591</v>
      </c>
      <c r="E22" s="30">
        <v>10497591</v>
      </c>
      <c r="F22" s="26" t="s">
        <v>58</v>
      </c>
    </row>
    <row r="23" spans="1:6" s="8" customFormat="1" ht="12" customHeight="1" x14ac:dyDescent="0.2">
      <c r="A23" s="31" t="s">
        <v>59</v>
      </c>
      <c r="B23" s="32" t="s">
        <v>60</v>
      </c>
      <c r="C23" s="33">
        <v>0</v>
      </c>
      <c r="D23" s="33">
        <v>0</v>
      </c>
      <c r="E23" s="34">
        <v>0</v>
      </c>
      <c r="F23" s="26" t="s">
        <v>61</v>
      </c>
    </row>
    <row r="24" spans="1:6" s="8" customFormat="1" ht="12" customHeight="1" x14ac:dyDescent="0.2">
      <c r="A24" s="31" t="s">
        <v>62</v>
      </c>
      <c r="B24" s="32" t="s">
        <v>63</v>
      </c>
      <c r="C24" s="33">
        <v>0</v>
      </c>
      <c r="D24" s="33">
        <v>0</v>
      </c>
      <c r="E24" s="34">
        <v>0</v>
      </c>
      <c r="F24" s="26" t="s">
        <v>64</v>
      </c>
    </row>
    <row r="25" spans="1:6" s="8" customFormat="1" ht="12" customHeight="1" x14ac:dyDescent="0.2">
      <c r="A25" s="31" t="s">
        <v>65</v>
      </c>
      <c r="B25" s="32" t="s">
        <v>66</v>
      </c>
      <c r="C25" s="33">
        <v>0</v>
      </c>
      <c r="D25" s="33">
        <v>0</v>
      </c>
      <c r="E25" s="34">
        <v>0</v>
      </c>
      <c r="F25" s="26" t="s">
        <v>67</v>
      </c>
    </row>
    <row r="26" spans="1:6" s="8" customFormat="1" ht="12" customHeight="1" x14ac:dyDescent="0.2">
      <c r="A26" s="31" t="s">
        <v>68</v>
      </c>
      <c r="B26" s="32" t="s">
        <v>69</v>
      </c>
      <c r="C26" s="33">
        <v>0</v>
      </c>
      <c r="D26" s="33"/>
      <c r="E26" s="34"/>
      <c r="F26" s="26" t="s">
        <v>70</v>
      </c>
    </row>
    <row r="27" spans="1:6" s="8" customFormat="1" ht="12" customHeight="1" thickBot="1" x14ac:dyDescent="0.25">
      <c r="A27" s="35" t="s">
        <v>71</v>
      </c>
      <c r="B27" s="36" t="s">
        <v>72</v>
      </c>
      <c r="C27" s="37">
        <v>0</v>
      </c>
      <c r="D27" s="37"/>
      <c r="E27" s="38"/>
      <c r="F27" s="26" t="s">
        <v>73</v>
      </c>
    </row>
    <row r="28" spans="1:6" s="8" customFormat="1" ht="12" customHeight="1" thickBot="1" x14ac:dyDescent="0.25">
      <c r="A28" s="22" t="s">
        <v>74</v>
      </c>
      <c r="B28" s="23" t="s">
        <v>75</v>
      </c>
      <c r="C28" s="24">
        <f>SUM(C29:C35)</f>
        <v>38209267</v>
      </c>
      <c r="D28" s="24">
        <f>SUM(D29:D35)</f>
        <v>67963113</v>
      </c>
      <c r="E28" s="24">
        <f>SUM(E29:E35)</f>
        <v>58750067</v>
      </c>
      <c r="F28" s="26" t="s">
        <v>76</v>
      </c>
    </row>
    <row r="29" spans="1:6" s="8" customFormat="1" ht="12" customHeight="1" x14ac:dyDescent="0.2">
      <c r="A29" s="27" t="s">
        <v>77</v>
      </c>
      <c r="B29" s="28" t="s">
        <v>78</v>
      </c>
      <c r="C29" s="40">
        <v>0</v>
      </c>
      <c r="D29" s="40">
        <v>0</v>
      </c>
      <c r="E29" s="41"/>
      <c r="F29" s="26" t="s">
        <v>79</v>
      </c>
    </row>
    <row r="30" spans="1:6" s="8" customFormat="1" ht="12" customHeight="1" x14ac:dyDescent="0.2">
      <c r="A30" s="31" t="s">
        <v>80</v>
      </c>
      <c r="B30" s="32" t="s">
        <v>81</v>
      </c>
      <c r="C30" s="33">
        <v>12000000</v>
      </c>
      <c r="D30" s="33">
        <v>12000000</v>
      </c>
      <c r="E30" s="34">
        <v>10096800</v>
      </c>
      <c r="F30" s="26" t="s">
        <v>82</v>
      </c>
    </row>
    <row r="31" spans="1:6" s="8" customFormat="1" ht="12" customHeight="1" x14ac:dyDescent="0.2">
      <c r="A31" s="31" t="s">
        <v>83</v>
      </c>
      <c r="B31" s="32" t="s">
        <v>84</v>
      </c>
      <c r="C31" s="33">
        <v>0</v>
      </c>
      <c r="D31" s="33">
        <v>0</v>
      </c>
      <c r="E31" s="34">
        <v>0</v>
      </c>
      <c r="F31" s="26" t="s">
        <v>85</v>
      </c>
    </row>
    <row r="32" spans="1:6" s="8" customFormat="1" ht="12" customHeight="1" x14ac:dyDescent="0.2">
      <c r="A32" s="31" t="s">
        <v>86</v>
      </c>
      <c r="B32" s="32" t="s">
        <v>87</v>
      </c>
      <c r="C32" s="33">
        <v>12959267</v>
      </c>
      <c r="D32" s="33">
        <v>17043391</v>
      </c>
      <c r="E32" s="34">
        <v>14254554</v>
      </c>
      <c r="F32" s="26" t="s">
        <v>88</v>
      </c>
    </row>
    <row r="33" spans="1:6" s="8" customFormat="1" ht="12" customHeight="1" x14ac:dyDescent="0.2">
      <c r="A33" s="31" t="s">
        <v>89</v>
      </c>
      <c r="B33" s="32" t="s">
        <v>90</v>
      </c>
      <c r="C33" s="33">
        <v>10000000</v>
      </c>
      <c r="D33" s="33"/>
      <c r="E33" s="34"/>
      <c r="F33" s="26" t="s">
        <v>91</v>
      </c>
    </row>
    <row r="34" spans="1:6" s="8" customFormat="1" ht="12" customHeight="1" x14ac:dyDescent="0.2">
      <c r="A34" s="35" t="s">
        <v>92</v>
      </c>
      <c r="B34" s="36" t="s">
        <v>93</v>
      </c>
      <c r="C34" s="37">
        <v>3250000</v>
      </c>
      <c r="D34" s="37">
        <v>3250000</v>
      </c>
      <c r="E34" s="38">
        <v>797891</v>
      </c>
      <c r="F34" s="26" t="s">
        <v>94</v>
      </c>
    </row>
    <row r="35" spans="1:6" s="8" customFormat="1" ht="12" customHeight="1" thickBot="1" x14ac:dyDescent="0.25">
      <c r="A35" s="42" t="s">
        <v>95</v>
      </c>
      <c r="B35" s="43" t="s">
        <v>96</v>
      </c>
      <c r="C35" s="44"/>
      <c r="D35" s="44">
        <v>35669722</v>
      </c>
      <c r="E35" s="45">
        <v>33600822</v>
      </c>
      <c r="F35" s="26"/>
    </row>
    <row r="36" spans="1:6" s="8" customFormat="1" ht="12" customHeight="1" thickBot="1" x14ac:dyDescent="0.25">
      <c r="A36" s="22" t="s">
        <v>97</v>
      </c>
      <c r="B36" s="23" t="s">
        <v>98</v>
      </c>
      <c r="C36" s="24">
        <f>SUM(C37:C46)</f>
        <v>3556000</v>
      </c>
      <c r="D36" s="24">
        <f>SUM(D37:D46)</f>
        <v>20756880</v>
      </c>
      <c r="E36" s="24">
        <f>SUM(E37:E46)</f>
        <v>20534526</v>
      </c>
      <c r="F36" s="26" t="s">
        <v>99</v>
      </c>
    </row>
    <row r="37" spans="1:6" s="8" customFormat="1" ht="12" customHeight="1" x14ac:dyDescent="0.2">
      <c r="A37" s="27" t="s">
        <v>100</v>
      </c>
      <c r="B37" s="28" t="s">
        <v>101</v>
      </c>
      <c r="C37" s="29">
        <v>0</v>
      </c>
      <c r="D37" s="29"/>
      <c r="E37" s="30"/>
      <c r="F37" s="26" t="s">
        <v>102</v>
      </c>
    </row>
    <row r="38" spans="1:6" s="8" customFormat="1" ht="12" customHeight="1" x14ac:dyDescent="0.2">
      <c r="A38" s="31" t="s">
        <v>103</v>
      </c>
      <c r="B38" s="32" t="s">
        <v>104</v>
      </c>
      <c r="C38" s="33">
        <v>0</v>
      </c>
      <c r="D38" s="33">
        <v>67850</v>
      </c>
      <c r="E38" s="34">
        <v>67850</v>
      </c>
      <c r="F38" s="26" t="s">
        <v>105</v>
      </c>
    </row>
    <row r="39" spans="1:6" s="8" customFormat="1" ht="12" customHeight="1" x14ac:dyDescent="0.2">
      <c r="A39" s="31" t="s">
        <v>106</v>
      </c>
      <c r="B39" s="32" t="s">
        <v>107</v>
      </c>
      <c r="C39" s="33">
        <v>0</v>
      </c>
      <c r="D39" s="33">
        <v>0</v>
      </c>
      <c r="E39" s="34">
        <v>0</v>
      </c>
      <c r="F39" s="26" t="s">
        <v>108</v>
      </c>
    </row>
    <row r="40" spans="1:6" s="8" customFormat="1" ht="12" customHeight="1" x14ac:dyDescent="0.2">
      <c r="A40" s="31" t="s">
        <v>109</v>
      </c>
      <c r="B40" s="32" t="s">
        <v>110</v>
      </c>
      <c r="C40" s="33">
        <v>600000</v>
      </c>
      <c r="D40" s="33">
        <v>16210820</v>
      </c>
      <c r="E40" s="34">
        <v>16086320</v>
      </c>
      <c r="F40" s="26" t="s">
        <v>111</v>
      </c>
    </row>
    <row r="41" spans="1:6" s="8" customFormat="1" ht="12" customHeight="1" x14ac:dyDescent="0.2">
      <c r="A41" s="31" t="s">
        <v>112</v>
      </c>
      <c r="B41" s="32" t="s">
        <v>113</v>
      </c>
      <c r="C41" s="33">
        <v>50000</v>
      </c>
      <c r="D41" s="33">
        <v>50000</v>
      </c>
      <c r="E41" s="34"/>
      <c r="F41" s="26" t="s">
        <v>114</v>
      </c>
    </row>
    <row r="42" spans="1:6" s="8" customFormat="1" ht="12" customHeight="1" x14ac:dyDescent="0.2">
      <c r="A42" s="31" t="s">
        <v>115</v>
      </c>
      <c r="B42" s="32" t="s">
        <v>116</v>
      </c>
      <c r="C42" s="33">
        <v>2876000</v>
      </c>
      <c r="D42" s="33">
        <v>4398210</v>
      </c>
      <c r="E42" s="34">
        <v>4364595</v>
      </c>
      <c r="F42" s="26" t="s">
        <v>117</v>
      </c>
    </row>
    <row r="43" spans="1:6" s="8" customFormat="1" ht="12" customHeight="1" x14ac:dyDescent="0.2">
      <c r="A43" s="31" t="s">
        <v>118</v>
      </c>
      <c r="B43" s="32" t="s">
        <v>119</v>
      </c>
      <c r="C43" s="33">
        <v>0</v>
      </c>
      <c r="D43" s="33">
        <v>0</v>
      </c>
      <c r="E43" s="34">
        <v>0</v>
      </c>
      <c r="F43" s="26" t="s">
        <v>120</v>
      </c>
    </row>
    <row r="44" spans="1:6" s="8" customFormat="1" ht="12" customHeight="1" x14ac:dyDescent="0.2">
      <c r="A44" s="31" t="s">
        <v>121</v>
      </c>
      <c r="B44" s="32" t="s">
        <v>122</v>
      </c>
      <c r="C44" s="33">
        <v>30000</v>
      </c>
      <c r="D44" s="33">
        <v>30000</v>
      </c>
      <c r="E44" s="34">
        <v>177</v>
      </c>
      <c r="F44" s="26" t="s">
        <v>123</v>
      </c>
    </row>
    <row r="45" spans="1:6" s="8" customFormat="1" ht="12" customHeight="1" x14ac:dyDescent="0.2">
      <c r="A45" s="31" t="s">
        <v>124</v>
      </c>
      <c r="B45" s="32" t="s">
        <v>125</v>
      </c>
      <c r="C45" s="33">
        <v>0</v>
      </c>
      <c r="D45" s="33">
        <v>0</v>
      </c>
      <c r="E45" s="34">
        <v>0</v>
      </c>
      <c r="F45" s="26" t="s">
        <v>126</v>
      </c>
    </row>
    <row r="46" spans="1:6" s="8" customFormat="1" ht="12" customHeight="1" thickBot="1" x14ac:dyDescent="0.25">
      <c r="A46" s="35" t="s">
        <v>127</v>
      </c>
      <c r="B46" s="36" t="s">
        <v>128</v>
      </c>
      <c r="C46" s="37"/>
      <c r="D46" s="37"/>
      <c r="E46" s="38">
        <v>15584</v>
      </c>
      <c r="F46" s="26" t="s">
        <v>129</v>
      </c>
    </row>
    <row r="47" spans="1:6" s="8" customFormat="1" ht="12" customHeight="1" thickBot="1" x14ac:dyDescent="0.25">
      <c r="A47" s="22" t="s">
        <v>130</v>
      </c>
      <c r="B47" s="23" t="s">
        <v>131</v>
      </c>
      <c r="C47" s="24">
        <v>0</v>
      </c>
      <c r="D47" s="24">
        <v>0</v>
      </c>
      <c r="E47" s="25"/>
      <c r="F47" s="26" t="s">
        <v>132</v>
      </c>
    </row>
    <row r="48" spans="1:6" s="8" customFormat="1" ht="12" customHeight="1" x14ac:dyDescent="0.2">
      <c r="A48" s="27" t="s">
        <v>133</v>
      </c>
      <c r="B48" s="28" t="s">
        <v>134</v>
      </c>
      <c r="C48" s="29">
        <v>0</v>
      </c>
      <c r="D48" s="29">
        <v>0</v>
      </c>
      <c r="E48" s="30">
        <v>0</v>
      </c>
      <c r="F48" s="26" t="s">
        <v>135</v>
      </c>
    </row>
    <row r="49" spans="1:6" s="8" customFormat="1" ht="12" customHeight="1" x14ac:dyDescent="0.2">
      <c r="A49" s="31" t="s">
        <v>136</v>
      </c>
      <c r="B49" s="32" t="s">
        <v>137</v>
      </c>
      <c r="C49" s="33">
        <v>0</v>
      </c>
      <c r="D49" s="33">
        <v>0</v>
      </c>
      <c r="E49" s="34">
        <v>0</v>
      </c>
      <c r="F49" s="26" t="s">
        <v>138</v>
      </c>
    </row>
    <row r="50" spans="1:6" s="8" customFormat="1" ht="12" customHeight="1" x14ac:dyDescent="0.2">
      <c r="A50" s="31" t="s">
        <v>139</v>
      </c>
      <c r="B50" s="32" t="s">
        <v>140</v>
      </c>
      <c r="C50" s="33">
        <v>0</v>
      </c>
      <c r="D50" s="33">
        <v>0</v>
      </c>
      <c r="E50" s="34"/>
      <c r="F50" s="26" t="s">
        <v>141</v>
      </c>
    </row>
    <row r="51" spans="1:6" s="8" customFormat="1" ht="12" customHeight="1" x14ac:dyDescent="0.2">
      <c r="A51" s="31" t="s">
        <v>142</v>
      </c>
      <c r="B51" s="32" t="s">
        <v>143</v>
      </c>
      <c r="C51" s="33">
        <v>0</v>
      </c>
      <c r="D51" s="33">
        <v>0</v>
      </c>
      <c r="E51" s="34">
        <v>0</v>
      </c>
      <c r="F51" s="26" t="s">
        <v>144</v>
      </c>
    </row>
    <row r="52" spans="1:6" s="8" customFormat="1" ht="12" customHeight="1" thickBot="1" x14ac:dyDescent="0.25">
      <c r="A52" s="35" t="s">
        <v>145</v>
      </c>
      <c r="B52" s="36" t="s">
        <v>146</v>
      </c>
      <c r="C52" s="37">
        <v>0</v>
      </c>
      <c r="D52" s="37">
        <v>0</v>
      </c>
      <c r="E52" s="38">
        <v>0</v>
      </c>
      <c r="F52" s="26" t="s">
        <v>147</v>
      </c>
    </row>
    <row r="53" spans="1:6" s="8" customFormat="1" ht="17.25" customHeight="1" thickBot="1" x14ac:dyDescent="0.25">
      <c r="A53" s="22" t="s">
        <v>148</v>
      </c>
      <c r="B53" s="23" t="s">
        <v>149</v>
      </c>
      <c r="C53" s="24">
        <v>0</v>
      </c>
      <c r="D53" s="24"/>
      <c r="E53" s="25">
        <v>1240000</v>
      </c>
      <c r="F53" s="26" t="s">
        <v>150</v>
      </c>
    </row>
    <row r="54" spans="1:6" s="8" customFormat="1" ht="12" customHeight="1" x14ac:dyDescent="0.2">
      <c r="A54" s="27" t="s">
        <v>151</v>
      </c>
      <c r="B54" s="28" t="s">
        <v>152</v>
      </c>
      <c r="C54" s="29">
        <v>0</v>
      </c>
      <c r="D54" s="29">
        <v>0</v>
      </c>
      <c r="E54" s="30">
        <v>0</v>
      </c>
      <c r="F54" s="26" t="s">
        <v>153</v>
      </c>
    </row>
    <row r="55" spans="1:6" s="8" customFormat="1" ht="12" customHeight="1" x14ac:dyDescent="0.2">
      <c r="A55" s="31" t="s">
        <v>154</v>
      </c>
      <c r="B55" s="32" t="s">
        <v>155</v>
      </c>
      <c r="C55" s="33">
        <v>0</v>
      </c>
      <c r="D55" s="33"/>
      <c r="E55" s="34">
        <v>0</v>
      </c>
      <c r="F55" s="26" t="s">
        <v>156</v>
      </c>
    </row>
    <row r="56" spans="1:6" s="8" customFormat="1" ht="12" customHeight="1" x14ac:dyDescent="0.2">
      <c r="A56" s="31" t="s">
        <v>157</v>
      </c>
      <c r="B56" s="32" t="s">
        <v>158</v>
      </c>
      <c r="C56" s="33">
        <v>0</v>
      </c>
      <c r="D56" s="33">
        <v>0</v>
      </c>
      <c r="E56" s="34">
        <v>1240000</v>
      </c>
      <c r="F56" s="26" t="s">
        <v>159</v>
      </c>
    </row>
    <row r="57" spans="1:6" s="8" customFormat="1" ht="12" customHeight="1" thickBot="1" x14ac:dyDescent="0.25">
      <c r="A57" s="35" t="s">
        <v>160</v>
      </c>
      <c r="B57" s="36" t="s">
        <v>161</v>
      </c>
      <c r="C57" s="37">
        <v>0</v>
      </c>
      <c r="D57" s="37">
        <v>0</v>
      </c>
      <c r="E57" s="38">
        <v>0</v>
      </c>
      <c r="F57" s="26" t="s">
        <v>162</v>
      </c>
    </row>
    <row r="58" spans="1:6" s="8" customFormat="1" ht="12" customHeight="1" thickBot="1" x14ac:dyDescent="0.25">
      <c r="A58" s="22" t="s">
        <v>163</v>
      </c>
      <c r="B58" s="39" t="s">
        <v>164</v>
      </c>
      <c r="C58" s="24">
        <f>SUM(C59:C62)</f>
        <v>11000000</v>
      </c>
      <c r="D58" s="24">
        <f>SUM(D59:D62)</f>
        <v>0</v>
      </c>
      <c r="E58" s="24">
        <f>SUM(E59:E62)</f>
        <v>0</v>
      </c>
      <c r="F58" s="26" t="s">
        <v>165</v>
      </c>
    </row>
    <row r="59" spans="1:6" s="8" customFormat="1" ht="12" customHeight="1" x14ac:dyDescent="0.2">
      <c r="A59" s="27" t="s">
        <v>166</v>
      </c>
      <c r="B59" s="28" t="s">
        <v>167</v>
      </c>
      <c r="C59" s="33">
        <v>0</v>
      </c>
      <c r="D59" s="33">
        <v>0</v>
      </c>
      <c r="E59" s="34">
        <v>0</v>
      </c>
      <c r="F59" s="26" t="s">
        <v>168</v>
      </c>
    </row>
    <row r="60" spans="1:6" s="8" customFormat="1" ht="12" customHeight="1" x14ac:dyDescent="0.2">
      <c r="A60" s="31" t="s">
        <v>169</v>
      </c>
      <c r="B60" s="32" t="s">
        <v>170</v>
      </c>
      <c r="C60" s="33"/>
      <c r="D60" s="33"/>
      <c r="E60" s="34"/>
      <c r="F60" s="26" t="s">
        <v>171</v>
      </c>
    </row>
    <row r="61" spans="1:6" s="8" customFormat="1" ht="12" customHeight="1" x14ac:dyDescent="0.2">
      <c r="A61" s="31" t="s">
        <v>172</v>
      </c>
      <c r="B61" s="32" t="s">
        <v>173</v>
      </c>
      <c r="C61" s="33">
        <v>11000000</v>
      </c>
      <c r="D61" s="33"/>
      <c r="E61" s="34"/>
      <c r="F61" s="26" t="s">
        <v>174</v>
      </c>
    </row>
    <row r="62" spans="1:6" s="8" customFormat="1" ht="12" customHeight="1" thickBot="1" x14ac:dyDescent="0.25">
      <c r="A62" s="35" t="s">
        <v>175</v>
      </c>
      <c r="B62" s="36" t="s">
        <v>176</v>
      </c>
      <c r="C62" s="33">
        <v>0</v>
      </c>
      <c r="D62" s="33">
        <v>0</v>
      </c>
      <c r="E62" s="34">
        <v>0</v>
      </c>
      <c r="F62" s="26" t="s">
        <v>177</v>
      </c>
    </row>
    <row r="63" spans="1:6" s="8" customFormat="1" ht="12" customHeight="1" thickBot="1" x14ac:dyDescent="0.25">
      <c r="A63" s="22" t="s">
        <v>178</v>
      </c>
      <c r="B63" s="23" t="s">
        <v>179</v>
      </c>
      <c r="C63" s="24">
        <f>SUM(C58,C53,C47,C36,C28,C14,C7)</f>
        <v>265259000</v>
      </c>
      <c r="D63" s="24">
        <f>SUM(D58,D47,D36,D28,D21,D14,D7,D53)</f>
        <v>336107522</v>
      </c>
      <c r="E63" s="24">
        <f>SUM(E58,E53,E47,E36,E28,E21,E14,E7)</f>
        <v>326700447</v>
      </c>
      <c r="F63" s="26" t="s">
        <v>180</v>
      </c>
    </row>
    <row r="64" spans="1:6" s="8" customFormat="1" ht="12" customHeight="1" thickBot="1" x14ac:dyDescent="0.25">
      <c r="A64" s="46" t="s">
        <v>181</v>
      </c>
      <c r="B64" s="39" t="s">
        <v>182</v>
      </c>
      <c r="C64" s="24"/>
      <c r="D64" s="24"/>
      <c r="E64" s="25"/>
      <c r="F64" s="26" t="s">
        <v>183</v>
      </c>
    </row>
    <row r="65" spans="1:6" s="8" customFormat="1" ht="12" customHeight="1" x14ac:dyDescent="0.2">
      <c r="A65" s="27" t="s">
        <v>184</v>
      </c>
      <c r="B65" s="28" t="s">
        <v>185</v>
      </c>
      <c r="C65" s="33">
        <v>0</v>
      </c>
      <c r="D65" s="33">
        <v>0</v>
      </c>
      <c r="E65" s="34">
        <v>0</v>
      </c>
      <c r="F65" s="26" t="s">
        <v>186</v>
      </c>
    </row>
    <row r="66" spans="1:6" s="8" customFormat="1" ht="12" customHeight="1" x14ac:dyDescent="0.2">
      <c r="A66" s="31" t="s">
        <v>187</v>
      </c>
      <c r="B66" s="32" t="s">
        <v>188</v>
      </c>
      <c r="C66" s="33">
        <v>0</v>
      </c>
      <c r="D66" s="33">
        <v>0</v>
      </c>
      <c r="E66" s="34">
        <v>0</v>
      </c>
      <c r="F66" s="26" t="s">
        <v>189</v>
      </c>
    </row>
    <row r="67" spans="1:6" s="8" customFormat="1" ht="12" customHeight="1" thickBot="1" x14ac:dyDescent="0.25">
      <c r="A67" s="35" t="s">
        <v>190</v>
      </c>
      <c r="B67" s="47" t="s">
        <v>191</v>
      </c>
      <c r="C67" s="33"/>
      <c r="D67" s="33"/>
      <c r="E67" s="34">
        <v>0</v>
      </c>
      <c r="F67" s="26" t="s">
        <v>192</v>
      </c>
    </row>
    <row r="68" spans="1:6" s="8" customFormat="1" ht="12" customHeight="1" thickBot="1" x14ac:dyDescent="0.25">
      <c r="A68" s="46" t="s">
        <v>193</v>
      </c>
      <c r="B68" s="39" t="s">
        <v>194</v>
      </c>
      <c r="C68" s="24"/>
      <c r="D68" s="24"/>
      <c r="E68" s="25"/>
      <c r="F68" s="26" t="s">
        <v>195</v>
      </c>
    </row>
    <row r="69" spans="1:6" s="8" customFormat="1" ht="13.5" customHeight="1" x14ac:dyDescent="0.2">
      <c r="A69" s="27" t="s">
        <v>196</v>
      </c>
      <c r="B69" s="28" t="s">
        <v>197</v>
      </c>
      <c r="C69" s="33">
        <v>0</v>
      </c>
      <c r="D69" s="33">
        <v>0</v>
      </c>
      <c r="E69" s="34">
        <v>0</v>
      </c>
      <c r="F69" s="26" t="s">
        <v>198</v>
      </c>
    </row>
    <row r="70" spans="1:6" s="8" customFormat="1" ht="12" customHeight="1" x14ac:dyDescent="0.2">
      <c r="A70" s="31" t="s">
        <v>199</v>
      </c>
      <c r="B70" s="32" t="s">
        <v>200</v>
      </c>
      <c r="C70" s="33">
        <v>0</v>
      </c>
      <c r="D70" s="33">
        <v>0</v>
      </c>
      <c r="E70" s="34">
        <v>0</v>
      </c>
      <c r="F70" s="26" t="s">
        <v>201</v>
      </c>
    </row>
    <row r="71" spans="1:6" s="8" customFormat="1" ht="12" customHeight="1" x14ac:dyDescent="0.2">
      <c r="A71" s="31" t="s">
        <v>202</v>
      </c>
      <c r="B71" s="32" t="s">
        <v>203</v>
      </c>
      <c r="C71" s="33">
        <v>0</v>
      </c>
      <c r="D71" s="33">
        <v>0</v>
      </c>
      <c r="E71" s="34"/>
      <c r="F71" s="26" t="s">
        <v>204</v>
      </c>
    </row>
    <row r="72" spans="1:6" s="8" customFormat="1" ht="12" customHeight="1" thickBot="1" x14ac:dyDescent="0.25">
      <c r="A72" s="35" t="s">
        <v>205</v>
      </c>
      <c r="B72" s="36" t="s">
        <v>206</v>
      </c>
      <c r="C72" s="33">
        <v>0</v>
      </c>
      <c r="D72" s="33">
        <v>0</v>
      </c>
      <c r="E72" s="34">
        <v>0</v>
      </c>
      <c r="F72" s="26" t="s">
        <v>207</v>
      </c>
    </row>
    <row r="73" spans="1:6" s="8" customFormat="1" ht="12" customHeight="1" thickBot="1" x14ac:dyDescent="0.25">
      <c r="A73" s="46" t="s">
        <v>208</v>
      </c>
      <c r="B73" s="39" t="s">
        <v>209</v>
      </c>
      <c r="C73" s="24">
        <f>SUM(C74:C75)</f>
        <v>195000000</v>
      </c>
      <c r="D73" s="24">
        <f>SUM(D74:D75)</f>
        <v>321861065</v>
      </c>
      <c r="E73" s="24">
        <v>409189078</v>
      </c>
      <c r="F73" s="26" t="s">
        <v>210</v>
      </c>
    </row>
    <row r="74" spans="1:6" s="8" customFormat="1" ht="12" customHeight="1" x14ac:dyDescent="0.2">
      <c r="A74" s="27" t="s">
        <v>211</v>
      </c>
      <c r="B74" s="28" t="s">
        <v>212</v>
      </c>
      <c r="C74" s="33">
        <v>195000000</v>
      </c>
      <c r="D74" s="33">
        <v>321861065</v>
      </c>
      <c r="E74" s="34">
        <v>321861065</v>
      </c>
      <c r="F74" s="26" t="s">
        <v>213</v>
      </c>
    </row>
    <row r="75" spans="1:6" s="8" customFormat="1" ht="12" customHeight="1" thickBot="1" x14ac:dyDescent="0.25">
      <c r="A75" s="35" t="s">
        <v>214</v>
      </c>
      <c r="B75" s="36" t="s">
        <v>215</v>
      </c>
      <c r="C75" s="33">
        <v>0</v>
      </c>
      <c r="D75" s="33">
        <v>0</v>
      </c>
      <c r="E75" s="34">
        <v>0</v>
      </c>
      <c r="F75" s="26" t="s">
        <v>216</v>
      </c>
    </row>
    <row r="76" spans="1:6" s="8" customFormat="1" ht="12" customHeight="1" thickBot="1" x14ac:dyDescent="0.25">
      <c r="A76" s="46" t="s">
        <v>217</v>
      </c>
      <c r="B76" s="39" t="s">
        <v>218</v>
      </c>
      <c r="C76" s="24"/>
      <c r="D76" s="24"/>
      <c r="E76" s="25">
        <v>7469067</v>
      </c>
      <c r="F76" s="26" t="s">
        <v>219</v>
      </c>
    </row>
    <row r="77" spans="1:6" s="8" customFormat="1" ht="12" customHeight="1" x14ac:dyDescent="0.2">
      <c r="A77" s="27" t="s">
        <v>220</v>
      </c>
      <c r="B77" s="28" t="s">
        <v>221</v>
      </c>
      <c r="C77" s="33">
        <v>0</v>
      </c>
      <c r="D77" s="33"/>
      <c r="E77" s="34">
        <v>7467067</v>
      </c>
      <c r="F77" s="26" t="s">
        <v>222</v>
      </c>
    </row>
    <row r="78" spans="1:6" s="8" customFormat="1" ht="12" customHeight="1" x14ac:dyDescent="0.2">
      <c r="A78" s="31" t="s">
        <v>223</v>
      </c>
      <c r="B78" s="32" t="s">
        <v>224</v>
      </c>
      <c r="C78" s="33">
        <v>0</v>
      </c>
      <c r="D78" s="33">
        <v>0</v>
      </c>
      <c r="E78" s="34">
        <v>0</v>
      </c>
      <c r="F78" s="26" t="s">
        <v>225</v>
      </c>
    </row>
    <row r="79" spans="1:6" s="8" customFormat="1" ht="12" customHeight="1" thickBot="1" x14ac:dyDescent="0.25">
      <c r="A79" s="35" t="s">
        <v>226</v>
      </c>
      <c r="B79" s="48" t="s">
        <v>227</v>
      </c>
      <c r="C79" s="33">
        <v>0</v>
      </c>
      <c r="D79" s="33">
        <v>0</v>
      </c>
      <c r="E79" s="34">
        <v>0</v>
      </c>
      <c r="F79" s="26" t="s">
        <v>228</v>
      </c>
    </row>
    <row r="80" spans="1:6" s="8" customFormat="1" ht="12" customHeight="1" thickBot="1" x14ac:dyDescent="0.25">
      <c r="A80" s="46" t="s">
        <v>229</v>
      </c>
      <c r="B80" s="39" t="s">
        <v>230</v>
      </c>
      <c r="C80" s="24"/>
      <c r="D80" s="24"/>
      <c r="E80" s="25"/>
      <c r="F80" s="26" t="s">
        <v>231</v>
      </c>
    </row>
    <row r="81" spans="1:6" s="8" customFormat="1" ht="12" customHeight="1" x14ac:dyDescent="0.2">
      <c r="A81" s="49" t="s">
        <v>232</v>
      </c>
      <c r="B81" s="28" t="s">
        <v>233</v>
      </c>
      <c r="C81" s="33">
        <v>0</v>
      </c>
      <c r="D81" s="33">
        <v>0</v>
      </c>
      <c r="E81" s="34">
        <v>0</v>
      </c>
      <c r="F81" s="26" t="s">
        <v>234</v>
      </c>
    </row>
    <row r="82" spans="1:6" s="8" customFormat="1" ht="12" customHeight="1" x14ac:dyDescent="0.2">
      <c r="A82" s="50" t="s">
        <v>235</v>
      </c>
      <c r="B82" s="32" t="s">
        <v>236</v>
      </c>
      <c r="C82" s="33">
        <v>0</v>
      </c>
      <c r="D82" s="33">
        <v>0</v>
      </c>
      <c r="E82" s="34">
        <v>0</v>
      </c>
      <c r="F82" s="26" t="s">
        <v>237</v>
      </c>
    </row>
    <row r="83" spans="1:6" s="8" customFormat="1" ht="12" customHeight="1" x14ac:dyDescent="0.2">
      <c r="A83" s="50" t="s">
        <v>238</v>
      </c>
      <c r="B83" s="32" t="s">
        <v>239</v>
      </c>
      <c r="C83" s="33">
        <v>0</v>
      </c>
      <c r="D83" s="33">
        <v>0</v>
      </c>
      <c r="E83" s="34">
        <v>0</v>
      </c>
      <c r="F83" s="26" t="s">
        <v>240</v>
      </c>
    </row>
    <row r="84" spans="1:6" s="8" customFormat="1" ht="12" customHeight="1" thickBot="1" x14ac:dyDescent="0.25">
      <c r="A84" s="51" t="s">
        <v>241</v>
      </c>
      <c r="B84" s="48" t="s">
        <v>242</v>
      </c>
      <c r="C84" s="33">
        <v>0</v>
      </c>
      <c r="D84" s="33">
        <v>0</v>
      </c>
      <c r="E84" s="34">
        <v>0</v>
      </c>
      <c r="F84" s="26" t="s">
        <v>243</v>
      </c>
    </row>
    <row r="85" spans="1:6" s="8" customFormat="1" ht="12" customHeight="1" thickBot="1" x14ac:dyDescent="0.25">
      <c r="A85" s="46" t="s">
        <v>244</v>
      </c>
      <c r="B85" s="39" t="s">
        <v>245</v>
      </c>
      <c r="C85" s="52">
        <v>0</v>
      </c>
      <c r="D85" s="52">
        <v>0</v>
      </c>
      <c r="E85" s="53">
        <v>0</v>
      </c>
      <c r="F85" s="26" t="s">
        <v>246</v>
      </c>
    </row>
    <row r="86" spans="1:6" s="8" customFormat="1" ht="12" customHeight="1" thickBot="1" x14ac:dyDescent="0.25">
      <c r="A86" s="46" t="s">
        <v>247</v>
      </c>
      <c r="B86" s="54" t="s">
        <v>248</v>
      </c>
      <c r="C86" s="24">
        <f>SUM(C68,C73,C76)</f>
        <v>195000000</v>
      </c>
      <c r="D86" s="24">
        <f>SUM(D68,D73,D76)</f>
        <v>321861065</v>
      </c>
      <c r="E86" s="24">
        <f>SUM(E74:E76)</f>
        <v>329330132</v>
      </c>
      <c r="F86" s="26" t="s">
        <v>249</v>
      </c>
    </row>
    <row r="87" spans="1:6" s="8" customFormat="1" ht="12" customHeight="1" thickBot="1" x14ac:dyDescent="0.25">
      <c r="A87" s="55" t="s">
        <v>250</v>
      </c>
      <c r="B87" s="56" t="s">
        <v>251</v>
      </c>
      <c r="C87" s="24">
        <f>SUM(C86,C63)</f>
        <v>460259000</v>
      </c>
      <c r="D87" s="24">
        <f>SUM(D86,D63)</f>
        <v>657968587</v>
      </c>
      <c r="E87" s="24">
        <f>SUM(E86,E63)</f>
        <v>656030579</v>
      </c>
      <c r="F87" s="26" t="s">
        <v>252</v>
      </c>
    </row>
    <row r="88" spans="1:6" s="8" customFormat="1" ht="12" customHeight="1" x14ac:dyDescent="0.2">
      <c r="A88" s="57"/>
      <c r="B88" s="57"/>
      <c r="C88" s="58"/>
      <c r="D88" s="58"/>
      <c r="E88" s="58"/>
      <c r="F88" s="26"/>
    </row>
    <row r="89" spans="1:6" ht="16.5" customHeight="1" x14ac:dyDescent="0.25">
      <c r="A89" s="5" t="s">
        <v>253</v>
      </c>
      <c r="B89" s="5"/>
      <c r="C89" s="5"/>
      <c r="D89" s="5"/>
      <c r="E89" s="5"/>
      <c r="F89" s="13"/>
    </row>
    <row r="90" spans="1:6" s="62" customFormat="1" ht="16.5" customHeight="1" thickBot="1" x14ac:dyDescent="0.3">
      <c r="A90" s="59" t="s">
        <v>254</v>
      </c>
      <c r="B90" s="59"/>
      <c r="C90" s="60"/>
      <c r="D90" s="60"/>
      <c r="E90" s="60" t="s">
        <v>255</v>
      </c>
      <c r="F90" s="61"/>
    </row>
    <row r="91" spans="1:6" s="62" customFormat="1" ht="16.5" customHeight="1" x14ac:dyDescent="0.25">
      <c r="A91" s="9" t="s">
        <v>2</v>
      </c>
      <c r="B91" s="10" t="s">
        <v>256</v>
      </c>
      <c r="C91" s="11" t="str">
        <f>+C4</f>
        <v xml:space="preserve">2018. évi </v>
      </c>
      <c r="D91" s="11"/>
      <c r="E91" s="12"/>
      <c r="F91" s="61"/>
    </row>
    <row r="92" spans="1:6" ht="38.1" customHeight="1" thickBot="1" x14ac:dyDescent="0.3">
      <c r="A92" s="14"/>
      <c r="B92" s="15"/>
      <c r="C92" s="16" t="s">
        <v>4</v>
      </c>
      <c r="D92" s="16" t="s">
        <v>5</v>
      </c>
      <c r="E92" s="17" t="s">
        <v>6</v>
      </c>
      <c r="F92" s="13"/>
    </row>
    <row r="93" spans="1:6" s="2" customFormat="1" ht="12" customHeight="1" thickBot="1" x14ac:dyDescent="0.25">
      <c r="A93" s="18" t="s">
        <v>7</v>
      </c>
      <c r="B93" s="19" t="s">
        <v>8</v>
      </c>
      <c r="C93" s="19" t="s">
        <v>9</v>
      </c>
      <c r="D93" s="19" t="s">
        <v>10</v>
      </c>
      <c r="E93" s="63" t="s">
        <v>11</v>
      </c>
      <c r="F93" s="21"/>
    </row>
    <row r="94" spans="1:6" ht="12" customHeight="1" thickBot="1" x14ac:dyDescent="0.3">
      <c r="A94" s="64" t="s">
        <v>12</v>
      </c>
      <c r="B94" s="65" t="s">
        <v>257</v>
      </c>
      <c r="C94" s="66">
        <f>SUM(C95:C99)</f>
        <v>82522000</v>
      </c>
      <c r="D94" s="66">
        <f>SUM(D95:D99)</f>
        <v>113803298</v>
      </c>
      <c r="E94" s="66">
        <f>SUM(E95:E99)</f>
        <v>85383778</v>
      </c>
      <c r="F94" s="13" t="s">
        <v>14</v>
      </c>
    </row>
    <row r="95" spans="1:6" ht="12" customHeight="1" x14ac:dyDescent="0.25">
      <c r="A95" s="67" t="s">
        <v>15</v>
      </c>
      <c r="B95" s="68" t="s">
        <v>258</v>
      </c>
      <c r="C95" s="69">
        <v>19091000</v>
      </c>
      <c r="D95" s="69">
        <v>28337620</v>
      </c>
      <c r="E95" s="70">
        <v>26935937</v>
      </c>
      <c r="F95" s="13" t="s">
        <v>17</v>
      </c>
    </row>
    <row r="96" spans="1:6" ht="12" customHeight="1" x14ac:dyDescent="0.25">
      <c r="A96" s="31" t="s">
        <v>18</v>
      </c>
      <c r="B96" s="71" t="s">
        <v>259</v>
      </c>
      <c r="C96" s="33">
        <v>3820000</v>
      </c>
      <c r="D96" s="33">
        <v>5517375</v>
      </c>
      <c r="E96" s="34">
        <v>5517375</v>
      </c>
      <c r="F96" s="13" t="s">
        <v>20</v>
      </c>
    </row>
    <row r="97" spans="1:6" ht="12" customHeight="1" x14ac:dyDescent="0.25">
      <c r="A97" s="31" t="s">
        <v>21</v>
      </c>
      <c r="B97" s="71" t="s">
        <v>260</v>
      </c>
      <c r="C97" s="37">
        <v>40241000</v>
      </c>
      <c r="D97" s="37">
        <v>58380468</v>
      </c>
      <c r="E97" s="38">
        <v>41286993</v>
      </c>
      <c r="F97" s="13" t="s">
        <v>23</v>
      </c>
    </row>
    <row r="98" spans="1:6" ht="12" customHeight="1" x14ac:dyDescent="0.25">
      <c r="A98" s="31" t="s">
        <v>24</v>
      </c>
      <c r="B98" s="72" t="s">
        <v>261</v>
      </c>
      <c r="C98" s="37">
        <v>13465000</v>
      </c>
      <c r="D98" s="37">
        <v>12579999</v>
      </c>
      <c r="E98" s="38">
        <v>3238000</v>
      </c>
      <c r="F98" s="13" t="s">
        <v>26</v>
      </c>
    </row>
    <row r="99" spans="1:6" ht="12" customHeight="1" x14ac:dyDescent="0.25">
      <c r="A99" s="31" t="s">
        <v>262</v>
      </c>
      <c r="B99" s="73" t="s">
        <v>263</v>
      </c>
      <c r="C99" s="37">
        <v>5905000</v>
      </c>
      <c r="D99" s="37">
        <v>8987836</v>
      </c>
      <c r="E99" s="38">
        <v>8405473</v>
      </c>
      <c r="F99" s="13" t="s">
        <v>29</v>
      </c>
    </row>
    <row r="100" spans="1:6" ht="12" customHeight="1" x14ac:dyDescent="0.25">
      <c r="A100" s="31" t="s">
        <v>30</v>
      </c>
      <c r="B100" s="71" t="s">
        <v>264</v>
      </c>
      <c r="C100" s="37">
        <v>0</v>
      </c>
      <c r="D100" s="37"/>
      <c r="E100" s="38"/>
      <c r="F100" s="13" t="s">
        <v>32</v>
      </c>
    </row>
    <row r="101" spans="1:6" ht="12" customHeight="1" x14ac:dyDescent="0.25">
      <c r="A101" s="31" t="s">
        <v>265</v>
      </c>
      <c r="B101" s="74" t="s">
        <v>266</v>
      </c>
      <c r="C101" s="37">
        <v>0</v>
      </c>
      <c r="D101" s="37">
        <v>0</v>
      </c>
      <c r="E101" s="38"/>
      <c r="F101" s="13" t="s">
        <v>35</v>
      </c>
    </row>
    <row r="102" spans="1:6" ht="12" customHeight="1" x14ac:dyDescent="0.25">
      <c r="A102" s="31" t="s">
        <v>267</v>
      </c>
      <c r="B102" s="75" t="s">
        <v>268</v>
      </c>
      <c r="C102" s="37">
        <v>0</v>
      </c>
      <c r="D102" s="37">
        <v>0</v>
      </c>
      <c r="E102" s="38">
        <v>0</v>
      </c>
      <c r="F102" s="13" t="s">
        <v>38</v>
      </c>
    </row>
    <row r="103" spans="1:6" ht="12" customHeight="1" x14ac:dyDescent="0.25">
      <c r="A103" s="31" t="s">
        <v>269</v>
      </c>
      <c r="B103" s="75" t="s">
        <v>270</v>
      </c>
      <c r="C103" s="37">
        <v>0</v>
      </c>
      <c r="D103" s="37">
        <v>0</v>
      </c>
      <c r="E103" s="38">
        <v>0</v>
      </c>
      <c r="F103" s="13" t="s">
        <v>41</v>
      </c>
    </row>
    <row r="104" spans="1:6" ht="12" customHeight="1" x14ac:dyDescent="0.25">
      <c r="A104" s="31" t="s">
        <v>271</v>
      </c>
      <c r="B104" s="74" t="s">
        <v>272</v>
      </c>
      <c r="C104" s="37"/>
      <c r="D104" s="37"/>
      <c r="E104" s="38"/>
      <c r="F104" s="13" t="s">
        <v>44</v>
      </c>
    </row>
    <row r="105" spans="1:6" ht="12" customHeight="1" x14ac:dyDescent="0.25">
      <c r="A105" s="31" t="s">
        <v>273</v>
      </c>
      <c r="B105" s="74" t="s">
        <v>274</v>
      </c>
      <c r="C105" s="37">
        <v>0</v>
      </c>
      <c r="D105" s="37">
        <v>0</v>
      </c>
      <c r="E105" s="38">
        <v>0</v>
      </c>
      <c r="F105" s="13" t="s">
        <v>47</v>
      </c>
    </row>
    <row r="106" spans="1:6" ht="12" customHeight="1" x14ac:dyDescent="0.25">
      <c r="A106" s="31" t="s">
        <v>275</v>
      </c>
      <c r="B106" s="75" t="s">
        <v>276</v>
      </c>
      <c r="C106" s="37">
        <v>0</v>
      </c>
      <c r="D106" s="37"/>
      <c r="E106" s="38"/>
      <c r="F106" s="13" t="s">
        <v>50</v>
      </c>
    </row>
    <row r="107" spans="1:6" ht="12" customHeight="1" x14ac:dyDescent="0.25">
      <c r="A107" s="42" t="s">
        <v>277</v>
      </c>
      <c r="B107" s="76" t="s">
        <v>278</v>
      </c>
      <c r="C107" s="37">
        <v>0</v>
      </c>
      <c r="D107" s="37">
        <v>0</v>
      </c>
      <c r="E107" s="38">
        <v>0</v>
      </c>
      <c r="F107" s="13" t="s">
        <v>53</v>
      </c>
    </row>
    <row r="108" spans="1:6" ht="12" customHeight="1" x14ac:dyDescent="0.25">
      <c r="A108" s="31" t="s">
        <v>279</v>
      </c>
      <c r="B108" s="76" t="s">
        <v>280</v>
      </c>
      <c r="C108" s="37">
        <v>0</v>
      </c>
      <c r="D108" s="37">
        <v>0</v>
      </c>
      <c r="E108" s="38">
        <v>0</v>
      </c>
      <c r="F108" s="13" t="s">
        <v>281</v>
      </c>
    </row>
    <row r="109" spans="1:6" ht="12" customHeight="1" thickBot="1" x14ac:dyDescent="0.3">
      <c r="A109" s="77" t="s">
        <v>282</v>
      </c>
      <c r="B109" s="78" t="s">
        <v>283</v>
      </c>
      <c r="C109" s="79"/>
      <c r="D109" s="79"/>
      <c r="E109" s="80"/>
      <c r="F109" s="13" t="s">
        <v>58</v>
      </c>
    </row>
    <row r="110" spans="1:6" ht="12" customHeight="1" thickBot="1" x14ac:dyDescent="0.3">
      <c r="A110" s="22" t="s">
        <v>33</v>
      </c>
      <c r="B110" s="81" t="s">
        <v>284</v>
      </c>
      <c r="C110" s="24">
        <f>SUM(C111:C120)</f>
        <v>63500000</v>
      </c>
      <c r="D110" s="24">
        <f>SUM(D111:D120)</f>
        <v>73441727</v>
      </c>
      <c r="E110" s="24">
        <f>SUM(E111:E120)</f>
        <v>64275437</v>
      </c>
      <c r="F110" s="13" t="s">
        <v>61</v>
      </c>
    </row>
    <row r="111" spans="1:6" ht="12" customHeight="1" x14ac:dyDescent="0.25">
      <c r="A111" s="27" t="s">
        <v>36</v>
      </c>
      <c r="B111" s="71" t="s">
        <v>285</v>
      </c>
      <c r="C111" s="29"/>
      <c r="D111" s="29">
        <v>6751727</v>
      </c>
      <c r="E111" s="30">
        <v>6748540</v>
      </c>
      <c r="F111" s="13" t="s">
        <v>64</v>
      </c>
    </row>
    <row r="112" spans="1:6" ht="12" customHeight="1" x14ac:dyDescent="0.25">
      <c r="A112" s="27" t="s">
        <v>39</v>
      </c>
      <c r="B112" s="82" t="s">
        <v>286</v>
      </c>
      <c r="C112" s="29">
        <v>0</v>
      </c>
      <c r="D112" s="29">
        <v>0</v>
      </c>
      <c r="E112" s="30">
        <v>0</v>
      </c>
      <c r="F112" s="13" t="s">
        <v>67</v>
      </c>
    </row>
    <row r="113" spans="1:6" x14ac:dyDescent="0.25">
      <c r="A113" s="27" t="s">
        <v>42</v>
      </c>
      <c r="B113" s="82" t="s">
        <v>287</v>
      </c>
      <c r="C113" s="33">
        <v>63500000</v>
      </c>
      <c r="D113" s="33">
        <v>66690000</v>
      </c>
      <c r="E113" s="34">
        <v>57526897</v>
      </c>
      <c r="F113" s="13" t="s">
        <v>70</v>
      </c>
    </row>
    <row r="114" spans="1:6" ht="12" customHeight="1" x14ac:dyDescent="0.25">
      <c r="A114" s="27" t="s">
        <v>45</v>
      </c>
      <c r="B114" s="82" t="s">
        <v>288</v>
      </c>
      <c r="C114" s="33">
        <v>0</v>
      </c>
      <c r="D114" s="33">
        <v>0</v>
      </c>
      <c r="E114" s="34">
        <v>0</v>
      </c>
      <c r="F114" s="13" t="s">
        <v>73</v>
      </c>
    </row>
    <row r="115" spans="1:6" ht="12" customHeight="1" x14ac:dyDescent="0.25">
      <c r="A115" s="27" t="s">
        <v>48</v>
      </c>
      <c r="B115" s="48" t="s">
        <v>289</v>
      </c>
      <c r="C115" s="33">
        <v>0</v>
      </c>
      <c r="D115" s="33"/>
      <c r="E115" s="34"/>
      <c r="F115" s="13" t="s">
        <v>76</v>
      </c>
    </row>
    <row r="116" spans="1:6" ht="21.75" customHeight="1" x14ac:dyDescent="0.25">
      <c r="A116" s="27" t="s">
        <v>51</v>
      </c>
      <c r="B116" s="83" t="s">
        <v>290</v>
      </c>
      <c r="C116" s="33">
        <v>0</v>
      </c>
      <c r="D116" s="33">
        <v>0</v>
      </c>
      <c r="E116" s="34">
        <v>0</v>
      </c>
      <c r="F116" s="13" t="s">
        <v>79</v>
      </c>
    </row>
    <row r="117" spans="1:6" ht="24" customHeight="1" x14ac:dyDescent="0.25">
      <c r="A117" s="27" t="s">
        <v>291</v>
      </c>
      <c r="B117" s="84" t="s">
        <v>292</v>
      </c>
      <c r="C117" s="33">
        <v>0</v>
      </c>
      <c r="D117" s="33"/>
      <c r="E117" s="34"/>
      <c r="F117" s="13" t="s">
        <v>82</v>
      </c>
    </row>
    <row r="118" spans="1:6" ht="12" customHeight="1" x14ac:dyDescent="0.25">
      <c r="A118" s="27" t="s">
        <v>293</v>
      </c>
      <c r="B118" s="75" t="s">
        <v>270</v>
      </c>
      <c r="C118" s="33">
        <v>0</v>
      </c>
      <c r="D118" s="33">
        <v>0</v>
      </c>
      <c r="E118" s="34">
        <v>0</v>
      </c>
      <c r="F118" s="13" t="s">
        <v>85</v>
      </c>
    </row>
    <row r="119" spans="1:6" ht="12" customHeight="1" x14ac:dyDescent="0.25">
      <c r="A119" s="27" t="s">
        <v>294</v>
      </c>
      <c r="B119" s="75" t="s">
        <v>295</v>
      </c>
      <c r="C119" s="33">
        <v>0</v>
      </c>
      <c r="D119" s="33">
        <v>0</v>
      </c>
      <c r="E119" s="34">
        <v>0</v>
      </c>
      <c r="F119" s="13" t="s">
        <v>88</v>
      </c>
    </row>
    <row r="120" spans="1:6" ht="12" customHeight="1" x14ac:dyDescent="0.25">
      <c r="A120" s="27" t="s">
        <v>296</v>
      </c>
      <c r="B120" s="75" t="s">
        <v>297</v>
      </c>
      <c r="C120" s="33">
        <v>0</v>
      </c>
      <c r="D120" s="33">
        <v>0</v>
      </c>
      <c r="E120" s="34">
        <v>0</v>
      </c>
      <c r="F120" s="13" t="s">
        <v>91</v>
      </c>
    </row>
    <row r="121" spans="1:6" s="85" customFormat="1" ht="12" customHeight="1" x14ac:dyDescent="0.25">
      <c r="A121" s="27" t="s">
        <v>298</v>
      </c>
      <c r="B121" s="75" t="s">
        <v>276</v>
      </c>
      <c r="C121" s="33">
        <v>0</v>
      </c>
      <c r="D121" s="33">
        <v>0</v>
      </c>
      <c r="E121" s="34">
        <v>0</v>
      </c>
      <c r="F121" s="13" t="s">
        <v>94</v>
      </c>
    </row>
    <row r="122" spans="1:6" ht="12" customHeight="1" x14ac:dyDescent="0.25">
      <c r="A122" s="27" t="s">
        <v>299</v>
      </c>
      <c r="B122" s="75" t="s">
        <v>300</v>
      </c>
      <c r="C122" s="33">
        <v>0</v>
      </c>
      <c r="D122" s="33">
        <v>0</v>
      </c>
      <c r="E122" s="34">
        <v>0</v>
      </c>
      <c r="F122" s="13" t="s">
        <v>99</v>
      </c>
    </row>
    <row r="123" spans="1:6" ht="12" customHeight="1" thickBot="1" x14ac:dyDescent="0.3">
      <c r="A123" s="42" t="s">
        <v>301</v>
      </c>
      <c r="B123" s="75" t="s">
        <v>302</v>
      </c>
      <c r="C123" s="33">
        <v>0</v>
      </c>
      <c r="D123" s="33">
        <v>0</v>
      </c>
      <c r="E123" s="33">
        <v>0</v>
      </c>
      <c r="F123" s="13" t="s">
        <v>102</v>
      </c>
    </row>
    <row r="124" spans="1:6" ht="12" customHeight="1" thickBot="1" x14ac:dyDescent="0.3">
      <c r="A124" s="22" t="s">
        <v>54</v>
      </c>
      <c r="B124" s="23" t="s">
        <v>303</v>
      </c>
      <c r="C124" s="86">
        <v>140629000</v>
      </c>
      <c r="D124" s="86">
        <v>282637820</v>
      </c>
      <c r="E124" s="87"/>
      <c r="F124" s="13" t="s">
        <v>105</v>
      </c>
    </row>
    <row r="125" spans="1:6" ht="12" customHeight="1" x14ac:dyDescent="0.25">
      <c r="A125" s="27" t="s">
        <v>56</v>
      </c>
      <c r="B125" s="88" t="s">
        <v>304</v>
      </c>
      <c r="C125" s="33"/>
      <c r="D125" s="33"/>
      <c r="E125" s="33">
        <v>0</v>
      </c>
      <c r="F125" s="13" t="s">
        <v>108</v>
      </c>
    </row>
    <row r="126" spans="1:6" ht="12" customHeight="1" thickBot="1" x14ac:dyDescent="0.3">
      <c r="A126" s="35" t="s">
        <v>59</v>
      </c>
      <c r="B126" s="82" t="s">
        <v>305</v>
      </c>
      <c r="C126" s="37">
        <v>140629000</v>
      </c>
      <c r="D126" s="37">
        <v>282637820</v>
      </c>
      <c r="E126" s="38">
        <v>0</v>
      </c>
      <c r="F126" s="13" t="s">
        <v>111</v>
      </c>
    </row>
    <row r="127" spans="1:6" ht="12" customHeight="1" thickBot="1" x14ac:dyDescent="0.3">
      <c r="A127" s="22" t="s">
        <v>306</v>
      </c>
      <c r="B127" s="23" t="s">
        <v>307</v>
      </c>
      <c r="C127" s="24">
        <f>SUM(C124,C110,C94)</f>
        <v>286651000</v>
      </c>
      <c r="D127" s="24">
        <f>SUM(D124,D110,D94)</f>
        <v>469882845</v>
      </c>
      <c r="E127" s="24">
        <f>SUM(E124,E110,E94)</f>
        <v>149659215</v>
      </c>
      <c r="F127" s="13" t="s">
        <v>114</v>
      </c>
    </row>
    <row r="128" spans="1:6" ht="12" customHeight="1" thickBot="1" x14ac:dyDescent="0.3">
      <c r="A128" s="22" t="s">
        <v>97</v>
      </c>
      <c r="B128" s="23" t="s">
        <v>308</v>
      </c>
      <c r="C128" s="24"/>
      <c r="D128" s="24"/>
      <c r="E128" s="25"/>
      <c r="F128" s="13" t="s">
        <v>117</v>
      </c>
    </row>
    <row r="129" spans="1:9" ht="12" customHeight="1" x14ac:dyDescent="0.25">
      <c r="A129" s="27" t="s">
        <v>100</v>
      </c>
      <c r="B129" s="88" t="s">
        <v>309</v>
      </c>
      <c r="C129" s="33">
        <v>0</v>
      </c>
      <c r="D129" s="33">
        <v>0</v>
      </c>
      <c r="E129" s="34">
        <v>0</v>
      </c>
      <c r="F129" s="13" t="s">
        <v>120</v>
      </c>
    </row>
    <row r="130" spans="1:9" ht="12" customHeight="1" x14ac:dyDescent="0.25">
      <c r="A130" s="27" t="s">
        <v>103</v>
      </c>
      <c r="B130" s="88" t="s">
        <v>310</v>
      </c>
      <c r="C130" s="33">
        <v>0</v>
      </c>
      <c r="D130" s="33">
        <v>0</v>
      </c>
      <c r="E130" s="34">
        <v>0</v>
      </c>
      <c r="F130" s="13" t="s">
        <v>123</v>
      </c>
    </row>
    <row r="131" spans="1:9" ht="12" customHeight="1" thickBot="1" x14ac:dyDescent="0.3">
      <c r="A131" s="42" t="s">
        <v>106</v>
      </c>
      <c r="B131" s="89" t="s">
        <v>311</v>
      </c>
      <c r="C131" s="33">
        <v>0</v>
      </c>
      <c r="D131" s="33">
        <v>0</v>
      </c>
      <c r="E131" s="34">
        <v>0</v>
      </c>
      <c r="F131" s="13" t="s">
        <v>126</v>
      </c>
    </row>
    <row r="132" spans="1:9" ht="12" customHeight="1" thickBot="1" x14ac:dyDescent="0.3">
      <c r="A132" s="22" t="s">
        <v>130</v>
      </c>
      <c r="B132" s="23" t="s">
        <v>312</v>
      </c>
      <c r="C132" s="24"/>
      <c r="D132" s="24"/>
      <c r="E132" s="25"/>
      <c r="F132" s="13" t="s">
        <v>129</v>
      </c>
    </row>
    <row r="133" spans="1:9" ht="12" customHeight="1" x14ac:dyDescent="0.25">
      <c r="A133" s="27" t="s">
        <v>133</v>
      </c>
      <c r="B133" s="88" t="s">
        <v>313</v>
      </c>
      <c r="C133" s="33">
        <v>0</v>
      </c>
      <c r="D133" s="33">
        <v>0</v>
      </c>
      <c r="E133" s="34">
        <v>0</v>
      </c>
      <c r="F133" s="13" t="s">
        <v>132</v>
      </c>
    </row>
    <row r="134" spans="1:9" ht="12" customHeight="1" x14ac:dyDescent="0.25">
      <c r="A134" s="27" t="s">
        <v>136</v>
      </c>
      <c r="B134" s="88" t="s">
        <v>314</v>
      </c>
      <c r="C134" s="33">
        <v>0</v>
      </c>
      <c r="D134" s="33">
        <v>0</v>
      </c>
      <c r="E134" s="34">
        <v>0</v>
      </c>
      <c r="F134" s="13" t="s">
        <v>135</v>
      </c>
    </row>
    <row r="135" spans="1:9" ht="12" customHeight="1" x14ac:dyDescent="0.25">
      <c r="A135" s="27" t="s">
        <v>139</v>
      </c>
      <c r="B135" s="88" t="s">
        <v>315</v>
      </c>
      <c r="C135" s="33">
        <v>0</v>
      </c>
      <c r="D135" s="33">
        <v>0</v>
      </c>
      <c r="E135" s="34">
        <v>0</v>
      </c>
      <c r="F135" s="13" t="s">
        <v>138</v>
      </c>
    </row>
    <row r="136" spans="1:9" ht="12" customHeight="1" thickBot="1" x14ac:dyDescent="0.3">
      <c r="A136" s="42" t="s">
        <v>142</v>
      </c>
      <c r="B136" s="89" t="s">
        <v>316</v>
      </c>
      <c r="C136" s="33">
        <v>0</v>
      </c>
      <c r="D136" s="33">
        <v>0</v>
      </c>
      <c r="E136" s="34">
        <v>0</v>
      </c>
      <c r="F136" s="13" t="s">
        <v>141</v>
      </c>
    </row>
    <row r="137" spans="1:9" ht="12" customHeight="1" thickBot="1" x14ac:dyDescent="0.3">
      <c r="A137" s="22" t="s">
        <v>317</v>
      </c>
      <c r="B137" s="23" t="s">
        <v>318</v>
      </c>
      <c r="C137" s="24">
        <v>173608000</v>
      </c>
      <c r="D137" s="24">
        <f>SUM(D138:D141)</f>
        <v>195554809</v>
      </c>
      <c r="E137" s="24">
        <f>SUM(E138:E141)</f>
        <v>186623310</v>
      </c>
      <c r="F137" s="13" t="s">
        <v>144</v>
      </c>
    </row>
    <row r="138" spans="1:9" ht="12" customHeight="1" x14ac:dyDescent="0.25">
      <c r="A138" s="27" t="s">
        <v>151</v>
      </c>
      <c r="B138" s="88" t="s">
        <v>319</v>
      </c>
      <c r="C138" s="33">
        <v>0</v>
      </c>
      <c r="D138" s="33">
        <v>0</v>
      </c>
      <c r="E138" s="34">
        <v>0</v>
      </c>
      <c r="F138" s="13" t="s">
        <v>147</v>
      </c>
    </row>
    <row r="139" spans="1:9" ht="12" customHeight="1" x14ac:dyDescent="0.25">
      <c r="A139" s="27" t="s">
        <v>154</v>
      </c>
      <c r="B139" s="88" t="s">
        <v>320</v>
      </c>
      <c r="C139" s="33"/>
      <c r="D139" s="33">
        <v>7469067</v>
      </c>
      <c r="E139" s="34">
        <v>7469067</v>
      </c>
      <c r="F139" s="13" t="s">
        <v>150</v>
      </c>
    </row>
    <row r="140" spans="1:9" ht="12" customHeight="1" x14ac:dyDescent="0.25">
      <c r="A140" s="27" t="s">
        <v>157</v>
      </c>
      <c r="B140" s="88" t="s">
        <v>321</v>
      </c>
      <c r="C140" s="33">
        <v>0</v>
      </c>
      <c r="D140" s="33">
        <v>0</v>
      </c>
      <c r="E140" s="34">
        <v>0</v>
      </c>
      <c r="F140" s="13" t="s">
        <v>153</v>
      </c>
    </row>
    <row r="141" spans="1:9" ht="12" customHeight="1" thickBot="1" x14ac:dyDescent="0.3">
      <c r="A141" s="42" t="s">
        <v>160</v>
      </c>
      <c r="B141" s="89" t="s">
        <v>322</v>
      </c>
      <c r="C141" s="33">
        <v>173608000</v>
      </c>
      <c r="D141" s="33">
        <v>188085742</v>
      </c>
      <c r="E141" s="34">
        <v>179154243</v>
      </c>
      <c r="F141" s="13" t="s">
        <v>156</v>
      </c>
    </row>
    <row r="142" spans="1:9" ht="15" customHeight="1" thickBot="1" x14ac:dyDescent="0.3">
      <c r="A142" s="22" t="s">
        <v>163</v>
      </c>
      <c r="B142" s="23" t="s">
        <v>323</v>
      </c>
      <c r="C142" s="90"/>
      <c r="D142" s="90"/>
      <c r="E142" s="91"/>
      <c r="F142" s="13" t="s">
        <v>159</v>
      </c>
      <c r="G142" s="92"/>
      <c r="H142" s="92"/>
      <c r="I142" s="92"/>
    </row>
    <row r="143" spans="1:9" s="8" customFormat="1" ht="12.95" customHeight="1" x14ac:dyDescent="0.25">
      <c r="A143" s="27" t="s">
        <v>166</v>
      </c>
      <c r="B143" s="88" t="s">
        <v>324</v>
      </c>
      <c r="C143" s="33">
        <v>0</v>
      </c>
      <c r="D143" s="33">
        <v>0</v>
      </c>
      <c r="E143" s="34">
        <v>0</v>
      </c>
      <c r="F143" s="13" t="s">
        <v>162</v>
      </c>
    </row>
    <row r="144" spans="1:9" ht="12.75" customHeight="1" x14ac:dyDescent="0.25">
      <c r="A144" s="27" t="s">
        <v>169</v>
      </c>
      <c r="B144" s="88" t="s">
        <v>325</v>
      </c>
      <c r="C144" s="33">
        <v>0</v>
      </c>
      <c r="D144" s="33">
        <v>0</v>
      </c>
      <c r="E144" s="34">
        <v>0</v>
      </c>
      <c r="F144" s="13" t="s">
        <v>165</v>
      </c>
    </row>
    <row r="145" spans="1:6" ht="12.75" customHeight="1" x14ac:dyDescent="0.25">
      <c r="A145" s="27" t="s">
        <v>172</v>
      </c>
      <c r="B145" s="88" t="s">
        <v>326</v>
      </c>
      <c r="C145" s="33">
        <v>0</v>
      </c>
      <c r="D145" s="33">
        <v>0</v>
      </c>
      <c r="E145" s="34">
        <v>0</v>
      </c>
      <c r="F145" s="13" t="s">
        <v>168</v>
      </c>
    </row>
    <row r="146" spans="1:6" ht="12.75" customHeight="1" thickBot="1" x14ac:dyDescent="0.3">
      <c r="A146" s="27" t="s">
        <v>175</v>
      </c>
      <c r="B146" s="88" t="s">
        <v>327</v>
      </c>
      <c r="C146" s="33">
        <v>0</v>
      </c>
      <c r="D146" s="33">
        <v>0</v>
      </c>
      <c r="E146" s="34">
        <v>0</v>
      </c>
      <c r="F146" s="13" t="s">
        <v>171</v>
      </c>
    </row>
    <row r="147" spans="1:6" ht="16.5" thickBot="1" x14ac:dyDescent="0.3">
      <c r="A147" s="22" t="s">
        <v>178</v>
      </c>
      <c r="B147" s="23" t="s">
        <v>328</v>
      </c>
      <c r="C147" s="93">
        <f>SUM(C142,C137,C132)</f>
        <v>173608000</v>
      </c>
      <c r="D147" s="93">
        <v>146649602</v>
      </c>
      <c r="E147" s="94">
        <v>140350764</v>
      </c>
      <c r="F147" s="13" t="s">
        <v>174</v>
      </c>
    </row>
    <row r="148" spans="1:6" ht="16.5" thickBot="1" x14ac:dyDescent="0.3">
      <c r="A148" s="95" t="s">
        <v>329</v>
      </c>
      <c r="B148" s="96" t="s">
        <v>330</v>
      </c>
      <c r="C148" s="93">
        <f>SUM(C127,C137)</f>
        <v>460259000</v>
      </c>
      <c r="D148" s="93">
        <f>SUM(D127,D137)</f>
        <v>665437654</v>
      </c>
      <c r="E148" s="93">
        <f>SUM(E127,E137)</f>
        <v>336282525</v>
      </c>
      <c r="F148" s="13" t="s">
        <v>177</v>
      </c>
    </row>
    <row r="150" spans="1:6" ht="18.75" customHeight="1" x14ac:dyDescent="0.25">
      <c r="A150" s="97" t="s">
        <v>331</v>
      </c>
      <c r="B150" s="97"/>
      <c r="C150" s="97"/>
      <c r="D150" s="97"/>
      <c r="E150" s="97"/>
    </row>
    <row r="151" spans="1:6" ht="13.5" customHeight="1" thickBot="1" x14ac:dyDescent="0.3">
      <c r="A151" s="98" t="s">
        <v>332</v>
      </c>
      <c r="B151" s="98"/>
      <c r="C151" s="4"/>
      <c r="E151" s="100" t="s">
        <v>255</v>
      </c>
    </row>
    <row r="152" spans="1:6" ht="21.75" thickBot="1" x14ac:dyDescent="0.3">
      <c r="A152" s="22">
        <v>1</v>
      </c>
      <c r="B152" s="81" t="s">
        <v>333</v>
      </c>
      <c r="C152" s="101"/>
      <c r="D152" s="101"/>
      <c r="E152" s="101"/>
    </row>
    <row r="153" spans="1:6" ht="21.75" thickBot="1" x14ac:dyDescent="0.3">
      <c r="A153" s="22" t="s">
        <v>33</v>
      </c>
      <c r="B153" s="81" t="s">
        <v>334</v>
      </c>
      <c r="C153" s="101">
        <f>+C86-C147</f>
        <v>21392000</v>
      </c>
      <c r="D153" s="101">
        <f>+D86-D147</f>
        <v>175211463</v>
      </c>
      <c r="E153" s="101">
        <f>+E86-E147</f>
        <v>188979368</v>
      </c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6" ht="12.75" customHeight="1" x14ac:dyDescent="0.25"/>
    <row r="162" spans="3:6" ht="12.75" customHeight="1" x14ac:dyDescent="0.25"/>
    <row r="163" spans="3:6" s="1" customFormat="1" ht="12.75" customHeight="1" x14ac:dyDescent="0.25">
      <c r="C163" s="99"/>
      <c r="D163" s="99"/>
      <c r="E163" s="99"/>
      <c r="F163" s="4"/>
    </row>
  </sheetData>
  <mergeCells count="9">
    <mergeCell ref="A150:E150"/>
    <mergeCell ref="A2:E2"/>
    <mergeCell ref="A4:A5"/>
    <mergeCell ref="B4:B5"/>
    <mergeCell ref="C4:E4"/>
    <mergeCell ref="A89:E89"/>
    <mergeCell ref="A91:A92"/>
    <mergeCell ref="B91:B92"/>
    <mergeCell ref="C91:E91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 xml:space="preserve">&amp;C&amp;"Times New Roman CE,Félkövér"&amp;12
</oddHeader>
  </headerFooter>
  <rowBreaks count="1" manualBreakCount="1">
    <brk id="8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</vt:lpstr>
      <vt:lpstr>'1.2.sz.mell.'!Nyomtatási_terület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2019-05-31T06:39:41Z</dcterms:created>
  <dcterms:modified xsi:type="dcterms:W3CDTF">2019-05-31T06:40:01Z</dcterms:modified>
</cp:coreProperties>
</file>