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23" activeTab="16"/>
  </bookViews>
  <sheets>
    <sheet name="1.kiemelt ei" sheetId="1" r:id="rId1"/>
    <sheet name="2.kiadások működés,felh.Önk." sheetId="2" r:id="rId2"/>
    <sheet name="3.kiadások működ,felh.KözösHiv" sheetId="3" r:id="rId3"/>
    <sheet name="4.kiadások működés,felh.Óvoda" sheetId="4" r:id="rId4"/>
    <sheet name="5.kiadások működés,felh Összese" sheetId="5" r:id="rId5"/>
    <sheet name="6.bevételek működésfelh Önk." sheetId="6" r:id="rId6"/>
    <sheet name="7.bevételek műk,felh.KözösHiv" sheetId="7" r:id="rId7"/>
    <sheet name="8.bevételek működés,felh.Óvoda" sheetId="8" r:id="rId8"/>
    <sheet name="9.bevételek működés,felh.Összes" sheetId="9" r:id="rId9"/>
    <sheet name="10.beruházások felújítások" sheetId="10" r:id="rId10"/>
    <sheet name="11.tartalékok" sheetId="11" r:id="rId11"/>
    <sheet name="12.finanszírozás" sheetId="12" r:id="rId12"/>
    <sheet name="13.szociális kiadások" sheetId="13" r:id="rId13"/>
    <sheet name="14.átadott" sheetId="14" r:id="rId14"/>
    <sheet name="15.átvett" sheetId="15" r:id="rId15"/>
    <sheet name="16.helyi adók" sheetId="16" r:id="rId16"/>
    <sheet name="17.mérleg" sheetId="17" r:id="rId17"/>
  </sheets>
  <definedNames>
    <definedName name="_xlnm.Print_Area" localSheetId="0">'1.kiemelt ei'!$A$1:$B$28</definedName>
    <definedName name="_xlnm.Print_Area" localSheetId="12">'13.szociális kiadások'!$A$1:$D$32</definedName>
    <definedName name="_xlnm.Print_Area" localSheetId="1">'2.kiadások működés,felh.Önk.'!$A$1:$AE$129</definedName>
    <definedName name="Excel_BuiltIn_Print_Area" localSheetId="1">'2.kiadások működés,felh.Önk.'!$A$1:$Y$129</definedName>
    <definedName name="Excel_BuiltIn_Print_Area" localSheetId="1">'2.kiadások működés,felh.Önk.'!$A$1:$F$129</definedName>
    <definedName name="Excel_BuiltIn_Print_Area" localSheetId="3">'4.kiadások működés,felh.Óvoda'!$A$1:$H$123</definedName>
  </definedNames>
  <calcPr fullCalcOnLoad="1"/>
</workbook>
</file>

<file path=xl/sharedStrings.xml><?xml version="1.0" encoding="utf-8"?>
<sst xmlns="http://schemas.openxmlformats.org/spreadsheetml/2006/main" count="2395" uniqueCount="683">
  <si>
    <t>Lábod Község Önkormányzata 2018. évi költségvetése</t>
  </si>
  <si>
    <t>Az egységes rovatrend szerint a kiemelt kiadási és bevételi jogcímek</t>
  </si>
  <si>
    <t>Ft-ban</t>
  </si>
  <si>
    <t>Önkormányzat és Intézményei összesen</t>
  </si>
  <si>
    <t>K1. Személyi juttatások</t>
  </si>
  <si>
    <t>K2. Munkaadókat terhelő járulékok és szociális hozzájárulási adó</t>
  </si>
  <si>
    <t>K3. Dologi kiadások</t>
  </si>
  <si>
    <t>K4. Ellátottak pénzbeli juttatásai</t>
  </si>
  <si>
    <t>K5. Egyéb működési célú kiadások</t>
  </si>
  <si>
    <t>K6. Beruházási kiadások</t>
  </si>
  <si>
    <t>K7. Felújítások</t>
  </si>
  <si>
    <t>K8. Egyéb felhalmozási célú kiadások</t>
  </si>
  <si>
    <t>K1-8. Költségvetési kiadások</t>
  </si>
  <si>
    <t>K9. Finanszírozási kiadások</t>
  </si>
  <si>
    <t>KIADÁSOK ÖSSZESEN (K1-9)</t>
  </si>
  <si>
    <t>B1. Működési célú támogatások államháztartáson belülről</t>
  </si>
  <si>
    <t>B2. Felhalmozási célú támogatások államháztartáson belülről</t>
  </si>
  <si>
    <t>B3. Közhatalmi bevételek</t>
  </si>
  <si>
    <t>B4. Működési bevételek</t>
  </si>
  <si>
    <t>B5. Felhalmozási bevételek</t>
  </si>
  <si>
    <t>B6. Működési célú átvett pénzeszközök</t>
  </si>
  <si>
    <t>B7. Felhalmozási célú átvett pénzeszközök</t>
  </si>
  <si>
    <t>B1-7. Költségvetési bevételek</t>
  </si>
  <si>
    <t>B8. Finanszírozási bevételek</t>
  </si>
  <si>
    <t>BEVÉTELEK ÖSSZESEN (B1-8)</t>
  </si>
  <si>
    <t>Kiadások (Ft)</t>
  </si>
  <si>
    <t>ÖNKORMÁNYZATI ELŐIRÁNYZATOK</t>
  </si>
  <si>
    <t>Rovat megnevezése</t>
  </si>
  <si>
    <t>Rovat-szám</t>
  </si>
  <si>
    <t>052020</t>
  </si>
  <si>
    <t>018010</t>
  </si>
  <si>
    <t>045160</t>
  </si>
  <si>
    <t>013350</t>
  </si>
  <si>
    <t>018030</t>
  </si>
  <si>
    <t>066010</t>
  </si>
  <si>
    <t>011130</t>
  </si>
  <si>
    <t>064010</t>
  </si>
  <si>
    <t>066020-1</t>
  </si>
  <si>
    <t>066020-2</t>
  </si>
  <si>
    <t>066020-513</t>
  </si>
  <si>
    <t>066020-4</t>
  </si>
  <si>
    <t>066020-5</t>
  </si>
  <si>
    <t>066020-7</t>
  </si>
  <si>
    <t>066020-8</t>
  </si>
  <si>
    <t>066020-9</t>
  </si>
  <si>
    <t>082092</t>
  </si>
  <si>
    <t>072111</t>
  </si>
  <si>
    <t>074031</t>
  </si>
  <si>
    <t>084031</t>
  </si>
  <si>
    <t>082091</t>
  </si>
  <si>
    <t>082094</t>
  </si>
  <si>
    <t>013320</t>
  </si>
  <si>
    <t>104037</t>
  </si>
  <si>
    <t>104051</t>
  </si>
  <si>
    <t>041233</t>
  </si>
  <si>
    <t>013370</t>
  </si>
  <si>
    <t>Összesen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</si>
  <si>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</si>
  <si>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</si>
  <si>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</si>
  <si>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</si>
  <si>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</si>
  <si>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</si>
  <si>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</si>
  <si>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</si>
  <si>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</si>
  <si>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</si>
  <si>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</si>
  <si>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</si>
  <si>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</si>
  <si>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</si>
  <si>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</si>
  <si>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</si>
  <si>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</si>
  <si>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</si>
  <si>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</si>
  <si>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</si>
  <si>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</si>
  <si>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</si>
  <si>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</si>
  <si>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</si>
  <si>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Foglalkoztatottak egyéb személyi juttatásai</t>
  </si>
  <si>
    <t>K1113</t>
  </si>
  <si>
    <t xml:space="preserve">Foglalkoztatottak személyi juttatásai 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</si>
  <si>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</si>
  <si>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</si>
  <si>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</si>
  <si>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</si>
  <si>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</si>
  <si>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</si>
  <si>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</si>
  <si>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 xml:space="preserve">Külső személyi juttatások </t>
  </si>
  <si>
    <t>K12</t>
  </si>
  <si>
    <t xml:space="preserve">Személyi juttatások </t>
  </si>
  <si>
    <t>K1</t>
  </si>
  <si>
    <t xml:space="preserve">Munkaadókat terhelő járulékok és szociális hozzájárulási adó                                                                            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</si>
  <si>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</si>
  <si>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</si>
  <si>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</si>
  <si>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</si>
  <si>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</si>
  <si>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</si>
  <si>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</si>
  <si>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 xml:space="preserve">Készletbeszerzés </t>
  </si>
  <si>
    <t>K31</t>
  </si>
  <si>
    <t>Informatikai szolgáltatások igénybevétele</t>
  </si>
  <si>
    <t>K321</t>
  </si>
  <si>
    <t>Egyéb kommunikációs szolgáltatások</t>
  </si>
  <si>
    <t>K322</t>
  </si>
  <si>
    <t xml:space="preserve">Kommunikációs szolgáltatások </t>
  </si>
  <si>
    <t>K32</t>
  </si>
  <si>
    <t>Közüzemi díjak</t>
  </si>
  <si>
    <t>K331</t>
  </si>
  <si>
    <t>Vásárolt élelmezés</t>
  </si>
  <si>
    <t>K332</t>
  </si>
  <si>
    <t>Bérleti és lízing díjak</t>
  </si>
  <si>
    <t>K333</t>
  </si>
  <si>
    <t>Karbantartási, kisjavítási szolgáltatások</t>
  </si>
  <si>
    <t>K334</t>
  </si>
  <si>
    <t>Közvetített szolgáltatások</t>
  </si>
  <si>
    <t>K335</t>
  </si>
  <si>
    <t xml:space="preserve">Szakmai tevékenységet segítő szolgáltatások </t>
  </si>
  <si>
    <t>K336</t>
  </si>
  <si>
    <t>Egyéb szolgáltatások</t>
  </si>
  <si>
    <t>K337</t>
  </si>
  <si>
    <t xml:space="preserve">Szolgáltatási kiadások </t>
  </si>
  <si>
    <t>K33</t>
  </si>
  <si>
    <t>Kiküldetések kiadásai</t>
  </si>
  <si>
    <t>K341</t>
  </si>
  <si>
    <t>Reklám- és propagandakiadások</t>
  </si>
  <si>
    <t>K342</t>
  </si>
  <si>
    <t xml:space="preserve">Kiküldetések, reklám- és propagandakiadások 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</si>
  <si>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</si>
  <si>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</si>
  <si>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</si>
  <si>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</si>
  <si>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</si>
  <si>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 xml:space="preserve">Kamatkiadások </t>
  </si>
  <si>
    <t>K353</t>
  </si>
  <si>
    <t>Egyéb pénzügyi műveletek kiadásai</t>
  </si>
  <si>
    <t>K354</t>
  </si>
  <si>
    <t>Egyéb dologi kiadások</t>
  </si>
  <si>
    <t>K355</t>
  </si>
  <si>
    <t xml:space="preserve">Különféle befizetések és egyéb dologi kiadások </t>
  </si>
  <si>
    <t>K35</t>
  </si>
  <si>
    <t xml:space="preserve">Dologi kiadások </t>
  </si>
  <si>
    <t>K3</t>
  </si>
  <si>
    <t>Társadalombiztosítási ellátások</t>
  </si>
  <si>
    <t>K41</t>
  </si>
  <si>
    <t>Családi támogatások</t>
  </si>
  <si>
    <t>K42</t>
  </si>
  <si>
    <t>Pénzbeli kárpótlások, kártérítések</t>
  </si>
  <si>
    <t>K43</t>
  </si>
  <si>
    <t>Betegséggel kapcsolatos (nem társadalombiztosítási) ellátások</t>
  </si>
  <si>
    <t>K44</t>
  </si>
  <si>
    <t>Foglalkoztatással, munkanélküliséggel kapcsolatos ellátások</t>
  </si>
  <si>
    <t>K45</t>
  </si>
  <si>
    <t>Lakhatással kapcsolatos ellátások</t>
  </si>
  <si>
    <t>K46</t>
  </si>
  <si>
    <t>Intézményi ellátottak pénzbeli juttatásai</t>
  </si>
  <si>
    <t>K47</t>
  </si>
  <si>
    <t>Egyéb nem intézményi ellátások</t>
  </si>
  <si>
    <t>K48</t>
  </si>
  <si>
    <t xml:space="preserve">Ellátottak pénzbeli juttatásai </t>
  </si>
  <si>
    <t>K4</t>
  </si>
  <si>
    <t>Nemzetközi kötelezettségek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</si>
  <si>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</si>
  <si>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</si>
  <si>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</si>
  <si>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</si>
  <si>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</si>
  <si>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Működési célú visszatérítendő támogatások, kölcsönök nyújtása államháztartáson belülre</t>
  </si>
  <si>
    <t>K504</t>
  </si>
  <si>
    <t>Működési célú visszatérítendő támogatások, kölcsönök törlesztése államháztartáson belülre</t>
  </si>
  <si>
    <t>K505</t>
  </si>
  <si>
    <t>Egyéb működési célú támogatások államháztartáson belülre</t>
  </si>
  <si>
    <t>K506</t>
  </si>
  <si>
    <t>Működési célú garancia- és kezességvállalásból származó kifizetés államháztartáson kívülre</t>
  </si>
  <si>
    <t>K507</t>
  </si>
  <si>
    <t>Működési célú visszatérítendő támogatások, kölcsönök nyújtása államháztartáson kívülre</t>
  </si>
  <si>
    <t>K508</t>
  </si>
  <si>
    <t>Árkiegészítések, ártámogatások</t>
  </si>
  <si>
    <t>K509</t>
  </si>
  <si>
    <t>Kamattámogatások</t>
  </si>
  <si>
    <t>K510</t>
  </si>
  <si>
    <t>Működési célú támogatások az Európai Uniónak</t>
  </si>
  <si>
    <t>K511</t>
  </si>
  <si>
    <t>Egyéb működési célú támogtások államháztartáson kivülre</t>
  </si>
  <si>
    <t>K512</t>
  </si>
  <si>
    <t>Tartalékok</t>
  </si>
  <si>
    <t>K513</t>
  </si>
  <si>
    <t xml:space="preserve">Egyéb működési célú kiadások </t>
  </si>
  <si>
    <t>K5</t>
  </si>
  <si>
    <t>Működési költségvetés előirányzat csoport</t>
  </si>
  <si>
    <t>Immateriális javak beszerzése, létesítése</t>
  </si>
  <si>
    <t>K61</t>
  </si>
  <si>
    <t>Ingatlanok beszerzése, létesítése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</si>
  <si>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</si>
  <si>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</si>
  <si>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</si>
  <si>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</si>
  <si>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</si>
  <si>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</si>
  <si>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</si>
  <si>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</si>
  <si>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</si>
  <si>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</si>
  <si>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</si>
  <si>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 xml:space="preserve">Beruházások 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</si>
  <si>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</si>
  <si>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</si>
  <si>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</si>
  <si>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</si>
  <si>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</si>
  <si>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</si>
  <si>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</si>
  <si>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</si>
  <si>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</si>
  <si>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 xml:space="preserve">Felújítások </t>
  </si>
  <si>
    <t>K7</t>
  </si>
  <si>
    <t>Felhalmozási célú garancia- és kezességvállalásból származó kifizetés államháztartáson belülre</t>
  </si>
  <si>
    <t>K81</t>
  </si>
  <si>
    <t>Felhalmozási célú visszatérítendő támogatások, kölcsönök nyújtása államháztartáson belülre</t>
  </si>
  <si>
    <t>K82</t>
  </si>
  <si>
    <t>Felhalmozási célú visszatérítendő támogatások, kölcsönök törlesztése államháztartáson belülre</t>
  </si>
  <si>
    <t>K83</t>
  </si>
  <si>
    <t>Egyéb felhalmozási célú támogatások államháztartáson belülre</t>
  </si>
  <si>
    <t>K84</t>
  </si>
  <si>
    <t>Felhalmozási célú garancia- és kezességvállalásból származó kifizetés államháztartáson kívülre</t>
  </si>
  <si>
    <t>K85</t>
  </si>
  <si>
    <t>Felhalmozási célú visszatérítendő támogatások, kölcsönök nyújtása államháztartáson kívülre</t>
  </si>
  <si>
    <t>K86</t>
  </si>
  <si>
    <t>Lakástámogatás</t>
  </si>
  <si>
    <t>K87</t>
  </si>
  <si>
    <t>Felhalmozási célú támogatások az Európai Uniónak</t>
  </si>
  <si>
    <t>K88</t>
  </si>
  <si>
    <t>Egyéb felhalmozási célú támogatások államháztartáson kívülre</t>
  </si>
  <si>
    <t>K89</t>
  </si>
  <si>
    <t xml:space="preserve">Egyéb felhalmozási célú kiadások </t>
  </si>
  <si>
    <t>K8</t>
  </si>
  <si>
    <t xml:space="preserve">Felhalmozási költségvetés előirányzat csoport </t>
  </si>
  <si>
    <t xml:space="preserve">Költségvetési kiadások </t>
  </si>
  <si>
    <t>K1-K8</t>
  </si>
  <si>
    <t>Hosszú lejáratú hitelek, kölcsönök törlesztése pénzügyi vállalkozásnak</t>
  </si>
  <si>
    <t>K9111</t>
  </si>
  <si>
    <t>Likviditási célú hitelek, kölcsönök törlesztése pénzügyi vállalkozásnak</t>
  </si>
  <si>
    <t>K9112</t>
  </si>
  <si>
    <t>Rövid lejáratú hitelek, kölcsönök törlesztése pénzügyi vállalkozásnak</t>
  </si>
  <si>
    <t>K9113</t>
  </si>
  <si>
    <t xml:space="preserve">Hitel-, kölcsöntörlesztés államháztartáson kívülre </t>
  </si>
  <si>
    <t>K911</t>
  </si>
  <si>
    <t>Forgatási célú belföldi értékpapírok vásárlása</t>
  </si>
  <si>
    <t>K9121</t>
  </si>
  <si>
    <t>K9122</t>
  </si>
  <si>
    <t>Kincstárjegyek beváltása</t>
  </si>
  <si>
    <t>K9123</t>
  </si>
  <si>
    <t>Éven belüli lejáratű  belföldi értékpapírok beváltása</t>
  </si>
  <si>
    <t>K9124</t>
  </si>
  <si>
    <t>Belföldi kötvények beváltása</t>
  </si>
  <si>
    <t>K9125</t>
  </si>
  <si>
    <t>Éven túli lejáratú belföldi értékpapírok beváltása</t>
  </si>
  <si>
    <t>K9126</t>
  </si>
  <si>
    <t xml:space="preserve">Belföldi értékpapírok kiadásai 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</si>
  <si>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</si>
  <si>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</si>
  <si>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</si>
  <si>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</si>
  <si>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</si>
  <si>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</si>
  <si>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</si>
  <si>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lekötött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</si>
  <si>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</si>
  <si>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</si>
  <si>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</si>
  <si>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</si>
  <si>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</si>
  <si>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Tulajdonosi kölcsön kiadás</t>
  </si>
  <si>
    <t>K919</t>
  </si>
  <si>
    <t xml:space="preserve">Belföldi finanszírozás kiadásai 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</si>
  <si>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</si>
  <si>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</si>
  <si>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</si>
  <si>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</si>
  <si>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</si>
  <si>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Külföldi értékpapírok beváltása</t>
  </si>
  <si>
    <t>K923</t>
  </si>
  <si>
    <t>Hitelek kölcsönök törlesztése küldöldi kormányoknak és nemezetközi szervzeteknek</t>
  </si>
  <si>
    <t>K924</t>
  </si>
  <si>
    <t>Hitelek kölcsönök törlesztése küldöldi pénzintézeteknek</t>
  </si>
  <si>
    <t>K925</t>
  </si>
  <si>
    <t xml:space="preserve">Külföldi finanszírozás kiadásai </t>
  </si>
  <si>
    <t>K92</t>
  </si>
  <si>
    <t>Adóssághoz nem kapcsolódó származékos ügyletek kiadásai</t>
  </si>
  <si>
    <t>K93</t>
  </si>
  <si>
    <t>Váltókiadások</t>
  </si>
  <si>
    <t>K94</t>
  </si>
  <si>
    <t xml:space="preserve">Finanszírozási kiadások </t>
  </si>
  <si>
    <t>K9</t>
  </si>
  <si>
    <t>LÁBOD KÖZÖS ÖNKORMÁNYZATI HIVATAL ELŐIRÁNYZATAI</t>
  </si>
  <si>
    <t>eredeti ei.</t>
  </si>
  <si>
    <t>módosított ei.</t>
  </si>
  <si>
    <t>Egyéb működési célú támogatások államháztartáson kivülről</t>
  </si>
  <si>
    <t>CSICSERGŐ ÓVODA ELŐIRÁNYZATAI</t>
  </si>
  <si>
    <t>ÖNKORMÁNYZAT ÉS KÖLTSÉGVETÉSI SZERVEI ELŐIRÁNYZATA MINDÖSSZESEN</t>
  </si>
  <si>
    <t>Önkormányzat</t>
  </si>
  <si>
    <t>Közös Hivatal</t>
  </si>
  <si>
    <t>Óvoda</t>
  </si>
  <si>
    <t>ÖSSZESEN</t>
  </si>
  <si>
    <t>Bevételek (Ft)</t>
  </si>
  <si>
    <t>Rovat-
szám</t>
  </si>
  <si>
    <t>összes bev. Önkormányzat</t>
  </si>
  <si>
    <t>107060</t>
  </si>
  <si>
    <t>adó bevételek</t>
  </si>
  <si>
    <t>pm</t>
  </si>
  <si>
    <t>közfoglalkoztatás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</si>
  <si>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</si>
  <si>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</si>
  <si>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</si>
  <si>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</si>
  <si>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 (étkeztetés, jövedelempótló tám)</t>
  </si>
  <si>
    <t>B113</t>
  </si>
  <si>
    <t>Települési önkormányzatok kulturális feladatainak támogatása</t>
  </si>
  <si>
    <t>B114</t>
  </si>
  <si>
    <t>Működési célú költségvetési támogatások és kiegészítő támogatások</t>
  </si>
  <si>
    <t>B115</t>
  </si>
  <si>
    <t>Elszámolásból származó bevételek</t>
  </si>
  <si>
    <t>B116</t>
  </si>
  <si>
    <t xml:space="preserve">Önkormányzatok működési támogatásai 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</si>
  <si>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</si>
  <si>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</si>
  <si>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</si>
  <si>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</si>
  <si>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</si>
  <si>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Működési célú visszatérítendő támogatások, kölcsönök visszatérülése államháztartáson belülről</t>
  </si>
  <si>
    <t>B14</t>
  </si>
  <si>
    <t>Működési célú visszatérítendő támogatások, kölcsönök igénybevétele államháztartáson belülről</t>
  </si>
  <si>
    <t>B15</t>
  </si>
  <si>
    <t>Egyéb működési célú támogatások bevételei államháztartáson belülről (munkaügyi támogatás, tb, vagyonbiztosítás)</t>
  </si>
  <si>
    <t>B16</t>
  </si>
  <si>
    <t>Működési célú támogatások államháztartáson belülről</t>
  </si>
  <si>
    <t>B1</t>
  </si>
  <si>
    <t>Magánszemélyek jövedelemadói</t>
  </si>
  <si>
    <t>B311</t>
  </si>
  <si>
    <t xml:space="preserve">Társaságok jövedelemadói </t>
  </si>
  <si>
    <t>B312</t>
  </si>
  <si>
    <t xml:space="preserve">Jövedelemadók </t>
  </si>
  <si>
    <t>B31</t>
  </si>
  <si>
    <t>Szociális hozzájárulási adó és járulékok</t>
  </si>
  <si>
    <t>B32</t>
  </si>
  <si>
    <t>Bérhez és foglalkoztatáshoz kapcsolódó adók</t>
  </si>
  <si>
    <t>B33</t>
  </si>
  <si>
    <t xml:space="preserve">Vagyoni tipusú adók </t>
  </si>
  <si>
    <t>B34</t>
  </si>
  <si>
    <t xml:space="preserve">Értékesítési és forgalmi adók </t>
  </si>
  <si>
    <t>B351</t>
  </si>
  <si>
    <t xml:space="preserve">Fogyasztási adók </t>
  </si>
  <si>
    <t>B352</t>
  </si>
  <si>
    <t xml:space="preserve">Pénzügyi monopóliumok nyereségét terhelő adók </t>
  </si>
  <si>
    <t>B353</t>
  </si>
  <si>
    <t>Gépjárműadók</t>
  </si>
  <si>
    <t>B354</t>
  </si>
  <si>
    <t xml:space="preserve">Egyéb áruhasználati és szolgáltatási adók </t>
  </si>
  <si>
    <t>B355</t>
  </si>
  <si>
    <t xml:space="preserve">Termékek és szolgáltatások adói </t>
  </si>
  <si>
    <t>B35</t>
  </si>
  <si>
    <t xml:space="preserve">Egyéb közhatalmi bevételek </t>
  </si>
  <si>
    <t>B36</t>
  </si>
  <si>
    <t xml:space="preserve">Közhatalmi bevételek </t>
  </si>
  <si>
    <t>B3</t>
  </si>
  <si>
    <t>Áru- és készletértékesítés ellenértéke</t>
  </si>
  <si>
    <t>B401</t>
  </si>
  <si>
    <t>Szolgáltatások ellenértéke</t>
  </si>
  <si>
    <t>B402</t>
  </si>
  <si>
    <t>Közvetített szolgáltatások értéke</t>
  </si>
  <si>
    <t>B403</t>
  </si>
  <si>
    <t>Tulajdonosi bevételek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</si>
  <si>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</si>
  <si>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</si>
  <si>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</si>
  <si>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</si>
  <si>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</si>
  <si>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</si>
  <si>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</si>
  <si>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Kamatbevételek</t>
  </si>
  <si>
    <t>B408</t>
  </si>
  <si>
    <t>Egyéb pénzügyi műveletek bevételei</t>
  </si>
  <si>
    <t>B409</t>
  </si>
  <si>
    <t>Biztosító által fizetett kártérítés</t>
  </si>
  <si>
    <t>B410</t>
  </si>
  <si>
    <t>Egyéb működési bevétel</t>
  </si>
  <si>
    <t>B411</t>
  </si>
  <si>
    <t xml:space="preserve">Működési bevételek </t>
  </si>
  <si>
    <t>B4</t>
  </si>
  <si>
    <t>Működési célú garancia- és kezességvállalásból származó megtérülések államháztartáson kívülről</t>
  </si>
  <si>
    <t>B61</t>
  </si>
  <si>
    <t>Működési célú visszatérítendő támogatások, kölcsönök visszatérülése az Európai Uniótól</t>
  </si>
  <si>
    <t>B62</t>
  </si>
  <si>
    <t>Működési célú visszatérítendő támogatások, kölcsönök visszatérülésie kormányoktól és más nemeztközi szervezetektől</t>
  </si>
  <si>
    <t>B63</t>
  </si>
  <si>
    <t>Működési célú visszatérítendő támogatások, kölcsönök visszatérülése államháztartáson kivüről</t>
  </si>
  <si>
    <t>B64</t>
  </si>
  <si>
    <t>Egyéb működési célú átvett pénzeszközök</t>
  </si>
  <si>
    <t>B65</t>
  </si>
  <si>
    <t xml:space="preserve">Működési célú átvett pénzeszközök </t>
  </si>
  <si>
    <t>B6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</si>
  <si>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</si>
  <si>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</si>
  <si>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</si>
  <si>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</si>
  <si>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Felhalmozási célú visszatérítendő támogatások, kölcsönök visszatérülése államháztartáson belülről</t>
  </si>
  <si>
    <t>B23</t>
  </si>
  <si>
    <t>Felhalmozási célú visszatérítendő támogatások, kölcsönök igénybevétele államháztartáson belülről</t>
  </si>
  <si>
    <t>B24</t>
  </si>
  <si>
    <t>Egyéb felhalmozási célú támogatások bevételei államháztartáson belülről</t>
  </si>
  <si>
    <t>B25</t>
  </si>
  <si>
    <t xml:space="preserve">Felhalmozási célú támogatások államháztartáson belülről </t>
  </si>
  <si>
    <t>B2</t>
  </si>
  <si>
    <t>Immateriális javak értékesítése</t>
  </si>
  <si>
    <t>B51</t>
  </si>
  <si>
    <t>Ingatlanok értékesítése</t>
  </si>
  <si>
    <t>B52</t>
  </si>
  <si>
    <t>Egyéb tárgyi eszközök értékesítése</t>
  </si>
  <si>
    <t>B53</t>
  </si>
  <si>
    <t>Részesedések értékesítése</t>
  </si>
  <si>
    <t>B54</t>
  </si>
  <si>
    <t>Részesedések megszűnéséhez kapcsolódó bevételek</t>
  </si>
  <si>
    <t>B55</t>
  </si>
  <si>
    <t xml:space="preserve">Felhalmozási bevételek </t>
  </si>
  <si>
    <t>B5</t>
  </si>
  <si>
    <t>Felhalmozási célú garancia- és kezességvállalásból származó megtérülések államháztartáson kívülről</t>
  </si>
  <si>
    <t>B71</t>
  </si>
  <si>
    <t>Felhalmozási célú visszatérítendő támogatások, kölcsönök visszatérülése az Európai Uniótól</t>
  </si>
  <si>
    <t>B72</t>
  </si>
  <si>
    <t>Felhalmozási célú visszatérítendő támogatások, kölcsönök visszatérülése kormányoktól és más nemezetközi szervezetektől</t>
  </si>
  <si>
    <t>B73</t>
  </si>
  <si>
    <t>Felhalmozási célú visszatérítendő támogatások, kölcsönök visszatérülése államháztartáson kivülről</t>
  </si>
  <si>
    <t>B74</t>
  </si>
  <si>
    <t>Egyéb felhalmozási célú átvett pénzeszközök</t>
  </si>
  <si>
    <t>B75</t>
  </si>
  <si>
    <t xml:space="preserve">Felhalmozási célú átvett pénzeszközök </t>
  </si>
  <si>
    <t>B7</t>
  </si>
  <si>
    <t xml:space="preserve">Költségvetési bevételek </t>
  </si>
  <si>
    <t>B1-B7</t>
  </si>
  <si>
    <t>költségvetési egyenleg  MŰKÖDÉSI</t>
  </si>
  <si>
    <t>költségvetési egyenleg FELHALMOZÁSI</t>
  </si>
  <si>
    <t xml:space="preserve">Hosszú lejáratú hitelek, kölcsönök felvétele </t>
  </si>
  <si>
    <t>B8111</t>
  </si>
  <si>
    <t>Likviditási célú hitelek, kölcsönök felvétele pénzügyi vállalkozástól</t>
  </si>
  <si>
    <t>B8112</t>
  </si>
  <si>
    <t xml:space="preserve">Rövid lejáratú hitelek, kölcsönök felvétele  </t>
  </si>
  <si>
    <t>B8113</t>
  </si>
  <si>
    <t xml:space="preserve">Hitel-, kölcsönfelvétel államháztartáson kívülről </t>
  </si>
  <si>
    <t>B811</t>
  </si>
  <si>
    <t>Forgatási célú belföldi értékpapírok beváltása, értékesítése</t>
  </si>
  <si>
    <t>B8121</t>
  </si>
  <si>
    <t>Éven belüli lejáratú belföldi értékpapírok kibocsátása</t>
  </si>
  <si>
    <t>B8122</t>
  </si>
  <si>
    <t>Befektetési célú belföldi értékpapírok beváltása,  értékesítése</t>
  </si>
  <si>
    <t>B8123</t>
  </si>
  <si>
    <t>Éven túli lejáratú belföldi értékpapírok kibocsátása</t>
  </si>
  <si>
    <t>B8124</t>
  </si>
  <si>
    <t xml:space="preserve">Belföldi értékpapírok bevételei </t>
  </si>
  <si>
    <t>B812</t>
  </si>
  <si>
    <t>Előző év költségvetési maradványának igénybevétele MŰKÖDÉSRE</t>
  </si>
  <si>
    <t>B8131</t>
  </si>
  <si>
    <t>Előző év költségvetési maradványának igénybevétele FELHALMOZÁSRA</t>
  </si>
  <si>
    <t>Előző év vállalkozási maradványának igénybevétele MŰKÖDÉSRE</t>
  </si>
  <si>
    <t>B8132</t>
  </si>
  <si>
    <t>Előző év vállalkozási maradványának igénybevétele FELHALMOZÁSRA</t>
  </si>
  <si>
    <t xml:space="preserve">Maradvány igénybevétele 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</si>
  <si>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</si>
  <si>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</si>
  <si>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</si>
  <si>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</si>
  <si>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</si>
  <si>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</si>
  <si>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</si>
  <si>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Lekötött bankbetétek megszűntetetése</t>
  </si>
  <si>
    <t>B817</t>
  </si>
  <si>
    <t>Központi költségvetés sajátos finanszírozási bevételei</t>
  </si>
  <si>
    <t>B818</t>
  </si>
  <si>
    <t>Tulajdonosi kölcsönök bevétele</t>
  </si>
  <si>
    <t>B819</t>
  </si>
  <si>
    <t xml:space="preserve">Belföldi finanszírozás bevételei 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</si>
  <si>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</si>
  <si>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</si>
  <si>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</si>
  <si>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</si>
  <si>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</si>
  <si>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</si>
  <si>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</si>
  <si>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 xml:space="preserve">Hitelek, kölcsönök felvétele külföldi kormányoktól és nemezetközi szervezetektől </t>
  </si>
  <si>
    <t>B824</t>
  </si>
  <si>
    <t xml:space="preserve">Hitelek, kölcsönök felvétele külföldi pénzintézetektől </t>
  </si>
  <si>
    <t>B825</t>
  </si>
  <si>
    <t xml:space="preserve">Külföldi finanszírozás bevételei </t>
  </si>
  <si>
    <t>B82</t>
  </si>
  <si>
    <t>Adóssághoz nem kapcsolódó származékos ügyletek bevételei</t>
  </si>
  <si>
    <t>B83</t>
  </si>
  <si>
    <t>Váltóbevételek</t>
  </si>
  <si>
    <t>B84</t>
  </si>
  <si>
    <t xml:space="preserve">Finanszírozási bevételek </t>
  </si>
  <si>
    <t>B8</t>
  </si>
  <si>
    <t>LÁBODI KÖZÖS ÖNKORMÁNYZATI HIVATAL ELŐIRÁNYZATAI</t>
  </si>
  <si>
    <t>Települési önkormányzatok szociális és gyermekjóléti  feladatainak támogatása</t>
  </si>
  <si>
    <t>Egyéb működési célú támogatások bevételei államháztartáson belülről</t>
  </si>
  <si>
    <t>Csicsergő ÓVODA ELŐIRÁNYZATAI</t>
  </si>
  <si>
    <t>eredeti ei</t>
  </si>
  <si>
    <t>Beruházások és felújítások (Ft)</t>
  </si>
  <si>
    <t>KÖZÖS HIVATAL</t>
  </si>
  <si>
    <t>CSICSERGŐ ÓVODA</t>
  </si>
  <si>
    <t>MINDÖSSZESEN</t>
  </si>
  <si>
    <t xml:space="preserve">Ingatlanok beszerzése, létesítése </t>
  </si>
  <si>
    <t>Általános- és céltartalékok (Ft)</t>
  </si>
  <si>
    <t>Csicsergő Óvoda</t>
  </si>
  <si>
    <t>Általános tartalékok</t>
  </si>
  <si>
    <t>Irányító szervi támogatások folyósítása (Ft)</t>
  </si>
  <si>
    <t>Megnevezés</t>
  </si>
  <si>
    <t>Közös Hivatal felé</t>
  </si>
  <si>
    <t>Csicsergő Óvoda felé</t>
  </si>
  <si>
    <t>Központi, irányító szervi támogatások folyósítása működési célra</t>
  </si>
  <si>
    <t>ÖSSZESEN:</t>
  </si>
  <si>
    <t>Lakosságnak juttatott támogatások, szociális, rászorultsági jellegű ellátások (Ft)</t>
  </si>
  <si>
    <t>Helyi megállapítású pénzben nyújtott rendkívüli gyvt</t>
  </si>
  <si>
    <t>mozgáskorlátozottak közlekedési támogatása</t>
  </si>
  <si>
    <t>mozgáskorlátozottak szerzési és átalakítási támogatása</t>
  </si>
  <si>
    <t>megváltozott munkaképességűek illetve egészségkárosodottak keresetkiegészítése</t>
  </si>
  <si>
    <t>cukorbetegek támogatása</t>
  </si>
  <si>
    <t xml:space="preserve">helyi megállapítású ápolási díj  [Szoctv. 43/B. §]  </t>
  </si>
  <si>
    <t xml:space="preserve">helyi megállapítású közgyógyellátás [Szoctv.50.§ (3) bek.] </t>
  </si>
  <si>
    <t xml:space="preserve">Betegséggel kapcsolatos (nem társadalombiztosítási) ellátások </t>
  </si>
  <si>
    <t>foglalkoztatást helyettesítő támogatás [Szoctv. 35. § (1) bek.]</t>
  </si>
  <si>
    <t xml:space="preserve">Foglalkoztatással, munkanélküliséggel kapcsolatos ellátások </t>
  </si>
  <si>
    <t>hozzájárulás a lakossági energiaköltségekhez</t>
  </si>
  <si>
    <t>lakbértámogatás</t>
  </si>
  <si>
    <t xml:space="preserve">lakásfenntartási támogatás [Szoctv. 38. § (1) bek. a) és b) pontok] </t>
  </si>
  <si>
    <t>adósságcsökkentési támogatás [Szoctv. 55/A. § 1. bek. b) pont]</t>
  </si>
  <si>
    <t>természetben nyújtott lakásfenntartási támogatás [Szoctv. 47.§ (1) bek. b) pont]</t>
  </si>
  <si>
    <t>adósságkezelési szolgáltatás keretében gáz-vagy áram fogyasztást mérő készülék biztosítása [Szoctv. 55/A. § (3) bek.]</t>
  </si>
  <si>
    <t xml:space="preserve">Lakhatással kapcsolatos ellátások </t>
  </si>
  <si>
    <t>állami gondozottak pénzbeli juttatásai</t>
  </si>
  <si>
    <t>oktatásban résztvevők pénzbeli juttatásai</t>
  </si>
  <si>
    <t xml:space="preserve">Intézményi ellátottak pénzbeli juttatásai </t>
  </si>
  <si>
    <t>üzemeltetési anyag beszerzése</t>
  </si>
  <si>
    <t>egyéb szolgáltatások teljesítése</t>
  </si>
  <si>
    <t>áfa</t>
  </si>
  <si>
    <t xml:space="preserve">Egyéb nem intézményi ellátások </t>
  </si>
  <si>
    <t>Bursa Hungarica támogatás</t>
  </si>
  <si>
    <t>egyéb pénzbeli szociális ellátások</t>
  </si>
  <si>
    <t>Lábod Község Önkormányzata 2018. évi költségvetéseú</t>
  </si>
  <si>
    <t>Támogatások, kölcsönök nyújtása és törlesztése (Ft)</t>
  </si>
  <si>
    <t>központi költségvetési szervek részére</t>
  </si>
  <si>
    <t>központi kezelésű előirányzatok részére</t>
  </si>
  <si>
    <t>fejezeti kezelésű előirányzatok EU-s programokra és azok hazai társfinanszírozása részére</t>
  </si>
  <si>
    <t>egyéb fejezeti kezelésű előirányzatok részére</t>
  </si>
  <si>
    <t>társadalombiztosítás pénzügyi alapjai részére</t>
  </si>
  <si>
    <t>elkülönített állami pénzalapok részére</t>
  </si>
  <si>
    <t>helyi önkormányzatok és költségvetési szerveik részére</t>
  </si>
  <si>
    <t>társulások és költségvetési szerveik részére</t>
  </si>
  <si>
    <t>nemzetiségi önkormányzatok és költségvetési szerveik részére</t>
  </si>
  <si>
    <t>térségi fejlesztési tanácsok és költségvetési szerveik részére</t>
  </si>
  <si>
    <t xml:space="preserve">Működési célú visszatérítendő támogatások, kölcsönök törlesztése államháztartáson belülre </t>
  </si>
  <si>
    <t>egyházi jogi személyek részére</t>
  </si>
  <si>
    <t>egyéb civil szervezetek részére</t>
  </si>
  <si>
    <t>háztartások részére</t>
  </si>
  <si>
    <t>pénzügyi vállalkozások részére</t>
  </si>
  <si>
    <t>állami többségi tulajdonú nem pénzügyi vállalkozások részére</t>
  </si>
  <si>
    <t>önkormányzati többségi tulajdonú nem pénzügyi vállalkozások részére</t>
  </si>
  <si>
    <t>egyéb vállalkozások részére</t>
  </si>
  <si>
    <t>Európai Unió részére</t>
  </si>
  <si>
    <t>kormányok és nemzetközi szervezetek részére</t>
  </si>
  <si>
    <t>egyéb külföldiek részére</t>
  </si>
  <si>
    <t xml:space="preserve">Működési célú visszatérítendő támogatások, kölcsönök nyújtása államháztartáson kívülre </t>
  </si>
  <si>
    <t>Egyéb működési célú támogatások államháztartáson kivülre</t>
  </si>
  <si>
    <t>nonprofit gazdasági társaságok részére</t>
  </si>
  <si>
    <t>Európai Unió  részére</t>
  </si>
  <si>
    <t xml:space="preserve">Felhalmozási célú visszatérítendő támogatások, kölcsönök nyújtása államháztartáson belülre </t>
  </si>
  <si>
    <t xml:space="preserve">Felhalmozási célú visszatérítendő támogatások, kölcsönök törlesztése államháztartáson belülre </t>
  </si>
  <si>
    <t xml:space="preserve">Egyéb felhalmozási célú támogatások államháztartáson belülre </t>
  </si>
  <si>
    <t xml:space="preserve">Felhalmozási célú visszatérítendő támogatások, kölcsönök nyújtása államháztartáson kívülre </t>
  </si>
  <si>
    <t>Egyéb felhalmozási célú támogatások államháztartáson kivülre</t>
  </si>
  <si>
    <t>Támogatások, kölcsönök bevételei (Ft)</t>
  </si>
  <si>
    <t>központi költségvetési szervektől</t>
  </si>
  <si>
    <t>központi kezelésű előirányzatoktól</t>
  </si>
  <si>
    <t>fejezeti kezelésű előirányzatok EU-s programokra és azok hazai társfinanszírozásától</t>
  </si>
  <si>
    <t>egyéb fejezeti kezelésű előirányzatoktól</t>
  </si>
  <si>
    <t>társadalombiztosítás pénzügyi alapjaitól</t>
  </si>
  <si>
    <t>elkülönített állami pénzalapoktól</t>
  </si>
  <si>
    <t>helyi önkormányzatok és költségvetési szerveiktől</t>
  </si>
  <si>
    <t>társulások és költségvetési szerveiktől</t>
  </si>
  <si>
    <t>nemzetiségi önkormányzatok és költségvetési szerveiktől</t>
  </si>
  <si>
    <t>térségi fejlesztési tanácsok és költségvetési szerveiktől</t>
  </si>
  <si>
    <t xml:space="preserve">Működési célú visszatérítendő támogatások, kölcsönök igénybevétele államháztartáson belülről </t>
  </si>
  <si>
    <t>központi kezelésű előirányzatoktó -közfoglalkoztatásra</t>
  </si>
  <si>
    <t>központi kezelésű előirányzatoktó - gyvt</t>
  </si>
  <si>
    <t xml:space="preserve">Egyéb működési célú támogatások bevételei államháztartáson belülről </t>
  </si>
  <si>
    <t xml:space="preserve">Felhalmozási célú visszatérítendő támogatások, kölcsönök visszatérülése államháztartáson belülről </t>
  </si>
  <si>
    <t xml:space="preserve"> központi költségvetési szervektől</t>
  </si>
  <si>
    <t xml:space="preserve">Felhalmozási célú visszatérítendő támogatások, kölcsönök igénybevétele államháztartáson belülről </t>
  </si>
  <si>
    <t>Működési célú visszatérítendő támogatások, kölcsönök visszatérülése kormányoktól és nemezetközi szervezetektől</t>
  </si>
  <si>
    <t>Működési célú visszatérítendő támogatások, kölcsönök visszatérülése államháztartáson kivülről</t>
  </si>
  <si>
    <t>Felhalmozási célú visszatérítendó támogatások, kölcsönök visszatérülése kormányoktól és más nemezetközi szervezetektől</t>
  </si>
  <si>
    <t xml:space="preserve">Felhalmozási célú visszatérítendő támogatások, kölcsönök visszatérülése államháztartáson kívülről </t>
  </si>
  <si>
    <t>Helyi adó és egyéb közhatalmi bevételek (Ft)</t>
  </si>
  <si>
    <t xml:space="preserve">építményadó </t>
  </si>
  <si>
    <t xml:space="preserve">épület után fizetett idegenforgalmi adó </t>
  </si>
  <si>
    <t>magánszemélyek kommunális adója</t>
  </si>
  <si>
    <t>telekadó</t>
  </si>
  <si>
    <t>ebből: állandó jeleggel végzett iparűzési tevékenység után fizetett helyi iparűzési adó</t>
  </si>
  <si>
    <t>ebből: ideiglenes jeleggel végzett tevékenység után fizetett helyi iparűzési adó</t>
  </si>
  <si>
    <t>ebből: belföldi gépjárművek adójának a központi költségvetést megillető része</t>
  </si>
  <si>
    <t>ebből: belföldi gépjárművek adójának a helyi önkormányzatot megillető része</t>
  </si>
  <si>
    <t>ebből: külföldi gépjárművek adója</t>
  </si>
  <si>
    <t>ebből: gépjármű túlsúlydíj</t>
  </si>
  <si>
    <t xml:space="preserve">Egyéb áruhasználati és szolgáltatási adók  </t>
  </si>
  <si>
    <t xml:space="preserve">ebből: tartózkodás után fizetett idegenforgalmi adó </t>
  </si>
  <si>
    <t>ebből: talajterhelési díj</t>
  </si>
  <si>
    <t>eljárási illetékek</t>
  </si>
  <si>
    <t>igazgatási szolgáltatási díjak</t>
  </si>
  <si>
    <t>felügyeleti díjak</t>
  </si>
  <si>
    <t>ebrendészeti hozzájárulás</t>
  </si>
  <si>
    <t>környezetvédelmi bírság</t>
  </si>
  <si>
    <t>természetvédelmi bírság</t>
  </si>
  <si>
    <t>műemlékvédelmi bírság</t>
  </si>
  <si>
    <t>építésügyi bírság</t>
  </si>
  <si>
    <t>szabálysértési pénz- és helyszíni mbírság és a közlekedési szabályszegések után kiszabott közigazgatási bírság helyi önkormányzatot megillető része</t>
  </si>
  <si>
    <t>egyéb bírság</t>
  </si>
  <si>
    <r>
      <t>Lábod Község Önkormányzatának összevont költségvetési 2018 évi mérlege</t>
    </r>
    <r>
      <rPr>
        <i/>
        <sz val="10"/>
        <rFont val="Arial"/>
        <family val="2"/>
      </rPr>
      <t xml:space="preserve"> </t>
    </r>
  </si>
  <si>
    <t>BEVÉTELEK</t>
  </si>
  <si>
    <t>KIADÁSOK</t>
  </si>
  <si>
    <t xml:space="preserve"> KÖLTSÉGVETÉSI BEVÉTELEK</t>
  </si>
  <si>
    <t>KÖLTSÉGVETÉSI KIADÁSOK</t>
  </si>
  <si>
    <t>Pénzforgalmi bevételek</t>
  </si>
  <si>
    <t>Pénzforgalmi kiadások</t>
  </si>
  <si>
    <t>Működési célú</t>
  </si>
  <si>
    <t>Működési bevételek</t>
  </si>
  <si>
    <t>Személyi jellegű kiadások</t>
  </si>
  <si>
    <t>Működési célú bevételek áh-n belülről</t>
  </si>
  <si>
    <t>Munkaadót terh. jár.és szociális hozzájárulási adó</t>
  </si>
  <si>
    <t>Közhatalmi bevételek</t>
  </si>
  <si>
    <t>Dologi és egyéb folyó kiadások</t>
  </si>
  <si>
    <t>Ellátottak személyi juttatásai</t>
  </si>
  <si>
    <t>Működési célú átvett pénzeszköz</t>
  </si>
  <si>
    <t>Egyéb működési célú kiadás</t>
  </si>
  <si>
    <t>Felhalmozási célú</t>
  </si>
  <si>
    <t xml:space="preserve"> Felhalmozási célú</t>
  </si>
  <si>
    <t>Felhalmozási bevételek</t>
  </si>
  <si>
    <t>Beruházások</t>
  </si>
  <si>
    <t>Felújítások</t>
  </si>
  <si>
    <t>Kormányzati beruházások</t>
  </si>
  <si>
    <t>Lakásépítés</t>
  </si>
  <si>
    <t>Egyéb felhalmozási kiadások kiadások</t>
  </si>
  <si>
    <t>felhalmozási célu kölcsön</t>
  </si>
  <si>
    <t>Pénzforgalmi nélküli kiadások</t>
  </si>
  <si>
    <t>Működési célú tartalékok</t>
  </si>
  <si>
    <t>Általános tartalék</t>
  </si>
  <si>
    <t>Céltartalékok</t>
  </si>
  <si>
    <t>Felhalmozási célú tartalékok</t>
  </si>
  <si>
    <t>Fejlesztési céltartalék</t>
  </si>
  <si>
    <t>KÖLTSÉGVETÉSI HIÁNY</t>
  </si>
  <si>
    <t xml:space="preserve">Működési hiány </t>
  </si>
  <si>
    <t>Felhalmozási hiány</t>
  </si>
  <si>
    <t>FINANSZÍROZÁSI CÉLÚ KIADÁSOK</t>
  </si>
  <si>
    <t>államháztartáson belüli megelőlegezés</t>
  </si>
  <si>
    <t>államháztartáson belüli megelőlegezés visszafizetése</t>
  </si>
  <si>
    <r>
      <t xml:space="preserve">BEVÉTELEK ÖSSZESEN
</t>
    </r>
    <r>
      <rPr>
        <b/>
        <sz val="9"/>
        <rFont val="Arial"/>
        <family val="2"/>
      </rPr>
      <t>(Pénzforgalom nélküli és finanszírozási célú bevételek nélkül</t>
    </r>
    <r>
      <rPr>
        <b/>
        <sz val="10"/>
        <rFont val="Arial"/>
        <family val="2"/>
      </rPr>
      <t>)</t>
    </r>
  </si>
  <si>
    <t>KIADÁSOK ÖSSZESEN</t>
  </si>
  <si>
    <t xml:space="preserve">A KÖLTSÉGVETÉS ÖSSZESÍTETT HIÁNYA </t>
  </si>
  <si>
    <t>A HIÁNY FINANSZÍROZÁSÁNAK MÓDJA</t>
  </si>
  <si>
    <t>Belső forrásból</t>
  </si>
  <si>
    <t>I. Működési célú pénzmaradvány igénybevét.</t>
  </si>
  <si>
    <t>II. Felhalm. célú pénzmaradvány igénybevét.</t>
  </si>
  <si>
    <t>Külső forrásból</t>
  </si>
  <si>
    <t xml:space="preserve"> Működési célú hitelfelvétel</t>
  </si>
  <si>
    <t>Felhalmozási célú hitelfelvétel</t>
  </si>
  <si>
    <t>BEVÉTELEK MINDÖSSZESEN</t>
  </si>
  <si>
    <t>KIADÁSOK MINDÖSSZESEN</t>
  </si>
  <si>
    <t>Működési célú bevételek összesen</t>
  </si>
  <si>
    <t>Működési célú kiadások összesen</t>
  </si>
  <si>
    <t>Felhalmozási célú bevételek összesen</t>
  </si>
  <si>
    <t>Felhalmozási célú kiadások összesen</t>
  </si>
  <si>
    <t>Finanszírozási bevétel</t>
  </si>
  <si>
    <t>finanszírozási kiadás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</si>
</sst>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"/>
    <numFmt numFmtId="166" formatCode="@"/>
    <numFmt numFmtId="167" formatCode="\ ##########"/>
    <numFmt numFmtId="168" formatCode="0__"/>
  </numFmts>
  <fonts count="69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Arial CE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Bookman Old Style"/>
      <family val="1"/>
    </font>
    <font>
      <b/>
      <i/>
      <sz val="14"/>
      <color indexed="8"/>
      <name val="Bookman Old Style"/>
      <family val="1"/>
    </font>
    <font>
      <sz val="11"/>
      <color indexed="8"/>
      <name val="Bookman Old Style"/>
      <family val="1"/>
    </font>
    <font>
      <b/>
      <sz val="11"/>
      <color indexed="8"/>
      <name val="Bookman Old Style"/>
      <family val="1"/>
    </font>
    <font>
      <sz val="11"/>
      <name val="Calibri"/>
      <family val="2"/>
    </font>
    <font>
      <b/>
      <sz val="11"/>
      <name val="Calibri"/>
      <family val="2"/>
    </font>
    <font>
      <b/>
      <sz val="10"/>
      <color indexed="8"/>
      <name val="Bookman Old Style"/>
      <family val="1"/>
    </font>
    <font>
      <b/>
      <sz val="10"/>
      <color indexed="10"/>
      <name val="Bookman Old Style"/>
      <family val="1"/>
    </font>
    <font>
      <b/>
      <sz val="10"/>
      <color indexed="10"/>
      <name val="Calibri"/>
      <family val="2"/>
    </font>
    <font>
      <b/>
      <sz val="10"/>
      <name val="Calibri"/>
      <family val="2"/>
    </font>
    <font>
      <b/>
      <sz val="11"/>
      <color indexed="10"/>
      <name val="Calibri"/>
      <family val="2"/>
    </font>
    <font>
      <sz val="10"/>
      <color indexed="8"/>
      <name val="Bookman Old Style"/>
      <family val="1"/>
    </font>
    <font>
      <sz val="10"/>
      <color indexed="10"/>
      <name val="Bookman Old Style"/>
      <family val="1"/>
    </font>
    <font>
      <sz val="10"/>
      <color indexed="10"/>
      <name val="Calibri"/>
      <family val="2"/>
    </font>
    <font>
      <sz val="10"/>
      <name val="Calibri"/>
      <family val="2"/>
    </font>
    <font>
      <b/>
      <sz val="10"/>
      <name val="Bookman Old Style"/>
      <family val="1"/>
    </font>
    <font>
      <sz val="10"/>
      <name val="Bookman Old Style"/>
      <family val="1"/>
    </font>
    <font>
      <b/>
      <sz val="11"/>
      <name val="Bookman Old Style"/>
      <family val="1"/>
    </font>
    <font>
      <b/>
      <i/>
      <u val="single"/>
      <sz val="12"/>
      <color indexed="8"/>
      <name val="Bookman Old Style"/>
      <family val="1"/>
    </font>
    <font>
      <b/>
      <sz val="12"/>
      <color indexed="8"/>
      <name val="Bookman Old Style"/>
      <family val="1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2"/>
      <name val="Bookman Old Style"/>
      <family val="1"/>
    </font>
    <font>
      <sz val="12"/>
      <color indexed="8"/>
      <name val="Bookman Old Style"/>
      <family val="1"/>
    </font>
    <font>
      <sz val="11"/>
      <name val="Bookman Old Style"/>
      <family val="1"/>
    </font>
    <font>
      <b/>
      <sz val="11"/>
      <color indexed="10"/>
      <name val="Bookman Old Style"/>
      <family val="1"/>
    </font>
    <font>
      <sz val="12"/>
      <color indexed="8"/>
      <name val="Calibri"/>
      <family val="2"/>
    </font>
    <font>
      <b/>
      <i/>
      <sz val="14"/>
      <name val="Bookman Old Style"/>
      <family val="1"/>
    </font>
    <font>
      <i/>
      <sz val="14"/>
      <color indexed="8"/>
      <name val="Calibri"/>
      <family val="2"/>
    </font>
    <font>
      <i/>
      <sz val="10"/>
      <color indexed="40"/>
      <name val="Bookman Old Style"/>
      <family val="1"/>
    </font>
    <font>
      <sz val="12"/>
      <name val="Arial"/>
      <family val="2"/>
    </font>
    <font>
      <i/>
      <sz val="10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1"/>
      <color indexed="8"/>
      <name val="Arial"/>
      <family val="2"/>
    </font>
    <font>
      <sz val="8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4"/>
      <name val="Arial"/>
      <family val="2"/>
    </font>
    <font>
      <sz val="8"/>
      <color indexed="8"/>
      <name val="Calibri"/>
      <family val="2"/>
    </font>
    <font>
      <sz val="7"/>
      <name val="Arial"/>
      <family val="2"/>
    </font>
    <font>
      <sz val="10"/>
      <color indexed="8"/>
      <name val="Calibri"/>
      <family val="2"/>
    </font>
    <font>
      <b/>
      <sz val="9"/>
      <name val="Arial"/>
      <family val="2"/>
    </font>
    <font>
      <b/>
      <sz val="11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4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2" borderId="0" applyNumberFormat="0" applyBorder="0" applyAlignment="0" applyProtection="0"/>
    <xf numFmtId="164" fontId="0" fillId="3" borderId="0" applyNumberFormat="0" applyBorder="0" applyAlignment="0" applyProtection="0"/>
    <xf numFmtId="164" fontId="0" fillId="4" borderId="0" applyNumberFormat="0" applyBorder="0" applyAlignment="0" applyProtection="0"/>
    <xf numFmtId="164" fontId="0" fillId="5" borderId="0" applyNumberFormat="0" applyBorder="0" applyAlignment="0" applyProtection="0"/>
    <xf numFmtId="164" fontId="0" fillId="6" borderId="0" applyNumberFormat="0" applyBorder="0" applyAlignment="0" applyProtection="0"/>
    <xf numFmtId="164" fontId="0" fillId="7" borderId="0" applyNumberFormat="0" applyBorder="0" applyAlignment="0" applyProtection="0"/>
    <xf numFmtId="164" fontId="0" fillId="8" borderId="0" applyNumberFormat="0" applyBorder="0" applyAlignment="0" applyProtection="0"/>
    <xf numFmtId="164" fontId="0" fillId="9" borderId="0" applyNumberFormat="0" applyBorder="0" applyAlignment="0" applyProtection="0"/>
    <xf numFmtId="164" fontId="0" fillId="10" borderId="0" applyNumberFormat="0" applyBorder="0" applyAlignment="0" applyProtection="0"/>
    <xf numFmtId="164" fontId="0" fillId="5" borderId="0" applyNumberFormat="0" applyBorder="0" applyAlignment="0" applyProtection="0"/>
    <xf numFmtId="164" fontId="0" fillId="8" borderId="0" applyNumberFormat="0" applyBorder="0" applyAlignment="0" applyProtection="0"/>
    <xf numFmtId="164" fontId="0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3" fillId="7" borderId="1" applyNumberFormat="0" applyAlignment="0" applyProtection="0"/>
    <xf numFmtId="164" fontId="4" fillId="0" borderId="0" applyNumberFormat="0" applyFill="0" applyBorder="0" applyAlignment="0" applyProtection="0"/>
    <xf numFmtId="164" fontId="5" fillId="0" borderId="2" applyNumberFormat="0" applyFill="0" applyAlignment="0" applyProtection="0"/>
    <xf numFmtId="164" fontId="6" fillId="0" borderId="3" applyNumberFormat="0" applyFill="0" applyAlignment="0" applyProtection="0"/>
    <xf numFmtId="164" fontId="7" fillId="0" borderId="4" applyNumberFormat="0" applyFill="0" applyAlignment="0" applyProtection="0"/>
    <xf numFmtId="164" fontId="7" fillId="0" borderId="0" applyNumberFormat="0" applyFill="0" applyBorder="0" applyAlignment="0" applyProtection="0"/>
    <xf numFmtId="164" fontId="8" fillId="16" borderId="5" applyNumberFormat="0" applyAlignment="0" applyProtection="0"/>
    <xf numFmtId="164" fontId="9" fillId="0" borderId="0" applyNumberFormat="0" applyFill="0" applyBorder="0" applyAlignment="0" applyProtection="0"/>
    <xf numFmtId="164" fontId="10" fillId="0" borderId="6" applyNumberFormat="0" applyFill="0" applyAlignment="0" applyProtection="0"/>
    <xf numFmtId="164" fontId="0" fillId="17" borderId="7" applyNumberFormat="0" applyAlignment="0" applyProtection="0"/>
    <xf numFmtId="164" fontId="2" fillId="18" borderId="0" applyNumberFormat="0" applyBorder="0" applyAlignment="0" applyProtection="0"/>
    <xf numFmtId="164" fontId="2" fillId="19" borderId="0" applyNumberFormat="0" applyBorder="0" applyAlignment="0" applyProtection="0"/>
    <xf numFmtId="164" fontId="2" fillId="2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21" borderId="0" applyNumberFormat="0" applyBorder="0" applyAlignment="0" applyProtection="0"/>
    <xf numFmtId="164" fontId="11" fillId="4" borderId="0" applyNumberFormat="0" applyBorder="0" applyAlignment="0" applyProtection="0"/>
    <xf numFmtId="164" fontId="12" fillId="22" borderId="8" applyNumberFormat="0" applyAlignment="0" applyProtection="0"/>
    <xf numFmtId="164" fontId="13" fillId="0" borderId="0" applyNumberFormat="0" applyFill="0" applyBorder="0" applyAlignment="0" applyProtection="0"/>
    <xf numFmtId="164" fontId="14" fillId="0" borderId="0">
      <alignment/>
      <protection/>
    </xf>
    <xf numFmtId="164" fontId="0" fillId="0" borderId="0">
      <alignment/>
      <protection/>
    </xf>
    <xf numFmtId="164" fontId="14" fillId="0" borderId="0">
      <alignment/>
      <protection/>
    </xf>
    <xf numFmtId="164" fontId="15" fillId="3" borderId="0" applyNumberFormat="0" applyBorder="0" applyAlignment="0" applyProtection="0"/>
    <xf numFmtId="164" fontId="16" fillId="23" borderId="0" applyNumberFormat="0" applyBorder="0" applyAlignment="0" applyProtection="0"/>
    <xf numFmtId="164" fontId="17" fillId="22" borderId="1" applyNumberFormat="0" applyAlignment="0" applyProtection="0"/>
    <xf numFmtId="164" fontId="18" fillId="0" borderId="9" applyNumberFormat="0" applyFill="0" applyAlignment="0" applyProtection="0"/>
  </cellStyleXfs>
  <cellXfs count="364">
    <xf numFmtId="164" fontId="0" fillId="0" borderId="0" xfId="0" applyAlignment="1">
      <alignment/>
    </xf>
    <xf numFmtId="164" fontId="19" fillId="0" borderId="0" xfId="0" applyFont="1" applyBorder="1" applyAlignment="1">
      <alignment horizontal="center" shrinkToFit="1"/>
    </xf>
    <xf numFmtId="164" fontId="20" fillId="0" borderId="0" xfId="0" applyFont="1" applyAlignment="1">
      <alignment horizontal="center" wrapText="1"/>
    </xf>
    <xf numFmtId="164" fontId="18" fillId="0" borderId="0" xfId="0" applyFont="1" applyAlignment="1">
      <alignment horizontal="right"/>
    </xf>
    <xf numFmtId="164" fontId="18" fillId="0" borderId="0" xfId="0" applyFont="1" applyAlignment="1">
      <alignment/>
    </xf>
    <xf numFmtId="164" fontId="21" fillId="0" borderId="0" xfId="0" applyFont="1" applyAlignment="1">
      <alignment/>
    </xf>
    <xf numFmtId="164" fontId="21" fillId="0" borderId="10" xfId="0" applyFont="1" applyBorder="1" applyAlignment="1">
      <alignment/>
    </xf>
    <xf numFmtId="165" fontId="21" fillId="0" borderId="10" xfId="0" applyNumberFormat="1" applyFont="1" applyBorder="1" applyAlignment="1">
      <alignment/>
    </xf>
    <xf numFmtId="164" fontId="22" fillId="0" borderId="10" xfId="0" applyFont="1" applyBorder="1" applyAlignment="1">
      <alignment/>
    </xf>
    <xf numFmtId="165" fontId="22" fillId="0" borderId="10" xfId="0" applyNumberFormat="1" applyFont="1" applyBorder="1" applyAlignment="1">
      <alignment/>
    </xf>
    <xf numFmtId="164" fontId="22" fillId="0" borderId="11" xfId="0" applyFont="1" applyBorder="1" applyAlignment="1">
      <alignment/>
    </xf>
    <xf numFmtId="165" fontId="22" fillId="0" borderId="11" xfId="0" applyNumberFormat="1" applyFont="1" applyBorder="1" applyAlignment="1">
      <alignment/>
    </xf>
    <xf numFmtId="164" fontId="22" fillId="11" borderId="12" xfId="0" applyFont="1" applyFill="1" applyBorder="1" applyAlignment="1">
      <alignment/>
    </xf>
    <xf numFmtId="165" fontId="22" fillId="0" borderId="12" xfId="0" applyNumberFormat="1" applyFont="1" applyBorder="1" applyAlignment="1">
      <alignment/>
    </xf>
    <xf numFmtId="164" fontId="21" fillId="0" borderId="13" xfId="0" applyFont="1" applyBorder="1" applyAlignment="1">
      <alignment/>
    </xf>
    <xf numFmtId="165" fontId="21" fillId="0" borderId="13" xfId="0" applyNumberFormat="1" applyFont="1" applyBorder="1" applyAlignment="1">
      <alignment/>
    </xf>
    <xf numFmtId="164" fontId="9" fillId="0" borderId="0" xfId="0" applyFont="1" applyAlignment="1">
      <alignment/>
    </xf>
    <xf numFmtId="164" fontId="23" fillId="0" borderId="0" xfId="0" applyFont="1" applyAlignment="1">
      <alignment/>
    </xf>
    <xf numFmtId="164" fontId="24" fillId="0" borderId="0" xfId="0" applyFont="1" applyAlignment="1">
      <alignment/>
    </xf>
    <xf numFmtId="164" fontId="19" fillId="0" borderId="0" xfId="0" applyFont="1" applyBorder="1" applyAlignment="1">
      <alignment horizontal="center" wrapText="1"/>
    </xf>
    <xf numFmtId="164" fontId="20" fillId="0" borderId="0" xfId="0" applyFont="1" applyBorder="1" applyAlignment="1">
      <alignment horizontal="center" wrapText="1"/>
    </xf>
    <xf numFmtId="164" fontId="20" fillId="0" borderId="0" xfId="0" applyFont="1" applyAlignment="1">
      <alignment/>
    </xf>
    <xf numFmtId="164" fontId="22" fillId="0" borderId="0" xfId="0" applyFont="1" applyAlignment="1">
      <alignment/>
    </xf>
    <xf numFmtId="164" fontId="25" fillId="0" borderId="14" xfId="0" applyFont="1" applyFill="1" applyBorder="1" applyAlignment="1">
      <alignment horizontal="center" vertical="center"/>
    </xf>
    <xf numFmtId="164" fontId="25" fillId="0" borderId="14" xfId="0" applyFont="1" applyFill="1" applyBorder="1" applyAlignment="1">
      <alignment horizontal="center" vertical="center" wrapText="1"/>
    </xf>
    <xf numFmtId="166" fontId="26" fillId="0" borderId="14" xfId="0" applyNumberFormat="1" applyFont="1" applyBorder="1" applyAlignment="1">
      <alignment horizontal="center" wrapText="1"/>
    </xf>
    <xf numFmtId="166" fontId="26" fillId="0" borderId="14" xfId="0" applyNumberFormat="1" applyFont="1" applyFill="1" applyBorder="1" applyAlignment="1">
      <alignment horizontal="center" wrapText="1"/>
    </xf>
    <xf numFmtId="166" fontId="27" fillId="0" borderId="14" xfId="0" applyNumberFormat="1" applyFont="1" applyBorder="1" applyAlignment="1">
      <alignment/>
    </xf>
    <xf numFmtId="166" fontId="28" fillId="0" borderId="14" xfId="0" applyNumberFormat="1" applyFont="1" applyBorder="1" applyAlignment="1">
      <alignment/>
    </xf>
    <xf numFmtId="164" fontId="28" fillId="0" borderId="14" xfId="0" applyFont="1" applyBorder="1" applyAlignment="1">
      <alignment/>
    </xf>
    <xf numFmtId="164" fontId="29" fillId="0" borderId="0" xfId="0" applyFont="1" applyAlignment="1">
      <alignment/>
    </xf>
    <xf numFmtId="164" fontId="30" fillId="0" borderId="14" xfId="0" applyFont="1" applyFill="1" applyBorder="1" applyAlignment="1">
      <alignment vertical="center"/>
    </xf>
    <xf numFmtId="164" fontId="30" fillId="0" borderId="14" xfId="0" applyNumberFormat="1" applyFont="1" applyFill="1" applyBorder="1" applyAlignment="1">
      <alignment vertical="center"/>
    </xf>
    <xf numFmtId="165" fontId="31" fillId="0" borderId="14" xfId="0" applyNumberFormat="1" applyFont="1" applyBorder="1" applyAlignment="1">
      <alignment/>
    </xf>
    <xf numFmtId="165" fontId="32" fillId="0" borderId="14" xfId="0" applyNumberFormat="1" applyFont="1" applyBorder="1" applyAlignment="1">
      <alignment/>
    </xf>
    <xf numFmtId="164" fontId="32" fillId="0" borderId="14" xfId="0" applyFont="1" applyBorder="1" applyAlignment="1">
      <alignment/>
    </xf>
    <xf numFmtId="164" fontId="33" fillId="0" borderId="14" xfId="0" applyFont="1" applyBorder="1" applyAlignment="1">
      <alignment/>
    </xf>
    <xf numFmtId="165" fontId="33" fillId="0" borderId="14" xfId="0" applyNumberFormat="1" applyFont="1" applyBorder="1" applyAlignment="1">
      <alignment/>
    </xf>
    <xf numFmtId="167" fontId="30" fillId="0" borderId="14" xfId="0" applyNumberFormat="1" applyFont="1" applyFill="1" applyBorder="1" applyAlignment="1">
      <alignment vertical="center"/>
    </xf>
    <xf numFmtId="164" fontId="30" fillId="0" borderId="14" xfId="0" applyFont="1" applyFill="1" applyBorder="1" applyAlignment="1">
      <alignment vertical="center" wrapText="1"/>
    </xf>
    <xf numFmtId="164" fontId="30" fillId="0" borderId="14" xfId="0" applyFont="1" applyFill="1" applyBorder="1" applyAlignment="1">
      <alignment horizontal="left" vertical="center" wrapText="1"/>
    </xf>
    <xf numFmtId="164" fontId="25" fillId="0" borderId="14" xfId="0" applyFont="1" applyFill="1" applyBorder="1" applyAlignment="1">
      <alignment vertical="center" wrapText="1"/>
    </xf>
    <xf numFmtId="167" fontId="25" fillId="0" borderId="14" xfId="0" applyNumberFormat="1" applyFont="1" applyFill="1" applyBorder="1" applyAlignment="1">
      <alignment vertical="center"/>
    </xf>
    <xf numFmtId="165" fontId="26" fillId="0" borderId="14" xfId="0" applyNumberFormat="1" applyFont="1" applyBorder="1" applyAlignment="1">
      <alignment/>
    </xf>
    <xf numFmtId="165" fontId="34" fillId="0" borderId="14" xfId="0" applyNumberFormat="1" applyFont="1" applyBorder="1" applyAlignment="1">
      <alignment/>
    </xf>
    <xf numFmtId="164" fontId="30" fillId="0" borderId="14" xfId="0" applyFont="1" applyFill="1" applyBorder="1" applyAlignment="1">
      <alignment horizontal="left" vertical="center"/>
    </xf>
    <xf numFmtId="164" fontId="25" fillId="0" borderId="14" xfId="0" applyFont="1" applyFill="1" applyBorder="1" applyAlignment="1">
      <alignment horizontal="left" vertical="center" wrapText="1"/>
    </xf>
    <xf numFmtId="164" fontId="22" fillId="0" borderId="14" xfId="0" applyFont="1" applyFill="1" applyBorder="1" applyAlignment="1">
      <alignment vertical="center" wrapText="1"/>
    </xf>
    <xf numFmtId="167" fontId="22" fillId="0" borderId="14" xfId="0" applyNumberFormat="1" applyFont="1" applyFill="1" applyBorder="1" applyAlignment="1">
      <alignment vertical="center"/>
    </xf>
    <xf numFmtId="164" fontId="22" fillId="0" borderId="14" xfId="0" applyFont="1" applyFill="1" applyBorder="1" applyAlignment="1">
      <alignment horizontal="left" vertical="center" wrapText="1"/>
    </xf>
    <xf numFmtId="165" fontId="27" fillId="0" borderId="14" xfId="0" applyNumberFormat="1" applyFont="1" applyBorder="1" applyAlignment="1">
      <alignment/>
    </xf>
    <xf numFmtId="164" fontId="27" fillId="0" borderId="14" xfId="0" applyFont="1" applyBorder="1" applyAlignment="1">
      <alignment/>
    </xf>
    <xf numFmtId="164" fontId="30" fillId="24" borderId="14" xfId="0" applyFont="1" applyFill="1" applyBorder="1" applyAlignment="1">
      <alignment horizontal="left" vertical="center" wrapText="1"/>
    </xf>
    <xf numFmtId="164" fontId="35" fillId="0" borderId="14" xfId="0" applyFont="1" applyFill="1" applyBorder="1" applyAlignment="1">
      <alignment horizontal="left" vertical="center" wrapText="1"/>
    </xf>
    <xf numFmtId="164" fontId="35" fillId="24" borderId="14" xfId="0" applyFont="1" applyFill="1" applyBorder="1" applyAlignment="1">
      <alignment horizontal="left" vertical="center" wrapText="1"/>
    </xf>
    <xf numFmtId="164" fontId="36" fillId="0" borderId="14" xfId="0" applyFont="1" applyFill="1" applyBorder="1" applyAlignment="1">
      <alignment horizontal="left" vertical="center" wrapText="1"/>
    </xf>
    <xf numFmtId="164" fontId="35" fillId="0" borderId="14" xfId="0" applyFont="1" applyFill="1" applyBorder="1" applyAlignment="1">
      <alignment vertical="center" wrapText="1"/>
    </xf>
    <xf numFmtId="164" fontId="35" fillId="0" borderId="14" xfId="0" applyFont="1" applyFill="1" applyBorder="1" applyAlignment="1">
      <alignment vertical="center"/>
    </xf>
    <xf numFmtId="164" fontId="37" fillId="25" borderId="14" xfId="0" applyFont="1" applyFill="1" applyBorder="1" applyAlignment="1">
      <alignment/>
    </xf>
    <xf numFmtId="168" fontId="30" fillId="0" borderId="14" xfId="0" applyNumberFormat="1" applyFont="1" applyFill="1" applyBorder="1" applyAlignment="1">
      <alignment horizontal="left" vertical="center"/>
    </xf>
    <xf numFmtId="164" fontId="22" fillId="0" borderId="14" xfId="0" applyFont="1" applyFill="1" applyBorder="1" applyAlignment="1">
      <alignment horizontal="left" vertical="center"/>
    </xf>
    <xf numFmtId="164" fontId="38" fillId="10" borderId="14" xfId="0" applyFont="1" applyFill="1" applyBorder="1" applyAlignment="1">
      <alignment horizontal="left" vertical="center"/>
    </xf>
    <xf numFmtId="167" fontId="38" fillId="10" borderId="14" xfId="0" applyNumberFormat="1" applyFont="1" applyFill="1" applyBorder="1" applyAlignment="1">
      <alignment vertical="center"/>
    </xf>
    <xf numFmtId="165" fontId="31" fillId="0" borderId="14" xfId="0" applyNumberFormat="1" applyFont="1" applyFill="1" applyBorder="1" applyAlignment="1">
      <alignment horizontal="right" vertical="center" wrapText="1"/>
    </xf>
    <xf numFmtId="164" fontId="39" fillId="0" borderId="14" xfId="0" applyFont="1" applyFill="1" applyBorder="1" applyAlignment="1">
      <alignment horizontal="left" vertical="center" wrapText="1"/>
    </xf>
    <xf numFmtId="164" fontId="1" fillId="0" borderId="14" xfId="0" applyFont="1" applyFill="1" applyBorder="1" applyAlignment="1">
      <alignment horizontal="left" vertical="center" wrapText="1"/>
    </xf>
    <xf numFmtId="164" fontId="40" fillId="0" borderId="14" xfId="0" applyFont="1" applyFill="1" applyBorder="1" applyAlignment="1">
      <alignment horizontal="left" vertical="center" wrapText="1"/>
    </xf>
    <xf numFmtId="164" fontId="34" fillId="0" borderId="14" xfId="0" applyFont="1" applyFill="1" applyBorder="1" applyAlignment="1">
      <alignment horizontal="left" vertical="center" wrapText="1"/>
    </xf>
    <xf numFmtId="165" fontId="26" fillId="0" borderId="14" xfId="0" applyNumberFormat="1" applyFont="1" applyFill="1" applyBorder="1" applyAlignment="1">
      <alignment horizontal="right" vertical="center" wrapText="1"/>
    </xf>
    <xf numFmtId="165" fontId="34" fillId="0" borderId="14" xfId="0" applyNumberFormat="1" applyFont="1" applyFill="1" applyBorder="1" applyAlignment="1">
      <alignment horizontal="right" vertical="center" wrapText="1"/>
    </xf>
    <xf numFmtId="164" fontId="35" fillId="0" borderId="14" xfId="0" applyFont="1" applyFill="1" applyBorder="1" applyAlignment="1">
      <alignment horizontal="left" vertical="center"/>
    </xf>
    <xf numFmtId="165" fontId="31" fillId="0" borderId="14" xfId="0" applyNumberFormat="1" applyFont="1" applyFill="1" applyBorder="1" applyAlignment="1">
      <alignment horizontal="right" vertical="center"/>
    </xf>
    <xf numFmtId="164" fontId="39" fillId="0" borderId="14" xfId="0" applyFont="1" applyFill="1" applyBorder="1" applyAlignment="1">
      <alignment horizontal="left" vertical="center"/>
    </xf>
    <xf numFmtId="164" fontId="1" fillId="0" borderId="14" xfId="0" applyFont="1" applyFill="1" applyBorder="1" applyAlignment="1">
      <alignment horizontal="left" vertical="center"/>
    </xf>
    <xf numFmtId="164" fontId="40" fillId="0" borderId="14" xfId="0" applyFont="1" applyFill="1" applyBorder="1" applyAlignment="1">
      <alignment horizontal="left" vertical="center"/>
    </xf>
    <xf numFmtId="164" fontId="34" fillId="0" borderId="14" xfId="0" applyFont="1" applyFill="1" applyBorder="1" applyAlignment="1">
      <alignment horizontal="left" vertical="center"/>
    </xf>
    <xf numFmtId="165" fontId="26" fillId="0" borderId="14" xfId="0" applyNumberFormat="1" applyFont="1" applyFill="1" applyBorder="1" applyAlignment="1">
      <alignment horizontal="right" vertical="center"/>
    </xf>
    <xf numFmtId="165" fontId="34" fillId="0" borderId="14" xfId="0" applyNumberFormat="1" applyFont="1" applyFill="1" applyBorder="1" applyAlignment="1">
      <alignment horizontal="right" vertical="center"/>
    </xf>
    <xf numFmtId="164" fontId="41" fillId="0" borderId="14" xfId="0" applyFont="1" applyFill="1" applyBorder="1" applyAlignment="1">
      <alignment horizontal="left" vertical="center"/>
    </xf>
    <xf numFmtId="164" fontId="36" fillId="0" borderId="14" xfId="0" applyFont="1" applyFill="1" applyBorder="1" applyAlignment="1">
      <alignment horizontal="left" vertical="center"/>
    </xf>
    <xf numFmtId="164" fontId="42" fillId="10" borderId="14" xfId="0" applyFont="1" applyFill="1" applyBorder="1" applyAlignment="1">
      <alignment horizontal="left" vertical="center"/>
    </xf>
    <xf numFmtId="164" fontId="38" fillId="10" borderId="14" xfId="0" applyFont="1" applyFill="1" applyBorder="1" applyAlignment="1">
      <alignment horizontal="left" vertical="center" wrapText="1"/>
    </xf>
    <xf numFmtId="164" fontId="38" fillId="11" borderId="14" xfId="0" applyFont="1" applyFill="1" applyBorder="1" applyAlignment="1">
      <alignment/>
    </xf>
    <xf numFmtId="164" fontId="0" fillId="0" borderId="0" xfId="0" applyBorder="1" applyAlignment="1">
      <alignment/>
    </xf>
    <xf numFmtId="164" fontId="9" fillId="0" borderId="0" xfId="0" applyFont="1" applyBorder="1" applyAlignment="1">
      <alignment/>
    </xf>
    <xf numFmtId="164" fontId="23" fillId="0" borderId="0" xfId="0" applyFont="1" applyBorder="1" applyAlignment="1">
      <alignment/>
    </xf>
    <xf numFmtId="164" fontId="24" fillId="0" borderId="0" xfId="0" applyFont="1" applyBorder="1" applyAlignment="1">
      <alignment/>
    </xf>
    <xf numFmtId="164" fontId="43" fillId="0" borderId="0" xfId="0" applyFont="1" applyAlignment="1">
      <alignment/>
    </xf>
    <xf numFmtId="164" fontId="38" fillId="0" borderId="0" xfId="0" applyFont="1" applyAlignment="1">
      <alignment horizontal="right"/>
    </xf>
    <xf numFmtId="164" fontId="25" fillId="0" borderId="10" xfId="0" applyFont="1" applyFill="1" applyBorder="1" applyAlignment="1">
      <alignment horizontal="center" vertical="center"/>
    </xf>
    <xf numFmtId="164" fontId="25" fillId="0" borderId="10" xfId="0" applyFont="1" applyFill="1" applyBorder="1" applyAlignment="1">
      <alignment horizontal="center" vertical="center" wrapText="1"/>
    </xf>
    <xf numFmtId="166" fontId="30" fillId="0" borderId="15" xfId="0" applyNumberFormat="1" applyFont="1" applyBorder="1" applyAlignment="1">
      <alignment horizontal="center" wrapText="1"/>
    </xf>
    <xf numFmtId="164" fontId="30" fillId="0" borderId="10" xfId="0" applyFont="1" applyBorder="1" applyAlignment="1">
      <alignment horizontal="center" wrapText="1"/>
    </xf>
    <xf numFmtId="164" fontId="30" fillId="0" borderId="0" xfId="0" applyFont="1" applyBorder="1" applyAlignment="1">
      <alignment horizontal="center" wrapText="1"/>
    </xf>
    <xf numFmtId="164" fontId="30" fillId="0" borderId="0" xfId="0" applyFont="1" applyFill="1" applyBorder="1" applyAlignment="1">
      <alignment horizontal="center" wrapText="1"/>
    </xf>
    <xf numFmtId="164" fontId="30" fillId="0" borderId="10" xfId="0" applyFont="1" applyFill="1" applyBorder="1" applyAlignment="1">
      <alignment vertical="center"/>
    </xf>
    <xf numFmtId="164" fontId="30" fillId="0" borderId="10" xfId="0" applyNumberFormat="1" applyFont="1" applyFill="1" applyBorder="1" applyAlignment="1">
      <alignment vertical="center"/>
    </xf>
    <xf numFmtId="165" fontId="30" fillId="0" borderId="15" xfId="0" applyNumberFormat="1" applyFont="1" applyBorder="1" applyAlignment="1">
      <alignment/>
    </xf>
    <xf numFmtId="165" fontId="30" fillId="0" borderId="10" xfId="0" applyNumberFormat="1" applyFont="1" applyBorder="1" applyAlignment="1">
      <alignment/>
    </xf>
    <xf numFmtId="165" fontId="30" fillId="0" borderId="0" xfId="0" applyNumberFormat="1" applyFont="1" applyBorder="1" applyAlignment="1">
      <alignment/>
    </xf>
    <xf numFmtId="167" fontId="30" fillId="0" borderId="10" xfId="0" applyNumberFormat="1" applyFont="1" applyFill="1" applyBorder="1" applyAlignment="1">
      <alignment vertical="center"/>
    </xf>
    <xf numFmtId="164" fontId="30" fillId="0" borderId="10" xfId="0" applyFont="1" applyFill="1" applyBorder="1" applyAlignment="1">
      <alignment vertical="center" wrapText="1"/>
    </xf>
    <xf numFmtId="164" fontId="30" fillId="0" borderId="10" xfId="0" applyFont="1" applyFill="1" applyBorder="1" applyAlignment="1">
      <alignment horizontal="left" vertical="center" wrapText="1"/>
    </xf>
    <xf numFmtId="164" fontId="25" fillId="0" borderId="10" xfId="0" applyFont="1" applyFill="1" applyBorder="1" applyAlignment="1">
      <alignment vertical="center" wrapText="1"/>
    </xf>
    <xf numFmtId="167" fontId="25" fillId="0" borderId="10" xfId="0" applyNumberFormat="1" applyFont="1" applyFill="1" applyBorder="1" applyAlignment="1">
      <alignment vertical="center"/>
    </xf>
    <xf numFmtId="165" fontId="25" fillId="0" borderId="15" xfId="0" applyNumberFormat="1" applyFont="1" applyBorder="1" applyAlignment="1">
      <alignment/>
    </xf>
    <xf numFmtId="165" fontId="25" fillId="0" borderId="10" xfId="0" applyNumberFormat="1" applyFont="1" applyBorder="1" applyAlignment="1">
      <alignment/>
    </xf>
    <xf numFmtId="165" fontId="25" fillId="0" borderId="0" xfId="0" applyNumberFormat="1" applyFont="1" applyBorder="1" applyAlignment="1">
      <alignment/>
    </xf>
    <xf numFmtId="164" fontId="30" fillId="0" borderId="10" xfId="0" applyFont="1" applyFill="1" applyBorder="1" applyAlignment="1">
      <alignment horizontal="left" vertical="center"/>
    </xf>
    <xf numFmtId="164" fontId="25" fillId="0" borderId="10" xfId="0" applyFont="1" applyFill="1" applyBorder="1" applyAlignment="1">
      <alignment horizontal="left" vertical="center" wrapText="1"/>
    </xf>
    <xf numFmtId="164" fontId="22" fillId="0" borderId="10" xfId="0" applyFont="1" applyFill="1" applyBorder="1" applyAlignment="1">
      <alignment vertical="center" wrapText="1"/>
    </xf>
    <xf numFmtId="167" fontId="22" fillId="0" borderId="10" xfId="0" applyNumberFormat="1" applyFont="1" applyFill="1" applyBorder="1" applyAlignment="1">
      <alignment vertical="center"/>
    </xf>
    <xf numFmtId="165" fontId="22" fillId="0" borderId="15" xfId="0" applyNumberFormat="1" applyFont="1" applyBorder="1" applyAlignment="1">
      <alignment/>
    </xf>
    <xf numFmtId="165" fontId="22" fillId="0" borderId="0" xfId="0" applyNumberFormat="1" applyFont="1" applyBorder="1" applyAlignment="1">
      <alignment/>
    </xf>
    <xf numFmtId="164" fontId="22" fillId="0" borderId="10" xfId="0" applyFont="1" applyFill="1" applyBorder="1" applyAlignment="1">
      <alignment horizontal="left" vertical="center" wrapText="1"/>
    </xf>
    <xf numFmtId="164" fontId="30" fillId="24" borderId="10" xfId="0" applyFont="1" applyFill="1" applyBorder="1" applyAlignment="1">
      <alignment horizontal="left" vertical="center" wrapText="1"/>
    </xf>
    <xf numFmtId="164" fontId="35" fillId="0" borderId="10" xfId="0" applyFont="1" applyFill="1" applyBorder="1" applyAlignment="1">
      <alignment horizontal="left" vertical="center" wrapText="1"/>
    </xf>
    <xf numFmtId="164" fontId="35" fillId="24" borderId="10" xfId="0" applyFont="1" applyFill="1" applyBorder="1" applyAlignment="1">
      <alignment horizontal="left" vertical="center" wrapText="1"/>
    </xf>
    <xf numFmtId="164" fontId="36" fillId="0" borderId="10" xfId="0" applyFont="1" applyFill="1" applyBorder="1" applyAlignment="1">
      <alignment horizontal="left" vertical="center" wrapText="1"/>
    </xf>
    <xf numFmtId="164" fontId="35" fillId="0" borderId="10" xfId="0" applyFont="1" applyFill="1" applyBorder="1" applyAlignment="1">
      <alignment vertical="center" wrapText="1"/>
    </xf>
    <xf numFmtId="164" fontId="35" fillId="0" borderId="10" xfId="0" applyFont="1" applyFill="1" applyBorder="1" applyAlignment="1">
      <alignment vertical="center"/>
    </xf>
    <xf numFmtId="164" fontId="37" fillId="25" borderId="10" xfId="0" applyFont="1" applyFill="1" applyBorder="1" applyAlignment="1">
      <alignment/>
    </xf>
    <xf numFmtId="168" fontId="30" fillId="0" borderId="10" xfId="0" applyNumberFormat="1" applyFont="1" applyFill="1" applyBorder="1" applyAlignment="1">
      <alignment horizontal="left" vertical="center"/>
    </xf>
    <xf numFmtId="164" fontId="22" fillId="0" borderId="10" xfId="0" applyFont="1" applyFill="1" applyBorder="1" applyAlignment="1">
      <alignment horizontal="left" vertical="center"/>
    </xf>
    <xf numFmtId="164" fontId="38" fillId="10" borderId="10" xfId="0" applyFont="1" applyFill="1" applyBorder="1" applyAlignment="1">
      <alignment horizontal="left" vertical="center"/>
    </xf>
    <xf numFmtId="167" fontId="38" fillId="10" borderId="10" xfId="0" applyNumberFormat="1" applyFont="1" applyFill="1" applyBorder="1" applyAlignment="1">
      <alignment vertical="center"/>
    </xf>
    <xf numFmtId="165" fontId="35" fillId="0" borderId="15" xfId="0" applyNumberFormat="1" applyFont="1" applyFill="1" applyBorder="1" applyAlignment="1">
      <alignment horizontal="left" vertical="center" wrapText="1"/>
    </xf>
    <xf numFmtId="165" fontId="35" fillId="0" borderId="10" xfId="0" applyNumberFormat="1" applyFont="1" applyFill="1" applyBorder="1" applyAlignment="1">
      <alignment horizontal="left" vertical="center" wrapText="1"/>
    </xf>
    <xf numFmtId="165" fontId="35" fillId="0" borderId="0" xfId="0" applyNumberFormat="1" applyFont="1" applyFill="1" applyBorder="1" applyAlignment="1">
      <alignment horizontal="left" vertical="center" wrapText="1"/>
    </xf>
    <xf numFmtId="165" fontId="34" fillId="0" borderId="15" xfId="0" applyNumberFormat="1" applyFont="1" applyFill="1" applyBorder="1" applyAlignment="1">
      <alignment horizontal="right" vertical="center" wrapText="1"/>
    </xf>
    <xf numFmtId="165" fontId="34" fillId="0" borderId="10" xfId="0" applyNumberFormat="1" applyFont="1" applyFill="1" applyBorder="1" applyAlignment="1">
      <alignment horizontal="right" vertical="center" wrapText="1"/>
    </xf>
    <xf numFmtId="165" fontId="34" fillId="0" borderId="0" xfId="0" applyNumberFormat="1" applyFont="1" applyFill="1" applyBorder="1" applyAlignment="1">
      <alignment horizontal="right" vertical="center" wrapText="1"/>
    </xf>
    <xf numFmtId="164" fontId="34" fillId="0" borderId="10" xfId="0" applyFont="1" applyFill="1" applyBorder="1" applyAlignment="1">
      <alignment horizontal="left" vertical="center" wrapText="1"/>
    </xf>
    <xf numFmtId="165" fontId="35" fillId="0" borderId="15" xfId="0" applyNumberFormat="1" applyFont="1" applyFill="1" applyBorder="1" applyAlignment="1">
      <alignment horizontal="left" vertical="center"/>
    </xf>
    <xf numFmtId="165" fontId="35" fillId="0" borderId="10" xfId="0" applyNumberFormat="1" applyFont="1" applyFill="1" applyBorder="1" applyAlignment="1">
      <alignment horizontal="left" vertical="center"/>
    </xf>
    <xf numFmtId="165" fontId="35" fillId="0" borderId="0" xfId="0" applyNumberFormat="1" applyFont="1" applyFill="1" applyBorder="1" applyAlignment="1">
      <alignment horizontal="left" vertical="center"/>
    </xf>
    <xf numFmtId="164" fontId="35" fillId="0" borderId="10" xfId="0" applyFont="1" applyFill="1" applyBorder="1" applyAlignment="1">
      <alignment horizontal="left" vertical="center"/>
    </xf>
    <xf numFmtId="165" fontId="34" fillId="0" borderId="15" xfId="0" applyNumberFormat="1" applyFont="1" applyFill="1" applyBorder="1" applyAlignment="1">
      <alignment horizontal="right" vertical="center"/>
    </xf>
    <xf numFmtId="165" fontId="34" fillId="0" borderId="10" xfId="0" applyNumberFormat="1" applyFont="1" applyFill="1" applyBorder="1" applyAlignment="1">
      <alignment horizontal="right" vertical="center"/>
    </xf>
    <xf numFmtId="165" fontId="34" fillId="0" borderId="0" xfId="0" applyNumberFormat="1" applyFont="1" applyFill="1" applyBorder="1" applyAlignment="1">
      <alignment horizontal="right" vertical="center"/>
    </xf>
    <xf numFmtId="164" fontId="34" fillId="0" borderId="10" xfId="0" applyFont="1" applyFill="1" applyBorder="1" applyAlignment="1">
      <alignment horizontal="left" vertical="center"/>
    </xf>
    <xf numFmtId="165" fontId="35" fillId="0" borderId="15" xfId="0" applyNumberFormat="1" applyFont="1" applyFill="1" applyBorder="1" applyAlignment="1">
      <alignment horizontal="right" vertical="center"/>
    </xf>
    <xf numFmtId="164" fontId="36" fillId="0" borderId="10" xfId="0" applyFont="1" applyFill="1" applyBorder="1" applyAlignment="1">
      <alignment horizontal="left" vertical="center"/>
    </xf>
    <xf numFmtId="165" fontId="38" fillId="0" borderId="15" xfId="0" applyNumberFormat="1" applyFont="1" applyBorder="1" applyAlignment="1">
      <alignment/>
    </xf>
    <xf numFmtId="165" fontId="38" fillId="0" borderId="10" xfId="0" applyNumberFormat="1" applyFont="1" applyBorder="1" applyAlignment="1">
      <alignment/>
    </xf>
    <xf numFmtId="165" fontId="38" fillId="0" borderId="0" xfId="0" applyNumberFormat="1" applyFont="1" applyBorder="1" applyAlignment="1">
      <alignment/>
    </xf>
    <xf numFmtId="164" fontId="0" fillId="0" borderId="15" xfId="0" applyBorder="1" applyAlignment="1">
      <alignment/>
    </xf>
    <xf numFmtId="164" fontId="0" fillId="0" borderId="10" xfId="0" applyBorder="1" applyAlignment="1">
      <alignment/>
    </xf>
    <xf numFmtId="164" fontId="42" fillId="10" borderId="10" xfId="0" applyFont="1" applyFill="1" applyBorder="1" applyAlignment="1">
      <alignment horizontal="left" vertical="center"/>
    </xf>
    <xf numFmtId="164" fontId="38" fillId="10" borderId="10" xfId="0" applyFont="1" applyFill="1" applyBorder="1" applyAlignment="1">
      <alignment horizontal="left" vertical="center" wrapText="1"/>
    </xf>
    <xf numFmtId="164" fontId="38" fillId="11" borderId="10" xfId="0" applyFont="1" applyFill="1" applyBorder="1" applyAlignment="1">
      <alignment/>
    </xf>
    <xf numFmtId="165" fontId="0" fillId="0" borderId="15" xfId="0" applyNumberFormat="1" applyBorder="1" applyAlignment="1">
      <alignment/>
    </xf>
    <xf numFmtId="165" fontId="0" fillId="0" borderId="10" xfId="0" applyNumberFormat="1" applyBorder="1" applyAlignment="1">
      <alignment/>
    </xf>
    <xf numFmtId="164" fontId="19" fillId="0" borderId="10" xfId="0" applyFont="1" applyBorder="1" applyAlignment="1">
      <alignment horizontal="center" wrapText="1"/>
    </xf>
    <xf numFmtId="164" fontId="20" fillId="0" borderId="10" xfId="0" applyFont="1" applyBorder="1" applyAlignment="1">
      <alignment horizontal="center" wrapText="1"/>
    </xf>
    <xf numFmtId="164" fontId="0" fillId="0" borderId="11" xfId="0" applyBorder="1" applyAlignment="1">
      <alignment/>
    </xf>
    <xf numFmtId="164" fontId="20" fillId="0" borderId="10" xfId="0" applyFont="1" applyBorder="1" applyAlignment="1">
      <alignment/>
    </xf>
    <xf numFmtId="166" fontId="25" fillId="0" borderId="10" xfId="0" applyNumberFormat="1" applyFont="1" applyBorder="1" applyAlignment="1">
      <alignment horizontal="center" wrapText="1"/>
    </xf>
    <xf numFmtId="166" fontId="25" fillId="0" borderId="13" xfId="0" applyNumberFormat="1" applyFont="1" applyBorder="1" applyAlignment="1">
      <alignment horizontal="center" wrapText="1"/>
    </xf>
    <xf numFmtId="165" fontId="35" fillId="0" borderId="10" xfId="0" applyNumberFormat="1" applyFont="1" applyFill="1" applyBorder="1" applyAlignment="1">
      <alignment horizontal="right" vertical="center" wrapText="1"/>
    </xf>
    <xf numFmtId="164" fontId="1" fillId="0" borderId="0" xfId="0" applyFont="1" applyFill="1" applyBorder="1" applyAlignment="1">
      <alignment horizontal="left" vertical="center" wrapText="1"/>
    </xf>
    <xf numFmtId="164" fontId="40" fillId="0" borderId="0" xfId="0" applyFont="1" applyFill="1" applyBorder="1" applyAlignment="1">
      <alignment horizontal="left" vertical="center" wrapText="1"/>
    </xf>
    <xf numFmtId="165" fontId="35" fillId="0" borderId="10" xfId="0" applyNumberFormat="1" applyFont="1" applyFill="1" applyBorder="1" applyAlignment="1">
      <alignment horizontal="right" vertical="center"/>
    </xf>
    <xf numFmtId="164" fontId="1" fillId="0" borderId="0" xfId="0" applyFont="1" applyFill="1" applyBorder="1" applyAlignment="1">
      <alignment horizontal="left" vertical="center"/>
    </xf>
    <xf numFmtId="164" fontId="40" fillId="0" borderId="0" xfId="0" applyFont="1" applyFill="1" applyBorder="1" applyAlignment="1">
      <alignment horizontal="left" vertical="center"/>
    </xf>
    <xf numFmtId="164" fontId="18" fillId="0" borderId="0" xfId="0" applyFont="1" applyBorder="1" applyAlignment="1">
      <alignment/>
    </xf>
    <xf numFmtId="164" fontId="25" fillId="0" borderId="10" xfId="0" applyFont="1" applyBorder="1" applyAlignment="1">
      <alignment horizontal="center" wrapText="1"/>
    </xf>
    <xf numFmtId="164" fontId="34" fillId="0" borderId="10" xfId="0" applyFont="1" applyBorder="1" applyAlignment="1">
      <alignment horizontal="center" wrapText="1"/>
    </xf>
    <xf numFmtId="164" fontId="25" fillId="0" borderId="10" xfId="0" applyFont="1" applyFill="1" applyBorder="1" applyAlignment="1">
      <alignment horizontal="center" wrapText="1"/>
    </xf>
    <xf numFmtId="164" fontId="18" fillId="0" borderId="16" xfId="0" applyFont="1" applyBorder="1" applyAlignment="1">
      <alignment/>
    </xf>
    <xf numFmtId="165" fontId="44" fillId="0" borderId="10" xfId="0" applyNumberFormat="1" applyFont="1" applyBorder="1" applyAlignment="1">
      <alignment/>
    </xf>
    <xf numFmtId="164" fontId="0" fillId="0" borderId="16" xfId="0" applyBorder="1" applyAlignment="1">
      <alignment/>
    </xf>
    <xf numFmtId="165" fontId="36" fillId="0" borderId="10" xfId="0" applyNumberFormat="1" applyFont="1" applyBorder="1" applyAlignment="1">
      <alignment/>
    </xf>
    <xf numFmtId="165" fontId="18" fillId="0" borderId="10" xfId="0" applyNumberFormat="1" applyFont="1" applyBorder="1" applyAlignment="1">
      <alignment/>
    </xf>
    <xf numFmtId="164" fontId="23" fillId="0" borderId="10" xfId="0" applyFont="1" applyBorder="1" applyAlignment="1">
      <alignment/>
    </xf>
    <xf numFmtId="165" fontId="23" fillId="0" borderId="10" xfId="0" applyNumberFormat="1" applyFont="1" applyBorder="1" applyAlignment="1">
      <alignment/>
    </xf>
    <xf numFmtId="164" fontId="45" fillId="0" borderId="0" xfId="0" applyFont="1" applyAlignment="1">
      <alignment/>
    </xf>
    <xf numFmtId="164" fontId="30" fillId="0" borderId="15" xfId="0" applyFont="1" applyBorder="1" applyAlignment="1">
      <alignment horizontal="center" wrapText="1"/>
    </xf>
    <xf numFmtId="164" fontId="31" fillId="0" borderId="10" xfId="0" applyFont="1" applyBorder="1" applyAlignment="1">
      <alignment horizontal="center" wrapText="1"/>
    </xf>
    <xf numFmtId="166" fontId="9" fillId="0" borderId="10" xfId="0" applyNumberFormat="1" applyFont="1" applyBorder="1" applyAlignment="1">
      <alignment/>
    </xf>
    <xf numFmtId="166" fontId="0" fillId="0" borderId="10" xfId="0" applyNumberFormat="1" applyFont="1" applyBorder="1" applyAlignment="1">
      <alignment/>
    </xf>
    <xf numFmtId="164" fontId="9" fillId="0" borderId="10" xfId="0" applyFont="1" applyBorder="1" applyAlignment="1">
      <alignment/>
    </xf>
    <xf numFmtId="166" fontId="0" fillId="0" borderId="0" xfId="0" applyNumberFormat="1" applyAlignment="1">
      <alignment/>
    </xf>
    <xf numFmtId="165" fontId="18" fillId="0" borderId="15" xfId="0" applyNumberFormat="1" applyFont="1" applyBorder="1" applyAlignment="1">
      <alignment/>
    </xf>
    <xf numFmtId="165" fontId="29" fillId="0" borderId="10" xfId="0" applyNumberFormat="1" applyFont="1" applyBorder="1" applyAlignment="1">
      <alignment/>
    </xf>
    <xf numFmtId="164" fontId="46" fillId="0" borderId="0" xfId="0" applyFont="1" applyAlignment="1">
      <alignment/>
    </xf>
    <xf numFmtId="164" fontId="25" fillId="0" borderId="10" xfId="0" applyFont="1" applyFill="1" applyBorder="1" applyAlignment="1">
      <alignment horizontal="left" vertical="center"/>
    </xf>
    <xf numFmtId="164" fontId="22" fillId="25" borderId="10" xfId="0" applyFont="1" applyFill="1" applyBorder="1" applyAlignment="1">
      <alignment horizontal="left" vertical="center"/>
    </xf>
    <xf numFmtId="164" fontId="37" fillId="25" borderId="11" xfId="0" applyFont="1" applyFill="1" applyBorder="1" applyAlignment="1">
      <alignment/>
    </xf>
    <xf numFmtId="164" fontId="22" fillId="25" borderId="11" xfId="0" applyFont="1" applyFill="1" applyBorder="1" applyAlignment="1">
      <alignment horizontal="left" vertical="center"/>
    </xf>
    <xf numFmtId="165" fontId="18" fillId="0" borderId="17" xfId="0" applyNumberFormat="1" applyFont="1" applyBorder="1" applyAlignment="1">
      <alignment/>
    </xf>
    <xf numFmtId="164" fontId="42" fillId="10" borderId="12" xfId="0" applyFont="1" applyFill="1" applyBorder="1" applyAlignment="1">
      <alignment horizontal="left" vertical="center" wrapText="1"/>
    </xf>
    <xf numFmtId="164" fontId="38" fillId="10" borderId="12" xfId="0" applyFont="1" applyFill="1" applyBorder="1" applyAlignment="1">
      <alignment horizontal="left" vertical="center"/>
    </xf>
    <xf numFmtId="165" fontId="18" fillId="0" borderId="18" xfId="0" applyNumberFormat="1" applyFont="1" applyBorder="1" applyAlignment="1">
      <alignment/>
    </xf>
    <xf numFmtId="164" fontId="38" fillId="5" borderId="13" xfId="0" applyFont="1" applyFill="1" applyBorder="1" applyAlignment="1">
      <alignment/>
    </xf>
    <xf numFmtId="164" fontId="38" fillId="5" borderId="13" xfId="0" applyFont="1" applyFill="1" applyBorder="1" applyAlignment="1">
      <alignment horizontal="left" vertical="center"/>
    </xf>
    <xf numFmtId="165" fontId="18" fillId="0" borderId="19" xfId="0" applyNumberFormat="1" applyFont="1" applyBorder="1" applyAlignment="1">
      <alignment/>
    </xf>
    <xf numFmtId="164" fontId="38" fillId="5" borderId="10" xfId="0" applyFont="1" applyFill="1" applyBorder="1" applyAlignment="1">
      <alignment/>
    </xf>
    <xf numFmtId="164" fontId="38" fillId="5" borderId="10" xfId="0" applyFont="1" applyFill="1" applyBorder="1" applyAlignment="1">
      <alignment horizontal="left" vertical="center"/>
    </xf>
    <xf numFmtId="164" fontId="34" fillId="0" borderId="11" xfId="0" applyFont="1" applyFill="1" applyBorder="1" applyAlignment="1">
      <alignment horizontal="left" vertical="center" wrapText="1"/>
    </xf>
    <xf numFmtId="164" fontId="25" fillId="0" borderId="11" xfId="0" applyFont="1" applyFill="1" applyBorder="1" applyAlignment="1">
      <alignment horizontal="left" vertical="center" wrapText="1"/>
    </xf>
    <xf numFmtId="164" fontId="34" fillId="0" borderId="0" xfId="0" applyFont="1" applyFill="1" applyBorder="1" applyAlignment="1">
      <alignment horizontal="left" vertical="center" wrapText="1"/>
    </xf>
    <xf numFmtId="164" fontId="25" fillId="0" borderId="0" xfId="0" applyFont="1" applyFill="1" applyBorder="1" applyAlignment="1">
      <alignment horizontal="left" vertical="center" wrapText="1"/>
    </xf>
    <xf numFmtId="165" fontId="18" fillId="0" borderId="0" xfId="0" applyNumberFormat="1" applyFont="1" applyBorder="1" applyAlignment="1">
      <alignment/>
    </xf>
    <xf numFmtId="164" fontId="42" fillId="10" borderId="12" xfId="0" applyFont="1" applyFill="1" applyBorder="1" applyAlignment="1">
      <alignment horizontal="left" vertical="center"/>
    </xf>
    <xf numFmtId="164" fontId="38" fillId="10" borderId="12" xfId="0" applyFont="1" applyFill="1" applyBorder="1" applyAlignment="1">
      <alignment horizontal="left" vertical="center" wrapText="1"/>
    </xf>
    <xf numFmtId="164" fontId="38" fillId="11" borderId="12" xfId="0" applyFont="1" applyFill="1" applyBorder="1" applyAlignment="1">
      <alignment/>
    </xf>
    <xf numFmtId="164" fontId="43" fillId="11" borderId="12" xfId="0" applyFont="1" applyFill="1" applyBorder="1" applyAlignment="1">
      <alignment/>
    </xf>
    <xf numFmtId="165" fontId="29" fillId="0" borderId="18" xfId="0" applyNumberFormat="1" applyFont="1" applyBorder="1" applyAlignment="1">
      <alignment/>
    </xf>
    <xf numFmtId="164" fontId="42" fillId="10" borderId="10" xfId="0" applyFont="1" applyFill="1" applyBorder="1" applyAlignment="1">
      <alignment horizontal="left" vertical="center" wrapText="1"/>
    </xf>
    <xf numFmtId="164" fontId="43" fillId="11" borderId="10" xfId="0" applyFont="1" applyFill="1" applyBorder="1" applyAlignment="1">
      <alignment/>
    </xf>
    <xf numFmtId="164" fontId="35" fillId="0" borderId="10" xfId="0" applyFont="1" applyBorder="1" applyAlignment="1">
      <alignment horizontal="center" wrapText="1"/>
    </xf>
    <xf numFmtId="164" fontId="30" fillId="0" borderId="10" xfId="0" applyFont="1" applyFill="1" applyBorder="1" applyAlignment="1">
      <alignment horizontal="center" wrapText="1"/>
    </xf>
    <xf numFmtId="165" fontId="35" fillId="0" borderId="10" xfId="0" applyNumberFormat="1" applyFont="1" applyBorder="1" applyAlignment="1">
      <alignment/>
    </xf>
    <xf numFmtId="165" fontId="0" fillId="0" borderId="11" xfId="0" applyNumberFormat="1" applyBorder="1" applyAlignment="1">
      <alignment/>
    </xf>
    <xf numFmtId="165" fontId="18" fillId="0" borderId="12" xfId="0" applyNumberFormat="1" applyFont="1" applyBorder="1" applyAlignment="1">
      <alignment/>
    </xf>
    <xf numFmtId="165" fontId="0" fillId="0" borderId="13" xfId="0" applyNumberFormat="1" applyBorder="1" applyAlignment="1">
      <alignment/>
    </xf>
    <xf numFmtId="165" fontId="18" fillId="0" borderId="11" xfId="0" applyNumberFormat="1" applyFont="1" applyBorder="1" applyAlignment="1">
      <alignment/>
    </xf>
    <xf numFmtId="164" fontId="30" fillId="0" borderId="15" xfId="0" applyFont="1" applyBorder="1" applyAlignment="1">
      <alignment wrapText="1"/>
    </xf>
    <xf numFmtId="164" fontId="30" fillId="0" borderId="10" xfId="0" applyFont="1" applyBorder="1" applyAlignment="1">
      <alignment wrapText="1"/>
    </xf>
    <xf numFmtId="164" fontId="25" fillId="0" borderId="20" xfId="0" applyFont="1" applyBorder="1" applyAlignment="1">
      <alignment wrapText="1"/>
    </xf>
    <xf numFmtId="164" fontId="0" fillId="0" borderId="20" xfId="0" applyBorder="1" applyAlignment="1">
      <alignment/>
    </xf>
    <xf numFmtId="165" fontId="0" fillId="0" borderId="20" xfId="0" applyNumberFormat="1" applyBorder="1" applyAlignment="1">
      <alignment/>
    </xf>
    <xf numFmtId="164" fontId="25" fillId="0" borderId="11" xfId="0" applyFont="1" applyFill="1" applyBorder="1" applyAlignment="1">
      <alignment horizontal="left" vertical="center"/>
    </xf>
    <xf numFmtId="164" fontId="42" fillId="26" borderId="12" xfId="0" applyFont="1" applyFill="1" applyBorder="1" applyAlignment="1">
      <alignment horizontal="left" vertical="center" wrapText="1"/>
    </xf>
    <xf numFmtId="164" fontId="25" fillId="26" borderId="12" xfId="0" applyFont="1" applyFill="1" applyBorder="1" applyAlignment="1">
      <alignment horizontal="left" vertical="center"/>
    </xf>
    <xf numFmtId="164" fontId="35" fillId="0" borderId="11" xfId="0" applyFont="1" applyFill="1" applyBorder="1" applyAlignment="1">
      <alignment horizontal="left" vertical="center" wrapText="1"/>
    </xf>
    <xf numFmtId="164" fontId="30" fillId="0" borderId="11" xfId="0" applyFont="1" applyFill="1" applyBorder="1" applyAlignment="1">
      <alignment horizontal="left" vertical="center"/>
    </xf>
    <xf numFmtId="164" fontId="42" fillId="26" borderId="14" xfId="0" applyFont="1" applyFill="1" applyBorder="1" applyAlignment="1">
      <alignment horizontal="left" vertical="center" wrapText="1"/>
    </xf>
    <xf numFmtId="164" fontId="25" fillId="26" borderId="14" xfId="0" applyFont="1" applyFill="1" applyBorder="1" applyAlignment="1">
      <alignment horizontal="left" vertical="center"/>
    </xf>
    <xf numFmtId="165" fontId="18" fillId="0" borderId="14" xfId="0" applyNumberFormat="1" applyFont="1" applyBorder="1" applyAlignment="1">
      <alignment/>
    </xf>
    <xf numFmtId="164" fontId="25" fillId="0" borderId="10" xfId="0" applyFont="1" applyBorder="1" applyAlignment="1">
      <alignment wrapText="1"/>
    </xf>
    <xf numFmtId="164" fontId="47" fillId="0" borderId="0" xfId="0" applyFont="1" applyFill="1" applyBorder="1" applyAlignment="1">
      <alignment horizontal="center" vertical="center" wrapText="1"/>
    </xf>
    <xf numFmtId="164" fontId="0" fillId="0" borderId="0" xfId="0" applyAlignment="1">
      <alignment horizontal="center" wrapText="1"/>
    </xf>
    <xf numFmtId="164" fontId="25" fillId="0" borderId="10" xfId="0" applyFont="1" applyBorder="1" applyAlignment="1">
      <alignment/>
    </xf>
    <xf numFmtId="164" fontId="44" fillId="0" borderId="10" xfId="0" applyFont="1" applyFill="1" applyBorder="1" applyAlignment="1">
      <alignment horizontal="left" vertical="center"/>
    </xf>
    <xf numFmtId="164" fontId="22" fillId="0" borderId="12" xfId="0" applyFont="1" applyBorder="1" applyAlignment="1">
      <alignment/>
    </xf>
    <xf numFmtId="164" fontId="48" fillId="0" borderId="0" xfId="0" applyFont="1" applyAlignment="1">
      <alignment horizontal="center" wrapText="1"/>
    </xf>
    <xf numFmtId="164" fontId="22" fillId="0" borderId="10" xfId="0" applyFont="1" applyBorder="1" applyAlignment="1">
      <alignment horizontal="center"/>
    </xf>
    <xf numFmtId="165" fontId="0" fillId="0" borderId="10" xfId="0" applyNumberFormat="1" applyFont="1" applyBorder="1" applyAlignment="1">
      <alignment horizontal="right"/>
    </xf>
    <xf numFmtId="165" fontId="18" fillId="0" borderId="10" xfId="0" applyNumberFormat="1" applyFont="1" applyBorder="1" applyAlignment="1">
      <alignment horizontal="right"/>
    </xf>
    <xf numFmtId="164" fontId="34" fillId="24" borderId="10" xfId="0" applyFont="1" applyFill="1" applyBorder="1" applyAlignment="1">
      <alignment horizontal="left" vertical="center" wrapText="1"/>
    </xf>
    <xf numFmtId="164" fontId="34" fillId="0" borderId="10" xfId="0" applyFont="1" applyFill="1" applyBorder="1" applyAlignment="1">
      <alignment vertical="center" wrapText="1"/>
    </xf>
    <xf numFmtId="164" fontId="35" fillId="0" borderId="0" xfId="0" applyFont="1" applyFill="1" applyBorder="1" applyAlignment="1">
      <alignment horizontal="left" vertical="center" wrapText="1"/>
    </xf>
    <xf numFmtId="164" fontId="30" fillId="0" borderId="0" xfId="0" applyFont="1" applyFill="1" applyBorder="1" applyAlignment="1">
      <alignment horizontal="left" vertical="center"/>
    </xf>
    <xf numFmtId="165" fontId="0" fillId="0" borderId="0" xfId="0" applyNumberFormat="1" applyBorder="1" applyAlignment="1">
      <alignment/>
    </xf>
    <xf numFmtId="165" fontId="42" fillId="26" borderId="12" xfId="0" applyNumberFormat="1" applyFont="1" applyFill="1" applyBorder="1" applyAlignment="1">
      <alignment vertical="center" wrapText="1"/>
    </xf>
    <xf numFmtId="165" fontId="25" fillId="26" borderId="12" xfId="0" applyNumberFormat="1" applyFont="1" applyFill="1" applyBorder="1" applyAlignment="1">
      <alignment horizontal="left" vertical="center"/>
    </xf>
    <xf numFmtId="164" fontId="34" fillId="0" borderId="12" xfId="0" applyFont="1" applyFill="1" applyBorder="1" applyAlignment="1">
      <alignment vertical="center" wrapText="1"/>
    </xf>
    <xf numFmtId="164" fontId="25" fillId="0" borderId="12" xfId="0" applyFont="1" applyFill="1" applyBorder="1" applyAlignment="1">
      <alignment horizontal="left" vertical="center"/>
    </xf>
    <xf numFmtId="164" fontId="35" fillId="0" borderId="13" xfId="0" applyFont="1" applyFill="1" applyBorder="1" applyAlignment="1">
      <alignment horizontal="left" vertical="center" wrapText="1"/>
    </xf>
    <xf numFmtId="164" fontId="30" fillId="0" borderId="13" xfId="0" applyFont="1" applyFill="1" applyBorder="1" applyAlignment="1">
      <alignment horizontal="left" vertical="center" wrapText="1"/>
    </xf>
    <xf numFmtId="164" fontId="34" fillId="0" borderId="21" xfId="0" applyFont="1" applyFill="1" applyBorder="1" applyAlignment="1">
      <alignment horizontal="left" vertical="center" wrapText="1"/>
    </xf>
    <xf numFmtId="164" fontId="25" fillId="0" borderId="21" xfId="0" applyFont="1" applyFill="1" applyBorder="1" applyAlignment="1">
      <alignment horizontal="left" vertical="center"/>
    </xf>
    <xf numFmtId="165" fontId="18" fillId="0" borderId="21" xfId="0" applyNumberFormat="1" applyFont="1" applyBorder="1" applyAlignment="1">
      <alignment/>
    </xf>
    <xf numFmtId="164" fontId="34" fillId="0" borderId="13" xfId="0" applyFont="1" applyFill="1" applyBorder="1" applyAlignment="1">
      <alignment vertical="center" wrapText="1"/>
    </xf>
    <xf numFmtId="164" fontId="25" fillId="0" borderId="13" xfId="0" applyFont="1" applyFill="1" applyBorder="1" applyAlignment="1">
      <alignment horizontal="left" vertical="center"/>
    </xf>
    <xf numFmtId="164" fontId="25" fillId="0" borderId="12" xfId="0" applyFont="1" applyFill="1" applyBorder="1" applyAlignment="1">
      <alignment horizontal="left" vertical="center" wrapText="1"/>
    </xf>
    <xf numFmtId="165" fontId="24" fillId="0" borderId="12" xfId="0" applyNumberFormat="1" applyFont="1" applyBorder="1" applyAlignment="1">
      <alignment/>
    </xf>
    <xf numFmtId="164" fontId="30" fillId="0" borderId="13" xfId="0" applyFont="1" applyFill="1" applyBorder="1" applyAlignment="1">
      <alignment horizontal="left" vertical="center"/>
    </xf>
    <xf numFmtId="165" fontId="9" fillId="0" borderId="10" xfId="0" applyNumberFormat="1" applyFont="1" applyBorder="1" applyAlignment="1">
      <alignment/>
    </xf>
    <xf numFmtId="164" fontId="30" fillId="0" borderId="11" xfId="0" applyFont="1" applyFill="1" applyBorder="1" applyAlignment="1">
      <alignment horizontal="left" vertical="center" wrapText="1"/>
    </xf>
    <xf numFmtId="164" fontId="49" fillId="0" borderId="13" xfId="0" applyFont="1" applyFill="1" applyBorder="1" applyAlignment="1">
      <alignment horizontal="left" vertical="center" wrapText="1"/>
    </xf>
    <xf numFmtId="164" fontId="49" fillId="0" borderId="11" xfId="0" applyFont="1" applyFill="1" applyBorder="1" applyAlignment="1">
      <alignment horizontal="left" vertical="center" wrapText="1"/>
    </xf>
    <xf numFmtId="164" fontId="49" fillId="0" borderId="10" xfId="0" applyFont="1" applyFill="1" applyBorder="1" applyAlignment="1">
      <alignment horizontal="left" vertical="center" wrapText="1"/>
    </xf>
    <xf numFmtId="164" fontId="50" fillId="0" borderId="0" xfId="0" applyFont="1" applyAlignment="1">
      <alignment/>
    </xf>
    <xf numFmtId="164" fontId="40" fillId="0" borderId="0" xfId="0" applyFont="1" applyBorder="1" applyAlignment="1">
      <alignment horizontal="center"/>
    </xf>
    <xf numFmtId="164" fontId="1" fillId="0" borderId="0" xfId="0" applyFont="1" applyAlignment="1">
      <alignment/>
    </xf>
    <xf numFmtId="164" fontId="52" fillId="0" borderId="22" xfId="58" applyFont="1" applyBorder="1" applyAlignment="1">
      <alignment horizontal="center"/>
      <protection/>
    </xf>
    <xf numFmtId="164" fontId="53" fillId="0" borderId="23" xfId="58" applyFont="1" applyFill="1" applyBorder="1" applyAlignment="1">
      <alignment horizontal="center" vertical="center"/>
      <protection/>
    </xf>
    <xf numFmtId="164" fontId="54" fillId="0" borderId="24" xfId="58" applyFont="1" applyFill="1" applyBorder="1" applyAlignment="1">
      <alignment horizontal="center" vertical="center"/>
      <protection/>
    </xf>
    <xf numFmtId="164" fontId="52" fillId="0" borderId="21" xfId="58" applyFont="1" applyFill="1" applyBorder="1" applyAlignment="1">
      <alignment horizontal="center" vertical="center" wrapText="1"/>
      <protection/>
    </xf>
    <xf numFmtId="164" fontId="53" fillId="0" borderId="25" xfId="58" applyFont="1" applyFill="1" applyBorder="1" applyAlignment="1">
      <alignment horizontal="center" vertical="center"/>
      <protection/>
    </xf>
    <xf numFmtId="164" fontId="54" fillId="0" borderId="26" xfId="58" applyFont="1" applyFill="1" applyBorder="1" applyAlignment="1">
      <alignment horizontal="center" vertical="center"/>
      <protection/>
    </xf>
    <xf numFmtId="164" fontId="55" fillId="0" borderId="27" xfId="0" applyFont="1" applyBorder="1" applyAlignment="1">
      <alignment horizontal="center"/>
    </xf>
    <xf numFmtId="164" fontId="40" fillId="0" borderId="28" xfId="58" applyFont="1" applyFill="1" applyBorder="1" applyAlignment="1">
      <alignment horizontal="center"/>
      <protection/>
    </xf>
    <xf numFmtId="164" fontId="56" fillId="0" borderId="29" xfId="58" applyFont="1" applyFill="1" applyBorder="1" applyAlignment="1">
      <alignment horizontal="center"/>
      <protection/>
    </xf>
    <xf numFmtId="165" fontId="55" fillId="0" borderId="30" xfId="58" applyNumberFormat="1" applyFont="1" applyFill="1" applyBorder="1" applyAlignment="1">
      <alignment horizontal="center"/>
      <protection/>
    </xf>
    <xf numFmtId="164" fontId="40" fillId="0" borderId="31" xfId="58" applyFont="1" applyFill="1" applyBorder="1" applyAlignment="1">
      <alignment horizontal="center"/>
      <protection/>
    </xf>
    <xf numFmtId="164" fontId="56" fillId="0" borderId="30" xfId="58" applyFont="1" applyFill="1" applyBorder="1" applyAlignment="1">
      <alignment horizontal="center"/>
      <protection/>
    </xf>
    <xf numFmtId="164" fontId="55" fillId="0" borderId="32" xfId="0" applyFont="1" applyBorder="1" applyAlignment="1">
      <alignment horizontal="center"/>
    </xf>
    <xf numFmtId="164" fontId="57" fillId="0" borderId="10" xfId="58" applyFont="1" applyBorder="1">
      <alignment/>
      <protection/>
    </xf>
    <xf numFmtId="165" fontId="40" fillId="0" borderId="28" xfId="58" applyNumberFormat="1" applyFont="1" applyFill="1" applyBorder="1">
      <alignment/>
      <protection/>
    </xf>
    <xf numFmtId="165" fontId="40" fillId="0" borderId="29" xfId="58" applyNumberFormat="1" applyFont="1" applyFill="1" applyBorder="1">
      <alignment/>
      <protection/>
    </xf>
    <xf numFmtId="165" fontId="55" fillId="0" borderId="29" xfId="58" applyNumberFormat="1" applyFont="1" applyFill="1" applyBorder="1">
      <alignment/>
      <protection/>
    </xf>
    <xf numFmtId="164" fontId="53" fillId="0" borderId="31" xfId="58" applyFont="1" applyBorder="1" applyAlignment="1">
      <alignment horizontal="left"/>
      <protection/>
    </xf>
    <xf numFmtId="165" fontId="40" fillId="0" borderId="30" xfId="0" applyNumberFormat="1" applyFont="1" applyBorder="1" applyAlignment="1">
      <alignment/>
    </xf>
    <xf numFmtId="165" fontId="55" fillId="0" borderId="32" xfId="0" applyNumberFormat="1" applyFont="1" applyBorder="1" applyAlignment="1">
      <alignment/>
    </xf>
    <xf numFmtId="164" fontId="53" fillId="4" borderId="28" xfId="58" applyFont="1" applyFill="1" applyBorder="1" applyAlignment="1">
      <alignment horizontal="left"/>
      <protection/>
    </xf>
    <xf numFmtId="165" fontId="40" fillId="4" borderId="29" xfId="58" applyNumberFormat="1" applyFont="1" applyFill="1" applyBorder="1">
      <alignment/>
      <protection/>
    </xf>
    <xf numFmtId="165" fontId="55" fillId="4" borderId="29" xfId="58" applyNumberFormat="1" applyFont="1" applyFill="1" applyBorder="1">
      <alignment/>
      <protection/>
    </xf>
    <xf numFmtId="164" fontId="53" fillId="4" borderId="31" xfId="58" applyFont="1" applyFill="1" applyBorder="1" applyAlignment="1">
      <alignment horizontal="left"/>
      <protection/>
    </xf>
    <xf numFmtId="165" fontId="40" fillId="4" borderId="30" xfId="0" applyNumberFormat="1" applyFont="1" applyFill="1" applyBorder="1" applyAlignment="1">
      <alignment/>
    </xf>
    <xf numFmtId="165" fontId="55" fillId="4" borderId="32" xfId="0" applyNumberFormat="1" applyFont="1" applyFill="1" applyBorder="1" applyAlignment="1">
      <alignment/>
    </xf>
    <xf numFmtId="164" fontId="40" fillId="0" borderId="28" xfId="59" applyFont="1" applyFill="1" applyBorder="1" applyAlignment="1">
      <alignment horizontal="left"/>
      <protection/>
    </xf>
    <xf numFmtId="164" fontId="1" fillId="0" borderId="31" xfId="59" applyFont="1" applyFill="1" applyBorder="1" applyAlignment="1">
      <alignment horizontal="left"/>
      <protection/>
    </xf>
    <xf numFmtId="165" fontId="0" fillId="0" borderId="30" xfId="0" applyNumberFormat="1" applyBorder="1" applyAlignment="1">
      <alignment/>
    </xf>
    <xf numFmtId="165" fontId="50" fillId="0" borderId="32" xfId="0" applyNumberFormat="1" applyFont="1" applyBorder="1" applyAlignment="1">
      <alignment/>
    </xf>
    <xf numFmtId="164" fontId="58" fillId="0" borderId="28" xfId="59" applyFont="1" applyFill="1" applyBorder="1" applyAlignment="1">
      <alignment horizontal="left"/>
      <protection/>
    </xf>
    <xf numFmtId="165" fontId="1" fillId="0" borderId="29" xfId="58" applyNumberFormat="1" applyFont="1" applyFill="1" applyBorder="1">
      <alignment/>
      <protection/>
    </xf>
    <xf numFmtId="165" fontId="50" fillId="0" borderId="29" xfId="58" applyNumberFormat="1" applyFont="1" applyFill="1" applyBorder="1">
      <alignment/>
      <protection/>
    </xf>
    <xf numFmtId="164" fontId="1" fillId="0" borderId="28" xfId="59" applyFont="1" applyFill="1" applyBorder="1" applyAlignment="1">
      <alignment horizontal="left"/>
      <protection/>
    </xf>
    <xf numFmtId="164" fontId="59" fillId="0" borderId="28" xfId="59" applyFont="1" applyFill="1" applyBorder="1" applyAlignment="1">
      <alignment horizontal="left"/>
      <protection/>
    </xf>
    <xf numFmtId="165" fontId="60" fillId="0" borderId="29" xfId="58" applyNumberFormat="1" applyFont="1" applyFill="1" applyBorder="1">
      <alignment/>
      <protection/>
    </xf>
    <xf numFmtId="164" fontId="0" fillId="0" borderId="28" xfId="0" applyBorder="1" applyAlignment="1">
      <alignment horizontal="center"/>
    </xf>
    <xf numFmtId="164" fontId="0" fillId="0" borderId="33" xfId="0" applyBorder="1" applyAlignment="1">
      <alignment/>
    </xf>
    <xf numFmtId="164" fontId="50" fillId="0" borderId="33" xfId="0" applyFont="1" applyBorder="1" applyAlignment="1">
      <alignment/>
    </xf>
    <xf numFmtId="164" fontId="40" fillId="0" borderId="31" xfId="59" applyFont="1" applyFill="1" applyBorder="1" applyAlignment="1">
      <alignment horizontal="left"/>
      <protection/>
    </xf>
    <xf numFmtId="164" fontId="53" fillId="23" borderId="28" xfId="58" applyFont="1" applyFill="1" applyBorder="1" applyAlignment="1">
      <alignment horizontal="left"/>
      <protection/>
    </xf>
    <xf numFmtId="165" fontId="40" fillId="23" borderId="29" xfId="58" applyNumberFormat="1" applyFont="1" applyFill="1" applyBorder="1">
      <alignment/>
      <protection/>
    </xf>
    <xf numFmtId="165" fontId="55" fillId="23" borderId="29" xfId="58" applyNumberFormat="1" applyFont="1" applyFill="1" applyBorder="1">
      <alignment/>
      <protection/>
    </xf>
    <xf numFmtId="164" fontId="53" fillId="23" borderId="31" xfId="58" applyFont="1" applyFill="1" applyBorder="1" applyAlignment="1">
      <alignment horizontal="left"/>
      <protection/>
    </xf>
    <xf numFmtId="164" fontId="40" fillId="23" borderId="30" xfId="0" applyFont="1" applyFill="1" applyBorder="1" applyAlignment="1">
      <alignment/>
    </xf>
    <xf numFmtId="164" fontId="55" fillId="23" borderId="32" xfId="0" applyFont="1" applyFill="1" applyBorder="1" applyAlignment="1">
      <alignment/>
    </xf>
    <xf numFmtId="164" fontId="0" fillId="0" borderId="30" xfId="0" applyBorder="1" applyAlignment="1">
      <alignment/>
    </xf>
    <xf numFmtId="164" fontId="51" fillId="0" borderId="28" xfId="59" applyFont="1" applyFill="1" applyBorder="1" applyAlignment="1">
      <alignment horizontal="left"/>
      <protection/>
    </xf>
    <xf numFmtId="164" fontId="50" fillId="0" borderId="32" xfId="0" applyFont="1" applyBorder="1" applyAlignment="1">
      <alignment/>
    </xf>
    <xf numFmtId="165" fontId="1" fillId="0" borderId="30" xfId="58" applyNumberFormat="1" applyFont="1" applyFill="1" applyBorder="1" applyAlignment="1">
      <alignment horizontal="left"/>
      <protection/>
    </xf>
    <xf numFmtId="164" fontId="61" fillId="0" borderId="28" xfId="58" applyFont="1" applyBorder="1" applyAlignment="1">
      <alignment horizontal="left"/>
      <protection/>
    </xf>
    <xf numFmtId="164" fontId="62" fillId="0" borderId="34" xfId="58" applyFont="1" applyBorder="1" applyAlignment="1">
      <alignment/>
      <protection/>
    </xf>
    <xf numFmtId="164" fontId="62" fillId="0" borderId="33" xfId="58" applyFont="1" applyBorder="1" applyAlignment="1">
      <alignment/>
      <protection/>
    </xf>
    <xf numFmtId="164" fontId="63" fillId="0" borderId="34" xfId="58" applyFont="1" applyFill="1" applyBorder="1" applyAlignment="1">
      <alignment horizontal="center"/>
      <protection/>
    </xf>
    <xf numFmtId="164" fontId="63" fillId="0" borderId="33" xfId="58" applyFont="1" applyFill="1" applyBorder="1" applyAlignment="1">
      <alignment horizontal="center"/>
      <protection/>
    </xf>
    <xf numFmtId="164" fontId="40" fillId="0" borderId="31" xfId="58" applyFont="1" applyFill="1" applyBorder="1" applyAlignment="1">
      <alignment horizontal="left"/>
      <protection/>
    </xf>
    <xf numFmtId="164" fontId="64" fillId="0" borderId="0" xfId="0" applyFont="1" applyAlignment="1">
      <alignment/>
    </xf>
    <xf numFmtId="164" fontId="56" fillId="0" borderId="33" xfId="58" applyFont="1" applyFill="1" applyBorder="1" applyAlignment="1">
      <alignment horizontal="center"/>
      <protection/>
    </xf>
    <xf numFmtId="164" fontId="65" fillId="0" borderId="31" xfId="59" applyFont="1" applyFill="1" applyBorder="1" applyAlignment="1">
      <alignment horizontal="left"/>
      <protection/>
    </xf>
    <xf numFmtId="164" fontId="66" fillId="0" borderId="0" xfId="0" applyFont="1" applyAlignment="1">
      <alignment/>
    </xf>
    <xf numFmtId="165" fontId="1" fillId="0" borderId="35" xfId="58" applyNumberFormat="1" applyFont="1" applyFill="1" applyBorder="1">
      <alignment/>
      <protection/>
    </xf>
    <xf numFmtId="165" fontId="50" fillId="0" borderId="35" xfId="58" applyNumberFormat="1" applyFont="1" applyFill="1" applyBorder="1">
      <alignment/>
      <protection/>
    </xf>
    <xf numFmtId="164" fontId="1" fillId="0" borderId="36" xfId="59" applyFont="1" applyFill="1" applyBorder="1" applyAlignment="1">
      <alignment horizontal="left"/>
      <protection/>
    </xf>
    <xf numFmtId="165" fontId="0" fillId="0" borderId="37" xfId="0" applyNumberFormat="1" applyBorder="1" applyAlignment="1">
      <alignment/>
    </xf>
    <xf numFmtId="165" fontId="50" fillId="0" borderId="38" xfId="0" applyNumberFormat="1" applyFont="1" applyBorder="1" applyAlignment="1">
      <alignment/>
    </xf>
    <xf numFmtId="164" fontId="40" fillId="0" borderId="39" xfId="58" applyFont="1" applyFill="1" applyBorder="1" applyAlignment="1">
      <alignment horizontal="center" wrapText="1"/>
      <protection/>
    </xf>
    <xf numFmtId="165" fontId="40" fillId="0" borderId="12" xfId="58" applyNumberFormat="1" applyFont="1" applyFill="1" applyBorder="1">
      <alignment/>
      <protection/>
    </xf>
    <xf numFmtId="165" fontId="55" fillId="0" borderId="12" xfId="58" applyNumberFormat="1" applyFont="1" applyFill="1" applyBorder="1">
      <alignment/>
      <protection/>
    </xf>
    <xf numFmtId="164" fontId="40" fillId="0" borderId="18" xfId="58" applyFont="1" applyFill="1" applyBorder="1" applyAlignment="1">
      <alignment horizontal="left"/>
      <protection/>
    </xf>
    <xf numFmtId="165" fontId="40" fillId="0" borderId="12" xfId="0" applyNumberFormat="1" applyFont="1" applyBorder="1" applyAlignment="1">
      <alignment/>
    </xf>
    <xf numFmtId="165" fontId="55" fillId="0" borderId="40" xfId="0" applyNumberFormat="1" applyFont="1" applyBorder="1" applyAlignment="1">
      <alignment/>
    </xf>
    <xf numFmtId="164" fontId="55" fillId="0" borderId="41" xfId="58" applyFont="1" applyFill="1" applyBorder="1" applyAlignment="1">
      <alignment horizontal="center"/>
      <protection/>
    </xf>
    <xf numFmtId="165" fontId="1" fillId="0" borderId="42" xfId="58" applyNumberFormat="1" applyFont="1" applyFill="1" applyBorder="1">
      <alignment/>
      <protection/>
    </xf>
    <xf numFmtId="165" fontId="50" fillId="0" borderId="42" xfId="58" applyNumberFormat="1" applyFont="1" applyFill="1" applyBorder="1">
      <alignment/>
      <protection/>
    </xf>
    <xf numFmtId="164" fontId="40" fillId="0" borderId="43" xfId="58" applyFont="1" applyFill="1" applyBorder="1">
      <alignment/>
      <protection/>
    </xf>
    <xf numFmtId="165" fontId="40" fillId="0" borderId="13" xfId="58" applyNumberFormat="1" applyFont="1" applyFill="1" applyBorder="1">
      <alignment/>
      <protection/>
    </xf>
    <xf numFmtId="164" fontId="1" fillId="0" borderId="13" xfId="0" applyFont="1" applyBorder="1" applyAlignment="1">
      <alignment/>
    </xf>
    <xf numFmtId="164" fontId="1" fillId="0" borderId="19" xfId="0" applyFont="1" applyBorder="1" applyAlignment="1">
      <alignment/>
    </xf>
    <xf numFmtId="165" fontId="40" fillId="0" borderId="44" xfId="0" applyNumberFormat="1" applyFont="1" applyBorder="1" applyAlignment="1">
      <alignment/>
    </xf>
    <xf numFmtId="165" fontId="55" fillId="0" borderId="45" xfId="0" applyNumberFormat="1" applyFont="1" applyBorder="1" applyAlignment="1">
      <alignment/>
    </xf>
    <xf numFmtId="164" fontId="40" fillId="0" borderId="28" xfId="58" applyFont="1" applyFill="1" applyBorder="1" applyAlignment="1">
      <alignment horizontal="left"/>
      <protection/>
    </xf>
    <xf numFmtId="164" fontId="63" fillId="0" borderId="31" xfId="58" applyFont="1" applyFill="1" applyBorder="1" applyAlignment="1">
      <alignment horizontal="center"/>
      <protection/>
    </xf>
    <xf numFmtId="164" fontId="53" fillId="0" borderId="28" xfId="58" applyFont="1" applyBorder="1" applyAlignment="1">
      <alignment horizontal="left"/>
      <protection/>
    </xf>
    <xf numFmtId="164" fontId="61" fillId="0" borderId="10" xfId="58" applyFont="1" applyBorder="1">
      <alignment/>
      <protection/>
    </xf>
    <xf numFmtId="165" fontId="1" fillId="0" borderId="28" xfId="58" applyNumberFormat="1" applyFont="1" applyFill="1" applyBorder="1">
      <alignment/>
      <protection/>
    </xf>
    <xf numFmtId="164" fontId="68" fillId="22" borderId="10" xfId="58" applyFont="1" applyFill="1" applyBorder="1">
      <alignment/>
      <protection/>
    </xf>
    <xf numFmtId="165" fontId="40" fillId="22" borderId="28" xfId="58" applyNumberFormat="1" applyFont="1" applyFill="1" applyBorder="1">
      <alignment/>
      <protection/>
    </xf>
    <xf numFmtId="165" fontId="40" fillId="22" borderId="29" xfId="58" applyNumberFormat="1" applyFont="1" applyFill="1" applyBorder="1">
      <alignment/>
      <protection/>
    </xf>
    <xf numFmtId="165" fontId="55" fillId="22" borderId="29" xfId="58" applyNumberFormat="1" applyFont="1" applyFill="1" applyBorder="1">
      <alignment/>
      <protection/>
    </xf>
    <xf numFmtId="164" fontId="40" fillId="22" borderId="31" xfId="58" applyFont="1" applyFill="1" applyBorder="1" applyAlignment="1">
      <alignment horizontal="left"/>
      <protection/>
    </xf>
    <xf numFmtId="165" fontId="40" fillId="22" borderId="30" xfId="0" applyNumberFormat="1" applyFont="1" applyFill="1" applyBorder="1" applyAlignment="1">
      <alignment/>
    </xf>
    <xf numFmtId="165" fontId="55" fillId="22" borderId="32" xfId="0" applyNumberFormat="1" applyFont="1" applyFill="1" applyBorder="1" applyAlignment="1">
      <alignment/>
    </xf>
    <xf numFmtId="164" fontId="0" fillId="0" borderId="36" xfId="0" applyFont="1" applyBorder="1" applyAlignment="1">
      <alignment horizontal="left"/>
    </xf>
    <xf numFmtId="165" fontId="46" fillId="0" borderId="0" xfId="0" applyNumberFormat="1" applyFont="1" applyAlignment="1">
      <alignment/>
    </xf>
    <xf numFmtId="164" fontId="0" fillId="0" borderId="36" xfId="0" applyFont="1" applyBorder="1" applyAlignment="1">
      <alignment horizontal="center"/>
    </xf>
    <xf numFmtId="165" fontId="0" fillId="0" borderId="0" xfId="0" applyNumberFormat="1" applyAlignment="1">
      <alignment/>
    </xf>
  </cellXfs>
  <cellStyles count="5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1. jelölőszín" xfId="20"/>
    <cellStyle name="20% - 2. jelölőszín" xfId="21"/>
    <cellStyle name="20% - 3. jelölőszín" xfId="22"/>
    <cellStyle name="20% - 4. jelölőszín" xfId="23"/>
    <cellStyle name="20% - 5. jelölőszín" xfId="24"/>
    <cellStyle name="20% - 6. jelölőszín" xfId="25"/>
    <cellStyle name="40% - 1. jelölőszín" xfId="26"/>
    <cellStyle name="40% - 2. jelölőszín" xfId="27"/>
    <cellStyle name="40% - 3. jelölőszín" xfId="28"/>
    <cellStyle name="40% - 4. jelölőszín" xfId="29"/>
    <cellStyle name="40% - 5. jelölőszín" xfId="30"/>
    <cellStyle name="40% - 6. jelölőszín" xfId="31"/>
    <cellStyle name="60% - 1. jelölőszín" xfId="32"/>
    <cellStyle name="60% - 2. jelölőszín" xfId="33"/>
    <cellStyle name="60% - 3. jelölőszín" xfId="34"/>
    <cellStyle name="60% - 4. jelölőszín" xfId="35"/>
    <cellStyle name="60% - 5. jelölőszín" xfId="36"/>
    <cellStyle name="60% - 6. jelölőszín" xfId="37"/>
    <cellStyle name="Bevitel" xfId="38"/>
    <cellStyle name="Cím" xfId="39"/>
    <cellStyle name="Címsor 1" xfId="40"/>
    <cellStyle name="Címsor 2" xfId="41"/>
    <cellStyle name="Címsor 3" xfId="42"/>
    <cellStyle name="Címsor 4" xfId="43"/>
    <cellStyle name="Ellenőrzőcella" xfId="44"/>
    <cellStyle name="Figyelmeztetés" xfId="45"/>
    <cellStyle name="Hivatkozott cella" xfId="46"/>
    <cellStyle name="Jegyzet" xfId="47"/>
    <cellStyle name="Jelölőszín (1)" xfId="48"/>
    <cellStyle name="Jelölőszín (2)" xfId="49"/>
    <cellStyle name="Jelölőszín (3)" xfId="50"/>
    <cellStyle name="Jelölőszín (4)" xfId="51"/>
    <cellStyle name="Jelölőszín (5)" xfId="52"/>
    <cellStyle name="Jelölőszín (6)" xfId="53"/>
    <cellStyle name="Jó" xfId="54"/>
    <cellStyle name="Kimenet" xfId="55"/>
    <cellStyle name="Magyarázó szöveg" xfId="56"/>
    <cellStyle name="Normal_KTRSZJ" xfId="57"/>
    <cellStyle name="Normál 11" xfId="58"/>
    <cellStyle name="Normál 2 2" xfId="59"/>
    <cellStyle name="Rossz" xfId="60"/>
    <cellStyle name="Semleges" xfId="61"/>
    <cellStyle name="Számítás" xfId="62"/>
    <cellStyle name="Összesen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view="pageBreakPreview" zoomScaleSheetLayoutView="100" workbookViewId="0" topLeftCell="A1">
      <selection activeCell="I6" sqref="I6"/>
    </sheetView>
  </sheetViews>
  <sheetFormatPr defaultColWidth="9.140625" defaultRowHeight="15"/>
  <cols>
    <col min="1" max="1" width="77.421875" style="0" customWidth="1"/>
    <col min="2" max="2" width="15.7109375" style="0" customWidth="1"/>
  </cols>
  <sheetData>
    <row r="1" spans="1:2" ht="12.75">
      <c r="A1" s="1" t="s">
        <v>0</v>
      </c>
      <c r="B1" s="1"/>
    </row>
    <row r="2" ht="50.25" customHeight="1">
      <c r="A2" s="2" t="s">
        <v>1</v>
      </c>
    </row>
    <row r="3" ht="12.75">
      <c r="B3" s="3" t="s">
        <v>2</v>
      </c>
    </row>
    <row r="4" spans="1:9" ht="12.75">
      <c r="A4" s="4" t="s">
        <v>3</v>
      </c>
      <c r="B4" s="5"/>
      <c r="C4" s="5"/>
      <c r="D4" s="5"/>
      <c r="E4" s="5"/>
      <c r="F4" s="5"/>
      <c r="G4" s="5"/>
      <c r="H4" s="5"/>
      <c r="I4" s="5"/>
    </row>
    <row r="5" spans="1:9" ht="12.75">
      <c r="A5" s="6" t="s">
        <v>4</v>
      </c>
      <c r="B5" s="7">
        <f>'5.kiadások működés,felh Összese'!F24</f>
        <v>235992818</v>
      </c>
      <c r="C5" s="5"/>
      <c r="D5" s="5"/>
      <c r="E5" s="5"/>
      <c r="F5" s="5"/>
      <c r="G5" s="5"/>
      <c r="H5" s="5"/>
      <c r="I5" s="5"/>
    </row>
    <row r="6" spans="1:9" ht="12.75">
      <c r="A6" s="6" t="s">
        <v>5</v>
      </c>
      <c r="B6" s="7">
        <f>'5.kiadások működés,felh Összese'!F25</f>
        <v>40622377</v>
      </c>
      <c r="C6" s="5"/>
      <c r="D6" s="5"/>
      <c r="E6" s="5"/>
      <c r="F6" s="5"/>
      <c r="G6" s="5"/>
      <c r="H6" s="5"/>
      <c r="I6" s="5"/>
    </row>
    <row r="7" spans="1:9" ht="12.75">
      <c r="A7" s="6" t="s">
        <v>6</v>
      </c>
      <c r="B7" s="7">
        <f>'5.kiadások működés,felh Összese'!F50</f>
        <v>148242550</v>
      </c>
      <c r="C7" s="5"/>
      <c r="D7" s="5"/>
      <c r="E7" s="5"/>
      <c r="F7" s="5"/>
      <c r="G7" s="5"/>
      <c r="H7" s="5"/>
      <c r="I7" s="5"/>
    </row>
    <row r="8" spans="1:9" ht="12.75">
      <c r="A8" s="6" t="s">
        <v>7</v>
      </c>
      <c r="B8" s="7">
        <f>'5.kiadások működés,felh Összese'!F59</f>
        <v>21364619</v>
      </c>
      <c r="C8" s="5"/>
      <c r="D8" s="5"/>
      <c r="E8" s="5"/>
      <c r="F8" s="5"/>
      <c r="G8" s="5"/>
      <c r="H8" s="5"/>
      <c r="I8" s="5"/>
    </row>
    <row r="9" spans="1:9" ht="12.75">
      <c r="A9" s="6" t="s">
        <v>8</v>
      </c>
      <c r="B9" s="7">
        <f>'5.kiadások működés,felh Összese'!F73</f>
        <v>6234847</v>
      </c>
      <c r="C9" s="5"/>
      <c r="D9" s="5"/>
      <c r="E9" s="5"/>
      <c r="F9" s="5"/>
      <c r="G9" s="5"/>
      <c r="H9" s="5"/>
      <c r="I9" s="5"/>
    </row>
    <row r="10" spans="1:9" ht="12.75">
      <c r="A10" s="6" t="s">
        <v>9</v>
      </c>
      <c r="B10" s="7">
        <f>'5.kiadások működés,felh Összese'!F82</f>
        <v>121394319</v>
      </c>
      <c r="C10" s="5"/>
      <c r="D10" s="5"/>
      <c r="E10" s="5"/>
      <c r="F10" s="5"/>
      <c r="G10" s="5"/>
      <c r="H10" s="5"/>
      <c r="I10" s="5"/>
    </row>
    <row r="11" spans="1:9" ht="12.75">
      <c r="A11" s="6" t="s">
        <v>10</v>
      </c>
      <c r="B11" s="7">
        <f>'5.kiadások működés,felh Összese'!F87</f>
        <v>135674818</v>
      </c>
      <c r="C11" s="5"/>
      <c r="D11" s="5"/>
      <c r="E11" s="5"/>
      <c r="F11" s="5"/>
      <c r="G11" s="5"/>
      <c r="H11" s="5"/>
      <c r="I11" s="5"/>
    </row>
    <row r="12" spans="1:9" ht="12.75">
      <c r="A12" s="6" t="s">
        <v>11</v>
      </c>
      <c r="B12" s="7"/>
      <c r="C12" s="5"/>
      <c r="D12" s="5"/>
      <c r="E12" s="5"/>
      <c r="F12" s="5"/>
      <c r="G12" s="5"/>
      <c r="H12" s="5"/>
      <c r="I12" s="5"/>
    </row>
    <row r="13" spans="1:9" ht="12.75">
      <c r="A13" s="8" t="s">
        <v>12</v>
      </c>
      <c r="B13" s="9">
        <f>SUM(B5:B12)</f>
        <v>709526348</v>
      </c>
      <c r="C13" s="5"/>
      <c r="D13" s="5"/>
      <c r="E13" s="5"/>
      <c r="F13" s="5"/>
      <c r="G13" s="5"/>
      <c r="H13" s="5"/>
      <c r="I13" s="5"/>
    </row>
    <row r="14" spans="1:9" ht="12.75">
      <c r="A14" s="10" t="s">
        <v>13</v>
      </c>
      <c r="B14" s="11">
        <f>'5.kiadások működés,felh Összese'!C118</f>
        <v>7369169</v>
      </c>
      <c r="C14" s="5"/>
      <c r="D14" s="5"/>
      <c r="E14" s="5"/>
      <c r="F14" s="5"/>
      <c r="G14" s="5"/>
      <c r="H14" s="5"/>
      <c r="I14" s="5"/>
    </row>
    <row r="15" spans="1:9" ht="12.75">
      <c r="A15" s="12" t="s">
        <v>14</v>
      </c>
      <c r="B15" s="13">
        <f>B13+B14</f>
        <v>716895517</v>
      </c>
      <c r="C15" s="5"/>
      <c r="D15" s="5"/>
      <c r="E15" s="5"/>
      <c r="F15" s="5"/>
      <c r="G15" s="5"/>
      <c r="H15" s="5"/>
      <c r="I15" s="5"/>
    </row>
    <row r="16" spans="1:9" ht="12.75">
      <c r="A16" s="14" t="s">
        <v>15</v>
      </c>
      <c r="B16" s="15">
        <f>'9.bevételek működés,felh.Összes'!F18</f>
        <v>329787791</v>
      </c>
      <c r="C16" s="5"/>
      <c r="D16" s="5"/>
      <c r="E16" s="5"/>
      <c r="F16" s="5"/>
      <c r="G16" s="5"/>
      <c r="H16" s="5"/>
      <c r="I16" s="5"/>
    </row>
    <row r="17" spans="1:9" ht="12.75">
      <c r="A17" s="6" t="s">
        <v>16</v>
      </c>
      <c r="B17" s="7">
        <f>'9.bevételek működés,felh.Összes'!F57</f>
        <v>48181842</v>
      </c>
      <c r="C17" s="5"/>
      <c r="D17" s="5"/>
      <c r="E17" s="5"/>
      <c r="F17" s="5"/>
      <c r="G17" s="5"/>
      <c r="H17" s="5"/>
      <c r="I17" s="5"/>
    </row>
    <row r="18" spans="1:9" ht="12.75">
      <c r="A18" s="6" t="s">
        <v>17</v>
      </c>
      <c r="B18" s="7">
        <f>'9.bevételek működés,felh.Összes'!F32</f>
        <v>40199752</v>
      </c>
      <c r="C18" s="5"/>
      <c r="D18" s="5"/>
      <c r="E18" s="5"/>
      <c r="F18" s="5"/>
      <c r="G18" s="5"/>
      <c r="H18" s="5"/>
      <c r="I18" s="5"/>
    </row>
    <row r="19" spans="1:9" ht="12.75">
      <c r="A19" s="6" t="s">
        <v>18</v>
      </c>
      <c r="B19" s="7">
        <f>'9.bevételek működés,felh.Összes'!F44</f>
        <v>34166235</v>
      </c>
      <c r="C19" s="5"/>
      <c r="D19" s="5"/>
      <c r="E19" s="5"/>
      <c r="F19" s="5"/>
      <c r="G19" s="5"/>
      <c r="H19" s="5"/>
      <c r="I19" s="5"/>
    </row>
    <row r="20" spans="1:9" ht="12.75">
      <c r="A20" s="6" t="s">
        <v>19</v>
      </c>
      <c r="B20" s="7">
        <f>'9.bevételek működés,felh.Összes'!F63</f>
        <v>0</v>
      </c>
      <c r="C20" s="5"/>
      <c r="D20" s="5"/>
      <c r="E20" s="5"/>
      <c r="F20" s="5"/>
      <c r="G20" s="5"/>
      <c r="H20" s="5"/>
      <c r="I20" s="5"/>
    </row>
    <row r="21" spans="1:9" ht="12.75">
      <c r="A21" s="6" t="s">
        <v>20</v>
      </c>
      <c r="B21" s="7">
        <f>'9.bevételek működés,felh.Összes'!F50</f>
        <v>1212180</v>
      </c>
      <c r="C21" s="5"/>
      <c r="D21" s="5"/>
      <c r="E21" s="5"/>
      <c r="F21" s="5"/>
      <c r="G21" s="5"/>
      <c r="H21" s="5"/>
      <c r="I21" s="5"/>
    </row>
    <row r="22" spans="1:9" ht="12.75">
      <c r="A22" s="6" t="s">
        <v>21</v>
      </c>
      <c r="B22" s="7">
        <f>'9.bevételek működés,felh.Összes'!F69</f>
        <v>0</v>
      </c>
      <c r="C22" s="5"/>
      <c r="D22" s="5"/>
      <c r="E22" s="5"/>
      <c r="F22" s="5"/>
      <c r="G22" s="5"/>
      <c r="H22" s="5"/>
      <c r="I22" s="5"/>
    </row>
    <row r="23" spans="1:9" ht="12.75">
      <c r="A23" s="8" t="s">
        <v>22</v>
      </c>
      <c r="B23" s="9">
        <f>SUM(B16:B22)</f>
        <v>453547800</v>
      </c>
      <c r="C23" s="5"/>
      <c r="D23" s="5"/>
      <c r="E23" s="5"/>
      <c r="F23" s="5"/>
      <c r="G23" s="5"/>
      <c r="H23" s="5"/>
      <c r="I23" s="5"/>
    </row>
    <row r="24" spans="1:9" ht="12.75">
      <c r="A24" s="10" t="s">
        <v>23</v>
      </c>
      <c r="B24" s="11">
        <f>'9.bevételek működés,felh.Összes'!F103</f>
        <v>263347717</v>
      </c>
      <c r="C24" s="5"/>
      <c r="D24" s="5"/>
      <c r="E24" s="5"/>
      <c r="F24" s="5"/>
      <c r="G24" s="5"/>
      <c r="H24" s="5"/>
      <c r="I24" s="5"/>
    </row>
    <row r="25" spans="1:9" ht="12.75">
      <c r="A25" s="12" t="s">
        <v>24</v>
      </c>
      <c r="B25" s="13">
        <f>B23+B24</f>
        <v>716895517</v>
      </c>
      <c r="C25" s="5"/>
      <c r="D25" s="5"/>
      <c r="E25" s="5"/>
      <c r="F25" s="5"/>
      <c r="G25" s="5"/>
      <c r="H25" s="5"/>
      <c r="I25" s="5"/>
    </row>
    <row r="26" spans="1:9" ht="12.75">
      <c r="A26" s="5"/>
      <c r="B26" s="5"/>
      <c r="C26" s="5"/>
      <c r="D26" s="5"/>
      <c r="E26" s="5"/>
      <c r="F26" s="5"/>
      <c r="G26" s="5"/>
      <c r="H26" s="5"/>
      <c r="I26" s="5"/>
    </row>
    <row r="27" spans="1:9" ht="12.75">
      <c r="A27" s="5"/>
      <c r="B27" s="5"/>
      <c r="C27" s="5"/>
      <c r="D27" s="5"/>
      <c r="E27" s="5"/>
      <c r="F27" s="5"/>
      <c r="G27" s="5"/>
      <c r="H27" s="5"/>
      <c r="I27" s="5"/>
    </row>
    <row r="28" spans="1:9" ht="12.75">
      <c r="A28" s="5"/>
      <c r="B28" s="5"/>
      <c r="C28" s="5"/>
      <c r="D28" s="5"/>
      <c r="E28" s="5"/>
      <c r="F28" s="5"/>
      <c r="G28" s="5"/>
      <c r="H28" s="5"/>
      <c r="I28" s="5"/>
    </row>
    <row r="29" spans="1:9" ht="12.75">
      <c r="A29" s="5"/>
      <c r="B29" s="5"/>
      <c r="C29" s="5"/>
      <c r="D29" s="5"/>
      <c r="E29" s="5"/>
      <c r="F29" s="5"/>
      <c r="G29" s="5"/>
      <c r="H29" s="5"/>
      <c r="I29" s="5"/>
    </row>
    <row r="30" spans="1:9" ht="12.75">
      <c r="A30" s="5"/>
      <c r="B30" s="5"/>
      <c r="C30" s="5"/>
      <c r="D30" s="5"/>
      <c r="E30" s="5"/>
      <c r="F30" s="5"/>
      <c r="G30" s="5"/>
      <c r="H30" s="5"/>
      <c r="I30" s="5"/>
    </row>
    <row r="31" spans="1:9" ht="12.75">
      <c r="A31" s="5"/>
      <c r="B31" s="5"/>
      <c r="C31" s="5"/>
      <c r="D31" s="5"/>
      <c r="E31" s="5"/>
      <c r="F31" s="5"/>
      <c r="G31" s="5"/>
      <c r="H31" s="5"/>
      <c r="I31" s="5"/>
    </row>
    <row r="32" spans="1:9" ht="12.75">
      <c r="A32" s="5"/>
      <c r="B32" s="5"/>
      <c r="C32" s="5"/>
      <c r="D32" s="5"/>
      <c r="E32" s="5"/>
      <c r="F32" s="5"/>
      <c r="G32" s="5"/>
      <c r="H32" s="5"/>
      <c r="I32" s="5"/>
    </row>
  </sheetData>
  <sheetProtection selectLockedCells="1" selectUnlockedCells="1"/>
  <mergeCells count="1">
    <mergeCell ref="A1:B1"/>
  </mergeCells>
  <printOptions/>
  <pageMargins left="0.7083333333333334" right="0.7083333333333334" top="0.7604166666666666" bottom="0.7479166666666667" header="0.5951388888888889" footer="0.5118055555555555"/>
  <pageSetup horizontalDpi="300" verticalDpi="300" orientation="portrait" paperSize="9" scale="80"/>
  <headerFooter alignWithMargins="0">
    <oddHeader>&amp;C&amp;"Times New Roman,Normál"&amp;12 1. melléklet a 2/2019. (III. 5.) önkormányzati rendelethez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6"/>
  <sheetViews>
    <sheetView view="pageBreakPreview" zoomScaleSheetLayoutView="100" workbookViewId="0" topLeftCell="A1">
      <selection activeCell="F21" sqref="F21"/>
    </sheetView>
  </sheetViews>
  <sheetFormatPr defaultColWidth="9.140625" defaultRowHeight="15"/>
  <cols>
    <col min="1" max="1" width="64.7109375" style="0" customWidth="1"/>
    <col min="2" max="2" width="9.421875" style="0" customWidth="1"/>
    <col min="3" max="3" width="22.421875" style="0" customWidth="1"/>
    <col min="4" max="4" width="18.8515625" style="0" customWidth="1"/>
    <col min="5" max="6" width="18.7109375" style="0" customWidth="1"/>
  </cols>
  <sheetData>
    <row r="1" spans="1:6" ht="21.75" customHeight="1">
      <c r="A1" s="19" t="s">
        <v>0</v>
      </c>
      <c r="B1" s="19"/>
      <c r="C1" s="19"/>
      <c r="D1" s="19"/>
      <c r="E1" s="19"/>
      <c r="F1" s="19"/>
    </row>
    <row r="2" spans="1:6" ht="26.25" customHeight="1">
      <c r="A2" s="20" t="s">
        <v>508</v>
      </c>
      <c r="B2" s="20"/>
      <c r="C2" s="20"/>
      <c r="D2" s="20"/>
      <c r="E2" s="20"/>
      <c r="F2" s="20"/>
    </row>
    <row r="4" spans="1:6" ht="12.75">
      <c r="A4" s="89" t="s">
        <v>27</v>
      </c>
      <c r="B4" s="90" t="s">
        <v>28</v>
      </c>
      <c r="C4" s="218" t="s">
        <v>26</v>
      </c>
      <c r="D4" s="219" t="s">
        <v>509</v>
      </c>
      <c r="E4" s="219" t="s">
        <v>510</v>
      </c>
      <c r="F4" s="220" t="s">
        <v>511</v>
      </c>
    </row>
    <row r="5" spans="1:6" ht="12.75">
      <c r="A5" s="147"/>
      <c r="B5" s="147"/>
      <c r="C5" s="146"/>
      <c r="D5" s="147"/>
      <c r="E5" s="147"/>
      <c r="F5" s="221"/>
    </row>
    <row r="6" spans="1:6" ht="12.75">
      <c r="A6" s="147"/>
      <c r="B6" s="147"/>
      <c r="C6" s="146"/>
      <c r="D6" s="147"/>
      <c r="E6" s="147"/>
      <c r="F6" s="221"/>
    </row>
    <row r="7" spans="1:6" ht="12.75">
      <c r="A7" s="147"/>
      <c r="B7" s="147"/>
      <c r="C7" s="146"/>
      <c r="D7" s="147"/>
      <c r="E7" s="147"/>
      <c r="F7" s="221"/>
    </row>
    <row r="8" spans="1:6" ht="12.75">
      <c r="A8" s="147"/>
      <c r="B8" s="147"/>
      <c r="C8" s="146"/>
      <c r="D8" s="147"/>
      <c r="E8" s="147"/>
      <c r="F8" s="221"/>
    </row>
    <row r="9" spans="1:6" s="4" customFormat="1" ht="12.75">
      <c r="A9" s="132" t="s">
        <v>194</v>
      </c>
      <c r="B9" s="186" t="s">
        <v>195</v>
      </c>
      <c r="C9" s="183">
        <f>'5.kiadások működés,felh Összese'!C75</f>
        <v>1964000</v>
      </c>
      <c r="D9" s="173">
        <f>'3.kiadások működ,felh.KözösHiv'!D76</f>
        <v>0</v>
      </c>
      <c r="E9" s="173"/>
      <c r="F9" s="222">
        <f>C9+D9+E9</f>
        <v>1964000</v>
      </c>
    </row>
    <row r="10" spans="1:6" s="4" customFormat="1" ht="12.75">
      <c r="A10" s="132" t="s">
        <v>512</v>
      </c>
      <c r="B10" s="186" t="s">
        <v>197</v>
      </c>
      <c r="C10" s="183">
        <f>'5.kiadások működés,felh Összese'!C76</f>
        <v>100996219</v>
      </c>
      <c r="D10" s="173">
        <f>'3.kiadások működ,felh.KözösHiv'!D77</f>
        <v>0</v>
      </c>
      <c r="E10" s="173"/>
      <c r="F10" s="222">
        <f aca="true" t="shared" si="0" ref="F10:F21">C10+D10+E10</f>
        <v>100996219</v>
      </c>
    </row>
    <row r="11" spans="1:6" s="4" customFormat="1" ht="12.75">
      <c r="A11" s="109" t="s">
        <v>198</v>
      </c>
      <c r="B11" s="186" t="s">
        <v>199</v>
      </c>
      <c r="C11" s="183">
        <f>'5.kiadások működés,felh Összese'!C77</f>
        <v>0</v>
      </c>
      <c r="D11" s="173">
        <f>'3.kiadások működ,felh.KözösHiv'!D78</f>
        <v>115888</v>
      </c>
      <c r="E11" s="173"/>
      <c r="F11" s="222">
        <f t="shared" si="0"/>
        <v>115888</v>
      </c>
    </row>
    <row r="12" spans="1:6" s="4" customFormat="1" ht="12.75">
      <c r="A12" s="132" t="s">
        <v>200</v>
      </c>
      <c r="B12" s="186" t="s">
        <v>201</v>
      </c>
      <c r="C12" s="183">
        <f>'5.kiadások működés,felh Összese'!C78</f>
        <v>4742266</v>
      </c>
      <c r="D12" s="173">
        <f>'3.kiadások működ,felh.KözösHiv'!D79</f>
        <v>15102</v>
      </c>
      <c r="E12" s="173"/>
      <c r="F12" s="222">
        <f t="shared" si="0"/>
        <v>4757368</v>
      </c>
    </row>
    <row r="13" spans="1:6" s="4" customFormat="1" ht="12.75">
      <c r="A13" s="132" t="s">
        <v>202</v>
      </c>
      <c r="B13" s="186" t="s">
        <v>203</v>
      </c>
      <c r="C13" s="183">
        <f>'5.kiadások működés,felh Összese'!C79</f>
        <v>0</v>
      </c>
      <c r="D13" s="173">
        <f>'3.kiadások működ,felh.KözösHiv'!D80</f>
        <v>0</v>
      </c>
      <c r="E13" s="173"/>
      <c r="F13" s="222">
        <f t="shared" si="0"/>
        <v>0</v>
      </c>
    </row>
    <row r="14" spans="1:6" s="4" customFormat="1" ht="12.75">
      <c r="A14" s="109" t="s">
        <v>204</v>
      </c>
      <c r="B14" s="186" t="s">
        <v>205</v>
      </c>
      <c r="C14" s="183">
        <f>'5.kiadások működés,felh Összese'!C80</f>
        <v>0</v>
      </c>
      <c r="D14" s="173">
        <f>'3.kiadások működ,felh.KözösHiv'!D81</f>
        <v>0</v>
      </c>
      <c r="E14" s="173"/>
      <c r="F14" s="222">
        <f t="shared" si="0"/>
        <v>0</v>
      </c>
    </row>
    <row r="15" spans="1:6" s="4" customFormat="1" ht="12.75">
      <c r="A15" s="200" t="s">
        <v>206</v>
      </c>
      <c r="B15" s="223" t="s">
        <v>207</v>
      </c>
      <c r="C15" s="183">
        <f>'5.kiadások működés,felh Összese'!C81</f>
        <v>13526094</v>
      </c>
      <c r="D15" s="173">
        <f>'3.kiadások működ,felh.KözösHiv'!D82</f>
        <v>34750</v>
      </c>
      <c r="E15" s="217"/>
      <c r="F15" s="222">
        <f t="shared" si="0"/>
        <v>13560844</v>
      </c>
    </row>
    <row r="16" spans="1:6" ht="12.75">
      <c r="A16" s="224" t="s">
        <v>208</v>
      </c>
      <c r="B16" s="225" t="s">
        <v>209</v>
      </c>
      <c r="C16" s="193">
        <f>SUM(C9:C15)</f>
        <v>121228579</v>
      </c>
      <c r="D16" s="173">
        <f>'3.kiadások működ,felh.KözösHiv'!C83</f>
        <v>1480662</v>
      </c>
      <c r="E16" s="193"/>
      <c r="F16" s="222">
        <f t="shared" si="0"/>
        <v>122709241</v>
      </c>
    </row>
    <row r="17" spans="1:6" s="4" customFormat="1" ht="12.75">
      <c r="A17" s="132" t="s">
        <v>210</v>
      </c>
      <c r="B17" s="186" t="s">
        <v>211</v>
      </c>
      <c r="C17" s="183">
        <f>'5.kiadások működés,felh Összese'!C83</f>
        <v>102855155</v>
      </c>
      <c r="D17" s="173">
        <f>'5.kiadások működés,felh Összese'!D83</f>
        <v>866139</v>
      </c>
      <c r="E17" s="173"/>
      <c r="F17" s="222">
        <f t="shared" si="0"/>
        <v>103721294</v>
      </c>
    </row>
    <row r="18" spans="1:6" ht="12.75">
      <c r="A18" s="116" t="s">
        <v>212</v>
      </c>
      <c r="B18" s="108" t="s">
        <v>213</v>
      </c>
      <c r="C18" s="183">
        <f>'5.kiadások működés,felh Összese'!C84</f>
        <v>0</v>
      </c>
      <c r="D18" s="173">
        <f>'5.kiadások működés,felh Összese'!D84</f>
        <v>0</v>
      </c>
      <c r="E18" s="152"/>
      <c r="F18" s="222">
        <f t="shared" si="0"/>
        <v>0</v>
      </c>
    </row>
    <row r="19" spans="1:6" ht="12.75">
      <c r="A19" s="116" t="s">
        <v>214</v>
      </c>
      <c r="B19" s="108" t="s">
        <v>215</v>
      </c>
      <c r="C19" s="183">
        <f>'5.kiadások működés,felh Összese'!C85</f>
        <v>0</v>
      </c>
      <c r="D19" s="173">
        <f>'5.kiadások működés,felh Összese'!D85</f>
        <v>0</v>
      </c>
      <c r="E19" s="152"/>
      <c r="F19" s="222">
        <f t="shared" si="0"/>
        <v>0</v>
      </c>
    </row>
    <row r="20" spans="1:6" ht="12.75">
      <c r="A20" s="226" t="s">
        <v>216</v>
      </c>
      <c r="B20" s="227" t="s">
        <v>217</v>
      </c>
      <c r="C20" s="183">
        <f>'5.kiadások működés,felh Összese'!C86</f>
        <v>31719666</v>
      </c>
      <c r="D20" s="173">
        <f>'5.kiadások működés,felh Összese'!D86</f>
        <v>233858</v>
      </c>
      <c r="E20" s="214"/>
      <c r="F20" s="222">
        <f t="shared" si="0"/>
        <v>31953524</v>
      </c>
    </row>
    <row r="21" spans="1:6" ht="12.75">
      <c r="A21" s="228" t="s">
        <v>218</v>
      </c>
      <c r="B21" s="229" t="s">
        <v>219</v>
      </c>
      <c r="C21" s="230">
        <f>SUM(C17:C20)</f>
        <v>134574821</v>
      </c>
      <c r="D21" s="230">
        <f>SUM(D17:D20)</f>
        <v>1099997</v>
      </c>
      <c r="E21" s="230"/>
      <c r="F21" s="222">
        <f t="shared" si="0"/>
        <v>135674818</v>
      </c>
    </row>
    <row r="22" ht="12.75">
      <c r="E22" s="5"/>
    </row>
    <row r="23" ht="12.75">
      <c r="E23" s="5"/>
    </row>
    <row r="24" ht="12.75">
      <c r="E24" s="5"/>
    </row>
    <row r="25" ht="12.75">
      <c r="E25" s="5"/>
    </row>
    <row r="26" ht="12.75">
      <c r="E26" s="5"/>
    </row>
    <row r="27" ht="12.75">
      <c r="E27" s="5"/>
    </row>
    <row r="28" ht="12.75">
      <c r="E28" s="5"/>
    </row>
    <row r="29" ht="12.75">
      <c r="E29" s="5"/>
    </row>
    <row r="30" ht="12.75">
      <c r="E30" s="5"/>
    </row>
    <row r="31" ht="12.75">
      <c r="E31" s="5"/>
    </row>
    <row r="32" ht="12.75">
      <c r="E32" s="5"/>
    </row>
    <row r="33" ht="12.75">
      <c r="E33" s="5"/>
    </row>
    <row r="34" ht="12.75">
      <c r="E34" s="5"/>
    </row>
    <row r="35" ht="12.75">
      <c r="E35" s="5"/>
    </row>
    <row r="36" ht="12.75">
      <c r="E36" s="5"/>
    </row>
    <row r="37" ht="12.75">
      <c r="E37" s="5"/>
    </row>
    <row r="38" ht="12.75">
      <c r="E38" s="5"/>
    </row>
    <row r="39" ht="12.75">
      <c r="E39" s="5"/>
    </row>
    <row r="40" ht="12.75">
      <c r="E40" s="5"/>
    </row>
    <row r="41" ht="12.75">
      <c r="E41" s="5"/>
    </row>
    <row r="42" ht="12.75">
      <c r="E42" s="5"/>
    </row>
    <row r="43" ht="12.75">
      <c r="E43" s="5"/>
    </row>
    <row r="44" ht="12.75">
      <c r="E44" s="5"/>
    </row>
    <row r="45" ht="12.75">
      <c r="E45" s="5"/>
    </row>
    <row r="46" ht="12.75">
      <c r="E46" s="5"/>
    </row>
    <row r="47" ht="12.75">
      <c r="E47" s="5"/>
    </row>
    <row r="48" ht="12.75">
      <c r="E48" s="5"/>
    </row>
    <row r="49" ht="12.75">
      <c r="E49" s="5"/>
    </row>
    <row r="50" ht="12.75">
      <c r="E50" s="5"/>
    </row>
    <row r="51" ht="12.75">
      <c r="E51" s="5"/>
    </row>
    <row r="52" ht="12.75">
      <c r="E52" s="5"/>
    </row>
    <row r="53" ht="12.75">
      <c r="E53" s="5"/>
    </row>
    <row r="54" ht="12.75">
      <c r="E54" s="5"/>
    </row>
    <row r="55" ht="12.75">
      <c r="E55" s="5"/>
    </row>
    <row r="56" ht="12.75">
      <c r="E56" s="5"/>
    </row>
  </sheetData>
  <sheetProtection selectLockedCells="1" selectUnlockedCells="1"/>
  <mergeCells count="2">
    <mergeCell ref="A1:F1"/>
    <mergeCell ref="A2:F2"/>
  </mergeCells>
  <printOptions/>
  <pageMargins left="0.7083333333333334" right="0.7083333333333334" top="0.7604166666666666" bottom="0.7479166666666667" header="0.5951388888888889" footer="0.5118055555555555"/>
  <pageSetup fitToHeight="1" fitToWidth="1" horizontalDpi="300" verticalDpi="300" orientation="landscape" paperSize="9"/>
  <headerFooter alignWithMargins="0">
    <oddHeader>&amp;C&amp;"Times New Roman,Normál"&amp;12 11.melléklet a 2/2019. (III. 5.) önkormányzati rendelethez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"/>
  <sheetViews>
    <sheetView view="pageBreakPreview" zoomScaleSheetLayoutView="100" workbookViewId="0" topLeftCell="A1">
      <selection activeCell="F11" sqref="F11"/>
    </sheetView>
  </sheetViews>
  <sheetFormatPr defaultColWidth="9.140625" defaultRowHeight="15"/>
  <cols>
    <col min="1" max="1" width="36.421875" style="0" customWidth="1"/>
    <col min="2" max="2" width="10.140625" style="0" customWidth="1"/>
    <col min="3" max="3" width="18.8515625" style="0" customWidth="1"/>
    <col min="4" max="4" width="17.28125" style="0" customWidth="1"/>
    <col min="5" max="5" width="17.57421875" style="0" customWidth="1"/>
    <col min="6" max="6" width="17.7109375" style="0" customWidth="1"/>
  </cols>
  <sheetData>
    <row r="1" spans="1:6" ht="24" customHeight="1">
      <c r="A1" s="19" t="s">
        <v>0</v>
      </c>
      <c r="B1" s="19"/>
      <c r="C1" s="19"/>
      <c r="D1" s="19"/>
      <c r="E1" s="19"/>
      <c r="F1" s="19"/>
    </row>
    <row r="2" spans="1:6" ht="23.25" customHeight="1">
      <c r="A2" s="20" t="s">
        <v>513</v>
      </c>
      <c r="B2" s="20"/>
      <c r="C2" s="20"/>
      <c r="D2" s="20"/>
      <c r="E2" s="20"/>
      <c r="F2" s="20"/>
    </row>
    <row r="3" ht="12.75">
      <c r="A3" s="21"/>
    </row>
    <row r="5" spans="1:6" ht="12.75">
      <c r="A5" s="89" t="s">
        <v>27</v>
      </c>
      <c r="B5" s="90" t="s">
        <v>28</v>
      </c>
      <c r="C5" s="219" t="s">
        <v>26</v>
      </c>
      <c r="D5" s="219" t="s">
        <v>509</v>
      </c>
      <c r="E5" s="219" t="s">
        <v>514</v>
      </c>
      <c r="F5" s="231" t="s">
        <v>511</v>
      </c>
    </row>
    <row r="6" spans="1:6" ht="12.75">
      <c r="A6" s="147"/>
      <c r="B6" s="147"/>
      <c r="C6" s="147"/>
      <c r="D6" s="147"/>
      <c r="E6" s="147"/>
      <c r="F6" s="147"/>
    </row>
    <row r="7" spans="1:6" ht="12.75">
      <c r="A7" s="147"/>
      <c r="B7" s="147"/>
      <c r="C7" s="147"/>
      <c r="D7" s="147"/>
      <c r="E7" s="147"/>
      <c r="F7" s="147"/>
    </row>
    <row r="8" spans="1:6" ht="12.75">
      <c r="A8" s="147"/>
      <c r="B8" s="147"/>
      <c r="C8" s="147"/>
      <c r="D8" s="147"/>
      <c r="E8" s="147"/>
      <c r="F8" s="147"/>
    </row>
    <row r="9" spans="1:6" ht="12.75">
      <c r="A9" s="147"/>
      <c r="B9" s="147"/>
      <c r="C9" s="147"/>
      <c r="D9" s="147"/>
      <c r="E9" s="147"/>
      <c r="F9" s="147"/>
    </row>
    <row r="10" spans="1:6" ht="12.75">
      <c r="A10" s="132" t="s">
        <v>515</v>
      </c>
      <c r="B10" s="186" t="s">
        <v>190</v>
      </c>
      <c r="C10" s="173">
        <f>'2.kiadások működés,felh.Önk.'!AE72</f>
        <v>0</v>
      </c>
      <c r="D10" s="173"/>
      <c r="E10" s="173"/>
      <c r="F10" s="173">
        <f>SUM(C10:E10)</f>
        <v>0</v>
      </c>
    </row>
    <row r="11" spans="1:6" ht="12.75">
      <c r="A11" s="132"/>
      <c r="B11" s="186"/>
      <c r="C11" s="152"/>
      <c r="D11" s="152"/>
      <c r="E11" s="152"/>
      <c r="F11" s="152"/>
    </row>
    <row r="12" spans="1:6" ht="12.75">
      <c r="A12" s="132"/>
      <c r="B12" s="186"/>
      <c r="C12" s="152"/>
      <c r="D12" s="152"/>
      <c r="E12" s="152"/>
      <c r="F12" s="152"/>
    </row>
    <row r="13" spans="1:6" ht="12.75">
      <c r="A13" s="132"/>
      <c r="B13" s="186"/>
      <c r="C13" s="152"/>
      <c r="D13" s="152"/>
      <c r="E13" s="152"/>
      <c r="F13" s="152"/>
    </row>
    <row r="14" spans="1:6" ht="12.75">
      <c r="A14" s="132"/>
      <c r="B14" s="186"/>
      <c r="C14" s="152"/>
      <c r="D14" s="152"/>
      <c r="E14" s="152"/>
      <c r="F14" s="152"/>
    </row>
  </sheetData>
  <sheetProtection selectLockedCells="1" selectUnlockedCells="1"/>
  <mergeCells count="2">
    <mergeCell ref="A1:F1"/>
    <mergeCell ref="A2:F2"/>
  </mergeCells>
  <printOptions/>
  <pageMargins left="0.7083333333333334" right="0.7083333333333334" top="0.7604166666666666" bottom="0.7479166666666667" header="0.5951388888888889" footer="0.5118055555555555"/>
  <pageSetup fitToHeight="1" fitToWidth="1" horizontalDpi="300" verticalDpi="300" orientation="landscape" paperSize="9"/>
  <headerFooter alignWithMargins="0">
    <oddHeader>&amp;C&amp;"Times New Roman,Normál"&amp;12 12. melléklet a 2/2019. (III. 5.) önkormányzati rendelethez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"/>
  <sheetViews>
    <sheetView view="pageBreakPreview" zoomScaleSheetLayoutView="100" workbookViewId="0" topLeftCell="A1">
      <selection activeCell="A1" sqref="A1"/>
    </sheetView>
  </sheetViews>
  <sheetFormatPr defaultColWidth="9.140625" defaultRowHeight="15"/>
  <cols>
    <col min="1" max="1" width="78.421875" style="0" customWidth="1"/>
    <col min="2" max="2" width="14.57421875" style="0" customWidth="1"/>
    <col min="3" max="3" width="23.7109375" style="0" customWidth="1"/>
    <col min="4" max="4" width="21.57421875" style="0" customWidth="1"/>
    <col min="5" max="5" width="19.57421875" style="0" customWidth="1"/>
  </cols>
  <sheetData>
    <row r="1" spans="1:5" ht="23.25" customHeight="1">
      <c r="A1" s="19" t="s">
        <v>0</v>
      </c>
      <c r="B1" s="19"/>
      <c r="C1" s="19"/>
      <c r="D1" s="19"/>
      <c r="E1" s="19"/>
    </row>
    <row r="2" spans="1:5" ht="25.5" customHeight="1">
      <c r="A2" s="232" t="s">
        <v>516</v>
      </c>
      <c r="B2" s="232"/>
      <c r="C2" s="232"/>
      <c r="D2" s="232"/>
      <c r="E2" s="232"/>
    </row>
    <row r="3" spans="1:5" ht="21.75" customHeight="1">
      <c r="A3" s="232"/>
      <c r="B3" s="233"/>
      <c r="C3" s="233"/>
      <c r="D3" s="233"/>
      <c r="E3" s="233"/>
    </row>
    <row r="4" ht="20.25" customHeight="1">
      <c r="A4" s="22" t="s">
        <v>26</v>
      </c>
    </row>
    <row r="5" spans="1:5" ht="12.75">
      <c r="A5" s="8" t="s">
        <v>517</v>
      </c>
      <c r="B5" s="90" t="s">
        <v>28</v>
      </c>
      <c r="C5" s="234" t="s">
        <v>518</v>
      </c>
      <c r="D5" s="234" t="s">
        <v>519</v>
      </c>
      <c r="E5" s="8" t="s">
        <v>307</v>
      </c>
    </row>
    <row r="6" spans="1:5" ht="26.25" customHeight="1">
      <c r="A6" s="235" t="s">
        <v>520</v>
      </c>
      <c r="B6" s="102" t="s">
        <v>269</v>
      </c>
      <c r="C6" s="152">
        <f>'7.bevételek műk,felh.KözösHiv'!D91</f>
        <v>84996487</v>
      </c>
      <c r="D6" s="152">
        <f>'8.bevételek működés,felh.Óvoda'!D90</f>
        <v>85433000</v>
      </c>
      <c r="E6" s="173">
        <f>SUM(C6:D6)</f>
        <v>170429487</v>
      </c>
    </row>
    <row r="7" spans="1:5" ht="22.5" customHeight="1">
      <c r="A7" s="236" t="s">
        <v>521</v>
      </c>
      <c r="B7" s="236"/>
      <c r="C7" s="215">
        <f>SUM(C6)</f>
        <v>84996487</v>
      </c>
      <c r="D7" s="215">
        <f>SUM(D6)</f>
        <v>85433000</v>
      </c>
      <c r="E7" s="215">
        <f>SUM(E6)</f>
        <v>170429487</v>
      </c>
    </row>
  </sheetData>
  <sheetProtection selectLockedCells="1" selectUnlockedCells="1"/>
  <mergeCells count="2">
    <mergeCell ref="A1:E1"/>
    <mergeCell ref="A2:E2"/>
  </mergeCells>
  <printOptions/>
  <pageMargins left="0.7083333333333334" right="0.7083333333333334" top="0.7604166666666666" bottom="0.7479166666666667" header="0.5951388888888889" footer="0.5118055555555555"/>
  <pageSetup fitToHeight="1" fitToWidth="1" horizontalDpi="300" verticalDpi="300" orientation="landscape" paperSize="9"/>
  <headerFooter alignWithMargins="0">
    <oddHeader>&amp;C&amp;"Times New Roman,Normál"&amp;12 16. melléklet a.2/2019. (III. 5.) önkormányzati rendelethez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2"/>
  <sheetViews>
    <sheetView view="pageBreakPreview" zoomScaleSheetLayoutView="100" workbookViewId="0" topLeftCell="A7">
      <selection activeCell="B32" sqref="B32"/>
    </sheetView>
  </sheetViews>
  <sheetFormatPr defaultColWidth="9.140625" defaultRowHeight="15"/>
  <cols>
    <col min="1" max="1" width="100.00390625" style="0" customWidth="1"/>
    <col min="3" max="3" width="17.00390625" style="0" customWidth="1"/>
  </cols>
  <sheetData>
    <row r="1" spans="1:3" ht="28.5" customHeight="1">
      <c r="A1" s="19" t="s">
        <v>0</v>
      </c>
      <c r="B1" s="19"/>
      <c r="C1" s="19"/>
    </row>
    <row r="2" spans="1:3" ht="26.25" customHeight="1">
      <c r="A2" s="20" t="s">
        <v>522</v>
      </c>
      <c r="B2" s="20"/>
      <c r="C2" s="20"/>
    </row>
    <row r="3" spans="1:3" ht="18.75" customHeight="1">
      <c r="A3" s="232"/>
      <c r="B3" s="237"/>
      <c r="C3" s="237"/>
    </row>
    <row r="4" ht="23.25" customHeight="1">
      <c r="A4" s="22" t="s">
        <v>26</v>
      </c>
    </row>
    <row r="5" spans="1:3" ht="12.75">
      <c r="A5" s="8" t="s">
        <v>517</v>
      </c>
      <c r="B5" s="90" t="s">
        <v>28</v>
      </c>
      <c r="C5" s="238" t="s">
        <v>299</v>
      </c>
    </row>
    <row r="6" spans="1:3" ht="12.75">
      <c r="A6" s="6" t="s">
        <v>523</v>
      </c>
      <c r="B6" s="102" t="s">
        <v>150</v>
      </c>
      <c r="C6" s="239">
        <v>2410500</v>
      </c>
    </row>
    <row r="7" spans="1:3" ht="12.75">
      <c r="A7" s="8" t="s">
        <v>149</v>
      </c>
      <c r="B7" s="109" t="s">
        <v>150</v>
      </c>
      <c r="C7" s="240">
        <f>SUM(C6)</f>
        <v>2410500</v>
      </c>
    </row>
    <row r="8" spans="1:3" ht="12.75">
      <c r="A8" s="119" t="s">
        <v>524</v>
      </c>
      <c r="B8" s="108" t="s">
        <v>154</v>
      </c>
      <c r="C8" s="152"/>
    </row>
    <row r="9" spans="1:3" ht="12.75">
      <c r="A9" s="119" t="s">
        <v>525</v>
      </c>
      <c r="B9" s="108" t="s">
        <v>154</v>
      </c>
      <c r="C9" s="152"/>
    </row>
    <row r="10" spans="1:3" ht="12.75">
      <c r="A10" s="119" t="s">
        <v>526</v>
      </c>
      <c r="B10" s="108" t="s">
        <v>154</v>
      </c>
      <c r="C10" s="152"/>
    </row>
    <row r="11" spans="1:3" ht="12.75">
      <c r="A11" s="119" t="s">
        <v>527</v>
      </c>
      <c r="B11" s="108" t="s">
        <v>154</v>
      </c>
      <c r="C11" s="152"/>
    </row>
    <row r="12" spans="1:3" ht="12.75">
      <c r="A12" s="116" t="s">
        <v>528</v>
      </c>
      <c r="B12" s="108" t="s">
        <v>154</v>
      </c>
      <c r="C12" s="152"/>
    </row>
    <row r="13" spans="1:3" ht="12.75">
      <c r="A13" s="116" t="s">
        <v>529</v>
      </c>
      <c r="B13" s="108" t="s">
        <v>154</v>
      </c>
      <c r="C13" s="152"/>
    </row>
    <row r="14" spans="1:3" ht="12.75">
      <c r="A14" s="132" t="s">
        <v>530</v>
      </c>
      <c r="B14" s="140" t="s">
        <v>154</v>
      </c>
      <c r="C14" s="173"/>
    </row>
    <row r="15" spans="1:3" ht="12.75">
      <c r="A15" s="119" t="s">
        <v>531</v>
      </c>
      <c r="B15" s="108" t="s">
        <v>156</v>
      </c>
      <c r="C15" s="152"/>
    </row>
    <row r="16" spans="1:3" ht="12.75">
      <c r="A16" s="241" t="s">
        <v>532</v>
      </c>
      <c r="B16" s="140" t="s">
        <v>156</v>
      </c>
      <c r="C16" s="173">
        <f>SUM(C15)</f>
        <v>0</v>
      </c>
    </row>
    <row r="17" spans="1:3" ht="12.75">
      <c r="A17" s="119" t="s">
        <v>533</v>
      </c>
      <c r="B17" s="108" t="s">
        <v>158</v>
      </c>
      <c r="C17" s="152"/>
    </row>
    <row r="18" spans="1:3" ht="12.75">
      <c r="A18" s="119" t="s">
        <v>534</v>
      </c>
      <c r="B18" s="108" t="s">
        <v>158</v>
      </c>
      <c r="C18" s="152"/>
    </row>
    <row r="19" spans="1:3" ht="12.75">
      <c r="A19" s="116" t="s">
        <v>535</v>
      </c>
      <c r="B19" s="108" t="s">
        <v>158</v>
      </c>
      <c r="C19" s="152"/>
    </row>
    <row r="20" spans="1:3" ht="12.75">
      <c r="A20" s="116" t="s">
        <v>536</v>
      </c>
      <c r="B20" s="108" t="s">
        <v>158</v>
      </c>
      <c r="C20" s="152"/>
    </row>
    <row r="21" spans="1:3" ht="12.75">
      <c r="A21" s="116" t="s">
        <v>537</v>
      </c>
      <c r="B21" s="108" t="s">
        <v>158</v>
      </c>
      <c r="C21" s="152"/>
    </row>
    <row r="22" spans="1:3" ht="12.75">
      <c r="A22" s="117" t="s">
        <v>538</v>
      </c>
      <c r="B22" s="108" t="s">
        <v>158</v>
      </c>
      <c r="C22" s="152"/>
    </row>
    <row r="23" spans="1:3" ht="12.75">
      <c r="A23" s="242" t="s">
        <v>539</v>
      </c>
      <c r="B23" s="140" t="s">
        <v>158</v>
      </c>
      <c r="C23" s="173"/>
    </row>
    <row r="24" spans="1:3" ht="12.75">
      <c r="A24" s="119" t="s">
        <v>540</v>
      </c>
      <c r="B24" s="108" t="s">
        <v>160</v>
      </c>
      <c r="C24" s="152"/>
    </row>
    <row r="25" spans="1:3" ht="12.75">
      <c r="A25" s="119" t="s">
        <v>541</v>
      </c>
      <c r="B25" s="108" t="s">
        <v>160</v>
      </c>
      <c r="C25" s="152"/>
    </row>
    <row r="26" spans="1:3" ht="12.75">
      <c r="A26" s="242" t="s">
        <v>542</v>
      </c>
      <c r="B26" s="186" t="s">
        <v>160</v>
      </c>
      <c r="C26" s="173"/>
    </row>
    <row r="27" spans="1:3" ht="12.75">
      <c r="A27" s="119" t="s">
        <v>543</v>
      </c>
      <c r="B27" s="108" t="s">
        <v>100</v>
      </c>
      <c r="C27" s="152">
        <v>5625000</v>
      </c>
    </row>
    <row r="28" spans="1:3" ht="12.75">
      <c r="A28" s="119" t="s">
        <v>544</v>
      </c>
      <c r="B28" s="108" t="s">
        <v>124</v>
      </c>
      <c r="C28" s="152">
        <v>767280</v>
      </c>
    </row>
    <row r="29" spans="1:3" ht="12.75">
      <c r="A29" s="119" t="s">
        <v>545</v>
      </c>
      <c r="B29" s="108" t="s">
        <v>134</v>
      </c>
      <c r="C29" s="152">
        <v>1337115</v>
      </c>
    </row>
    <row r="30" spans="1:3" ht="12.75">
      <c r="A30" s="116" t="s">
        <v>546</v>
      </c>
      <c r="B30" s="108" t="s">
        <v>162</v>
      </c>
      <c r="C30" s="152">
        <v>18954119</v>
      </c>
    </row>
    <row r="31" spans="1:3" ht="12.75">
      <c r="A31" s="243" t="s">
        <v>547</v>
      </c>
      <c r="B31" s="244" t="s">
        <v>176</v>
      </c>
      <c r="C31" s="245">
        <v>200000</v>
      </c>
    </row>
    <row r="32" spans="1:3" ht="12.75">
      <c r="A32" s="246" t="s">
        <v>548</v>
      </c>
      <c r="B32" s="247"/>
      <c r="C32" s="215">
        <f>SUM(C27:C31)</f>
        <v>26883514</v>
      </c>
    </row>
  </sheetData>
  <sheetProtection selectLockedCells="1" selectUnlockedCells="1"/>
  <mergeCells count="2">
    <mergeCell ref="A1:C1"/>
    <mergeCell ref="A2:C2"/>
  </mergeCells>
  <printOptions/>
  <pageMargins left="0.31527777777777777" right="0.31527777777777777" top="0.7625" bottom="0.7479166666666667" header="0.31527777777777777" footer="0.5118055555555555"/>
  <pageSetup fitToHeight="1" fitToWidth="1" horizontalDpi="300" verticalDpi="300" orientation="portrait" paperSize="9"/>
  <headerFooter alignWithMargins="0">
    <oddHeader>&amp;C17. melléklet a &amp;"Times New Roman,Normál"&amp;12 2/2019. (III. 5.)&amp;"Calibri,Általános"&amp;11 önkormányzati rendelethez</oddHeader>
  </headerFooter>
  <rowBreaks count="2" manualBreakCount="2">
    <brk id="3" max="255" man="1"/>
    <brk id="31" max="255" man="1"/>
  </rowBreaks>
  <colBreaks count="1" manualBreakCount="1">
    <brk id="2" max="6553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C68"/>
  <sheetViews>
    <sheetView view="pageBreakPreview" zoomScaleSheetLayoutView="100" workbookViewId="0" topLeftCell="A1">
      <selection activeCell="S62" sqref="S62"/>
    </sheetView>
  </sheetViews>
  <sheetFormatPr defaultColWidth="9.140625" defaultRowHeight="15"/>
  <cols>
    <col min="1" max="1" width="56.140625" style="0" customWidth="1"/>
    <col min="2" max="2" width="10.8515625" style="0" customWidth="1"/>
    <col min="3" max="3" width="16.140625" style="0" customWidth="1"/>
  </cols>
  <sheetData>
    <row r="1" spans="1:3" ht="27" customHeight="1">
      <c r="A1" s="19" t="s">
        <v>549</v>
      </c>
      <c r="B1" s="19"/>
      <c r="C1" s="19"/>
    </row>
    <row r="2" spans="1:3" ht="27" customHeight="1">
      <c r="A2" s="20" t="s">
        <v>550</v>
      </c>
      <c r="B2" s="20"/>
      <c r="C2" s="20"/>
    </row>
    <row r="3" spans="1:3" ht="19.5" customHeight="1">
      <c r="A3" s="2"/>
      <c r="B3" s="233"/>
      <c r="C3" s="233"/>
    </row>
    <row r="4" ht="12.75">
      <c r="A4" s="22" t="s">
        <v>26</v>
      </c>
    </row>
    <row r="5" spans="1:3" ht="12.75">
      <c r="A5" s="8" t="s">
        <v>517</v>
      </c>
      <c r="B5" s="90" t="s">
        <v>28</v>
      </c>
      <c r="C5" s="238" t="s">
        <v>299</v>
      </c>
    </row>
    <row r="6" spans="1:3" ht="12.75">
      <c r="A6" s="116" t="s">
        <v>551</v>
      </c>
      <c r="B6" s="108" t="s">
        <v>172</v>
      </c>
      <c r="C6" s="152"/>
    </row>
    <row r="7" spans="1:3" ht="12.75">
      <c r="A7" s="116" t="s">
        <v>552</v>
      </c>
      <c r="B7" s="108" t="s">
        <v>172</v>
      </c>
      <c r="C7" s="152"/>
    </row>
    <row r="8" spans="1:3" ht="12.75">
      <c r="A8" s="116" t="s">
        <v>553</v>
      </c>
      <c r="B8" s="108" t="s">
        <v>172</v>
      </c>
      <c r="C8" s="152"/>
    </row>
    <row r="9" spans="1:3" ht="12.75">
      <c r="A9" s="116" t="s">
        <v>554</v>
      </c>
      <c r="B9" s="108" t="s">
        <v>172</v>
      </c>
      <c r="C9" s="152"/>
    </row>
    <row r="10" spans="1:3" ht="12.75">
      <c r="A10" s="116" t="s">
        <v>555</v>
      </c>
      <c r="B10" s="108" t="s">
        <v>172</v>
      </c>
      <c r="C10" s="152"/>
    </row>
    <row r="11" spans="1:3" ht="12.75">
      <c r="A11" s="116" t="s">
        <v>556</v>
      </c>
      <c r="B11" s="108" t="s">
        <v>172</v>
      </c>
      <c r="C11" s="152"/>
    </row>
    <row r="12" spans="1:3" ht="12.75">
      <c r="A12" s="116" t="s">
        <v>557</v>
      </c>
      <c r="B12" s="108" t="s">
        <v>172</v>
      </c>
      <c r="C12" s="152"/>
    </row>
    <row r="13" spans="1:3" ht="12.75">
      <c r="A13" s="116" t="s">
        <v>558</v>
      </c>
      <c r="B13" s="108" t="s">
        <v>172</v>
      </c>
      <c r="C13" s="152"/>
    </row>
    <row r="14" spans="1:3" ht="12.75">
      <c r="A14" s="116" t="s">
        <v>559</v>
      </c>
      <c r="B14" s="108" t="s">
        <v>172</v>
      </c>
      <c r="C14" s="152"/>
    </row>
    <row r="15" spans="1:3" ht="12.75">
      <c r="A15" s="116" t="s">
        <v>560</v>
      </c>
      <c r="B15" s="108" t="s">
        <v>172</v>
      </c>
      <c r="C15" s="152"/>
    </row>
    <row r="16" spans="1:3" ht="12.75">
      <c r="A16" s="242" t="s">
        <v>171</v>
      </c>
      <c r="B16" s="186" t="s">
        <v>172</v>
      </c>
      <c r="C16" s="152"/>
    </row>
    <row r="17" spans="1:3" ht="12.75">
      <c r="A17" s="116" t="s">
        <v>551</v>
      </c>
      <c r="B17" s="108" t="s">
        <v>174</v>
      </c>
      <c r="C17" s="152"/>
    </row>
    <row r="18" spans="1:3" ht="12.75">
      <c r="A18" s="116" t="s">
        <v>552</v>
      </c>
      <c r="B18" s="108" t="s">
        <v>174</v>
      </c>
      <c r="C18" s="152"/>
    </row>
    <row r="19" spans="1:3" ht="12.75">
      <c r="A19" s="116" t="s">
        <v>553</v>
      </c>
      <c r="B19" s="108" t="s">
        <v>174</v>
      </c>
      <c r="C19" s="152"/>
    </row>
    <row r="20" spans="1:3" ht="12.75">
      <c r="A20" s="116" t="s">
        <v>554</v>
      </c>
      <c r="B20" s="108" t="s">
        <v>174</v>
      </c>
      <c r="C20" s="152"/>
    </row>
    <row r="21" spans="1:3" ht="12.75">
      <c r="A21" s="116" t="s">
        <v>555</v>
      </c>
      <c r="B21" s="108" t="s">
        <v>174</v>
      </c>
      <c r="C21" s="152"/>
    </row>
    <row r="22" spans="1:3" ht="12.75">
      <c r="A22" s="116" t="s">
        <v>556</v>
      </c>
      <c r="B22" s="108" t="s">
        <v>174</v>
      </c>
      <c r="C22" s="152"/>
    </row>
    <row r="23" spans="1:3" ht="12.75">
      <c r="A23" s="116" t="s">
        <v>557</v>
      </c>
      <c r="B23" s="108" t="s">
        <v>174</v>
      </c>
      <c r="C23" s="152"/>
    </row>
    <row r="24" spans="1:3" ht="12.75">
      <c r="A24" s="116" t="s">
        <v>558</v>
      </c>
      <c r="B24" s="108" t="s">
        <v>174</v>
      </c>
      <c r="C24" s="152"/>
    </row>
    <row r="25" spans="1:3" ht="12.75">
      <c r="A25" s="116" t="s">
        <v>559</v>
      </c>
      <c r="B25" s="108" t="s">
        <v>174</v>
      </c>
      <c r="C25" s="152"/>
    </row>
    <row r="26" spans="1:3" ht="12.75">
      <c r="A26" s="116" t="s">
        <v>560</v>
      </c>
      <c r="B26" s="108" t="s">
        <v>174</v>
      </c>
      <c r="C26" s="152"/>
    </row>
    <row r="27" spans="1:3" ht="12.75">
      <c r="A27" s="242" t="s">
        <v>561</v>
      </c>
      <c r="B27" s="186" t="s">
        <v>174</v>
      </c>
      <c r="C27" s="152"/>
    </row>
    <row r="28" spans="1:3" ht="12.75">
      <c r="A28" s="116" t="s">
        <v>551</v>
      </c>
      <c r="B28" s="108" t="s">
        <v>176</v>
      </c>
      <c r="C28" s="152"/>
    </row>
    <row r="29" spans="1:3" ht="12.75">
      <c r="A29" s="116" t="s">
        <v>552</v>
      </c>
      <c r="B29" s="108" t="s">
        <v>176</v>
      </c>
      <c r="C29" s="152"/>
    </row>
    <row r="30" spans="1:3" ht="12.75">
      <c r="A30" s="116" t="s">
        <v>553</v>
      </c>
      <c r="B30" s="108" t="s">
        <v>176</v>
      </c>
      <c r="C30" s="152"/>
    </row>
    <row r="31" spans="1:3" ht="12.75">
      <c r="A31" s="116" t="s">
        <v>554</v>
      </c>
      <c r="B31" s="108" t="s">
        <v>176</v>
      </c>
      <c r="C31" s="152"/>
    </row>
    <row r="32" spans="1:3" ht="12.75">
      <c r="A32" s="116" t="s">
        <v>555</v>
      </c>
      <c r="B32" s="108" t="s">
        <v>176</v>
      </c>
      <c r="C32" s="152"/>
    </row>
    <row r="33" spans="1:3" ht="12.75">
      <c r="A33" s="116" t="s">
        <v>556</v>
      </c>
      <c r="B33" s="108" t="s">
        <v>176</v>
      </c>
      <c r="C33" s="152"/>
    </row>
    <row r="34" spans="1:3" ht="12.75">
      <c r="A34" s="116" t="s">
        <v>557</v>
      </c>
      <c r="B34" s="108" t="s">
        <v>176</v>
      </c>
      <c r="C34" s="152"/>
    </row>
    <row r="35" spans="1:3" ht="12.75">
      <c r="A35" s="116" t="s">
        <v>558</v>
      </c>
      <c r="B35" s="108" t="s">
        <v>176</v>
      </c>
      <c r="C35" s="152">
        <v>2299522</v>
      </c>
    </row>
    <row r="36" spans="1:3" ht="12.75">
      <c r="A36" s="116" t="s">
        <v>559</v>
      </c>
      <c r="B36" s="108" t="s">
        <v>176</v>
      </c>
      <c r="C36" s="152"/>
    </row>
    <row r="37" spans="1:3" ht="12.75">
      <c r="A37" s="226" t="s">
        <v>560</v>
      </c>
      <c r="B37" s="227" t="s">
        <v>176</v>
      </c>
      <c r="C37" s="214"/>
    </row>
    <row r="38" spans="1:3" ht="12.75">
      <c r="A38" s="248" t="s">
        <v>175</v>
      </c>
      <c r="B38" s="249" t="s">
        <v>176</v>
      </c>
      <c r="C38" s="215">
        <f>SUM(C28:C37)</f>
        <v>2299522</v>
      </c>
    </row>
    <row r="39" spans="1:3" ht="12.75">
      <c r="A39" s="250" t="s">
        <v>562</v>
      </c>
      <c r="B39" s="251" t="s">
        <v>180</v>
      </c>
      <c r="C39" s="216"/>
    </row>
    <row r="40" spans="1:3" ht="12.75">
      <c r="A40" s="116" t="s">
        <v>563</v>
      </c>
      <c r="B40" s="102" t="s">
        <v>180</v>
      </c>
      <c r="C40" s="152"/>
    </row>
    <row r="41" spans="1:3" ht="12.75">
      <c r="A41" s="116" t="s">
        <v>564</v>
      </c>
      <c r="B41" s="102" t="s">
        <v>180</v>
      </c>
      <c r="C41" s="152">
        <v>1225000</v>
      </c>
    </row>
    <row r="42" spans="1:3" ht="12.75">
      <c r="A42" s="102" t="s">
        <v>565</v>
      </c>
      <c r="B42" s="102" t="s">
        <v>180</v>
      </c>
      <c r="C42" s="152"/>
    </row>
    <row r="43" spans="1:3" ht="12.75">
      <c r="A43" s="102" t="s">
        <v>566</v>
      </c>
      <c r="B43" s="102" t="s">
        <v>180</v>
      </c>
      <c r="C43" s="152"/>
    </row>
    <row r="44" spans="1:3" ht="12.75">
      <c r="A44" s="102" t="s">
        <v>567</v>
      </c>
      <c r="B44" s="102" t="s">
        <v>180</v>
      </c>
      <c r="C44" s="152"/>
    </row>
    <row r="45" spans="1:3" ht="12.75">
      <c r="A45" s="116" t="s">
        <v>568</v>
      </c>
      <c r="B45" s="102" t="s">
        <v>180</v>
      </c>
      <c r="C45" s="152"/>
    </row>
    <row r="46" spans="1:3" ht="12.75">
      <c r="A46" s="116" t="s">
        <v>569</v>
      </c>
      <c r="B46" s="102" t="s">
        <v>180</v>
      </c>
      <c r="C46" s="152"/>
    </row>
    <row r="47" spans="1:3" ht="12.75">
      <c r="A47" s="116" t="s">
        <v>570</v>
      </c>
      <c r="B47" s="102" t="s">
        <v>180</v>
      </c>
      <c r="C47" s="152"/>
    </row>
    <row r="48" spans="1:3" ht="12.75">
      <c r="A48" s="116" t="s">
        <v>571</v>
      </c>
      <c r="B48" s="102" t="s">
        <v>180</v>
      </c>
      <c r="C48" s="152"/>
    </row>
    <row r="49" spans="1:3" ht="12.75">
      <c r="A49" s="242" t="s">
        <v>572</v>
      </c>
      <c r="B49" s="186" t="s">
        <v>180</v>
      </c>
      <c r="C49" s="152">
        <f>SUM(C39:C48)</f>
        <v>1225000</v>
      </c>
    </row>
    <row r="50" spans="1:3" ht="12.75">
      <c r="A50" s="252" t="s">
        <v>185</v>
      </c>
      <c r="B50" s="253" t="s">
        <v>186</v>
      </c>
      <c r="C50" s="254"/>
    </row>
    <row r="51" spans="1:3" ht="12.75">
      <c r="A51" s="132" t="s">
        <v>573</v>
      </c>
      <c r="B51" s="186" t="s">
        <v>188</v>
      </c>
      <c r="C51" s="173">
        <f>SUM(C52:C62)</f>
        <v>2710325</v>
      </c>
    </row>
    <row r="52" spans="1:3" ht="12.75">
      <c r="A52" s="116" t="s">
        <v>574</v>
      </c>
      <c r="B52" s="186" t="s">
        <v>188</v>
      </c>
      <c r="C52" s="173"/>
    </row>
    <row r="53" spans="1:3" ht="12.75">
      <c r="A53" s="116" t="s">
        <v>562</v>
      </c>
      <c r="B53" s="186" t="s">
        <v>188</v>
      </c>
      <c r="C53" s="173"/>
    </row>
    <row r="54" spans="1:3" ht="12.75">
      <c r="A54" s="116" t="s">
        <v>563</v>
      </c>
      <c r="B54" s="186" t="s">
        <v>188</v>
      </c>
      <c r="C54" s="173">
        <v>2474225</v>
      </c>
    </row>
    <row r="55" spans="1:3" ht="12.75">
      <c r="A55" s="116" t="s">
        <v>564</v>
      </c>
      <c r="B55" s="186" t="s">
        <v>188</v>
      </c>
      <c r="C55" s="173"/>
    </row>
    <row r="56" spans="1:3" ht="12.75">
      <c r="A56" s="102" t="s">
        <v>565</v>
      </c>
      <c r="B56" s="186" t="s">
        <v>188</v>
      </c>
      <c r="C56" s="173"/>
    </row>
    <row r="57" spans="1:3" ht="12.75">
      <c r="A57" s="102" t="s">
        <v>566</v>
      </c>
      <c r="B57" s="186" t="s">
        <v>188</v>
      </c>
      <c r="C57" s="173"/>
    </row>
    <row r="58" spans="1:3" ht="12.75">
      <c r="A58" s="102" t="s">
        <v>567</v>
      </c>
      <c r="B58" s="186" t="s">
        <v>188</v>
      </c>
      <c r="C58" s="173"/>
    </row>
    <row r="59" spans="1:3" ht="12.75">
      <c r="A59" s="116" t="s">
        <v>568</v>
      </c>
      <c r="B59" s="186" t="s">
        <v>188</v>
      </c>
      <c r="C59" s="173">
        <v>236100</v>
      </c>
    </row>
    <row r="60" spans="1:3" ht="12.75">
      <c r="A60" s="116" t="s">
        <v>575</v>
      </c>
      <c r="B60" s="186" t="s">
        <v>188</v>
      </c>
      <c r="C60" s="173"/>
    </row>
    <row r="61" spans="1:3" ht="12.75">
      <c r="A61" s="116" t="s">
        <v>570</v>
      </c>
      <c r="B61" s="186" t="s">
        <v>188</v>
      </c>
      <c r="C61" s="173"/>
    </row>
    <row r="62" spans="1:3" ht="12.75">
      <c r="A62" s="116" t="s">
        <v>571</v>
      </c>
      <c r="B62" s="186" t="s">
        <v>188</v>
      </c>
      <c r="C62" s="173"/>
    </row>
    <row r="63" spans="1:3" ht="12.75">
      <c r="A63" s="255" t="s">
        <v>576</v>
      </c>
      <c r="B63" s="256" t="s">
        <v>223</v>
      </c>
      <c r="C63" s="216"/>
    </row>
    <row r="64" spans="1:3" ht="12.75">
      <c r="A64" s="242" t="s">
        <v>577</v>
      </c>
      <c r="B64" s="186" t="s">
        <v>225</v>
      </c>
      <c r="C64" s="152"/>
    </row>
    <row r="65" spans="1:3" ht="12.75">
      <c r="A65" s="242" t="s">
        <v>578</v>
      </c>
      <c r="B65" s="186" t="s">
        <v>227</v>
      </c>
      <c r="C65" s="152"/>
    </row>
    <row r="66" spans="1:3" ht="12.75">
      <c r="A66" s="242" t="s">
        <v>579</v>
      </c>
      <c r="B66" s="186" t="s">
        <v>231</v>
      </c>
      <c r="C66" s="152"/>
    </row>
    <row r="67" spans="1:3" ht="12.75">
      <c r="A67" s="199" t="s">
        <v>234</v>
      </c>
      <c r="B67" s="223" t="s">
        <v>235</v>
      </c>
      <c r="C67" s="214"/>
    </row>
    <row r="68" spans="1:3" ht="12.75">
      <c r="A68" s="116" t="s">
        <v>580</v>
      </c>
      <c r="B68" s="102" t="s">
        <v>237</v>
      </c>
      <c r="C68" s="147"/>
    </row>
  </sheetData>
  <sheetProtection selectLockedCells="1" selectUnlockedCells="1"/>
  <mergeCells count="2">
    <mergeCell ref="A1:C1"/>
    <mergeCell ref="A2:C2"/>
  </mergeCells>
  <printOptions/>
  <pageMargins left="0.7083333333333334" right="0.7083333333333334" top="0.7604166666666666" bottom="0.7479166666666667" header="0.5951388888888889" footer="0.5118055555555555"/>
  <pageSetup horizontalDpi="300" verticalDpi="300" orientation="portrait" paperSize="9" scale="63"/>
  <headerFooter alignWithMargins="0">
    <oddHeader>&amp;C&amp;"Times New Roman,Normál"&amp;12 18.melléklet a 2/2019. (III. 5.) önkormányzati rendelethez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C79"/>
  <sheetViews>
    <sheetView view="pageBreakPreview" zoomScaleSheetLayoutView="100" workbookViewId="0" topLeftCell="A16">
      <selection activeCell="E31" sqref="E31"/>
    </sheetView>
  </sheetViews>
  <sheetFormatPr defaultColWidth="9.140625" defaultRowHeight="15"/>
  <cols>
    <col min="1" max="1" width="82.57421875" style="0" customWidth="1"/>
    <col min="3" max="3" width="16.28125" style="0" customWidth="1"/>
  </cols>
  <sheetData>
    <row r="1" spans="1:3" ht="27" customHeight="1">
      <c r="A1" s="19" t="s">
        <v>0</v>
      </c>
      <c r="B1" s="19"/>
      <c r="C1" s="19"/>
    </row>
    <row r="2" spans="1:3" ht="25.5" customHeight="1">
      <c r="A2" s="20" t="s">
        <v>581</v>
      </c>
      <c r="B2" s="20"/>
      <c r="C2" s="20"/>
    </row>
    <row r="3" spans="1:3" ht="15.75" customHeight="1">
      <c r="A3" s="2"/>
      <c r="B3" s="233"/>
      <c r="C3" s="233"/>
    </row>
    <row r="4" ht="21" customHeight="1">
      <c r="A4" s="22" t="s">
        <v>26</v>
      </c>
    </row>
    <row r="5" spans="1:3" ht="12.75">
      <c r="A5" s="8" t="s">
        <v>517</v>
      </c>
      <c r="B5" s="90" t="s">
        <v>28</v>
      </c>
      <c r="C5" s="238" t="s">
        <v>299</v>
      </c>
    </row>
    <row r="6" spans="1:3" ht="12.75">
      <c r="A6" s="116" t="s">
        <v>582</v>
      </c>
      <c r="B6" s="108" t="s">
        <v>334</v>
      </c>
      <c r="C6" s="152"/>
    </row>
    <row r="7" spans="1:3" ht="12.75">
      <c r="A7" s="116" t="s">
        <v>583</v>
      </c>
      <c r="B7" s="108" t="s">
        <v>334</v>
      </c>
      <c r="C7" s="152"/>
    </row>
    <row r="8" spans="1:3" ht="12.75">
      <c r="A8" s="116" t="s">
        <v>584</v>
      </c>
      <c r="B8" s="108" t="s">
        <v>334</v>
      </c>
      <c r="C8" s="152"/>
    </row>
    <row r="9" spans="1:3" ht="12.75">
      <c r="A9" s="116" t="s">
        <v>585</v>
      </c>
      <c r="B9" s="108" t="s">
        <v>334</v>
      </c>
      <c r="C9" s="152"/>
    </row>
    <row r="10" spans="1:3" ht="12.75">
      <c r="A10" s="116" t="s">
        <v>586</v>
      </c>
      <c r="B10" s="108" t="s">
        <v>334</v>
      </c>
      <c r="C10" s="152"/>
    </row>
    <row r="11" spans="1:3" ht="12.75">
      <c r="A11" s="116" t="s">
        <v>587</v>
      </c>
      <c r="B11" s="108" t="s">
        <v>334</v>
      </c>
      <c r="C11" s="152"/>
    </row>
    <row r="12" spans="1:3" ht="12.75">
      <c r="A12" s="116" t="s">
        <v>588</v>
      </c>
      <c r="B12" s="108" t="s">
        <v>334</v>
      </c>
      <c r="C12" s="152"/>
    </row>
    <row r="13" spans="1:3" ht="12.75">
      <c r="A13" s="116" t="s">
        <v>589</v>
      </c>
      <c r="B13" s="108" t="s">
        <v>334</v>
      </c>
      <c r="C13" s="152"/>
    </row>
    <row r="14" spans="1:3" ht="12.75">
      <c r="A14" s="116" t="s">
        <v>590</v>
      </c>
      <c r="B14" s="108" t="s">
        <v>334</v>
      </c>
      <c r="C14" s="152"/>
    </row>
    <row r="15" spans="1:3" ht="12.75">
      <c r="A15" s="116" t="s">
        <v>591</v>
      </c>
      <c r="B15" s="108" t="s">
        <v>334</v>
      </c>
      <c r="C15" s="152"/>
    </row>
    <row r="16" spans="1:3" ht="12.75">
      <c r="A16" s="109" t="s">
        <v>333</v>
      </c>
      <c r="B16" s="186" t="s">
        <v>334</v>
      </c>
      <c r="C16" s="152"/>
    </row>
    <row r="17" spans="1:3" ht="12.75">
      <c r="A17" s="116" t="s">
        <v>582</v>
      </c>
      <c r="B17" s="108" t="s">
        <v>336</v>
      </c>
      <c r="C17" s="152"/>
    </row>
    <row r="18" spans="1:3" ht="12.75">
      <c r="A18" s="116" t="s">
        <v>583</v>
      </c>
      <c r="B18" s="108" t="s">
        <v>336</v>
      </c>
      <c r="C18" s="152"/>
    </row>
    <row r="19" spans="1:3" ht="12.75">
      <c r="A19" s="116" t="s">
        <v>584</v>
      </c>
      <c r="B19" s="108" t="s">
        <v>336</v>
      </c>
      <c r="C19" s="152"/>
    </row>
    <row r="20" spans="1:3" ht="12.75">
      <c r="A20" s="116" t="s">
        <v>585</v>
      </c>
      <c r="B20" s="108" t="s">
        <v>336</v>
      </c>
      <c r="C20" s="152"/>
    </row>
    <row r="21" spans="1:3" ht="12.75">
      <c r="A21" s="116" t="s">
        <v>586</v>
      </c>
      <c r="B21" s="108" t="s">
        <v>336</v>
      </c>
      <c r="C21" s="152"/>
    </row>
    <row r="22" spans="1:3" ht="12.75">
      <c r="A22" s="116" t="s">
        <v>587</v>
      </c>
      <c r="B22" s="108" t="s">
        <v>336</v>
      </c>
      <c r="C22" s="152"/>
    </row>
    <row r="23" spans="1:3" ht="12.75">
      <c r="A23" s="116" t="s">
        <v>588</v>
      </c>
      <c r="B23" s="108" t="s">
        <v>336</v>
      </c>
      <c r="C23" s="152"/>
    </row>
    <row r="24" spans="1:3" ht="12.75">
      <c r="A24" s="116" t="s">
        <v>589</v>
      </c>
      <c r="B24" s="108" t="s">
        <v>336</v>
      </c>
      <c r="C24" s="152"/>
    </row>
    <row r="25" spans="1:3" ht="12.75">
      <c r="A25" s="116" t="s">
        <v>590</v>
      </c>
      <c r="B25" s="108" t="s">
        <v>336</v>
      </c>
      <c r="C25" s="152"/>
    </row>
    <row r="26" spans="1:3" ht="12.75">
      <c r="A26" s="116" t="s">
        <v>591</v>
      </c>
      <c r="B26" s="108" t="s">
        <v>336</v>
      </c>
      <c r="C26" s="152"/>
    </row>
    <row r="27" spans="1:3" ht="12.75">
      <c r="A27" s="109" t="s">
        <v>592</v>
      </c>
      <c r="B27" s="186" t="s">
        <v>336</v>
      </c>
      <c r="C27" s="152"/>
    </row>
    <row r="28" spans="1:3" ht="12.75">
      <c r="A28" s="116" t="s">
        <v>582</v>
      </c>
      <c r="B28" s="108" t="s">
        <v>338</v>
      </c>
      <c r="C28" s="152">
        <v>40000</v>
      </c>
    </row>
    <row r="29" spans="1:3" ht="12.75">
      <c r="A29" s="116" t="s">
        <v>593</v>
      </c>
      <c r="B29" s="108" t="s">
        <v>338</v>
      </c>
      <c r="C29" s="152">
        <v>94718283</v>
      </c>
    </row>
    <row r="30" spans="1:3" ht="12.75">
      <c r="A30" s="116" t="s">
        <v>594</v>
      </c>
      <c r="B30" s="108" t="s">
        <v>338</v>
      </c>
      <c r="C30" s="152">
        <v>2410500</v>
      </c>
    </row>
    <row r="31" spans="1:3" ht="12.75">
      <c r="A31" s="116" t="s">
        <v>584</v>
      </c>
      <c r="B31" s="108" t="s">
        <v>338</v>
      </c>
      <c r="C31" s="152"/>
    </row>
    <row r="32" spans="1:3" ht="12.75">
      <c r="A32" s="116" t="s">
        <v>585</v>
      </c>
      <c r="B32" s="108" t="s">
        <v>338</v>
      </c>
      <c r="C32" s="152"/>
    </row>
    <row r="33" spans="1:3" ht="12.75">
      <c r="A33" s="116" t="s">
        <v>586</v>
      </c>
      <c r="B33" s="108" t="s">
        <v>338</v>
      </c>
      <c r="C33" s="152">
        <v>8143400</v>
      </c>
    </row>
    <row r="34" spans="1:3" ht="12.75">
      <c r="A34" s="116" t="s">
        <v>587</v>
      </c>
      <c r="B34" s="108" t="s">
        <v>338</v>
      </c>
      <c r="C34" s="152"/>
    </row>
    <row r="35" spans="1:3" ht="12.75">
      <c r="A35" s="116" t="s">
        <v>588</v>
      </c>
      <c r="B35" s="108" t="s">
        <v>338</v>
      </c>
      <c r="C35" s="152">
        <v>6855547</v>
      </c>
    </row>
    <row r="36" spans="1:3" ht="12.75">
      <c r="A36" s="116" t="s">
        <v>589</v>
      </c>
      <c r="B36" s="108" t="s">
        <v>338</v>
      </c>
      <c r="C36" s="152"/>
    </row>
    <row r="37" spans="1:3" ht="12.75">
      <c r="A37" s="116" t="s">
        <v>590</v>
      </c>
      <c r="B37" s="108" t="s">
        <v>338</v>
      </c>
      <c r="C37" s="152"/>
    </row>
    <row r="38" spans="1:3" ht="12.75">
      <c r="A38" s="226" t="s">
        <v>591</v>
      </c>
      <c r="B38" s="227" t="s">
        <v>338</v>
      </c>
      <c r="C38" s="214"/>
    </row>
    <row r="39" spans="1:3" ht="12.75">
      <c r="A39" s="257" t="s">
        <v>595</v>
      </c>
      <c r="B39" s="249" t="s">
        <v>338</v>
      </c>
      <c r="C39" s="258">
        <f>SUM(C28:C38)</f>
        <v>112167730</v>
      </c>
    </row>
    <row r="40" spans="1:3" ht="12.75">
      <c r="A40" s="250" t="s">
        <v>582</v>
      </c>
      <c r="B40" s="259" t="s">
        <v>410</v>
      </c>
      <c r="C40" s="216"/>
    </row>
    <row r="41" spans="1:3" ht="12.75">
      <c r="A41" s="116" t="s">
        <v>583</v>
      </c>
      <c r="B41" s="108" t="s">
        <v>410</v>
      </c>
      <c r="C41" s="152"/>
    </row>
    <row r="42" spans="1:3" ht="12.75">
      <c r="A42" s="116" t="s">
        <v>584</v>
      </c>
      <c r="B42" s="108" t="s">
        <v>410</v>
      </c>
      <c r="C42" s="152"/>
    </row>
    <row r="43" spans="1:3" ht="12.75">
      <c r="A43" s="116" t="s">
        <v>585</v>
      </c>
      <c r="B43" s="108" t="s">
        <v>410</v>
      </c>
      <c r="C43" s="152"/>
    </row>
    <row r="44" spans="1:3" ht="12.75">
      <c r="A44" s="116" t="s">
        <v>586</v>
      </c>
      <c r="B44" s="108" t="s">
        <v>410</v>
      </c>
      <c r="C44" s="152"/>
    </row>
    <row r="45" spans="1:3" ht="12.75">
      <c r="A45" s="116" t="s">
        <v>587</v>
      </c>
      <c r="B45" s="108" t="s">
        <v>410</v>
      </c>
      <c r="C45" s="152"/>
    </row>
    <row r="46" spans="1:3" ht="12.75">
      <c r="A46" s="116" t="s">
        <v>588</v>
      </c>
      <c r="B46" s="108" t="s">
        <v>410</v>
      </c>
      <c r="C46" s="152"/>
    </row>
    <row r="47" spans="1:3" ht="12.75">
      <c r="A47" s="116" t="s">
        <v>589</v>
      </c>
      <c r="B47" s="108" t="s">
        <v>410</v>
      </c>
      <c r="C47" s="152"/>
    </row>
    <row r="48" spans="1:3" ht="12.75">
      <c r="A48" s="116" t="s">
        <v>590</v>
      </c>
      <c r="B48" s="108" t="s">
        <v>410</v>
      </c>
      <c r="C48" s="152"/>
    </row>
    <row r="49" spans="1:3" ht="12.75">
      <c r="A49" s="116" t="s">
        <v>591</v>
      </c>
      <c r="B49" s="108" t="s">
        <v>410</v>
      </c>
      <c r="C49" s="152"/>
    </row>
    <row r="50" spans="1:3" ht="12.75">
      <c r="A50" s="109" t="s">
        <v>596</v>
      </c>
      <c r="B50" s="186" t="s">
        <v>410</v>
      </c>
      <c r="C50" s="152"/>
    </row>
    <row r="51" spans="1:3" ht="12.75">
      <c r="A51" s="116" t="s">
        <v>597</v>
      </c>
      <c r="B51" s="108" t="s">
        <v>412</v>
      </c>
      <c r="C51" s="152"/>
    </row>
    <row r="52" spans="1:3" ht="12.75">
      <c r="A52" s="116" t="s">
        <v>583</v>
      </c>
      <c r="B52" s="108" t="s">
        <v>412</v>
      </c>
      <c r="C52" s="152"/>
    </row>
    <row r="53" spans="1:3" ht="12.75">
      <c r="A53" s="116" t="s">
        <v>584</v>
      </c>
      <c r="B53" s="108" t="s">
        <v>412</v>
      </c>
      <c r="C53" s="152"/>
    </row>
    <row r="54" spans="1:3" ht="12.75">
      <c r="A54" s="116" t="s">
        <v>585</v>
      </c>
      <c r="B54" s="108" t="s">
        <v>412</v>
      </c>
      <c r="C54" s="152"/>
    </row>
    <row r="55" spans="1:3" ht="12.75">
      <c r="A55" s="116" t="s">
        <v>586</v>
      </c>
      <c r="B55" s="108" t="s">
        <v>412</v>
      </c>
      <c r="C55" s="152"/>
    </row>
    <row r="56" spans="1:3" ht="12.75">
      <c r="A56" s="116" t="s">
        <v>587</v>
      </c>
      <c r="B56" s="108" t="s">
        <v>412</v>
      </c>
      <c r="C56" s="152"/>
    </row>
    <row r="57" spans="1:3" ht="12.75">
      <c r="A57" s="116" t="s">
        <v>588</v>
      </c>
      <c r="B57" s="108" t="s">
        <v>412</v>
      </c>
      <c r="C57" s="152"/>
    </row>
    <row r="58" spans="1:3" ht="12.75">
      <c r="A58" s="116" t="s">
        <v>589</v>
      </c>
      <c r="B58" s="108" t="s">
        <v>412</v>
      </c>
      <c r="C58" s="152"/>
    </row>
    <row r="59" spans="1:3" ht="12.75">
      <c r="A59" s="116" t="s">
        <v>590</v>
      </c>
      <c r="B59" s="108" t="s">
        <v>412</v>
      </c>
      <c r="C59" s="152"/>
    </row>
    <row r="60" spans="1:3" ht="12.75">
      <c r="A60" s="116" t="s">
        <v>591</v>
      </c>
      <c r="B60" s="108" t="s">
        <v>412</v>
      </c>
      <c r="C60" s="152"/>
    </row>
    <row r="61" spans="1:3" ht="12.75">
      <c r="A61" s="109" t="s">
        <v>598</v>
      </c>
      <c r="B61" s="186" t="s">
        <v>412</v>
      </c>
      <c r="C61" s="152"/>
    </row>
    <row r="62" spans="1:3" ht="12.75">
      <c r="A62" s="116" t="s">
        <v>582</v>
      </c>
      <c r="B62" s="108" t="s">
        <v>414</v>
      </c>
      <c r="C62" s="152"/>
    </row>
    <row r="63" spans="1:3" ht="12.75">
      <c r="A63" s="116" t="s">
        <v>583</v>
      </c>
      <c r="B63" s="108" t="s">
        <v>414</v>
      </c>
      <c r="C63" s="152"/>
    </row>
    <row r="64" spans="1:3" ht="12.75">
      <c r="A64" s="116" t="s">
        <v>584</v>
      </c>
      <c r="B64" s="108" t="s">
        <v>414</v>
      </c>
      <c r="C64" s="152"/>
    </row>
    <row r="65" spans="1:3" ht="12.75">
      <c r="A65" s="116" t="s">
        <v>585</v>
      </c>
      <c r="B65" s="108" t="s">
        <v>414</v>
      </c>
      <c r="C65" s="152"/>
    </row>
    <row r="66" spans="1:3" ht="12.75">
      <c r="A66" s="116" t="s">
        <v>586</v>
      </c>
      <c r="B66" s="108" t="s">
        <v>414</v>
      </c>
      <c r="C66" s="152"/>
    </row>
    <row r="67" spans="1:3" ht="12.75">
      <c r="A67" s="116" t="s">
        <v>587</v>
      </c>
      <c r="B67" s="108" t="s">
        <v>414</v>
      </c>
      <c r="C67" s="152"/>
    </row>
    <row r="68" spans="1:3" ht="12.75">
      <c r="A68" s="116" t="s">
        <v>588</v>
      </c>
      <c r="B68" s="108" t="s">
        <v>414</v>
      </c>
      <c r="C68" s="152"/>
    </row>
    <row r="69" spans="1:3" ht="12.75">
      <c r="A69" s="116" t="s">
        <v>589</v>
      </c>
      <c r="B69" s="108" t="s">
        <v>414</v>
      </c>
      <c r="C69" s="152"/>
    </row>
    <row r="70" spans="1:3" ht="12.75">
      <c r="A70" s="116" t="s">
        <v>590</v>
      </c>
      <c r="B70" s="108" t="s">
        <v>414</v>
      </c>
      <c r="C70" s="152"/>
    </row>
    <row r="71" spans="1:3" ht="12.75">
      <c r="A71" s="116" t="s">
        <v>591</v>
      </c>
      <c r="B71" s="108" t="s">
        <v>414</v>
      </c>
      <c r="C71" s="152"/>
    </row>
    <row r="72" spans="1:3" ht="12.75">
      <c r="A72" s="109" t="s">
        <v>413</v>
      </c>
      <c r="B72" s="186" t="s">
        <v>414</v>
      </c>
      <c r="C72" s="152"/>
    </row>
    <row r="73" spans="1:3" ht="12.75">
      <c r="A73" s="257" t="s">
        <v>395</v>
      </c>
      <c r="B73" s="249" t="s">
        <v>396</v>
      </c>
      <c r="C73" s="215"/>
    </row>
    <row r="74" spans="1:3" ht="12.75">
      <c r="A74" s="132" t="s">
        <v>599</v>
      </c>
      <c r="B74" s="186" t="s">
        <v>398</v>
      </c>
      <c r="C74" s="152"/>
    </row>
    <row r="75" spans="1:3" ht="12.75">
      <c r="A75" s="132" t="s">
        <v>600</v>
      </c>
      <c r="B75" s="186" t="s">
        <v>400</v>
      </c>
      <c r="C75" s="260">
        <v>1000000</v>
      </c>
    </row>
    <row r="76" spans="1:3" ht="12.75">
      <c r="A76" s="116" t="s">
        <v>401</v>
      </c>
      <c r="B76" s="186" t="s">
        <v>402</v>
      </c>
      <c r="C76" s="260"/>
    </row>
    <row r="77" spans="1:3" ht="12.75">
      <c r="A77" s="109" t="s">
        <v>431</v>
      </c>
      <c r="B77" s="186" t="s">
        <v>432</v>
      </c>
      <c r="C77" s="152"/>
    </row>
    <row r="78" spans="1:3" ht="12.75">
      <c r="A78" s="199" t="s">
        <v>601</v>
      </c>
      <c r="B78" s="223" t="s">
        <v>434</v>
      </c>
      <c r="C78" s="214"/>
    </row>
    <row r="79" spans="1:3" ht="12.75">
      <c r="A79" s="116" t="s">
        <v>602</v>
      </c>
      <c r="B79" s="102" t="s">
        <v>436</v>
      </c>
      <c r="C79" s="147"/>
    </row>
  </sheetData>
  <sheetProtection selectLockedCells="1" selectUnlockedCells="1"/>
  <mergeCells count="2">
    <mergeCell ref="A1:C1"/>
    <mergeCell ref="A2:C2"/>
  </mergeCells>
  <printOptions/>
  <pageMargins left="0.7083333333333334" right="0.7083333333333334" top="0.7604166666666666" bottom="0.7479166666666667" header="0.5951388888888889" footer="0.5118055555555555"/>
  <pageSetup horizontalDpi="300" verticalDpi="300" orientation="portrait" paperSize="9" scale="70"/>
  <headerFooter alignWithMargins="0">
    <oddHeader>&amp;C&amp;"Times New Roman,Normál"&amp;12 19.melléklet a 2/2019. (III. 5.) önkormányzati rendelethez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C32"/>
  <sheetViews>
    <sheetView view="pageBreakPreview" zoomScaleSheetLayoutView="100" workbookViewId="0" topLeftCell="A16">
      <selection activeCell="C21" sqref="C21"/>
    </sheetView>
  </sheetViews>
  <sheetFormatPr defaultColWidth="9.140625" defaultRowHeight="15"/>
  <cols>
    <col min="1" max="1" width="65.00390625" style="0" customWidth="1"/>
    <col min="3" max="3" width="16.8515625" style="0" customWidth="1"/>
  </cols>
  <sheetData>
    <row r="1" spans="1:3" ht="24" customHeight="1">
      <c r="A1" s="19" t="s">
        <v>0</v>
      </c>
      <c r="B1" s="19"/>
      <c r="C1" s="19"/>
    </row>
    <row r="2" spans="1:3" ht="26.25" customHeight="1">
      <c r="A2" s="20" t="s">
        <v>603</v>
      </c>
      <c r="B2" s="20"/>
      <c r="C2" s="20"/>
    </row>
    <row r="4" spans="1:3" ht="12.75">
      <c r="A4" s="8" t="s">
        <v>517</v>
      </c>
      <c r="B4" s="90" t="s">
        <v>28</v>
      </c>
      <c r="C4" s="238" t="s">
        <v>299</v>
      </c>
    </row>
    <row r="5" spans="1:3" ht="12.75">
      <c r="A5" s="102" t="s">
        <v>604</v>
      </c>
      <c r="B5" s="102" t="s">
        <v>352</v>
      </c>
      <c r="C5" s="152">
        <v>1775043</v>
      </c>
    </row>
    <row r="6" spans="1:3" ht="12.75">
      <c r="A6" s="102" t="s">
        <v>605</v>
      </c>
      <c r="B6" s="102" t="s">
        <v>352</v>
      </c>
      <c r="C6" s="152"/>
    </row>
    <row r="7" spans="1:3" ht="12.75">
      <c r="A7" s="102" t="s">
        <v>606</v>
      </c>
      <c r="B7" s="102" t="s">
        <v>352</v>
      </c>
      <c r="C7" s="152"/>
    </row>
    <row r="8" spans="1:3" ht="12.75">
      <c r="A8" s="261" t="s">
        <v>607</v>
      </c>
      <c r="B8" s="261" t="s">
        <v>352</v>
      </c>
      <c r="C8" s="214">
        <v>2585100</v>
      </c>
    </row>
    <row r="9" spans="1:3" ht="12.75">
      <c r="A9" s="257" t="s">
        <v>351</v>
      </c>
      <c r="B9" s="249" t="s">
        <v>352</v>
      </c>
      <c r="C9" s="215">
        <f>SUM(C5:C8)</f>
        <v>4360143</v>
      </c>
    </row>
    <row r="10" spans="1:3" ht="12.75">
      <c r="A10" s="257" t="s">
        <v>353</v>
      </c>
      <c r="B10" s="249" t="s">
        <v>354</v>
      </c>
      <c r="C10" s="215">
        <f>SUM(C11:C12)</f>
        <v>29284807</v>
      </c>
    </row>
    <row r="11" spans="1:3" ht="12.75">
      <c r="A11" s="262" t="s">
        <v>608</v>
      </c>
      <c r="B11" s="262" t="s">
        <v>354</v>
      </c>
      <c r="C11" s="216">
        <v>29284807</v>
      </c>
    </row>
    <row r="12" spans="1:3" ht="12.75">
      <c r="A12" s="263" t="s">
        <v>609</v>
      </c>
      <c r="B12" s="263" t="s">
        <v>354</v>
      </c>
      <c r="C12" s="214"/>
    </row>
    <row r="13" spans="1:3" ht="12.75">
      <c r="A13" s="257" t="s">
        <v>359</v>
      </c>
      <c r="B13" s="249" t="s">
        <v>360</v>
      </c>
      <c r="C13" s="215">
        <v>6006213</v>
      </c>
    </row>
    <row r="14" spans="1:3" ht="12.75">
      <c r="A14" s="262" t="s">
        <v>610</v>
      </c>
      <c r="B14" s="262" t="s">
        <v>360</v>
      </c>
      <c r="C14" s="216"/>
    </row>
    <row r="15" spans="1:3" ht="12.75">
      <c r="A15" s="264" t="s">
        <v>611</v>
      </c>
      <c r="B15" s="264" t="s">
        <v>360</v>
      </c>
      <c r="C15" s="152">
        <v>6006213</v>
      </c>
    </row>
    <row r="16" spans="1:3" ht="12.75">
      <c r="A16" s="264" t="s">
        <v>612</v>
      </c>
      <c r="B16" s="264" t="s">
        <v>360</v>
      </c>
      <c r="C16" s="152"/>
    </row>
    <row r="17" spans="1:3" ht="12.75">
      <c r="A17" s="263" t="s">
        <v>613</v>
      </c>
      <c r="B17" s="263" t="s">
        <v>360</v>
      </c>
      <c r="C17" s="214"/>
    </row>
    <row r="18" spans="1:3" ht="12.75">
      <c r="A18" s="257" t="s">
        <v>614</v>
      </c>
      <c r="B18" s="249" t="s">
        <v>362</v>
      </c>
      <c r="C18" s="215">
        <v>258900</v>
      </c>
    </row>
    <row r="19" spans="1:3" ht="12.75">
      <c r="A19" s="262" t="s">
        <v>615</v>
      </c>
      <c r="B19" s="262" t="s">
        <v>362</v>
      </c>
      <c r="C19" s="216">
        <v>258900</v>
      </c>
    </row>
    <row r="20" spans="1:3" ht="12.75">
      <c r="A20" s="263" t="s">
        <v>616</v>
      </c>
      <c r="B20" s="263" t="s">
        <v>362</v>
      </c>
      <c r="C20" s="214"/>
    </row>
    <row r="21" spans="1:3" ht="12.75">
      <c r="A21" s="257" t="s">
        <v>363</v>
      </c>
      <c r="B21" s="249" t="s">
        <v>364</v>
      </c>
      <c r="C21" s="215">
        <v>35549920</v>
      </c>
    </row>
    <row r="22" spans="1:3" ht="12.75">
      <c r="A22" s="251" t="s">
        <v>617</v>
      </c>
      <c r="B22" s="251" t="s">
        <v>366</v>
      </c>
      <c r="C22" s="216"/>
    </row>
    <row r="23" spans="1:3" ht="12.75">
      <c r="A23" s="102" t="s">
        <v>618</v>
      </c>
      <c r="B23" s="102" t="s">
        <v>366</v>
      </c>
      <c r="C23" s="152"/>
    </row>
    <row r="24" spans="1:3" ht="12.75">
      <c r="A24" s="102" t="s">
        <v>619</v>
      </c>
      <c r="B24" s="102" t="s">
        <v>366</v>
      </c>
      <c r="C24" s="152"/>
    </row>
    <row r="25" spans="1:3" ht="12.75">
      <c r="A25" s="102" t="s">
        <v>620</v>
      </c>
      <c r="B25" s="102" t="s">
        <v>366</v>
      </c>
      <c r="C25" s="152"/>
    </row>
    <row r="26" spans="1:3" ht="12.75">
      <c r="A26" s="102" t="s">
        <v>621</v>
      </c>
      <c r="B26" s="102" t="s">
        <v>366</v>
      </c>
      <c r="C26" s="152"/>
    </row>
    <row r="27" spans="1:3" ht="12.75">
      <c r="A27" s="102" t="s">
        <v>622</v>
      </c>
      <c r="B27" s="102" t="s">
        <v>366</v>
      </c>
      <c r="C27" s="152"/>
    </row>
    <row r="28" spans="1:3" ht="12.75">
      <c r="A28" s="102" t="s">
        <v>623</v>
      </c>
      <c r="B28" s="102" t="s">
        <v>366</v>
      </c>
      <c r="C28" s="152"/>
    </row>
    <row r="29" spans="1:3" ht="12.75">
      <c r="A29" s="102" t="s">
        <v>624</v>
      </c>
      <c r="B29" s="102" t="s">
        <v>366</v>
      </c>
      <c r="C29" s="152"/>
    </row>
    <row r="30" spans="1:3" ht="12.75">
      <c r="A30" s="102" t="s">
        <v>625</v>
      </c>
      <c r="B30" s="102" t="s">
        <v>366</v>
      </c>
      <c r="C30" s="152"/>
    </row>
    <row r="31" spans="1:3" ht="12.75">
      <c r="A31" s="261" t="s">
        <v>626</v>
      </c>
      <c r="B31" s="261" t="s">
        <v>366</v>
      </c>
      <c r="C31" s="214">
        <v>289689</v>
      </c>
    </row>
    <row r="32" spans="1:3" ht="12.75">
      <c r="A32" s="257" t="s">
        <v>365</v>
      </c>
      <c r="B32" s="249" t="s">
        <v>366</v>
      </c>
      <c r="C32" s="215">
        <f>SUM(C22:C31)</f>
        <v>289689</v>
      </c>
    </row>
  </sheetData>
  <sheetProtection selectLockedCells="1" selectUnlockedCells="1"/>
  <mergeCells count="2">
    <mergeCell ref="A1:C1"/>
    <mergeCell ref="A2:C2"/>
  </mergeCells>
  <printOptions/>
  <pageMargins left="0.7" right="0.7" top="0.7645833333333333" bottom="0.75" header="0.5993055555555555" footer="0.5118055555555555"/>
  <pageSetup horizontalDpi="300" verticalDpi="300" orientation="portrait" paperSize="9" scale="80"/>
  <headerFooter alignWithMargins="0">
    <oddHeader>&amp;C&amp;"Times New Roman,Normál"&amp;12 20. melléklet a 2/2019. (III. 5.) önkormányzati rendelethez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N52"/>
  <sheetViews>
    <sheetView tabSelected="1" view="pageBreakPreview" zoomScaleSheetLayoutView="100" workbookViewId="0" topLeftCell="A31">
      <selection activeCell="N61" sqref="N61"/>
    </sheetView>
  </sheetViews>
  <sheetFormatPr defaultColWidth="9.140625" defaultRowHeight="15"/>
  <cols>
    <col min="2" max="2" width="28.28125" style="0" customWidth="1"/>
    <col min="3" max="3" width="0" style="0" hidden="1" customWidth="1"/>
    <col min="4" max="4" width="16.140625" style="0" customWidth="1"/>
    <col min="8" max="8" width="7.140625" style="0" customWidth="1"/>
    <col min="9" max="9" width="0" style="0" hidden="1" customWidth="1"/>
    <col min="10" max="10" width="0.13671875" style="0" customWidth="1"/>
    <col min="11" max="11" width="16.140625" style="0" customWidth="1"/>
  </cols>
  <sheetData>
    <row r="1" spans="4:11" ht="12.75">
      <c r="D1" s="265"/>
      <c r="K1" s="265"/>
    </row>
    <row r="2" spans="1:11" ht="15" customHeight="1">
      <c r="A2" s="266" t="s">
        <v>627</v>
      </c>
      <c r="B2" s="266"/>
      <c r="C2" s="266"/>
      <c r="D2" s="266"/>
      <c r="E2" s="266"/>
      <c r="F2" s="266"/>
      <c r="G2" s="266"/>
      <c r="H2" s="266"/>
      <c r="I2" s="266"/>
      <c r="J2" s="266"/>
      <c r="K2" s="266"/>
    </row>
    <row r="3" spans="4:11" ht="12.75">
      <c r="D3" s="265"/>
      <c r="I3" s="267"/>
      <c r="J3" s="267"/>
      <c r="K3" s="265"/>
    </row>
    <row r="4" spans="1:11" ht="12.75">
      <c r="A4" s="268" t="s">
        <v>628</v>
      </c>
      <c r="B4" s="268"/>
      <c r="C4" s="268"/>
      <c r="D4" s="268"/>
      <c r="E4" s="268" t="s">
        <v>629</v>
      </c>
      <c r="F4" s="268"/>
      <c r="G4" s="268"/>
      <c r="H4" s="268"/>
      <c r="I4" s="268"/>
      <c r="J4" s="268"/>
      <c r="K4" s="268"/>
    </row>
    <row r="5" spans="1:11" ht="12.75">
      <c r="A5" s="269" t="s">
        <v>517</v>
      </c>
      <c r="B5" s="269"/>
      <c r="C5" s="270"/>
      <c r="D5" s="271"/>
      <c r="E5" s="272" t="s">
        <v>517</v>
      </c>
      <c r="F5" s="272"/>
      <c r="G5" s="272"/>
      <c r="H5" s="272"/>
      <c r="I5" s="272"/>
      <c r="J5" s="273"/>
      <c r="K5" s="274"/>
    </row>
    <row r="6" spans="1:11" ht="12.75">
      <c r="A6" s="275" t="s">
        <v>630</v>
      </c>
      <c r="B6" s="275"/>
      <c r="C6" s="276"/>
      <c r="D6" s="277"/>
      <c r="E6" s="278" t="s">
        <v>631</v>
      </c>
      <c r="F6" s="278"/>
      <c r="G6" s="278"/>
      <c r="H6" s="278"/>
      <c r="I6" s="278"/>
      <c r="J6" s="279"/>
      <c r="K6" s="280"/>
    </row>
    <row r="7" spans="1:11" ht="12.75">
      <c r="A7" s="281" t="s">
        <v>632</v>
      </c>
      <c r="B7" s="282"/>
      <c r="C7" s="283"/>
      <c r="D7" s="284"/>
      <c r="E7" s="285" t="s">
        <v>633</v>
      </c>
      <c r="F7" s="285"/>
      <c r="G7" s="285"/>
      <c r="H7" s="285"/>
      <c r="I7" s="285"/>
      <c r="J7" s="286"/>
      <c r="K7" s="287"/>
    </row>
    <row r="8" spans="1:11" ht="12.75">
      <c r="A8" s="288" t="s">
        <v>634</v>
      </c>
      <c r="B8" s="288"/>
      <c r="C8" s="289"/>
      <c r="D8" s="290"/>
      <c r="E8" s="291" t="s">
        <v>634</v>
      </c>
      <c r="F8" s="291"/>
      <c r="G8" s="291"/>
      <c r="H8" s="291"/>
      <c r="I8" s="291"/>
      <c r="J8" s="292"/>
      <c r="K8" s="293">
        <f>SUM(K9:K13)</f>
        <v>452457211</v>
      </c>
    </row>
    <row r="9" spans="1:11" ht="12.75">
      <c r="A9" s="294" t="s">
        <v>635</v>
      </c>
      <c r="B9" s="294"/>
      <c r="C9" s="283"/>
      <c r="D9" s="284">
        <f>SUM(D10:D13)</f>
        <v>405365958</v>
      </c>
      <c r="E9" s="295" t="s">
        <v>636</v>
      </c>
      <c r="F9" s="295"/>
      <c r="G9" s="295"/>
      <c r="H9" s="295"/>
      <c r="I9" s="295"/>
      <c r="J9" s="296"/>
      <c r="K9" s="297">
        <f>'5.kiadások működés,felh Összese'!F24</f>
        <v>235992818</v>
      </c>
    </row>
    <row r="10" spans="1:11" ht="12.75">
      <c r="A10" s="298" t="s">
        <v>637</v>
      </c>
      <c r="B10" s="298"/>
      <c r="C10" s="299"/>
      <c r="D10" s="300">
        <f>'9.bevételek működés,felh.Összes'!F18</f>
        <v>329787791</v>
      </c>
      <c r="E10" s="295" t="s">
        <v>638</v>
      </c>
      <c r="F10" s="295"/>
      <c r="G10" s="295"/>
      <c r="H10" s="295"/>
      <c r="I10" s="295"/>
      <c r="J10" s="296"/>
      <c r="K10" s="297">
        <f>'5.kiadások működés,felh Összese'!F25</f>
        <v>40622377</v>
      </c>
    </row>
    <row r="11" spans="1:11" ht="12.75">
      <c r="A11" s="301" t="s">
        <v>639</v>
      </c>
      <c r="B11" s="301"/>
      <c r="C11" s="299"/>
      <c r="D11" s="300">
        <f>'9.bevételek működés,felh.Összes'!F32</f>
        <v>40199752</v>
      </c>
      <c r="E11" s="295" t="s">
        <v>640</v>
      </c>
      <c r="F11" s="295"/>
      <c r="G11" s="295"/>
      <c r="H11" s="295"/>
      <c r="I11" s="295"/>
      <c r="J11" s="296"/>
      <c r="K11" s="297">
        <f>'5.kiadások működés,felh Összese'!F50</f>
        <v>148242550</v>
      </c>
    </row>
    <row r="12" spans="1:11" ht="12.75">
      <c r="A12" s="301" t="s">
        <v>635</v>
      </c>
      <c r="B12" s="301"/>
      <c r="C12" s="299"/>
      <c r="D12" s="300">
        <f>'9.bevételek működés,felh.Összes'!F44</f>
        <v>34166235</v>
      </c>
      <c r="E12" s="295" t="s">
        <v>641</v>
      </c>
      <c r="F12" s="295"/>
      <c r="G12" s="295"/>
      <c r="H12" s="295"/>
      <c r="I12" s="295"/>
      <c r="J12" s="296">
        <v>41581</v>
      </c>
      <c r="K12" s="297">
        <f>'5.kiadások működés,felh Összese'!F59</f>
        <v>21364619</v>
      </c>
    </row>
    <row r="13" spans="1:11" ht="12.75">
      <c r="A13" s="301" t="s">
        <v>642</v>
      </c>
      <c r="B13" s="301"/>
      <c r="C13" s="299"/>
      <c r="D13" s="300">
        <f>'9.bevételek működés,felh.Összes'!F50</f>
        <v>1212180</v>
      </c>
      <c r="E13" s="295" t="s">
        <v>643</v>
      </c>
      <c r="F13" s="295"/>
      <c r="G13" s="295"/>
      <c r="H13" s="295"/>
      <c r="I13" s="295"/>
      <c r="J13" s="296">
        <v>1</v>
      </c>
      <c r="K13" s="297">
        <f>'5.kiadások működés,felh Összese'!F73-'5.kiadások működés,felh Összese'!F72</f>
        <v>6234847</v>
      </c>
    </row>
    <row r="14" spans="1:11" ht="12.75">
      <c r="A14" s="302"/>
      <c r="B14" s="302"/>
      <c r="C14" s="303"/>
      <c r="D14" s="300"/>
      <c r="E14" s="295"/>
      <c r="F14" s="295"/>
      <c r="G14" s="295"/>
      <c r="H14" s="295"/>
      <c r="I14" s="295"/>
      <c r="J14" s="296"/>
      <c r="K14" s="297"/>
    </row>
    <row r="15" spans="1:11" ht="12.75">
      <c r="A15" s="301"/>
      <c r="B15" s="301"/>
      <c r="C15" s="299"/>
      <c r="D15" s="300"/>
      <c r="E15" s="295"/>
      <c r="F15" s="295"/>
      <c r="G15" s="295"/>
      <c r="H15" s="295"/>
      <c r="I15" s="295"/>
      <c r="J15" s="296"/>
      <c r="K15" s="297"/>
    </row>
    <row r="16" spans="1:11" ht="12.75">
      <c r="A16" s="301"/>
      <c r="B16" s="301"/>
      <c r="C16" s="299"/>
      <c r="D16" s="300"/>
      <c r="E16" s="295"/>
      <c r="F16" s="295"/>
      <c r="G16" s="295"/>
      <c r="H16" s="295"/>
      <c r="I16" s="295"/>
      <c r="J16" s="296"/>
      <c r="K16" s="297"/>
    </row>
    <row r="17" spans="1:11" ht="12.75">
      <c r="A17" s="304"/>
      <c r="B17" s="304"/>
      <c r="C17" s="305"/>
      <c r="D17" s="306"/>
      <c r="E17" s="295"/>
      <c r="F17" s="295"/>
      <c r="G17" s="295"/>
      <c r="H17" s="295"/>
      <c r="I17" s="295"/>
      <c r="J17" s="296"/>
      <c r="K17" s="297"/>
    </row>
    <row r="18" spans="1:11" ht="12.75">
      <c r="A18" s="294"/>
      <c r="B18" s="294"/>
      <c r="C18" s="283"/>
      <c r="D18" s="284"/>
      <c r="E18" s="307"/>
      <c r="F18" s="307"/>
      <c r="G18" s="307"/>
      <c r="H18" s="307"/>
      <c r="I18" s="307"/>
      <c r="J18" s="286"/>
      <c r="K18" s="287"/>
    </row>
    <row r="19" spans="1:11" ht="12.75">
      <c r="A19" s="308" t="s">
        <v>644</v>
      </c>
      <c r="B19" s="308"/>
      <c r="C19" s="309"/>
      <c r="D19" s="310">
        <f>SUM(D20)</f>
        <v>48181842</v>
      </c>
      <c r="E19" s="311" t="s">
        <v>645</v>
      </c>
      <c r="F19" s="311"/>
      <c r="G19" s="311"/>
      <c r="H19" s="311"/>
      <c r="I19" s="311"/>
      <c r="J19" s="312"/>
      <c r="K19" s="313">
        <f>SUM(K20:K21)</f>
        <v>257069137</v>
      </c>
    </row>
    <row r="20" spans="1:11" ht="12.75">
      <c r="A20" s="301" t="s">
        <v>646</v>
      </c>
      <c r="B20" s="301"/>
      <c r="C20" s="299"/>
      <c r="D20" s="300">
        <f>'9.bevételek működés,felh.Összes'!F57</f>
        <v>48181842</v>
      </c>
      <c r="E20" s="295" t="s">
        <v>647</v>
      </c>
      <c r="F20" s="295"/>
      <c r="G20" s="295"/>
      <c r="H20" s="295"/>
      <c r="I20" s="295"/>
      <c r="J20" s="314"/>
      <c r="K20" s="297">
        <f>'5.kiadások működés,felh Összese'!F82</f>
        <v>121394319</v>
      </c>
    </row>
    <row r="21" spans="1:11" ht="12.75">
      <c r="A21" s="315"/>
      <c r="B21" s="315"/>
      <c r="C21" s="299"/>
      <c r="D21" s="300"/>
      <c r="E21" s="295" t="s">
        <v>648</v>
      </c>
      <c r="F21" s="295"/>
      <c r="G21" s="295"/>
      <c r="H21" s="295"/>
      <c r="I21" s="295"/>
      <c r="J21" s="314"/>
      <c r="K21" s="297">
        <f>'5.kiadások működés,felh Összese'!F87</f>
        <v>135674818</v>
      </c>
    </row>
    <row r="22" spans="1:11" ht="12.75">
      <c r="A22" s="315"/>
      <c r="B22" s="315"/>
      <c r="C22" s="299"/>
      <c r="D22" s="300"/>
      <c r="E22" s="295" t="s">
        <v>649</v>
      </c>
      <c r="F22" s="295"/>
      <c r="G22" s="295"/>
      <c r="H22" s="295"/>
      <c r="I22" s="295"/>
      <c r="J22" s="314"/>
      <c r="K22" s="316"/>
    </row>
    <row r="23" spans="1:11" ht="12.75">
      <c r="A23" s="301"/>
      <c r="B23" s="301"/>
      <c r="C23" s="299"/>
      <c r="D23" s="300"/>
      <c r="E23" s="295" t="s">
        <v>232</v>
      </c>
      <c r="F23" s="295"/>
      <c r="G23" s="295"/>
      <c r="H23" s="295"/>
      <c r="I23" s="295"/>
      <c r="J23" s="314"/>
      <c r="K23" s="316"/>
    </row>
    <row r="24" spans="1:11" ht="12.75">
      <c r="A24" s="301"/>
      <c r="B24" s="301"/>
      <c r="C24" s="299"/>
      <c r="D24" s="300"/>
      <c r="E24" s="317" t="s">
        <v>650</v>
      </c>
      <c r="F24" s="317"/>
      <c r="G24" s="317"/>
      <c r="H24" s="317"/>
      <c r="I24" s="317"/>
      <c r="J24" s="314"/>
      <c r="K24" s="316"/>
    </row>
    <row r="25" spans="1:11" ht="12.75">
      <c r="A25" s="318"/>
      <c r="B25" s="318"/>
      <c r="C25" s="299"/>
      <c r="D25" s="300"/>
      <c r="E25" s="295" t="s">
        <v>651</v>
      </c>
      <c r="F25" s="295"/>
      <c r="G25" s="295"/>
      <c r="H25" s="295"/>
      <c r="I25" s="295"/>
      <c r="J25" s="314"/>
      <c r="K25" s="316"/>
    </row>
    <row r="26" spans="1:11" ht="12.75">
      <c r="A26" s="319" t="s">
        <v>652</v>
      </c>
      <c r="B26" s="320"/>
      <c r="C26" s="299"/>
      <c r="D26" s="300"/>
      <c r="E26" s="285" t="s">
        <v>653</v>
      </c>
      <c r="F26" s="285"/>
      <c r="G26" s="285"/>
      <c r="H26" s="285"/>
      <c r="I26" s="285"/>
      <c r="J26" s="286"/>
      <c r="K26" s="287"/>
    </row>
    <row r="27" spans="1:11" ht="12.75">
      <c r="A27" s="319"/>
      <c r="B27" s="320"/>
      <c r="C27" s="299"/>
      <c r="D27" s="300"/>
      <c r="E27" s="285" t="s">
        <v>654</v>
      </c>
      <c r="F27" s="285"/>
      <c r="G27" s="285"/>
      <c r="H27" s="285"/>
      <c r="I27" s="285"/>
      <c r="J27" s="286"/>
      <c r="K27" s="287"/>
    </row>
    <row r="28" spans="1:11" ht="12.75">
      <c r="A28" s="319"/>
      <c r="B28" s="320"/>
      <c r="C28" s="299"/>
      <c r="D28" s="300"/>
      <c r="E28" s="295" t="s">
        <v>655</v>
      </c>
      <c r="F28" s="295"/>
      <c r="G28" s="295"/>
      <c r="H28" s="295"/>
      <c r="I28" s="295"/>
      <c r="J28" s="296"/>
      <c r="K28" s="297">
        <f>'5.kiadások működés,felh Összese'!F72</f>
        <v>0</v>
      </c>
    </row>
    <row r="29" spans="1:11" ht="12.75">
      <c r="A29" s="319"/>
      <c r="B29" s="320"/>
      <c r="C29" s="299"/>
      <c r="D29" s="300"/>
      <c r="E29" s="295" t="s">
        <v>656</v>
      </c>
      <c r="F29" s="295"/>
      <c r="G29" s="295"/>
      <c r="H29" s="295"/>
      <c r="I29" s="295"/>
      <c r="J29" s="296"/>
      <c r="K29" s="297"/>
    </row>
    <row r="30" spans="1:11" ht="12.75">
      <c r="A30" s="319"/>
      <c r="B30" s="320"/>
      <c r="C30" s="299"/>
      <c r="D30" s="300"/>
      <c r="E30" s="285" t="s">
        <v>657</v>
      </c>
      <c r="F30" s="285"/>
      <c r="G30" s="285"/>
      <c r="H30" s="285"/>
      <c r="I30" s="285"/>
      <c r="J30" s="286"/>
      <c r="K30" s="287"/>
    </row>
    <row r="31" spans="1:11" ht="12.75">
      <c r="A31" s="319"/>
      <c r="B31" s="320"/>
      <c r="C31" s="299"/>
      <c r="D31" s="300"/>
      <c r="E31" s="295" t="s">
        <v>658</v>
      </c>
      <c r="F31" s="295"/>
      <c r="G31" s="295"/>
      <c r="H31" s="295"/>
      <c r="I31" s="295"/>
      <c r="J31" s="296"/>
      <c r="K31" s="297"/>
    </row>
    <row r="32" spans="1:14" ht="12.75">
      <c r="A32" s="321"/>
      <c r="B32" s="322"/>
      <c r="C32" s="299"/>
      <c r="D32" s="300"/>
      <c r="E32" s="323" t="s">
        <v>659</v>
      </c>
      <c r="F32" s="323"/>
      <c r="G32" s="323"/>
      <c r="H32" s="323"/>
      <c r="I32" s="323"/>
      <c r="J32" s="296"/>
      <c r="K32" s="297"/>
      <c r="N32" s="324"/>
    </row>
    <row r="33" spans="1:11" ht="12.75">
      <c r="A33" s="321"/>
      <c r="B33" s="322"/>
      <c r="C33" s="299"/>
      <c r="D33" s="300"/>
      <c r="E33" s="295" t="s">
        <v>660</v>
      </c>
      <c r="F33" s="295"/>
      <c r="G33" s="295"/>
      <c r="H33" s="295"/>
      <c r="I33" s="295"/>
      <c r="J33" s="296"/>
      <c r="K33" s="297"/>
    </row>
    <row r="34" spans="1:11" ht="12.75">
      <c r="A34" s="321"/>
      <c r="B34" s="322"/>
      <c r="C34" s="299"/>
      <c r="D34" s="300"/>
      <c r="E34" s="295" t="s">
        <v>661</v>
      </c>
      <c r="F34" s="295"/>
      <c r="G34" s="295"/>
      <c r="H34" s="295"/>
      <c r="I34" s="295"/>
      <c r="J34" s="296"/>
      <c r="K34" s="297"/>
    </row>
    <row r="35" spans="1:11" ht="12.75">
      <c r="A35" s="321"/>
      <c r="B35" s="322"/>
      <c r="C35" s="299"/>
      <c r="D35" s="300"/>
      <c r="E35" s="323" t="s">
        <v>662</v>
      </c>
      <c r="F35" s="323"/>
      <c r="G35" s="323"/>
      <c r="H35" s="323"/>
      <c r="I35" s="323"/>
      <c r="J35" s="286"/>
      <c r="K35" s="287">
        <f>'5.kiadások működés,felh Összese'!C118</f>
        <v>7369169</v>
      </c>
    </row>
    <row r="36" spans="1:14" ht="12.75">
      <c r="A36" s="321"/>
      <c r="B36" s="325" t="s">
        <v>663</v>
      </c>
      <c r="C36" s="299"/>
      <c r="D36" s="300">
        <v>7826647</v>
      </c>
      <c r="E36" s="326" t="s">
        <v>664</v>
      </c>
      <c r="F36" s="326"/>
      <c r="G36" s="326"/>
      <c r="H36" s="326"/>
      <c r="I36" s="326"/>
      <c r="J36" s="296"/>
      <c r="K36" s="297">
        <v>7369169</v>
      </c>
      <c r="N36" s="327"/>
    </row>
    <row r="37" spans="1:11" ht="12.75">
      <c r="A37" s="321"/>
      <c r="B37" s="322"/>
      <c r="C37" s="328"/>
      <c r="D37" s="329"/>
      <c r="E37" s="330"/>
      <c r="F37" s="330"/>
      <c r="G37" s="330"/>
      <c r="H37" s="330"/>
      <c r="I37" s="330"/>
      <c r="J37" s="331"/>
      <c r="K37" s="332"/>
    </row>
    <row r="38" spans="1:11" ht="12.75" customHeight="1">
      <c r="A38" s="333" t="s">
        <v>665</v>
      </c>
      <c r="B38" s="333"/>
      <c r="C38" s="334"/>
      <c r="D38" s="335"/>
      <c r="E38" s="336" t="s">
        <v>666</v>
      </c>
      <c r="F38" s="336"/>
      <c r="G38" s="336"/>
      <c r="H38" s="336"/>
      <c r="I38" s="336"/>
      <c r="J38" s="337"/>
      <c r="K38" s="338">
        <f>K8+K19+K28+K35</f>
        <v>716895517</v>
      </c>
    </row>
    <row r="39" spans="1:11" ht="12.75">
      <c r="A39" s="339"/>
      <c r="B39" s="339"/>
      <c r="C39" s="340"/>
      <c r="D39" s="341"/>
      <c r="E39" s="342" t="s">
        <v>667</v>
      </c>
      <c r="F39" s="343"/>
      <c r="G39" s="344"/>
      <c r="H39" s="344"/>
      <c r="I39" s="345"/>
      <c r="J39" s="346"/>
      <c r="K39" s="347"/>
    </row>
    <row r="40" spans="1:11" ht="12.75">
      <c r="A40" s="339"/>
      <c r="B40" s="339"/>
      <c r="C40" s="299"/>
      <c r="D40" s="300"/>
      <c r="E40" s="295" t="s">
        <v>660</v>
      </c>
      <c r="F40" s="295"/>
      <c r="G40" s="295"/>
      <c r="H40" s="295"/>
      <c r="I40" s="295"/>
      <c r="J40" s="296"/>
      <c r="K40" s="297"/>
    </row>
    <row r="41" spans="1:11" ht="12.75">
      <c r="A41" s="339"/>
      <c r="B41" s="339"/>
      <c r="C41" s="299"/>
      <c r="D41" s="300"/>
      <c r="E41" s="295" t="s">
        <v>661</v>
      </c>
      <c r="F41" s="295"/>
      <c r="G41" s="295"/>
      <c r="H41" s="295"/>
      <c r="I41" s="295"/>
      <c r="J41" s="296"/>
      <c r="K41" s="297"/>
    </row>
    <row r="42" spans="1:11" ht="12.75">
      <c r="A42" s="348" t="s">
        <v>668</v>
      </c>
      <c r="B42" s="348"/>
      <c r="C42" s="284"/>
      <c r="D42" s="284"/>
      <c r="E42" s="349"/>
      <c r="F42" s="349"/>
      <c r="G42" s="349"/>
      <c r="H42" s="349"/>
      <c r="I42" s="349"/>
      <c r="J42" s="296"/>
      <c r="K42" s="297"/>
    </row>
    <row r="43" spans="1:11" ht="12.75">
      <c r="A43" s="350" t="s">
        <v>669</v>
      </c>
      <c r="B43" s="350"/>
      <c r="C43" s="283"/>
      <c r="D43" s="284">
        <f>SUM(D44:D45)</f>
        <v>255521070</v>
      </c>
      <c r="E43" s="349"/>
      <c r="F43" s="349"/>
      <c r="G43" s="349"/>
      <c r="H43" s="349"/>
      <c r="I43" s="349"/>
      <c r="J43" s="296"/>
      <c r="K43" s="297"/>
    </row>
    <row r="44" spans="1:11" ht="12.75">
      <c r="A44" s="351" t="s">
        <v>670</v>
      </c>
      <c r="B44" s="352"/>
      <c r="C44" s="299"/>
      <c r="D44" s="300">
        <f>'9.bevételek működés,felh.Összes'!F83</f>
        <v>23817869</v>
      </c>
      <c r="E44" s="349"/>
      <c r="F44" s="349"/>
      <c r="G44" s="349"/>
      <c r="H44" s="349"/>
      <c r="I44" s="349"/>
      <c r="J44" s="296"/>
      <c r="K44" s="297"/>
    </row>
    <row r="45" spans="1:11" ht="12.75">
      <c r="A45" s="351" t="s">
        <v>671</v>
      </c>
      <c r="B45" s="352"/>
      <c r="C45" s="299"/>
      <c r="D45" s="300">
        <f>'9.bevételek működés,felh.Összes'!F84</f>
        <v>231703201</v>
      </c>
      <c r="E45" s="349"/>
      <c r="F45" s="349"/>
      <c r="G45" s="349"/>
      <c r="H45" s="349"/>
      <c r="I45" s="349"/>
      <c r="J45" s="296"/>
      <c r="K45" s="297"/>
    </row>
    <row r="46" spans="1:11" ht="12.75">
      <c r="A46" s="350" t="s">
        <v>672</v>
      </c>
      <c r="B46" s="350"/>
      <c r="C46" s="283"/>
      <c r="D46" s="284"/>
      <c r="E46" s="349"/>
      <c r="F46" s="349"/>
      <c r="G46" s="349"/>
      <c r="H46" s="349"/>
      <c r="I46" s="349"/>
      <c r="J46" s="296"/>
      <c r="K46" s="297"/>
    </row>
    <row r="47" spans="1:11" ht="12.75">
      <c r="A47" s="318" t="s">
        <v>673</v>
      </c>
      <c r="B47" s="318"/>
      <c r="C47" s="299"/>
      <c r="D47" s="300"/>
      <c r="E47" s="349"/>
      <c r="F47" s="349"/>
      <c r="G47" s="349"/>
      <c r="H47" s="349"/>
      <c r="I47" s="349"/>
      <c r="J47" s="296"/>
      <c r="K47" s="297"/>
    </row>
    <row r="48" spans="1:11" ht="12.75">
      <c r="A48" s="318" t="s">
        <v>674</v>
      </c>
      <c r="B48" s="318"/>
      <c r="C48" s="299"/>
      <c r="D48" s="300"/>
      <c r="E48" s="349"/>
      <c r="F48" s="349"/>
      <c r="G48" s="349"/>
      <c r="H48" s="349"/>
      <c r="I48" s="349"/>
      <c r="J48" s="296"/>
      <c r="K48" s="297"/>
    </row>
    <row r="49" spans="1:11" ht="12.75">
      <c r="A49" s="353" t="s">
        <v>675</v>
      </c>
      <c r="B49" s="354"/>
      <c r="C49" s="355"/>
      <c r="D49" s="356">
        <f>D9+D20+D43+D36</f>
        <v>716895517</v>
      </c>
      <c r="E49" s="357" t="s">
        <v>676</v>
      </c>
      <c r="F49" s="357"/>
      <c r="G49" s="357"/>
      <c r="H49" s="357"/>
      <c r="I49" s="357"/>
      <c r="J49" s="358"/>
      <c r="K49" s="359">
        <f>K38</f>
        <v>716895517</v>
      </c>
    </row>
    <row r="50" spans="1:11" ht="12.75">
      <c r="A50" s="318" t="s">
        <v>677</v>
      </c>
      <c r="B50" s="318"/>
      <c r="C50" s="299"/>
      <c r="D50" s="300">
        <f>D9</f>
        <v>405365958</v>
      </c>
      <c r="E50" s="295" t="s">
        <v>678</v>
      </c>
      <c r="F50" s="295"/>
      <c r="G50" s="295"/>
      <c r="H50" s="295"/>
      <c r="I50" s="295"/>
      <c r="J50" s="296"/>
      <c r="K50" s="297">
        <f>K8+K28</f>
        <v>452457211</v>
      </c>
    </row>
    <row r="51" spans="1:11" ht="12.75">
      <c r="A51" s="318" t="s">
        <v>679</v>
      </c>
      <c r="B51" s="318"/>
      <c r="C51" s="299"/>
      <c r="D51" s="300">
        <f>D20</f>
        <v>48181842</v>
      </c>
      <c r="E51" s="295" t="s">
        <v>680</v>
      </c>
      <c r="F51" s="295"/>
      <c r="G51" s="295"/>
      <c r="H51" s="295"/>
      <c r="I51" s="295"/>
      <c r="J51" s="296"/>
      <c r="K51" s="297">
        <f>K19</f>
        <v>257069137</v>
      </c>
    </row>
    <row r="52" spans="1:11" ht="12.75">
      <c r="A52" s="360" t="s">
        <v>681</v>
      </c>
      <c r="B52" s="360"/>
      <c r="D52" s="361">
        <f>D43</f>
        <v>255521070</v>
      </c>
      <c r="E52" s="362" t="s">
        <v>682</v>
      </c>
      <c r="F52" s="362"/>
      <c r="G52" s="362"/>
      <c r="H52" s="362"/>
      <c r="K52" s="363">
        <f>K35</f>
        <v>7369169</v>
      </c>
    </row>
  </sheetData>
  <sheetProtection selectLockedCells="1" selectUnlockedCells="1"/>
  <mergeCells count="74">
    <mergeCell ref="A2:K2"/>
    <mergeCell ref="A4:D4"/>
    <mergeCell ref="E4:K4"/>
    <mergeCell ref="A5:B5"/>
    <mergeCell ref="E5:I5"/>
    <mergeCell ref="A6:B6"/>
    <mergeCell ref="E6:I6"/>
    <mergeCell ref="E7:I7"/>
    <mergeCell ref="A8:B8"/>
    <mergeCell ref="E8:I8"/>
    <mergeCell ref="A9:B9"/>
    <mergeCell ref="E9:I9"/>
    <mergeCell ref="A10:B10"/>
    <mergeCell ref="E10:I10"/>
    <mergeCell ref="A11:B11"/>
    <mergeCell ref="E11:I11"/>
    <mergeCell ref="A12:B12"/>
    <mergeCell ref="E12:I12"/>
    <mergeCell ref="A13:B13"/>
    <mergeCell ref="E13:I13"/>
    <mergeCell ref="A14:B14"/>
    <mergeCell ref="E14:I14"/>
    <mergeCell ref="A15:B15"/>
    <mergeCell ref="E15:I15"/>
    <mergeCell ref="A16:B16"/>
    <mergeCell ref="E16:I16"/>
    <mergeCell ref="A17:B17"/>
    <mergeCell ref="E17:I17"/>
    <mergeCell ref="A18:B18"/>
    <mergeCell ref="E18:I18"/>
    <mergeCell ref="A19:B19"/>
    <mergeCell ref="E19:I19"/>
    <mergeCell ref="A20:B20"/>
    <mergeCell ref="E20:I20"/>
    <mergeCell ref="A21:B21"/>
    <mergeCell ref="E21:I21"/>
    <mergeCell ref="A22:B22"/>
    <mergeCell ref="E22:I22"/>
    <mergeCell ref="A23:B23"/>
    <mergeCell ref="E23:I23"/>
    <mergeCell ref="A24:B24"/>
    <mergeCell ref="E24:I24"/>
    <mergeCell ref="A25:B25"/>
    <mergeCell ref="E25:I25"/>
    <mergeCell ref="E26:I26"/>
    <mergeCell ref="E27:I27"/>
    <mergeCell ref="E28:I28"/>
    <mergeCell ref="E29:I29"/>
    <mergeCell ref="E30:I30"/>
    <mergeCell ref="E31:I31"/>
    <mergeCell ref="E32:I32"/>
    <mergeCell ref="E33:I33"/>
    <mergeCell ref="E34:I34"/>
    <mergeCell ref="E35:I35"/>
    <mergeCell ref="E36:I36"/>
    <mergeCell ref="E37:I37"/>
    <mergeCell ref="A38:B38"/>
    <mergeCell ref="E38:I38"/>
    <mergeCell ref="A39:B41"/>
    <mergeCell ref="E40:I40"/>
    <mergeCell ref="E41:I41"/>
    <mergeCell ref="A42:B42"/>
    <mergeCell ref="E42:I48"/>
    <mergeCell ref="A43:B43"/>
    <mergeCell ref="A46:B46"/>
    <mergeCell ref="A47:B47"/>
    <mergeCell ref="A48:B48"/>
    <mergeCell ref="E49:I49"/>
    <mergeCell ref="A50:B50"/>
    <mergeCell ref="E50:I50"/>
    <mergeCell ref="A51:B51"/>
    <mergeCell ref="E51:I51"/>
    <mergeCell ref="A52:B52"/>
    <mergeCell ref="E52:H52"/>
  </mergeCells>
  <printOptions/>
  <pageMargins left="0.7479166666666667" right="0.7479166666666667" top="0.9979166666666667" bottom="0.9840277777777777" header="0.5" footer="0.5118055555555555"/>
  <pageSetup horizontalDpi="300" verticalDpi="300" orientation="portrait" paperSize="9" scale="84"/>
  <headerFooter alignWithMargins="0">
    <oddHeader>&amp;C24.melléklet a &amp;"Times New Roman,Normál"&amp;12 2/2019. (III. 5.)&amp;"Calibri,Általános"&amp;11 önkormányzati rendelethez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B177"/>
  <sheetViews>
    <sheetView view="pageBreakPreview" zoomScaleSheetLayoutView="100" workbookViewId="0" topLeftCell="A1">
      <pane xSplit="2" ySplit="5" topLeftCell="Z93" activePane="bottomRight" state="frozen"/>
      <selection pane="topLeft" activeCell="A1" sqref="A1"/>
      <selection pane="topRight" activeCell="Z1" sqref="Z1"/>
      <selection pane="bottomLeft" activeCell="A93" sqref="A93"/>
      <selection pane="bottomRight" activeCell="Z114" sqref="Z114"/>
    </sheetView>
  </sheetViews>
  <sheetFormatPr defaultColWidth="9.140625" defaultRowHeight="15"/>
  <cols>
    <col min="1" max="1" width="83.8515625" style="0" customWidth="1"/>
    <col min="2" max="2" width="8.7109375" style="0" customWidth="1"/>
    <col min="3" max="3" width="11.28125" style="16" customWidth="1"/>
    <col min="4" max="4" width="11.140625" style="16" customWidth="1"/>
    <col min="5" max="5" width="12.421875" style="16" customWidth="1"/>
    <col min="6" max="7" width="11.421875" style="16" customWidth="1"/>
    <col min="8" max="9" width="12.7109375" style="16" customWidth="1"/>
    <col min="10" max="10" width="11.421875" style="16" customWidth="1"/>
    <col min="11" max="11" width="9.57421875" style="16" customWidth="1"/>
    <col min="12" max="12" width="12.57421875" style="17" customWidth="1"/>
    <col min="13" max="13" width="12.421875" style="16" customWidth="1"/>
    <col min="14" max="15" width="9.57421875" style="16" customWidth="1"/>
    <col min="16" max="16" width="11.421875" style="16" customWidth="1"/>
    <col min="17" max="17" width="12.7109375" style="16" customWidth="1"/>
    <col min="18" max="18" width="13.8515625" style="16" customWidth="1"/>
    <col min="19" max="19" width="9.57421875" style="16" customWidth="1"/>
    <col min="20" max="20" width="11.421875" style="17" customWidth="1"/>
    <col min="21" max="21" width="11.421875" style="18" customWidth="1"/>
    <col min="22" max="22" width="11.28125" style="17" customWidth="1"/>
    <col min="23" max="23" width="12.7109375" style="17" customWidth="1"/>
    <col min="24" max="27" width="11.421875" style="17" customWidth="1"/>
    <col min="28" max="29" width="14.00390625" style="17" customWidth="1"/>
    <col min="30" max="30" width="12.421875" style="17" customWidth="1"/>
    <col min="31" max="31" width="10.8515625" style="17" customWidth="1"/>
    <col min="32" max="54" width="9.140625" style="16" customWidth="1"/>
  </cols>
  <sheetData>
    <row r="1" spans="1:7" ht="21" customHeight="1">
      <c r="A1" s="19" t="s">
        <v>0</v>
      </c>
      <c r="B1" s="19"/>
      <c r="C1" s="19"/>
      <c r="D1" s="19"/>
      <c r="E1" s="19"/>
      <c r="F1" s="19"/>
      <c r="G1" s="19"/>
    </row>
    <row r="2" spans="1:7" ht="18.75" customHeight="1">
      <c r="A2" s="20" t="s">
        <v>25</v>
      </c>
      <c r="B2" s="20"/>
      <c r="C2" s="20"/>
      <c r="D2" s="20"/>
      <c r="E2" s="20"/>
      <c r="F2" s="20"/>
      <c r="G2" s="20"/>
    </row>
    <row r="3" ht="12.75">
      <c r="A3" s="21"/>
    </row>
    <row r="4" ht="12.75">
      <c r="A4" s="22" t="s">
        <v>26</v>
      </c>
    </row>
    <row r="5" spans="1:54" s="4" customFormat="1" ht="12.75">
      <c r="A5" s="23" t="s">
        <v>27</v>
      </c>
      <c r="B5" s="24" t="s">
        <v>28</v>
      </c>
      <c r="C5" s="25" t="s">
        <v>29</v>
      </c>
      <c r="D5" s="25" t="s">
        <v>30</v>
      </c>
      <c r="E5" s="25" t="s">
        <v>31</v>
      </c>
      <c r="F5" s="26" t="s">
        <v>32</v>
      </c>
      <c r="G5" s="26" t="s">
        <v>33</v>
      </c>
      <c r="H5" s="27" t="s">
        <v>34</v>
      </c>
      <c r="I5" s="27" t="s">
        <v>35</v>
      </c>
      <c r="J5" s="27" t="s">
        <v>36</v>
      </c>
      <c r="K5" s="27" t="s">
        <v>37</v>
      </c>
      <c r="L5" s="28" t="s">
        <v>38</v>
      </c>
      <c r="M5" s="27" t="s">
        <v>39</v>
      </c>
      <c r="N5" s="27" t="s">
        <v>40</v>
      </c>
      <c r="O5" s="27" t="s">
        <v>41</v>
      </c>
      <c r="P5" s="27" t="s">
        <v>42</v>
      </c>
      <c r="Q5" s="27" t="s">
        <v>43</v>
      </c>
      <c r="R5" s="27" t="s">
        <v>44</v>
      </c>
      <c r="S5" s="27" t="s">
        <v>45</v>
      </c>
      <c r="T5" s="28" t="s">
        <v>46</v>
      </c>
      <c r="U5" s="28" t="s">
        <v>47</v>
      </c>
      <c r="V5" s="28" t="s">
        <v>48</v>
      </c>
      <c r="W5" s="28" t="s">
        <v>49</v>
      </c>
      <c r="X5" s="28" t="s">
        <v>50</v>
      </c>
      <c r="Y5" s="28" t="s">
        <v>51</v>
      </c>
      <c r="Z5" s="28" t="s">
        <v>52</v>
      </c>
      <c r="AA5" s="28" t="s">
        <v>53</v>
      </c>
      <c r="AB5" s="28" t="s">
        <v>54</v>
      </c>
      <c r="AC5" s="28" t="s">
        <v>55</v>
      </c>
      <c r="AD5" s="29">
        <v>107060</v>
      </c>
      <c r="AE5" s="29" t="s">
        <v>56</v>
      </c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</row>
    <row r="6" spans="1:31" ht="12.75">
      <c r="A6" s="31" t="s">
        <v>57</v>
      </c>
      <c r="B6" s="32" t="s">
        <v>58</v>
      </c>
      <c r="C6" s="33">
        <v>2146500</v>
      </c>
      <c r="D6" s="33"/>
      <c r="E6" s="33"/>
      <c r="F6" s="34"/>
      <c r="G6" s="34"/>
      <c r="H6" s="35">
        <v>7891999</v>
      </c>
      <c r="I6" s="35">
        <v>541500</v>
      </c>
      <c r="J6" s="35"/>
      <c r="K6" s="35"/>
      <c r="L6" s="36"/>
      <c r="M6" s="35"/>
      <c r="N6" s="35"/>
      <c r="O6" s="35"/>
      <c r="P6" s="35"/>
      <c r="Q6" s="35"/>
      <c r="R6" s="35"/>
      <c r="S6" s="35"/>
      <c r="T6" s="36"/>
      <c r="U6" s="29">
        <v>6638554</v>
      </c>
      <c r="V6" s="36"/>
      <c r="W6" s="36">
        <v>3311632</v>
      </c>
      <c r="X6" s="36"/>
      <c r="Y6" s="36"/>
      <c r="Z6" s="36"/>
      <c r="AA6" s="36"/>
      <c r="AB6" s="36">
        <v>74863128</v>
      </c>
      <c r="AC6" s="36"/>
      <c r="AD6" s="36"/>
      <c r="AE6" s="37">
        <f aca="true" t="shared" si="0" ref="AE6:AE37">SUM(C6:AD6)</f>
        <v>95393313</v>
      </c>
    </row>
    <row r="7" spans="1:31" ht="12.75">
      <c r="A7" s="31" t="s">
        <v>59</v>
      </c>
      <c r="B7" s="38" t="s">
        <v>60</v>
      </c>
      <c r="C7" s="33"/>
      <c r="D7" s="33"/>
      <c r="E7" s="33"/>
      <c r="F7" s="34"/>
      <c r="G7" s="34"/>
      <c r="H7" s="35"/>
      <c r="I7" s="35"/>
      <c r="J7" s="35"/>
      <c r="K7" s="35"/>
      <c r="L7" s="36"/>
      <c r="M7" s="35"/>
      <c r="N7" s="35"/>
      <c r="O7" s="35"/>
      <c r="P7" s="35"/>
      <c r="Q7" s="35"/>
      <c r="R7" s="35"/>
      <c r="S7" s="35"/>
      <c r="T7" s="36"/>
      <c r="U7" s="29"/>
      <c r="V7" s="36"/>
      <c r="W7" s="36"/>
      <c r="X7" s="36"/>
      <c r="Y7" s="36"/>
      <c r="Z7" s="36"/>
      <c r="AA7" s="36"/>
      <c r="AB7" s="36"/>
      <c r="AC7" s="36"/>
      <c r="AD7" s="36"/>
      <c r="AE7" s="37">
        <f t="shared" si="0"/>
        <v>0</v>
      </c>
    </row>
    <row r="8" spans="1:31" ht="12.75">
      <c r="A8" s="31" t="s">
        <v>61</v>
      </c>
      <c r="B8" s="38" t="s">
        <v>62</v>
      </c>
      <c r="C8" s="33"/>
      <c r="D8" s="33"/>
      <c r="E8" s="33"/>
      <c r="F8" s="34"/>
      <c r="G8" s="34"/>
      <c r="H8" s="35"/>
      <c r="I8" s="35">
        <v>683250</v>
      </c>
      <c r="J8" s="35"/>
      <c r="K8" s="35"/>
      <c r="L8" s="36"/>
      <c r="M8" s="35"/>
      <c r="N8" s="35"/>
      <c r="O8" s="35"/>
      <c r="P8" s="35"/>
      <c r="Q8" s="35"/>
      <c r="R8" s="35"/>
      <c r="S8" s="35"/>
      <c r="T8" s="36"/>
      <c r="U8" s="29"/>
      <c r="V8" s="36"/>
      <c r="W8" s="36"/>
      <c r="X8" s="36"/>
      <c r="Y8" s="36"/>
      <c r="Z8" s="36"/>
      <c r="AA8" s="36"/>
      <c r="AB8" s="36"/>
      <c r="AC8" s="36"/>
      <c r="AD8" s="36"/>
      <c r="AE8" s="37">
        <f t="shared" si="0"/>
        <v>683250</v>
      </c>
    </row>
    <row r="9" spans="1:31" ht="12.75">
      <c r="A9" s="39" t="s">
        <v>63</v>
      </c>
      <c r="B9" s="38" t="s">
        <v>64</v>
      </c>
      <c r="C9" s="33"/>
      <c r="D9" s="33"/>
      <c r="E9" s="33"/>
      <c r="F9" s="34"/>
      <c r="G9" s="34"/>
      <c r="H9" s="35"/>
      <c r="I9" s="35"/>
      <c r="J9" s="35"/>
      <c r="K9" s="35"/>
      <c r="L9" s="36"/>
      <c r="M9" s="35"/>
      <c r="N9" s="35"/>
      <c r="O9" s="35"/>
      <c r="P9" s="35"/>
      <c r="Q9" s="35"/>
      <c r="R9" s="35"/>
      <c r="S9" s="35"/>
      <c r="T9" s="36"/>
      <c r="U9" s="29"/>
      <c r="V9" s="36"/>
      <c r="W9" s="36"/>
      <c r="X9" s="36"/>
      <c r="Y9" s="36"/>
      <c r="Z9" s="36"/>
      <c r="AA9" s="36"/>
      <c r="AB9" s="36"/>
      <c r="AC9" s="36"/>
      <c r="AD9" s="36"/>
      <c r="AE9" s="37">
        <f t="shared" si="0"/>
        <v>0</v>
      </c>
    </row>
    <row r="10" spans="1:31" ht="12.75">
      <c r="A10" s="39" t="s">
        <v>65</v>
      </c>
      <c r="B10" s="38" t="s">
        <v>66</v>
      </c>
      <c r="C10" s="33"/>
      <c r="D10" s="33"/>
      <c r="E10" s="33"/>
      <c r="F10" s="34"/>
      <c r="G10" s="34"/>
      <c r="H10" s="35"/>
      <c r="I10" s="35"/>
      <c r="J10" s="35"/>
      <c r="K10" s="35"/>
      <c r="L10" s="36"/>
      <c r="M10" s="35"/>
      <c r="N10" s="35"/>
      <c r="O10" s="35"/>
      <c r="P10" s="35"/>
      <c r="Q10" s="35"/>
      <c r="R10" s="35"/>
      <c r="S10" s="35"/>
      <c r="T10" s="36"/>
      <c r="U10" s="29"/>
      <c r="V10" s="36"/>
      <c r="W10" s="36"/>
      <c r="X10" s="36"/>
      <c r="Y10" s="36"/>
      <c r="Z10" s="36"/>
      <c r="AA10" s="36"/>
      <c r="AB10" s="36"/>
      <c r="AC10" s="36"/>
      <c r="AD10" s="36"/>
      <c r="AE10" s="37">
        <f t="shared" si="0"/>
        <v>0</v>
      </c>
    </row>
    <row r="11" spans="1:31" ht="12.75">
      <c r="A11" s="39" t="s">
        <v>67</v>
      </c>
      <c r="B11" s="38" t="s">
        <v>68</v>
      </c>
      <c r="C11" s="33"/>
      <c r="D11" s="33"/>
      <c r="E11" s="33"/>
      <c r="F11" s="34"/>
      <c r="G11" s="34"/>
      <c r="H11" s="35"/>
      <c r="I11" s="35">
        <v>276000</v>
      </c>
      <c r="J11" s="35"/>
      <c r="K11" s="35"/>
      <c r="L11" s="36"/>
      <c r="M11" s="35"/>
      <c r="N11" s="35"/>
      <c r="O11" s="35"/>
      <c r="P11" s="35"/>
      <c r="Q11" s="35"/>
      <c r="R11" s="35"/>
      <c r="S11" s="35"/>
      <c r="T11" s="36"/>
      <c r="U11" s="29"/>
      <c r="V11" s="36"/>
      <c r="W11" s="36"/>
      <c r="X11" s="36"/>
      <c r="Y11" s="36"/>
      <c r="Z11" s="36"/>
      <c r="AA11" s="36"/>
      <c r="AB11" s="36"/>
      <c r="AC11" s="36"/>
      <c r="AD11" s="36"/>
      <c r="AE11" s="37">
        <f t="shared" si="0"/>
        <v>276000</v>
      </c>
    </row>
    <row r="12" spans="1:31" ht="12.75">
      <c r="A12" s="39" t="s">
        <v>69</v>
      </c>
      <c r="B12" s="38" t="s">
        <v>70</v>
      </c>
      <c r="C12" s="33">
        <v>142502</v>
      </c>
      <c r="D12" s="33"/>
      <c r="E12" s="33"/>
      <c r="F12" s="34"/>
      <c r="G12" s="34"/>
      <c r="H12" s="35">
        <v>652510</v>
      </c>
      <c r="I12" s="35">
        <v>28125</v>
      </c>
      <c r="J12" s="35"/>
      <c r="K12" s="35"/>
      <c r="L12" s="36"/>
      <c r="M12" s="35"/>
      <c r="N12" s="35"/>
      <c r="O12" s="35"/>
      <c r="P12" s="35"/>
      <c r="Q12" s="35"/>
      <c r="R12" s="35"/>
      <c r="S12" s="35"/>
      <c r="T12" s="36"/>
      <c r="U12" s="29">
        <v>225004</v>
      </c>
      <c r="V12" s="36"/>
      <c r="W12" s="36">
        <v>172502</v>
      </c>
      <c r="X12" s="36"/>
      <c r="Y12" s="36"/>
      <c r="Z12" s="36"/>
      <c r="AA12" s="36"/>
      <c r="AB12" s="36"/>
      <c r="AC12" s="36"/>
      <c r="AD12" s="36"/>
      <c r="AE12" s="37">
        <f t="shared" si="0"/>
        <v>1220643</v>
      </c>
    </row>
    <row r="13" spans="1:31" ht="12.75">
      <c r="A13" s="39" t="s">
        <v>71</v>
      </c>
      <c r="B13" s="38" t="s">
        <v>72</v>
      </c>
      <c r="C13" s="33"/>
      <c r="D13" s="33"/>
      <c r="E13" s="33"/>
      <c r="F13" s="34"/>
      <c r="G13" s="34"/>
      <c r="H13" s="35"/>
      <c r="I13" s="35"/>
      <c r="J13" s="35"/>
      <c r="K13" s="35"/>
      <c r="L13" s="36"/>
      <c r="M13" s="35"/>
      <c r="N13" s="35"/>
      <c r="O13" s="35"/>
      <c r="P13" s="35"/>
      <c r="Q13" s="35"/>
      <c r="R13" s="35"/>
      <c r="S13" s="35"/>
      <c r="T13" s="36"/>
      <c r="U13" s="29"/>
      <c r="V13" s="36"/>
      <c r="W13" s="36"/>
      <c r="X13" s="36"/>
      <c r="Y13" s="36"/>
      <c r="Z13" s="36"/>
      <c r="AA13" s="36"/>
      <c r="AB13" s="36"/>
      <c r="AC13" s="36"/>
      <c r="AD13" s="36"/>
      <c r="AE13" s="37">
        <f t="shared" si="0"/>
        <v>0</v>
      </c>
    </row>
    <row r="14" spans="1:31" ht="12.75">
      <c r="A14" s="40" t="s">
        <v>73</v>
      </c>
      <c r="B14" s="38" t="s">
        <v>74</v>
      </c>
      <c r="C14" s="33"/>
      <c r="D14" s="33"/>
      <c r="E14" s="33"/>
      <c r="F14" s="34"/>
      <c r="G14" s="34"/>
      <c r="H14" s="35"/>
      <c r="I14" s="35"/>
      <c r="J14" s="35"/>
      <c r="K14" s="35"/>
      <c r="L14" s="36"/>
      <c r="M14" s="35"/>
      <c r="N14" s="35"/>
      <c r="O14" s="35"/>
      <c r="P14" s="35"/>
      <c r="Q14" s="35"/>
      <c r="R14" s="35"/>
      <c r="S14" s="35"/>
      <c r="T14" s="36"/>
      <c r="U14" s="29">
        <v>50000</v>
      </c>
      <c r="V14" s="36"/>
      <c r="W14" s="36"/>
      <c r="X14" s="36"/>
      <c r="Y14" s="36"/>
      <c r="Z14" s="36"/>
      <c r="AA14" s="36"/>
      <c r="AB14" s="36"/>
      <c r="AC14" s="36"/>
      <c r="AD14" s="36"/>
      <c r="AE14" s="37">
        <f t="shared" si="0"/>
        <v>50000</v>
      </c>
    </row>
    <row r="15" spans="1:31" ht="12.75">
      <c r="A15" s="40" t="s">
        <v>75</v>
      </c>
      <c r="B15" s="38" t="s">
        <v>76</v>
      </c>
      <c r="C15" s="33"/>
      <c r="D15" s="33"/>
      <c r="E15" s="33"/>
      <c r="F15" s="34"/>
      <c r="G15" s="34"/>
      <c r="H15" s="35"/>
      <c r="I15" s="35"/>
      <c r="J15" s="35"/>
      <c r="K15" s="35"/>
      <c r="L15" s="36"/>
      <c r="M15" s="35"/>
      <c r="N15" s="35"/>
      <c r="O15" s="35"/>
      <c r="P15" s="35"/>
      <c r="Q15" s="35"/>
      <c r="R15" s="35"/>
      <c r="S15" s="35"/>
      <c r="T15" s="36"/>
      <c r="U15" s="29"/>
      <c r="V15" s="36"/>
      <c r="W15" s="36"/>
      <c r="X15" s="36"/>
      <c r="Y15" s="36"/>
      <c r="Z15" s="36"/>
      <c r="AA15" s="36"/>
      <c r="AB15" s="36"/>
      <c r="AC15" s="36"/>
      <c r="AD15" s="36"/>
      <c r="AE15" s="37">
        <f t="shared" si="0"/>
        <v>0</v>
      </c>
    </row>
    <row r="16" spans="1:31" ht="12.75">
      <c r="A16" s="40" t="s">
        <v>77</v>
      </c>
      <c r="B16" s="38" t="s">
        <v>78</v>
      </c>
      <c r="C16" s="33"/>
      <c r="D16" s="33"/>
      <c r="E16" s="33"/>
      <c r="F16" s="34"/>
      <c r="G16" s="34"/>
      <c r="H16" s="35"/>
      <c r="I16" s="35"/>
      <c r="J16" s="35"/>
      <c r="K16" s="35"/>
      <c r="L16" s="36"/>
      <c r="M16" s="35"/>
      <c r="N16" s="35"/>
      <c r="O16" s="35"/>
      <c r="P16" s="35"/>
      <c r="Q16" s="35"/>
      <c r="R16" s="35"/>
      <c r="S16" s="35"/>
      <c r="T16" s="36"/>
      <c r="U16" s="29"/>
      <c r="V16" s="36"/>
      <c r="W16" s="36"/>
      <c r="X16" s="36"/>
      <c r="Y16" s="36"/>
      <c r="Z16" s="36"/>
      <c r="AA16" s="36"/>
      <c r="AB16" s="36"/>
      <c r="AC16" s="36"/>
      <c r="AD16" s="36"/>
      <c r="AE16" s="37">
        <f t="shared" si="0"/>
        <v>0</v>
      </c>
    </row>
    <row r="17" spans="1:31" ht="12.75">
      <c r="A17" s="40" t="s">
        <v>79</v>
      </c>
      <c r="B17" s="38" t="s">
        <v>80</v>
      </c>
      <c r="C17" s="33"/>
      <c r="D17" s="33"/>
      <c r="E17" s="33"/>
      <c r="F17" s="34"/>
      <c r="G17" s="34"/>
      <c r="H17" s="35"/>
      <c r="I17" s="35"/>
      <c r="J17" s="35"/>
      <c r="K17" s="35"/>
      <c r="L17" s="36"/>
      <c r="M17" s="35"/>
      <c r="N17" s="35"/>
      <c r="O17" s="35"/>
      <c r="P17" s="35"/>
      <c r="Q17" s="35"/>
      <c r="R17" s="35"/>
      <c r="S17" s="35"/>
      <c r="T17" s="36"/>
      <c r="U17" s="29"/>
      <c r="V17" s="36"/>
      <c r="W17" s="36"/>
      <c r="X17" s="36"/>
      <c r="Y17" s="36"/>
      <c r="Z17" s="36"/>
      <c r="AA17" s="36"/>
      <c r="AB17" s="36"/>
      <c r="AC17" s="36"/>
      <c r="AD17" s="36"/>
      <c r="AE17" s="37">
        <f t="shared" si="0"/>
        <v>0</v>
      </c>
    </row>
    <row r="18" spans="1:31" ht="12.75">
      <c r="A18" s="40" t="s">
        <v>81</v>
      </c>
      <c r="B18" s="38" t="s">
        <v>82</v>
      </c>
      <c r="C18" s="33">
        <v>64800</v>
      </c>
      <c r="D18" s="33"/>
      <c r="E18" s="33"/>
      <c r="F18" s="34"/>
      <c r="G18" s="34"/>
      <c r="H18" s="35">
        <v>179800</v>
      </c>
      <c r="I18" s="35">
        <v>120700</v>
      </c>
      <c r="J18" s="35"/>
      <c r="K18" s="35"/>
      <c r="L18" s="36"/>
      <c r="M18" s="35"/>
      <c r="N18" s="35"/>
      <c r="O18" s="35"/>
      <c r="P18" s="35"/>
      <c r="Q18" s="35"/>
      <c r="R18" s="35"/>
      <c r="S18" s="35"/>
      <c r="T18" s="36"/>
      <c r="U18" s="29">
        <v>128370</v>
      </c>
      <c r="V18" s="36"/>
      <c r="W18" s="36">
        <v>37323</v>
      </c>
      <c r="X18" s="36"/>
      <c r="Y18" s="36"/>
      <c r="Z18" s="36"/>
      <c r="AA18" s="36"/>
      <c r="AB18" s="36">
        <v>1311728</v>
      </c>
      <c r="AC18" s="36"/>
      <c r="AD18" s="36"/>
      <c r="AE18" s="37">
        <f t="shared" si="0"/>
        <v>1842721</v>
      </c>
    </row>
    <row r="19" spans="1:54" s="4" customFormat="1" ht="12.75">
      <c r="A19" s="41" t="s">
        <v>83</v>
      </c>
      <c r="B19" s="42" t="s">
        <v>84</v>
      </c>
      <c r="C19" s="43">
        <f>SUM(C6:C18)</f>
        <v>2353802</v>
      </c>
      <c r="D19" s="43">
        <f aca="true" t="shared" si="1" ref="D19:AD19">SUM(D6:D18)</f>
        <v>0</v>
      </c>
      <c r="E19" s="43">
        <f t="shared" si="1"/>
        <v>0</v>
      </c>
      <c r="F19" s="43">
        <f t="shared" si="1"/>
        <v>0</v>
      </c>
      <c r="G19" s="43"/>
      <c r="H19" s="43">
        <f t="shared" si="1"/>
        <v>8724309</v>
      </c>
      <c r="I19" s="43">
        <f t="shared" si="1"/>
        <v>1649575</v>
      </c>
      <c r="J19" s="43">
        <f t="shared" si="1"/>
        <v>0</v>
      </c>
      <c r="K19" s="43">
        <f t="shared" si="1"/>
        <v>0</v>
      </c>
      <c r="L19" s="44">
        <f t="shared" si="1"/>
        <v>0</v>
      </c>
      <c r="M19" s="43">
        <f t="shared" si="1"/>
        <v>0</v>
      </c>
      <c r="N19" s="43">
        <f t="shared" si="1"/>
        <v>0</v>
      </c>
      <c r="O19" s="43">
        <f t="shared" si="1"/>
        <v>0</v>
      </c>
      <c r="P19" s="43"/>
      <c r="Q19" s="43"/>
      <c r="R19" s="43"/>
      <c r="S19" s="43">
        <f t="shared" si="1"/>
        <v>0</v>
      </c>
      <c r="T19" s="44">
        <f t="shared" si="1"/>
        <v>0</v>
      </c>
      <c r="U19" s="44">
        <f t="shared" si="1"/>
        <v>7041928</v>
      </c>
      <c r="V19" s="44">
        <f t="shared" si="1"/>
        <v>0</v>
      </c>
      <c r="W19" s="44">
        <f t="shared" si="1"/>
        <v>3521457</v>
      </c>
      <c r="X19" s="44">
        <f t="shared" si="1"/>
        <v>0</v>
      </c>
      <c r="Y19" s="44">
        <f t="shared" si="1"/>
        <v>0</v>
      </c>
      <c r="Z19" s="44"/>
      <c r="AA19" s="44"/>
      <c r="AB19" s="44">
        <f t="shared" si="1"/>
        <v>76174856</v>
      </c>
      <c r="AC19" s="44"/>
      <c r="AD19" s="44">
        <f t="shared" si="1"/>
        <v>0</v>
      </c>
      <c r="AE19" s="37">
        <f t="shared" si="0"/>
        <v>99465927</v>
      </c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</row>
    <row r="20" spans="1:31" ht="12.75">
      <c r="A20" s="40" t="s">
        <v>85</v>
      </c>
      <c r="B20" s="38" t="s">
        <v>86</v>
      </c>
      <c r="C20" s="33"/>
      <c r="D20" s="33"/>
      <c r="E20" s="33"/>
      <c r="F20" s="34"/>
      <c r="G20" s="34"/>
      <c r="H20" s="35"/>
      <c r="I20" s="35">
        <v>11745969</v>
      </c>
      <c r="J20" s="35"/>
      <c r="K20" s="35"/>
      <c r="L20" s="36"/>
      <c r="M20" s="35"/>
      <c r="N20" s="35"/>
      <c r="O20" s="35"/>
      <c r="P20" s="35"/>
      <c r="Q20" s="35"/>
      <c r="R20" s="35"/>
      <c r="S20" s="35"/>
      <c r="T20" s="36"/>
      <c r="U20" s="29"/>
      <c r="V20" s="36"/>
      <c r="W20" s="36"/>
      <c r="X20" s="36"/>
      <c r="Y20" s="36"/>
      <c r="Z20" s="36"/>
      <c r="AA20" s="36"/>
      <c r="AB20" s="36"/>
      <c r="AC20" s="36"/>
      <c r="AD20" s="36"/>
      <c r="AE20" s="37">
        <f t="shared" si="0"/>
        <v>11745969</v>
      </c>
    </row>
    <row r="21" spans="1:31" ht="12.75">
      <c r="A21" s="40" t="s">
        <v>87</v>
      </c>
      <c r="B21" s="38" t="s">
        <v>88</v>
      </c>
      <c r="C21" s="33"/>
      <c r="D21" s="33"/>
      <c r="E21" s="33"/>
      <c r="F21" s="34"/>
      <c r="G21" s="34"/>
      <c r="H21" s="35"/>
      <c r="I21" s="35">
        <v>223785</v>
      </c>
      <c r="J21" s="35"/>
      <c r="K21" s="35"/>
      <c r="L21" s="36"/>
      <c r="M21" s="35"/>
      <c r="N21" s="35"/>
      <c r="O21" s="35"/>
      <c r="P21" s="35"/>
      <c r="Q21" s="35"/>
      <c r="R21" s="35"/>
      <c r="S21" s="35"/>
      <c r="T21" s="36"/>
      <c r="U21" s="29"/>
      <c r="V21" s="36"/>
      <c r="W21" s="36">
        <v>317213</v>
      </c>
      <c r="X21" s="36"/>
      <c r="Y21" s="36"/>
      <c r="Z21" s="36"/>
      <c r="AA21" s="36"/>
      <c r="AB21" s="36"/>
      <c r="AC21" s="36">
        <v>2030417</v>
      </c>
      <c r="AD21" s="36"/>
      <c r="AE21" s="37">
        <f t="shared" si="0"/>
        <v>2571415</v>
      </c>
    </row>
    <row r="22" spans="1:31" ht="12.75">
      <c r="A22" s="45" t="s">
        <v>89</v>
      </c>
      <c r="B22" s="38" t="s">
        <v>90</v>
      </c>
      <c r="C22" s="33"/>
      <c r="D22" s="33"/>
      <c r="E22" s="33"/>
      <c r="F22" s="34"/>
      <c r="G22" s="34"/>
      <c r="H22" s="35"/>
      <c r="I22" s="35">
        <v>511210</v>
      </c>
      <c r="J22" s="35"/>
      <c r="K22" s="35">
        <v>116000</v>
      </c>
      <c r="L22" s="36"/>
      <c r="M22" s="35"/>
      <c r="N22" s="35"/>
      <c r="O22" s="35"/>
      <c r="P22" s="35"/>
      <c r="Q22" s="35"/>
      <c r="R22" s="35"/>
      <c r="S22" s="35"/>
      <c r="T22" s="36"/>
      <c r="U22" s="29"/>
      <c r="V22" s="36"/>
      <c r="W22" s="36">
        <v>204184</v>
      </c>
      <c r="X22" s="36"/>
      <c r="Y22" s="36"/>
      <c r="Z22" s="36"/>
      <c r="AA22" s="36"/>
      <c r="AB22" s="36"/>
      <c r="AC22" s="36"/>
      <c r="AD22" s="36"/>
      <c r="AE22" s="37">
        <f t="shared" si="0"/>
        <v>831394</v>
      </c>
    </row>
    <row r="23" spans="1:54" s="4" customFormat="1" ht="12.75">
      <c r="A23" s="46" t="s">
        <v>91</v>
      </c>
      <c r="B23" s="42" t="s">
        <v>92</v>
      </c>
      <c r="C23" s="43">
        <f>SUM(C20:C22)</f>
        <v>0</v>
      </c>
      <c r="D23" s="43">
        <f aca="true" t="shared" si="2" ref="D23:AD23">SUM(D20:D22)</f>
        <v>0</v>
      </c>
      <c r="E23" s="43">
        <f t="shared" si="2"/>
        <v>0</v>
      </c>
      <c r="F23" s="43">
        <f t="shared" si="2"/>
        <v>0</v>
      </c>
      <c r="G23" s="43"/>
      <c r="H23" s="43">
        <f t="shared" si="2"/>
        <v>0</v>
      </c>
      <c r="I23" s="43">
        <f t="shared" si="2"/>
        <v>12480964</v>
      </c>
      <c r="J23" s="43">
        <f t="shared" si="2"/>
        <v>0</v>
      </c>
      <c r="K23" s="43">
        <f>SUM(K20:K22)</f>
        <v>116000</v>
      </c>
      <c r="L23" s="44">
        <f t="shared" si="2"/>
        <v>0</v>
      </c>
      <c r="M23" s="43">
        <f t="shared" si="2"/>
        <v>0</v>
      </c>
      <c r="N23" s="43">
        <f t="shared" si="2"/>
        <v>0</v>
      </c>
      <c r="O23" s="43">
        <f t="shared" si="2"/>
        <v>0</v>
      </c>
      <c r="P23" s="43"/>
      <c r="Q23" s="43"/>
      <c r="R23" s="43"/>
      <c r="S23" s="43">
        <f t="shared" si="2"/>
        <v>0</v>
      </c>
      <c r="T23" s="44">
        <f t="shared" si="2"/>
        <v>0</v>
      </c>
      <c r="U23" s="44">
        <f t="shared" si="2"/>
        <v>0</v>
      </c>
      <c r="V23" s="44">
        <f t="shared" si="2"/>
        <v>0</v>
      </c>
      <c r="W23" s="44">
        <f t="shared" si="2"/>
        <v>521397</v>
      </c>
      <c r="X23" s="44">
        <f t="shared" si="2"/>
        <v>0</v>
      </c>
      <c r="Y23" s="44">
        <f t="shared" si="2"/>
        <v>0</v>
      </c>
      <c r="Z23" s="44"/>
      <c r="AA23" s="44"/>
      <c r="AB23" s="44">
        <f t="shared" si="2"/>
        <v>0</v>
      </c>
      <c r="AC23" s="44">
        <f t="shared" si="2"/>
        <v>2030417</v>
      </c>
      <c r="AD23" s="44">
        <f t="shared" si="2"/>
        <v>0</v>
      </c>
      <c r="AE23" s="37">
        <f t="shared" si="0"/>
        <v>15148778</v>
      </c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</row>
    <row r="24" spans="1:54" s="4" customFormat="1" ht="12.75">
      <c r="A24" s="47" t="s">
        <v>93</v>
      </c>
      <c r="B24" s="48" t="s">
        <v>94</v>
      </c>
      <c r="C24" s="43">
        <f>C19+C23</f>
        <v>2353802</v>
      </c>
      <c r="D24" s="43">
        <f aca="true" t="shared" si="3" ref="D24:AD24">D19+D23</f>
        <v>0</v>
      </c>
      <c r="E24" s="43">
        <f t="shared" si="3"/>
        <v>0</v>
      </c>
      <c r="F24" s="43">
        <f t="shared" si="3"/>
        <v>0</v>
      </c>
      <c r="G24" s="43"/>
      <c r="H24" s="43">
        <f t="shared" si="3"/>
        <v>8724309</v>
      </c>
      <c r="I24" s="43">
        <f t="shared" si="3"/>
        <v>14130539</v>
      </c>
      <c r="J24" s="43">
        <f t="shared" si="3"/>
        <v>0</v>
      </c>
      <c r="K24" s="43">
        <f>SUM(K23)</f>
        <v>116000</v>
      </c>
      <c r="L24" s="44">
        <f t="shared" si="3"/>
        <v>0</v>
      </c>
      <c r="M24" s="43">
        <f t="shared" si="3"/>
        <v>0</v>
      </c>
      <c r="N24" s="43">
        <f t="shared" si="3"/>
        <v>0</v>
      </c>
      <c r="O24" s="43">
        <f t="shared" si="3"/>
        <v>0</v>
      </c>
      <c r="P24" s="43"/>
      <c r="Q24" s="43"/>
      <c r="R24" s="43"/>
      <c r="S24" s="43">
        <f t="shared" si="3"/>
        <v>0</v>
      </c>
      <c r="T24" s="44">
        <f t="shared" si="3"/>
        <v>0</v>
      </c>
      <c r="U24" s="44">
        <f t="shared" si="3"/>
        <v>7041928</v>
      </c>
      <c r="V24" s="44">
        <f t="shared" si="3"/>
        <v>0</v>
      </c>
      <c r="W24" s="44">
        <f>W19+W23</f>
        <v>4042854</v>
      </c>
      <c r="X24" s="44">
        <f t="shared" si="3"/>
        <v>0</v>
      </c>
      <c r="Y24" s="44">
        <f t="shared" si="3"/>
        <v>0</v>
      </c>
      <c r="Z24" s="44"/>
      <c r="AA24" s="44"/>
      <c r="AB24" s="44">
        <f t="shared" si="3"/>
        <v>76174856</v>
      </c>
      <c r="AC24" s="44">
        <f t="shared" si="3"/>
        <v>2030417</v>
      </c>
      <c r="AD24" s="44">
        <f t="shared" si="3"/>
        <v>0</v>
      </c>
      <c r="AE24" s="37">
        <f t="shared" si="0"/>
        <v>114614705</v>
      </c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</row>
    <row r="25" spans="1:54" s="4" customFormat="1" ht="12.75">
      <c r="A25" s="49" t="s">
        <v>95</v>
      </c>
      <c r="B25" s="48" t="s">
        <v>96</v>
      </c>
      <c r="C25" s="43">
        <v>484155</v>
      </c>
      <c r="D25" s="43"/>
      <c r="E25" s="43"/>
      <c r="F25" s="50"/>
      <c r="G25" s="50"/>
      <c r="H25" s="51">
        <v>1819651</v>
      </c>
      <c r="I25" s="51">
        <v>2906695</v>
      </c>
      <c r="J25" s="51"/>
      <c r="K25" s="51">
        <v>22620</v>
      </c>
      <c r="L25" s="29">
        <v>39816</v>
      </c>
      <c r="M25" s="51"/>
      <c r="N25" s="51"/>
      <c r="O25" s="51"/>
      <c r="P25" s="51"/>
      <c r="Q25" s="51"/>
      <c r="R25" s="51"/>
      <c r="S25" s="51"/>
      <c r="T25" s="29"/>
      <c r="U25" s="29">
        <v>1415796</v>
      </c>
      <c r="V25" s="29"/>
      <c r="W25" s="29">
        <v>774193</v>
      </c>
      <c r="X25" s="29"/>
      <c r="Y25" s="29"/>
      <c r="Z25" s="29"/>
      <c r="AA25" s="29"/>
      <c r="AB25" s="29">
        <v>7682553</v>
      </c>
      <c r="AC25" s="29">
        <v>720412</v>
      </c>
      <c r="AD25" s="29"/>
      <c r="AE25" s="37">
        <f t="shared" si="0"/>
        <v>15865891</v>
      </c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</row>
    <row r="26" spans="1:31" ht="12.75">
      <c r="A26" s="40" t="s">
        <v>97</v>
      </c>
      <c r="B26" s="38" t="s">
        <v>98</v>
      </c>
      <c r="C26" s="33">
        <v>5449</v>
      </c>
      <c r="D26" s="33"/>
      <c r="E26" s="33"/>
      <c r="F26" s="34"/>
      <c r="G26" s="34"/>
      <c r="H26" s="35">
        <v>1437</v>
      </c>
      <c r="I26" s="35">
        <v>60000</v>
      </c>
      <c r="J26" s="35"/>
      <c r="K26" s="35"/>
      <c r="L26" s="36"/>
      <c r="M26" s="35"/>
      <c r="N26" s="35"/>
      <c r="O26" s="35"/>
      <c r="P26" s="35"/>
      <c r="Q26" s="35"/>
      <c r="R26" s="35"/>
      <c r="S26" s="35"/>
      <c r="T26" s="36"/>
      <c r="U26" s="29">
        <v>70000</v>
      </c>
      <c r="V26" s="36"/>
      <c r="W26" s="36"/>
      <c r="X26" s="36"/>
      <c r="Y26" s="36"/>
      <c r="Z26" s="36"/>
      <c r="AA26" s="36"/>
      <c r="AB26" s="36"/>
      <c r="AC26" s="36"/>
      <c r="AD26" s="36"/>
      <c r="AE26" s="37">
        <f t="shared" si="0"/>
        <v>136886</v>
      </c>
    </row>
    <row r="27" spans="1:31" ht="12.75">
      <c r="A27" s="40" t="s">
        <v>99</v>
      </c>
      <c r="B27" s="38" t="s">
        <v>100</v>
      </c>
      <c r="C27" s="33">
        <v>519164</v>
      </c>
      <c r="D27" s="33"/>
      <c r="E27" s="33">
        <v>100000</v>
      </c>
      <c r="F27" s="34">
        <v>500000</v>
      </c>
      <c r="G27" s="34"/>
      <c r="H27" s="35">
        <v>1312994</v>
      </c>
      <c r="I27" s="35">
        <v>1677897</v>
      </c>
      <c r="J27" s="35">
        <v>15171</v>
      </c>
      <c r="K27" s="35">
        <v>20502</v>
      </c>
      <c r="L27" s="36">
        <v>32848</v>
      </c>
      <c r="M27" s="35"/>
      <c r="N27" s="35">
        <v>317615</v>
      </c>
      <c r="O27" s="35"/>
      <c r="P27" s="35"/>
      <c r="Q27" s="35"/>
      <c r="R27" s="35"/>
      <c r="S27" s="35">
        <v>10000</v>
      </c>
      <c r="T27" s="36">
        <v>40000</v>
      </c>
      <c r="U27" s="29">
        <v>45000</v>
      </c>
      <c r="V27" s="36"/>
      <c r="W27" s="36">
        <v>483597</v>
      </c>
      <c r="X27" s="36">
        <v>77117</v>
      </c>
      <c r="Y27" s="36">
        <v>475090</v>
      </c>
      <c r="Z27" s="36"/>
      <c r="AA27" s="36"/>
      <c r="AB27" s="36">
        <v>4528974</v>
      </c>
      <c r="AC27" s="36"/>
      <c r="AD27" s="36">
        <v>5625000</v>
      </c>
      <c r="AE27" s="37">
        <f t="shared" si="0"/>
        <v>15780969</v>
      </c>
    </row>
    <row r="28" spans="1:31" ht="12.75">
      <c r="A28" s="40" t="s">
        <v>101</v>
      </c>
      <c r="B28" s="38" t="s">
        <v>102</v>
      </c>
      <c r="C28" s="33"/>
      <c r="D28" s="33"/>
      <c r="E28" s="33"/>
      <c r="F28" s="34"/>
      <c r="G28" s="34"/>
      <c r="H28" s="35"/>
      <c r="I28" s="35"/>
      <c r="J28" s="35"/>
      <c r="K28" s="35"/>
      <c r="L28" s="36"/>
      <c r="M28" s="35"/>
      <c r="N28" s="35"/>
      <c r="O28" s="35"/>
      <c r="P28" s="35"/>
      <c r="Q28" s="35"/>
      <c r="R28" s="35"/>
      <c r="S28" s="35"/>
      <c r="T28" s="36"/>
      <c r="U28" s="29"/>
      <c r="V28" s="36"/>
      <c r="W28" s="36"/>
      <c r="X28" s="36"/>
      <c r="Y28" s="36"/>
      <c r="Z28" s="36"/>
      <c r="AA28" s="36"/>
      <c r="AB28" s="36"/>
      <c r="AC28" s="36"/>
      <c r="AD28" s="36"/>
      <c r="AE28" s="37">
        <f t="shared" si="0"/>
        <v>0</v>
      </c>
    </row>
    <row r="29" spans="1:54" s="4" customFormat="1" ht="12.75">
      <c r="A29" s="46" t="s">
        <v>103</v>
      </c>
      <c r="B29" s="42" t="s">
        <v>104</v>
      </c>
      <c r="C29" s="43">
        <f>SUM(C26:C28)</f>
        <v>524613</v>
      </c>
      <c r="D29" s="43">
        <f aca="true" t="shared" si="4" ref="D29:AD29">SUM(D26:D28)</f>
        <v>0</v>
      </c>
      <c r="E29" s="43">
        <f t="shared" si="4"/>
        <v>100000</v>
      </c>
      <c r="F29" s="43">
        <f t="shared" si="4"/>
        <v>500000</v>
      </c>
      <c r="G29" s="43"/>
      <c r="H29" s="43">
        <f t="shared" si="4"/>
        <v>1314431</v>
      </c>
      <c r="I29" s="43">
        <f t="shared" si="4"/>
        <v>1737897</v>
      </c>
      <c r="J29" s="43">
        <f t="shared" si="4"/>
        <v>15171</v>
      </c>
      <c r="K29" s="43">
        <f t="shared" si="4"/>
        <v>20502</v>
      </c>
      <c r="L29" s="44">
        <f t="shared" si="4"/>
        <v>32848</v>
      </c>
      <c r="M29" s="43">
        <f t="shared" si="4"/>
        <v>0</v>
      </c>
      <c r="N29" s="43">
        <f t="shared" si="4"/>
        <v>317615</v>
      </c>
      <c r="O29" s="43">
        <f t="shared" si="4"/>
        <v>0</v>
      </c>
      <c r="P29" s="43"/>
      <c r="Q29" s="43"/>
      <c r="R29" s="43"/>
      <c r="S29" s="43">
        <f t="shared" si="4"/>
        <v>10000</v>
      </c>
      <c r="T29" s="44">
        <f t="shared" si="4"/>
        <v>40000</v>
      </c>
      <c r="U29" s="44">
        <f t="shared" si="4"/>
        <v>115000</v>
      </c>
      <c r="V29" s="44">
        <f t="shared" si="4"/>
        <v>0</v>
      </c>
      <c r="W29" s="44">
        <f t="shared" si="4"/>
        <v>483597</v>
      </c>
      <c r="X29" s="44">
        <f t="shared" si="4"/>
        <v>77117</v>
      </c>
      <c r="Y29" s="44">
        <f t="shared" si="4"/>
        <v>475090</v>
      </c>
      <c r="Z29" s="44">
        <f>SUM(Z26:Z28)</f>
        <v>0</v>
      </c>
      <c r="AA29" s="44">
        <f>SUM(AA26:AA28)</f>
        <v>0</v>
      </c>
      <c r="AB29" s="44">
        <f>SUM(AB26:AB28)</f>
        <v>4528974</v>
      </c>
      <c r="AC29" s="44">
        <f>SUM(AC26:AC28)</f>
        <v>0</v>
      </c>
      <c r="AD29" s="44">
        <f t="shared" si="4"/>
        <v>5625000</v>
      </c>
      <c r="AE29" s="37">
        <f t="shared" si="0"/>
        <v>15917855</v>
      </c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</row>
    <row r="30" spans="1:31" ht="12.75">
      <c r="A30" s="40" t="s">
        <v>105</v>
      </c>
      <c r="B30" s="38" t="s">
        <v>106</v>
      </c>
      <c r="C30" s="33"/>
      <c r="D30" s="33"/>
      <c r="E30" s="33"/>
      <c r="F30" s="34"/>
      <c r="G30" s="34"/>
      <c r="H30" s="35">
        <v>10000</v>
      </c>
      <c r="I30" s="35">
        <v>100000</v>
      </c>
      <c r="J30" s="35"/>
      <c r="K30" s="35"/>
      <c r="L30" s="36"/>
      <c r="M30" s="35"/>
      <c r="N30" s="35"/>
      <c r="O30" s="35"/>
      <c r="P30" s="35"/>
      <c r="Q30" s="35"/>
      <c r="R30" s="35"/>
      <c r="S30" s="35"/>
      <c r="T30" s="36">
        <v>100000</v>
      </c>
      <c r="U30" s="29">
        <v>100000</v>
      </c>
      <c r="V30" s="36"/>
      <c r="W30" s="36">
        <v>60000</v>
      </c>
      <c r="X30" s="36">
        <v>87117</v>
      </c>
      <c r="Y30" s="36"/>
      <c r="Z30" s="36"/>
      <c r="AA30" s="36"/>
      <c r="AB30" s="36"/>
      <c r="AC30" s="36"/>
      <c r="AD30" s="36"/>
      <c r="AE30" s="37">
        <f t="shared" si="0"/>
        <v>457117</v>
      </c>
    </row>
    <row r="31" spans="1:31" ht="12.75">
      <c r="A31" s="40" t="s">
        <v>107</v>
      </c>
      <c r="B31" s="38" t="s">
        <v>108</v>
      </c>
      <c r="C31" s="33"/>
      <c r="D31" s="33"/>
      <c r="E31" s="33"/>
      <c r="F31" s="34"/>
      <c r="G31" s="34"/>
      <c r="H31" s="35">
        <v>50000</v>
      </c>
      <c r="I31" s="35">
        <v>250000</v>
      </c>
      <c r="J31" s="35"/>
      <c r="K31" s="35"/>
      <c r="L31" s="36"/>
      <c r="M31" s="35"/>
      <c r="N31" s="35"/>
      <c r="O31" s="35"/>
      <c r="P31" s="35"/>
      <c r="Q31" s="35"/>
      <c r="R31" s="35"/>
      <c r="S31" s="35"/>
      <c r="T31" s="36">
        <v>40000</v>
      </c>
      <c r="U31" s="29">
        <v>60000</v>
      </c>
      <c r="V31" s="36"/>
      <c r="W31" s="36">
        <v>46379</v>
      </c>
      <c r="X31" s="36"/>
      <c r="Y31" s="36"/>
      <c r="Z31" s="36"/>
      <c r="AA31" s="36"/>
      <c r="AB31" s="36"/>
      <c r="AC31" s="36"/>
      <c r="AD31" s="36"/>
      <c r="AE31" s="37">
        <f t="shared" si="0"/>
        <v>446379</v>
      </c>
    </row>
    <row r="32" spans="1:54" s="4" customFormat="1" ht="15" customHeight="1">
      <c r="A32" s="46" t="s">
        <v>109</v>
      </c>
      <c r="B32" s="42" t="s">
        <v>110</v>
      </c>
      <c r="C32" s="43">
        <f aca="true" t="shared" si="5" ref="C32:AD32">SUM(C30:C31)</f>
        <v>0</v>
      </c>
      <c r="D32" s="43">
        <f t="shared" si="5"/>
        <v>0</v>
      </c>
      <c r="E32" s="43">
        <f t="shared" si="5"/>
        <v>0</v>
      </c>
      <c r="F32" s="43">
        <f t="shared" si="5"/>
        <v>0</v>
      </c>
      <c r="G32" s="43"/>
      <c r="H32" s="43">
        <f t="shared" si="5"/>
        <v>60000</v>
      </c>
      <c r="I32" s="43">
        <f t="shared" si="5"/>
        <v>350000</v>
      </c>
      <c r="J32" s="43">
        <f t="shared" si="5"/>
        <v>0</v>
      </c>
      <c r="K32" s="43">
        <f t="shared" si="5"/>
        <v>0</v>
      </c>
      <c r="L32" s="44">
        <f t="shared" si="5"/>
        <v>0</v>
      </c>
      <c r="M32" s="43">
        <f t="shared" si="5"/>
        <v>0</v>
      </c>
      <c r="N32" s="43">
        <f t="shared" si="5"/>
        <v>0</v>
      </c>
      <c r="O32" s="43">
        <f t="shared" si="5"/>
        <v>0</v>
      </c>
      <c r="P32" s="43"/>
      <c r="Q32" s="43"/>
      <c r="R32" s="43"/>
      <c r="S32" s="43">
        <f t="shared" si="5"/>
        <v>0</v>
      </c>
      <c r="T32" s="44">
        <f t="shared" si="5"/>
        <v>140000</v>
      </c>
      <c r="U32" s="44">
        <f t="shared" si="5"/>
        <v>160000</v>
      </c>
      <c r="V32" s="44">
        <f t="shared" si="5"/>
        <v>0</v>
      </c>
      <c r="W32" s="44">
        <f t="shared" si="5"/>
        <v>106379</v>
      </c>
      <c r="X32" s="44">
        <f t="shared" si="5"/>
        <v>87117</v>
      </c>
      <c r="Y32" s="44">
        <f t="shared" si="5"/>
        <v>0</v>
      </c>
      <c r="Z32" s="44"/>
      <c r="AA32" s="44"/>
      <c r="AB32" s="44">
        <f t="shared" si="5"/>
        <v>0</v>
      </c>
      <c r="AC32" s="44"/>
      <c r="AD32" s="44">
        <f t="shared" si="5"/>
        <v>0</v>
      </c>
      <c r="AE32" s="37">
        <f t="shared" si="0"/>
        <v>903496</v>
      </c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</row>
    <row r="33" spans="1:31" ht="12.75">
      <c r="A33" s="40" t="s">
        <v>111</v>
      </c>
      <c r="B33" s="38" t="s">
        <v>112</v>
      </c>
      <c r="C33" s="33"/>
      <c r="D33" s="33"/>
      <c r="E33" s="33"/>
      <c r="F33" s="34">
        <v>950000</v>
      </c>
      <c r="G33" s="34"/>
      <c r="H33" s="35">
        <v>10000</v>
      </c>
      <c r="I33" s="35">
        <v>222</v>
      </c>
      <c r="J33" s="35">
        <v>4251968</v>
      </c>
      <c r="K33" s="35"/>
      <c r="L33" s="36"/>
      <c r="M33" s="35"/>
      <c r="N33" s="35"/>
      <c r="O33" s="35">
        <v>300000</v>
      </c>
      <c r="P33" s="35"/>
      <c r="Q33" s="35"/>
      <c r="R33" s="35"/>
      <c r="S33" s="35">
        <v>22142</v>
      </c>
      <c r="T33" s="36">
        <v>630000</v>
      </c>
      <c r="U33" s="29">
        <v>190000</v>
      </c>
      <c r="V33" s="36"/>
      <c r="W33" s="36">
        <v>2550000</v>
      </c>
      <c r="X33" s="36"/>
      <c r="Y33" s="36">
        <v>11252</v>
      </c>
      <c r="Z33" s="36"/>
      <c r="AA33" s="36"/>
      <c r="AB33" s="36"/>
      <c r="AC33" s="36"/>
      <c r="AD33" s="36"/>
      <c r="AE33" s="37">
        <f t="shared" si="0"/>
        <v>8915584</v>
      </c>
    </row>
    <row r="34" spans="1:31" ht="12.75">
      <c r="A34" s="40" t="s">
        <v>113</v>
      </c>
      <c r="B34" s="38" t="s">
        <v>114</v>
      </c>
      <c r="C34" s="33"/>
      <c r="D34" s="33"/>
      <c r="E34" s="33"/>
      <c r="F34" s="34"/>
      <c r="G34" s="34"/>
      <c r="H34" s="35"/>
      <c r="I34" s="35"/>
      <c r="J34" s="35"/>
      <c r="K34" s="35"/>
      <c r="L34" s="36"/>
      <c r="M34" s="35"/>
      <c r="N34" s="35"/>
      <c r="O34" s="35"/>
      <c r="P34" s="35"/>
      <c r="Q34" s="35"/>
      <c r="R34" s="35"/>
      <c r="S34" s="35"/>
      <c r="T34" s="36"/>
      <c r="U34" s="29"/>
      <c r="V34" s="36"/>
      <c r="W34" s="36"/>
      <c r="X34" s="36"/>
      <c r="Y34" s="36"/>
      <c r="Z34" s="36">
        <v>2666882</v>
      </c>
      <c r="AA34" s="36"/>
      <c r="AB34" s="36"/>
      <c r="AC34" s="36"/>
      <c r="AD34" s="36"/>
      <c r="AE34" s="37">
        <f t="shared" si="0"/>
        <v>2666882</v>
      </c>
    </row>
    <row r="35" spans="1:31" ht="12.75">
      <c r="A35" s="40" t="s">
        <v>115</v>
      </c>
      <c r="B35" s="38" t="s">
        <v>116</v>
      </c>
      <c r="C35" s="33">
        <v>3084600</v>
      </c>
      <c r="D35" s="33"/>
      <c r="E35" s="33"/>
      <c r="F35" s="34"/>
      <c r="G35" s="34"/>
      <c r="H35" s="35">
        <v>6215</v>
      </c>
      <c r="I35" s="35">
        <v>100000</v>
      </c>
      <c r="J35" s="35"/>
      <c r="K35" s="35"/>
      <c r="L35" s="36"/>
      <c r="M35" s="35"/>
      <c r="N35" s="35"/>
      <c r="O35" s="35">
        <v>15550</v>
      </c>
      <c r="P35" s="35"/>
      <c r="Q35" s="35"/>
      <c r="R35" s="35"/>
      <c r="S35" s="35"/>
      <c r="T35" s="36"/>
      <c r="U35" s="29">
        <v>12430</v>
      </c>
      <c r="V35" s="36"/>
      <c r="W35" s="36">
        <v>6215</v>
      </c>
      <c r="X35" s="36"/>
      <c r="Y35" s="36"/>
      <c r="Z35" s="36"/>
      <c r="AA35" s="36"/>
      <c r="AB35" s="36"/>
      <c r="AC35" s="36"/>
      <c r="AD35" s="36"/>
      <c r="AE35" s="37">
        <f t="shared" si="0"/>
        <v>3225010</v>
      </c>
    </row>
    <row r="36" spans="1:31" ht="12.75">
      <c r="A36" s="40" t="s">
        <v>117</v>
      </c>
      <c r="B36" s="38" t="s">
        <v>118</v>
      </c>
      <c r="C36" s="33">
        <v>162215</v>
      </c>
      <c r="D36" s="33"/>
      <c r="E36" s="33"/>
      <c r="F36" s="34">
        <v>0</v>
      </c>
      <c r="G36" s="34"/>
      <c r="H36" s="35">
        <v>500000</v>
      </c>
      <c r="I36" s="35"/>
      <c r="J36" s="35">
        <v>600000</v>
      </c>
      <c r="K36" s="35"/>
      <c r="L36" s="36"/>
      <c r="M36" s="35"/>
      <c r="N36" s="35"/>
      <c r="O36" s="35"/>
      <c r="P36" s="35"/>
      <c r="Q36" s="35"/>
      <c r="R36" s="35"/>
      <c r="S36" s="35"/>
      <c r="T36" s="36">
        <v>50000</v>
      </c>
      <c r="U36" s="29">
        <v>40000</v>
      </c>
      <c r="V36" s="36"/>
      <c r="W36" s="36">
        <v>50000</v>
      </c>
      <c r="X36" s="36"/>
      <c r="Y36" s="36">
        <v>28800</v>
      </c>
      <c r="Z36" s="36"/>
      <c r="AA36" s="36"/>
      <c r="AB36" s="36"/>
      <c r="AC36" s="36"/>
      <c r="AD36" s="36"/>
      <c r="AE36" s="37">
        <f t="shared" si="0"/>
        <v>1431015</v>
      </c>
    </row>
    <row r="37" spans="1:31" ht="12.75">
      <c r="A37" s="52" t="s">
        <v>119</v>
      </c>
      <c r="B37" s="38" t="s">
        <v>120</v>
      </c>
      <c r="C37" s="33"/>
      <c r="D37" s="33"/>
      <c r="E37" s="33"/>
      <c r="F37" s="34"/>
      <c r="G37" s="34"/>
      <c r="H37" s="35"/>
      <c r="I37" s="35"/>
      <c r="J37" s="35"/>
      <c r="K37" s="35"/>
      <c r="L37" s="36"/>
      <c r="M37" s="35"/>
      <c r="N37" s="35"/>
      <c r="O37" s="35"/>
      <c r="P37" s="35"/>
      <c r="Q37" s="35"/>
      <c r="R37" s="35"/>
      <c r="S37" s="35"/>
      <c r="T37" s="36"/>
      <c r="U37" s="29"/>
      <c r="V37" s="36"/>
      <c r="W37" s="36"/>
      <c r="X37" s="36"/>
      <c r="Y37" s="36"/>
      <c r="Z37" s="36"/>
      <c r="AA37" s="36"/>
      <c r="AB37" s="36"/>
      <c r="AC37" s="36"/>
      <c r="AD37" s="36"/>
      <c r="AE37" s="37">
        <f t="shared" si="0"/>
        <v>0</v>
      </c>
    </row>
    <row r="38" spans="1:31" ht="12.75">
      <c r="A38" s="45" t="s">
        <v>121</v>
      </c>
      <c r="B38" s="38" t="s">
        <v>122</v>
      </c>
      <c r="C38" s="33"/>
      <c r="D38" s="33"/>
      <c r="E38" s="33"/>
      <c r="F38" s="34"/>
      <c r="G38" s="34"/>
      <c r="H38" s="35"/>
      <c r="I38" s="35">
        <v>46600</v>
      </c>
      <c r="J38" s="35"/>
      <c r="K38" s="35"/>
      <c r="L38" s="36">
        <v>600000</v>
      </c>
      <c r="M38" s="35"/>
      <c r="N38" s="35"/>
      <c r="O38" s="35"/>
      <c r="P38" s="35"/>
      <c r="Q38" s="35"/>
      <c r="R38" s="35"/>
      <c r="S38" s="35"/>
      <c r="T38" s="36"/>
      <c r="U38" s="29"/>
      <c r="V38" s="36"/>
      <c r="W38" s="36"/>
      <c r="X38" s="36"/>
      <c r="Y38" s="36"/>
      <c r="Z38" s="36"/>
      <c r="AA38" s="36"/>
      <c r="AB38" s="36"/>
      <c r="AC38" s="36"/>
      <c r="AD38" s="36"/>
      <c r="AE38" s="37">
        <f aca="true" t="shared" si="6" ref="AE38:AE69">SUM(C38:AD38)</f>
        <v>646600</v>
      </c>
    </row>
    <row r="39" spans="1:31" ht="12.75">
      <c r="A39" s="40" t="s">
        <v>123</v>
      </c>
      <c r="B39" s="38" t="s">
        <v>124</v>
      </c>
      <c r="C39" s="33">
        <v>1623923</v>
      </c>
      <c r="D39" s="33">
        <v>0</v>
      </c>
      <c r="E39" s="33">
        <v>100000</v>
      </c>
      <c r="F39" s="34">
        <v>200000</v>
      </c>
      <c r="G39" s="34"/>
      <c r="H39" s="35">
        <v>613739</v>
      </c>
      <c r="I39" s="35">
        <v>17721814</v>
      </c>
      <c r="J39" s="35"/>
      <c r="K39" s="35">
        <v>35323</v>
      </c>
      <c r="L39" s="36">
        <v>115687</v>
      </c>
      <c r="M39" s="35"/>
      <c r="N39" s="35">
        <v>100000</v>
      </c>
      <c r="O39" s="35">
        <v>28776</v>
      </c>
      <c r="P39" s="35">
        <v>2644963</v>
      </c>
      <c r="Q39" s="35"/>
      <c r="R39" s="35">
        <v>466794</v>
      </c>
      <c r="S39" s="35">
        <v>47858</v>
      </c>
      <c r="T39" s="36">
        <v>70000</v>
      </c>
      <c r="U39" s="29">
        <v>65000</v>
      </c>
      <c r="V39" s="36"/>
      <c r="W39" s="36">
        <v>7067090</v>
      </c>
      <c r="X39" s="36">
        <v>200000</v>
      </c>
      <c r="Y39" s="36">
        <v>45044</v>
      </c>
      <c r="Z39" s="36"/>
      <c r="AA39" s="36"/>
      <c r="AB39" s="36">
        <v>229222</v>
      </c>
      <c r="AC39" s="36"/>
      <c r="AD39" s="36">
        <v>767280</v>
      </c>
      <c r="AE39" s="37">
        <f t="shared" si="6"/>
        <v>32142513</v>
      </c>
    </row>
    <row r="40" spans="1:54" s="4" customFormat="1" ht="12.75">
      <c r="A40" s="46" t="s">
        <v>125</v>
      </c>
      <c r="B40" s="42" t="s">
        <v>126</v>
      </c>
      <c r="C40" s="43">
        <f>SUM(C33:C39)</f>
        <v>4870738</v>
      </c>
      <c r="D40" s="43">
        <v>0</v>
      </c>
      <c r="E40" s="43">
        <f aca="true" t="shared" si="7" ref="E40:AD40">SUM(E33:E39)</f>
        <v>100000</v>
      </c>
      <c r="F40" s="43">
        <f t="shared" si="7"/>
        <v>1150000</v>
      </c>
      <c r="G40" s="43"/>
      <c r="H40" s="43">
        <f t="shared" si="7"/>
        <v>1129954</v>
      </c>
      <c r="I40" s="43">
        <f t="shared" si="7"/>
        <v>17868636</v>
      </c>
      <c r="J40" s="43">
        <f t="shared" si="7"/>
        <v>4851968</v>
      </c>
      <c r="K40" s="43">
        <f t="shared" si="7"/>
        <v>35323</v>
      </c>
      <c r="L40" s="44">
        <f t="shared" si="7"/>
        <v>715687</v>
      </c>
      <c r="M40" s="43">
        <f t="shared" si="7"/>
        <v>0</v>
      </c>
      <c r="N40" s="43">
        <f t="shared" si="7"/>
        <v>100000</v>
      </c>
      <c r="O40" s="43">
        <f t="shared" si="7"/>
        <v>344326</v>
      </c>
      <c r="P40" s="43">
        <f>SUM(P33:P39)</f>
        <v>2644963</v>
      </c>
      <c r="Q40" s="43">
        <f>SUM(Q33:Q39)</f>
        <v>0</v>
      </c>
      <c r="R40" s="43">
        <f>SUM(R33:R39)</f>
        <v>466794</v>
      </c>
      <c r="S40" s="43">
        <f t="shared" si="7"/>
        <v>70000</v>
      </c>
      <c r="T40" s="44">
        <f t="shared" si="7"/>
        <v>750000</v>
      </c>
      <c r="U40" s="44">
        <f t="shared" si="7"/>
        <v>307430</v>
      </c>
      <c r="V40" s="44">
        <f t="shared" si="7"/>
        <v>0</v>
      </c>
      <c r="W40" s="44">
        <f t="shared" si="7"/>
        <v>9673305</v>
      </c>
      <c r="X40" s="44">
        <f t="shared" si="7"/>
        <v>200000</v>
      </c>
      <c r="Y40" s="44">
        <f t="shared" si="7"/>
        <v>85096</v>
      </c>
      <c r="Z40" s="44">
        <v>2666882</v>
      </c>
      <c r="AA40" s="44">
        <f>SUM(AA33:AA39)</f>
        <v>0</v>
      </c>
      <c r="AB40" s="44">
        <f>SUM(AB33:AB39)</f>
        <v>229222</v>
      </c>
      <c r="AC40" s="44">
        <f>SUM(AC33:AC39)</f>
        <v>0</v>
      </c>
      <c r="AD40" s="44">
        <f t="shared" si="7"/>
        <v>767280</v>
      </c>
      <c r="AE40" s="37">
        <f t="shared" si="6"/>
        <v>49027604</v>
      </c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</row>
    <row r="41" spans="1:31" ht="12.75">
      <c r="A41" s="40" t="s">
        <v>127</v>
      </c>
      <c r="B41" s="38" t="s">
        <v>128</v>
      </c>
      <c r="C41" s="33"/>
      <c r="D41" s="33"/>
      <c r="E41" s="33"/>
      <c r="F41" s="34"/>
      <c r="G41" s="34"/>
      <c r="H41" s="35">
        <v>176046</v>
      </c>
      <c r="I41" s="35">
        <v>110187</v>
      </c>
      <c r="J41" s="35"/>
      <c r="K41" s="35"/>
      <c r="L41" s="36"/>
      <c r="M41" s="35"/>
      <c r="N41" s="35"/>
      <c r="O41" s="35"/>
      <c r="P41" s="35"/>
      <c r="Q41" s="35"/>
      <c r="R41" s="35"/>
      <c r="S41" s="35"/>
      <c r="T41" s="36"/>
      <c r="U41" s="29">
        <v>60000</v>
      </c>
      <c r="V41" s="36"/>
      <c r="W41" s="36">
        <v>10000</v>
      </c>
      <c r="X41" s="36"/>
      <c r="Y41" s="36"/>
      <c r="Z41" s="36"/>
      <c r="AA41" s="36"/>
      <c r="AB41" s="36"/>
      <c r="AC41" s="36"/>
      <c r="AD41" s="36"/>
      <c r="AE41" s="37">
        <f t="shared" si="6"/>
        <v>356233</v>
      </c>
    </row>
    <row r="42" spans="1:31" ht="12.75">
      <c r="A42" s="40" t="s">
        <v>129</v>
      </c>
      <c r="B42" s="38" t="s">
        <v>130</v>
      </c>
      <c r="C42" s="33"/>
      <c r="D42" s="33"/>
      <c r="E42" s="33"/>
      <c r="F42" s="34"/>
      <c r="G42" s="34"/>
      <c r="H42" s="35"/>
      <c r="I42" s="35"/>
      <c r="J42" s="35"/>
      <c r="K42" s="35"/>
      <c r="L42" s="36"/>
      <c r="M42" s="35"/>
      <c r="N42" s="35"/>
      <c r="O42" s="35"/>
      <c r="P42" s="35"/>
      <c r="Q42" s="35"/>
      <c r="R42" s="35"/>
      <c r="S42" s="35"/>
      <c r="T42" s="36"/>
      <c r="U42" s="29"/>
      <c r="V42" s="36"/>
      <c r="W42" s="36"/>
      <c r="X42" s="36"/>
      <c r="Y42" s="36"/>
      <c r="Z42" s="36"/>
      <c r="AA42" s="36"/>
      <c r="AB42" s="36"/>
      <c r="AC42" s="36"/>
      <c r="AD42" s="36"/>
      <c r="AE42" s="37">
        <f t="shared" si="6"/>
        <v>0</v>
      </c>
    </row>
    <row r="43" spans="1:54" s="4" customFormat="1" ht="12.75">
      <c r="A43" s="46" t="s">
        <v>131</v>
      </c>
      <c r="B43" s="42" t="s">
        <v>132</v>
      </c>
      <c r="C43" s="43">
        <f>SUM(C41:C42)</f>
        <v>0</v>
      </c>
      <c r="D43" s="43">
        <f aca="true" t="shared" si="8" ref="D43:AD43">SUM(D41:D42)</f>
        <v>0</v>
      </c>
      <c r="E43" s="43">
        <f t="shared" si="8"/>
        <v>0</v>
      </c>
      <c r="F43" s="43">
        <f t="shared" si="8"/>
        <v>0</v>
      </c>
      <c r="G43" s="43"/>
      <c r="H43" s="43">
        <f t="shared" si="8"/>
        <v>176046</v>
      </c>
      <c r="I43" s="43">
        <f t="shared" si="8"/>
        <v>110187</v>
      </c>
      <c r="J43" s="43">
        <f t="shared" si="8"/>
        <v>0</v>
      </c>
      <c r="K43" s="43">
        <f t="shared" si="8"/>
        <v>0</v>
      </c>
      <c r="L43" s="44">
        <f t="shared" si="8"/>
        <v>0</v>
      </c>
      <c r="M43" s="43">
        <f t="shared" si="8"/>
        <v>0</v>
      </c>
      <c r="N43" s="43">
        <f t="shared" si="8"/>
        <v>0</v>
      </c>
      <c r="O43" s="43">
        <f t="shared" si="8"/>
        <v>0</v>
      </c>
      <c r="P43" s="43"/>
      <c r="Q43" s="43"/>
      <c r="R43" s="43"/>
      <c r="S43" s="43">
        <f t="shared" si="8"/>
        <v>0</v>
      </c>
      <c r="T43" s="44">
        <f t="shared" si="8"/>
        <v>0</v>
      </c>
      <c r="U43" s="44">
        <f>SUM(U41:U42)</f>
        <v>60000</v>
      </c>
      <c r="V43" s="44">
        <f t="shared" si="8"/>
        <v>0</v>
      </c>
      <c r="W43" s="44">
        <f t="shared" si="8"/>
        <v>10000</v>
      </c>
      <c r="X43" s="44">
        <f t="shared" si="8"/>
        <v>0</v>
      </c>
      <c r="Y43" s="44">
        <f t="shared" si="8"/>
        <v>0</v>
      </c>
      <c r="Z43" s="44"/>
      <c r="AA43" s="44"/>
      <c r="AB43" s="44">
        <f t="shared" si="8"/>
        <v>0</v>
      </c>
      <c r="AC43" s="44"/>
      <c r="AD43" s="44">
        <f t="shared" si="8"/>
        <v>0</v>
      </c>
      <c r="AE43" s="37">
        <f t="shared" si="6"/>
        <v>356233</v>
      </c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</row>
    <row r="44" spans="1:31" ht="12.75">
      <c r="A44" s="40" t="s">
        <v>133</v>
      </c>
      <c r="B44" s="38" t="s">
        <v>134</v>
      </c>
      <c r="C44" s="33">
        <v>251576</v>
      </c>
      <c r="D44" s="33">
        <v>0</v>
      </c>
      <c r="E44" s="33">
        <v>54000</v>
      </c>
      <c r="F44" s="34">
        <v>445500</v>
      </c>
      <c r="G44" s="34"/>
      <c r="H44" s="35">
        <v>618270</v>
      </c>
      <c r="I44" s="35">
        <v>2248400</v>
      </c>
      <c r="J44" s="35">
        <v>1148032</v>
      </c>
      <c r="K44" s="35">
        <v>6801</v>
      </c>
      <c r="L44" s="36">
        <v>263199</v>
      </c>
      <c r="M44" s="35"/>
      <c r="N44" s="35">
        <v>89700</v>
      </c>
      <c r="O44" s="35">
        <v>77314</v>
      </c>
      <c r="P44" s="35">
        <v>714140</v>
      </c>
      <c r="Q44" s="35"/>
      <c r="R44" s="35"/>
      <c r="S44" s="35">
        <v>21600</v>
      </c>
      <c r="T44" s="36">
        <v>251100</v>
      </c>
      <c r="U44" s="29">
        <v>144990</v>
      </c>
      <c r="V44" s="36"/>
      <c r="W44" s="36">
        <v>849181</v>
      </c>
      <c r="X44" s="36">
        <v>99900</v>
      </c>
      <c r="Y44" s="36">
        <v>147740</v>
      </c>
      <c r="Z44" s="36">
        <v>720058</v>
      </c>
      <c r="AA44" s="36"/>
      <c r="AB44" s="36">
        <v>1235640</v>
      </c>
      <c r="AC44" s="36"/>
      <c r="AD44" s="36">
        <v>1337115</v>
      </c>
      <c r="AE44" s="37">
        <f t="shared" si="6"/>
        <v>10724256</v>
      </c>
    </row>
    <row r="45" spans="1:31" ht="12.75">
      <c r="A45" s="40" t="s">
        <v>135</v>
      </c>
      <c r="B45" s="38" t="s">
        <v>136</v>
      </c>
      <c r="C45" s="33"/>
      <c r="D45" s="33"/>
      <c r="E45" s="33"/>
      <c r="F45" s="34"/>
      <c r="G45" s="34"/>
      <c r="H45" s="35"/>
      <c r="I45" s="35">
        <v>23819000</v>
      </c>
      <c r="J45" s="35"/>
      <c r="K45" s="35"/>
      <c r="L45" s="36"/>
      <c r="M45" s="35"/>
      <c r="N45" s="35"/>
      <c r="O45" s="35"/>
      <c r="P45" s="35"/>
      <c r="Q45" s="35"/>
      <c r="R45" s="35"/>
      <c r="S45" s="35"/>
      <c r="T45" s="36"/>
      <c r="U45" s="29"/>
      <c r="V45" s="36"/>
      <c r="W45" s="36"/>
      <c r="X45" s="36"/>
      <c r="Y45" s="36"/>
      <c r="Z45" s="36"/>
      <c r="AA45" s="36"/>
      <c r="AB45" s="36"/>
      <c r="AC45" s="36"/>
      <c r="AD45" s="36"/>
      <c r="AE45" s="37">
        <f t="shared" si="6"/>
        <v>23819000</v>
      </c>
    </row>
    <row r="46" spans="1:31" ht="12.75">
      <c r="A46" s="40" t="s">
        <v>137</v>
      </c>
      <c r="B46" s="38" t="s">
        <v>138</v>
      </c>
      <c r="C46" s="33"/>
      <c r="D46" s="33"/>
      <c r="E46" s="33"/>
      <c r="F46" s="34">
        <v>51</v>
      </c>
      <c r="G46" s="34"/>
      <c r="H46" s="35"/>
      <c r="I46" s="35">
        <v>130</v>
      </c>
      <c r="J46" s="35"/>
      <c r="K46" s="35"/>
      <c r="L46" s="36"/>
      <c r="M46" s="35"/>
      <c r="N46" s="35"/>
      <c r="O46" s="35"/>
      <c r="P46" s="35"/>
      <c r="Q46" s="35"/>
      <c r="R46" s="35"/>
      <c r="S46" s="35"/>
      <c r="T46" s="36"/>
      <c r="U46" s="29"/>
      <c r="V46" s="36"/>
      <c r="W46" s="36"/>
      <c r="X46" s="36"/>
      <c r="Y46" s="36"/>
      <c r="Z46" s="36"/>
      <c r="AA46" s="36"/>
      <c r="AB46" s="36"/>
      <c r="AC46" s="36"/>
      <c r="AD46" s="36"/>
      <c r="AE46" s="37">
        <f t="shared" si="6"/>
        <v>181</v>
      </c>
    </row>
    <row r="47" spans="1:31" ht="12.75">
      <c r="A47" s="40" t="s">
        <v>139</v>
      </c>
      <c r="B47" s="38" t="s">
        <v>140</v>
      </c>
      <c r="C47" s="33"/>
      <c r="D47" s="33"/>
      <c r="E47" s="33"/>
      <c r="F47" s="34"/>
      <c r="G47" s="34"/>
      <c r="H47" s="35"/>
      <c r="I47" s="35"/>
      <c r="J47" s="35"/>
      <c r="K47" s="35"/>
      <c r="L47" s="36"/>
      <c r="M47" s="35"/>
      <c r="N47" s="35"/>
      <c r="O47" s="35"/>
      <c r="P47" s="35"/>
      <c r="Q47" s="35"/>
      <c r="R47" s="35"/>
      <c r="S47" s="35"/>
      <c r="T47" s="36"/>
      <c r="U47" s="29"/>
      <c r="V47" s="36"/>
      <c r="W47" s="36"/>
      <c r="X47" s="36"/>
      <c r="Y47" s="36"/>
      <c r="Z47" s="36"/>
      <c r="AA47" s="36"/>
      <c r="AB47" s="36"/>
      <c r="AC47" s="36"/>
      <c r="AD47" s="36"/>
      <c r="AE47" s="37">
        <f t="shared" si="6"/>
        <v>0</v>
      </c>
    </row>
    <row r="48" spans="1:31" ht="12.75">
      <c r="A48" s="40" t="s">
        <v>141</v>
      </c>
      <c r="B48" s="38" t="s">
        <v>142</v>
      </c>
      <c r="C48" s="33"/>
      <c r="D48" s="33"/>
      <c r="E48" s="33"/>
      <c r="F48" s="34"/>
      <c r="G48" s="34"/>
      <c r="H48" s="35">
        <v>100</v>
      </c>
      <c r="I48" s="35">
        <v>100000</v>
      </c>
      <c r="J48" s="35"/>
      <c r="K48" s="35"/>
      <c r="L48" s="36"/>
      <c r="M48" s="35"/>
      <c r="N48" s="35">
        <v>110000</v>
      </c>
      <c r="O48" s="35"/>
      <c r="P48" s="35"/>
      <c r="Q48" s="35"/>
      <c r="R48" s="35"/>
      <c r="S48" s="35"/>
      <c r="T48" s="36"/>
      <c r="U48" s="29">
        <v>37000</v>
      </c>
      <c r="V48" s="36"/>
      <c r="W48" s="36"/>
      <c r="X48" s="36"/>
      <c r="Y48" s="36"/>
      <c r="Z48" s="36"/>
      <c r="AA48" s="36"/>
      <c r="AB48" s="36"/>
      <c r="AC48" s="36"/>
      <c r="AD48" s="36"/>
      <c r="AE48" s="37">
        <f t="shared" si="6"/>
        <v>247100</v>
      </c>
    </row>
    <row r="49" spans="1:54" s="4" customFormat="1" ht="12.75">
      <c r="A49" s="46" t="s">
        <v>143</v>
      </c>
      <c r="B49" s="42" t="s">
        <v>144</v>
      </c>
      <c r="C49" s="43">
        <f>SUM(C44:C48)</f>
        <v>251576</v>
      </c>
      <c r="D49" s="43">
        <f aca="true" t="shared" si="9" ref="D49:AD49">SUM(D44:D48)</f>
        <v>0</v>
      </c>
      <c r="E49" s="43">
        <f t="shared" si="9"/>
        <v>54000</v>
      </c>
      <c r="F49" s="43">
        <f t="shared" si="9"/>
        <v>445551</v>
      </c>
      <c r="G49" s="43"/>
      <c r="H49" s="43">
        <f t="shared" si="9"/>
        <v>618370</v>
      </c>
      <c r="I49" s="43">
        <f t="shared" si="9"/>
        <v>26167530</v>
      </c>
      <c r="J49" s="43">
        <f t="shared" si="9"/>
        <v>1148032</v>
      </c>
      <c r="K49" s="43">
        <f t="shared" si="9"/>
        <v>6801</v>
      </c>
      <c r="L49" s="44">
        <f t="shared" si="9"/>
        <v>263199</v>
      </c>
      <c r="M49" s="43">
        <f t="shared" si="9"/>
        <v>0</v>
      </c>
      <c r="N49" s="43">
        <f t="shared" si="9"/>
        <v>199700</v>
      </c>
      <c r="O49" s="43">
        <f t="shared" si="9"/>
        <v>77314</v>
      </c>
      <c r="P49" s="43">
        <f t="shared" si="9"/>
        <v>714140</v>
      </c>
      <c r="Q49" s="43"/>
      <c r="R49" s="43"/>
      <c r="S49" s="43">
        <f t="shared" si="9"/>
        <v>21600</v>
      </c>
      <c r="T49" s="44">
        <f t="shared" si="9"/>
        <v>251100</v>
      </c>
      <c r="U49" s="44">
        <f>SUM(U44:U48)</f>
        <v>181990</v>
      </c>
      <c r="V49" s="44">
        <f t="shared" si="9"/>
        <v>0</v>
      </c>
      <c r="W49" s="44">
        <f t="shared" si="9"/>
        <v>849181</v>
      </c>
      <c r="X49" s="44">
        <f t="shared" si="9"/>
        <v>99900</v>
      </c>
      <c r="Y49" s="44">
        <f t="shared" si="9"/>
        <v>147740</v>
      </c>
      <c r="Z49" s="44">
        <f t="shared" si="9"/>
        <v>720058</v>
      </c>
      <c r="AA49" s="44"/>
      <c r="AB49" s="44">
        <f t="shared" si="9"/>
        <v>1235640</v>
      </c>
      <c r="AC49" s="44">
        <f t="shared" si="9"/>
        <v>0</v>
      </c>
      <c r="AD49" s="44">
        <f t="shared" si="9"/>
        <v>1337115</v>
      </c>
      <c r="AE49" s="37">
        <f t="shared" si="6"/>
        <v>34790537</v>
      </c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  <c r="BA49" s="30"/>
      <c r="BB49" s="30"/>
    </row>
    <row r="50" spans="1:54" s="4" customFormat="1" ht="12.75">
      <c r="A50" s="49" t="s">
        <v>145</v>
      </c>
      <c r="B50" s="48" t="s">
        <v>146</v>
      </c>
      <c r="C50" s="43">
        <f>C29+C32+C40+C43+C49</f>
        <v>5646927</v>
      </c>
      <c r="D50" s="43">
        <f aca="true" t="shared" si="10" ref="D50:AD50">D29+D32+D40+D43+D49</f>
        <v>0</v>
      </c>
      <c r="E50" s="43">
        <f t="shared" si="10"/>
        <v>254000</v>
      </c>
      <c r="F50" s="43">
        <f t="shared" si="10"/>
        <v>2095551</v>
      </c>
      <c r="G50" s="43"/>
      <c r="H50" s="43">
        <f t="shared" si="10"/>
        <v>3298801</v>
      </c>
      <c r="I50" s="43">
        <f t="shared" si="10"/>
        <v>46234250</v>
      </c>
      <c r="J50" s="43">
        <f t="shared" si="10"/>
        <v>6015171</v>
      </c>
      <c r="K50" s="43">
        <f t="shared" si="10"/>
        <v>62626</v>
      </c>
      <c r="L50" s="44">
        <f t="shared" si="10"/>
        <v>1011734</v>
      </c>
      <c r="M50" s="43">
        <f t="shared" si="10"/>
        <v>0</v>
      </c>
      <c r="N50" s="43">
        <f t="shared" si="10"/>
        <v>617315</v>
      </c>
      <c r="O50" s="43">
        <f t="shared" si="10"/>
        <v>421640</v>
      </c>
      <c r="P50" s="43">
        <f t="shared" si="10"/>
        <v>3359103</v>
      </c>
      <c r="Q50" s="43">
        <f>Q29+Q32+Q40+Q43+Q49</f>
        <v>0</v>
      </c>
      <c r="R50" s="43">
        <f>R29+R32+R40+R43+R49</f>
        <v>466794</v>
      </c>
      <c r="S50" s="43">
        <f t="shared" si="10"/>
        <v>101600</v>
      </c>
      <c r="T50" s="44">
        <f t="shared" si="10"/>
        <v>1181100</v>
      </c>
      <c r="U50" s="44">
        <f t="shared" si="10"/>
        <v>824420</v>
      </c>
      <c r="V50" s="44">
        <f t="shared" si="10"/>
        <v>0</v>
      </c>
      <c r="W50" s="44">
        <f t="shared" si="10"/>
        <v>11122462</v>
      </c>
      <c r="X50" s="44">
        <f t="shared" si="10"/>
        <v>464134</v>
      </c>
      <c r="Y50" s="44">
        <f>Y29+Y32+Y40+Y43+Y49</f>
        <v>707926</v>
      </c>
      <c r="Z50" s="44">
        <f>Z29+Z32+Z40+Z43+Z49</f>
        <v>3386940</v>
      </c>
      <c r="AA50" s="44">
        <f>AA29+AA32+AA40+AA43+AA49</f>
        <v>0</v>
      </c>
      <c r="AB50" s="44">
        <f>AB29+AB32+AB40+AB43+AB49</f>
        <v>5993836</v>
      </c>
      <c r="AC50" s="44">
        <f>AC29+AC32+AC40+AC43+AC49</f>
        <v>0</v>
      </c>
      <c r="AD50" s="44">
        <f t="shared" si="10"/>
        <v>7729395</v>
      </c>
      <c r="AE50" s="37">
        <f t="shared" si="6"/>
        <v>100995725</v>
      </c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</row>
    <row r="51" spans="1:31" ht="12.75">
      <c r="A51" s="53" t="s">
        <v>147</v>
      </c>
      <c r="B51" s="38" t="s">
        <v>148</v>
      </c>
      <c r="C51" s="33"/>
      <c r="D51" s="33"/>
      <c r="E51" s="33"/>
      <c r="F51" s="34"/>
      <c r="G51" s="34"/>
      <c r="H51" s="35"/>
      <c r="I51" s="35"/>
      <c r="J51" s="35"/>
      <c r="K51" s="35"/>
      <c r="L51" s="36"/>
      <c r="M51" s="35"/>
      <c r="N51" s="35"/>
      <c r="O51" s="35"/>
      <c r="P51" s="35"/>
      <c r="Q51" s="35"/>
      <c r="R51" s="35"/>
      <c r="S51" s="35"/>
      <c r="T51" s="36"/>
      <c r="U51" s="29"/>
      <c r="V51" s="36"/>
      <c r="W51" s="36"/>
      <c r="X51" s="36"/>
      <c r="Y51" s="36"/>
      <c r="Z51" s="36"/>
      <c r="AA51" s="36"/>
      <c r="AB51" s="36"/>
      <c r="AC51" s="36"/>
      <c r="AD51" s="36"/>
      <c r="AE51" s="37">
        <f t="shared" si="6"/>
        <v>0</v>
      </c>
    </row>
    <row r="52" spans="1:31" ht="12.75">
      <c r="A52" s="53" t="s">
        <v>149</v>
      </c>
      <c r="B52" s="38" t="s">
        <v>150</v>
      </c>
      <c r="C52" s="33"/>
      <c r="D52" s="33"/>
      <c r="E52" s="33"/>
      <c r="F52" s="34"/>
      <c r="G52" s="34"/>
      <c r="H52" s="35"/>
      <c r="I52" s="35"/>
      <c r="J52" s="35"/>
      <c r="K52" s="35"/>
      <c r="L52" s="36"/>
      <c r="M52" s="35"/>
      <c r="N52" s="35"/>
      <c r="O52" s="35"/>
      <c r="P52" s="35"/>
      <c r="Q52" s="35"/>
      <c r="R52" s="35"/>
      <c r="S52" s="35"/>
      <c r="T52" s="36"/>
      <c r="U52" s="29"/>
      <c r="V52" s="36"/>
      <c r="W52" s="36"/>
      <c r="X52" s="36"/>
      <c r="Y52" s="36"/>
      <c r="Z52" s="36"/>
      <c r="AA52" s="36">
        <v>2410500</v>
      </c>
      <c r="AB52" s="36"/>
      <c r="AC52" s="36"/>
      <c r="AD52" s="36"/>
      <c r="AE52" s="37">
        <f t="shared" si="6"/>
        <v>2410500</v>
      </c>
    </row>
    <row r="53" spans="1:31" ht="12.75">
      <c r="A53" s="54" t="s">
        <v>151</v>
      </c>
      <c r="B53" s="38" t="s">
        <v>152</v>
      </c>
      <c r="C53" s="33"/>
      <c r="D53" s="33"/>
      <c r="E53" s="33"/>
      <c r="F53" s="34"/>
      <c r="G53" s="34"/>
      <c r="H53" s="35"/>
      <c r="I53" s="35"/>
      <c r="J53" s="35"/>
      <c r="K53" s="35"/>
      <c r="L53" s="36"/>
      <c r="M53" s="35"/>
      <c r="N53" s="35"/>
      <c r="O53" s="35"/>
      <c r="P53" s="35"/>
      <c r="Q53" s="35"/>
      <c r="R53" s="35"/>
      <c r="S53" s="35"/>
      <c r="T53" s="36"/>
      <c r="U53" s="29"/>
      <c r="V53" s="36"/>
      <c r="W53" s="36"/>
      <c r="X53" s="36"/>
      <c r="Y53" s="36"/>
      <c r="Z53" s="36"/>
      <c r="AA53" s="36"/>
      <c r="AB53" s="36"/>
      <c r="AC53" s="36"/>
      <c r="AD53" s="36"/>
      <c r="AE53" s="37">
        <f t="shared" si="6"/>
        <v>0</v>
      </c>
    </row>
    <row r="54" spans="1:31" ht="12.75">
      <c r="A54" s="54" t="s">
        <v>153</v>
      </c>
      <c r="B54" s="38" t="s">
        <v>154</v>
      </c>
      <c r="C54" s="33"/>
      <c r="D54" s="33"/>
      <c r="E54" s="33"/>
      <c r="F54" s="34"/>
      <c r="G54" s="34"/>
      <c r="H54" s="35"/>
      <c r="I54" s="35"/>
      <c r="J54" s="35"/>
      <c r="K54" s="35"/>
      <c r="L54" s="36"/>
      <c r="M54" s="35"/>
      <c r="N54" s="35"/>
      <c r="O54" s="35"/>
      <c r="P54" s="35"/>
      <c r="Q54" s="35"/>
      <c r="R54" s="35"/>
      <c r="S54" s="35"/>
      <c r="T54" s="36"/>
      <c r="U54" s="29"/>
      <c r="V54" s="36"/>
      <c r="W54" s="36"/>
      <c r="X54" s="36"/>
      <c r="Y54" s="36"/>
      <c r="Z54" s="36"/>
      <c r="AA54" s="36"/>
      <c r="AB54" s="36"/>
      <c r="AC54" s="36"/>
      <c r="AD54" s="36"/>
      <c r="AE54" s="37">
        <f t="shared" si="6"/>
        <v>0</v>
      </c>
    </row>
    <row r="55" spans="1:31" ht="12.75">
      <c r="A55" s="54" t="s">
        <v>155</v>
      </c>
      <c r="B55" s="38" t="s">
        <v>156</v>
      </c>
      <c r="C55" s="33"/>
      <c r="D55" s="33"/>
      <c r="E55" s="33"/>
      <c r="F55" s="34"/>
      <c r="G55" s="34"/>
      <c r="H55" s="35"/>
      <c r="I55" s="35"/>
      <c r="J55" s="35"/>
      <c r="K55" s="35"/>
      <c r="L55" s="36"/>
      <c r="M55" s="35"/>
      <c r="N55" s="35"/>
      <c r="O55" s="35"/>
      <c r="P55" s="35"/>
      <c r="Q55" s="35"/>
      <c r="R55" s="35"/>
      <c r="S55" s="35"/>
      <c r="T55" s="36"/>
      <c r="U55" s="29"/>
      <c r="V55" s="36"/>
      <c r="W55" s="36"/>
      <c r="X55" s="36"/>
      <c r="Y55" s="36"/>
      <c r="Z55" s="36"/>
      <c r="AA55" s="36"/>
      <c r="AB55" s="36"/>
      <c r="AC55" s="36"/>
      <c r="AD55" s="36"/>
      <c r="AE55" s="37">
        <f t="shared" si="6"/>
        <v>0</v>
      </c>
    </row>
    <row r="56" spans="1:31" ht="12.75">
      <c r="A56" s="53" t="s">
        <v>157</v>
      </c>
      <c r="B56" s="38" t="s">
        <v>158</v>
      </c>
      <c r="C56" s="33"/>
      <c r="D56" s="33"/>
      <c r="E56" s="33"/>
      <c r="F56" s="34"/>
      <c r="G56" s="34"/>
      <c r="H56" s="35"/>
      <c r="I56" s="35"/>
      <c r="J56" s="35"/>
      <c r="K56" s="35"/>
      <c r="L56" s="36"/>
      <c r="M56" s="35"/>
      <c r="N56" s="35"/>
      <c r="O56" s="35"/>
      <c r="P56" s="35"/>
      <c r="Q56" s="35"/>
      <c r="R56" s="35"/>
      <c r="S56" s="35"/>
      <c r="T56" s="36"/>
      <c r="U56" s="29"/>
      <c r="V56" s="36"/>
      <c r="W56" s="36"/>
      <c r="X56" s="36"/>
      <c r="Y56" s="36"/>
      <c r="Z56" s="36"/>
      <c r="AA56" s="36"/>
      <c r="AB56" s="36"/>
      <c r="AC56" s="36"/>
      <c r="AD56" s="36"/>
      <c r="AE56" s="37">
        <f t="shared" si="6"/>
        <v>0</v>
      </c>
    </row>
    <row r="57" spans="1:31" ht="12.75">
      <c r="A57" s="53" t="s">
        <v>159</v>
      </c>
      <c r="B57" s="38" t="s">
        <v>160</v>
      </c>
      <c r="C57" s="33"/>
      <c r="D57" s="33"/>
      <c r="E57" s="33"/>
      <c r="F57" s="34"/>
      <c r="G57" s="34"/>
      <c r="H57" s="35"/>
      <c r="I57" s="35"/>
      <c r="J57" s="35"/>
      <c r="K57" s="35"/>
      <c r="L57" s="36"/>
      <c r="M57" s="35"/>
      <c r="N57" s="35"/>
      <c r="O57" s="35"/>
      <c r="P57" s="35"/>
      <c r="Q57" s="35"/>
      <c r="R57" s="35"/>
      <c r="S57" s="35"/>
      <c r="T57" s="36"/>
      <c r="U57" s="29"/>
      <c r="V57" s="36"/>
      <c r="W57" s="36"/>
      <c r="X57" s="36"/>
      <c r="Y57" s="36"/>
      <c r="Z57" s="36"/>
      <c r="AA57" s="36"/>
      <c r="AB57" s="36"/>
      <c r="AC57" s="36"/>
      <c r="AD57" s="36"/>
      <c r="AE57" s="37">
        <f t="shared" si="6"/>
        <v>0</v>
      </c>
    </row>
    <row r="58" spans="1:31" ht="12.75">
      <c r="A58" s="53" t="s">
        <v>161</v>
      </c>
      <c r="B58" s="38" t="s">
        <v>162</v>
      </c>
      <c r="C58" s="33"/>
      <c r="D58" s="33"/>
      <c r="E58" s="33"/>
      <c r="F58" s="34"/>
      <c r="G58" s="34"/>
      <c r="H58" s="35"/>
      <c r="I58" s="35"/>
      <c r="J58" s="35"/>
      <c r="K58" s="35"/>
      <c r="L58" s="36"/>
      <c r="M58" s="35"/>
      <c r="N58" s="35"/>
      <c r="O58" s="35"/>
      <c r="P58" s="35"/>
      <c r="Q58" s="35"/>
      <c r="R58" s="35"/>
      <c r="S58" s="35"/>
      <c r="T58" s="36"/>
      <c r="U58" s="29"/>
      <c r="V58" s="36"/>
      <c r="W58" s="36"/>
      <c r="X58" s="36"/>
      <c r="Y58" s="36"/>
      <c r="Z58" s="36"/>
      <c r="AA58" s="36"/>
      <c r="AB58" s="36"/>
      <c r="AC58" s="36"/>
      <c r="AD58" s="36">
        <v>18954119</v>
      </c>
      <c r="AE58" s="37">
        <f t="shared" si="6"/>
        <v>18954119</v>
      </c>
    </row>
    <row r="59" spans="1:54" s="4" customFormat="1" ht="12.75">
      <c r="A59" s="55" t="s">
        <v>163</v>
      </c>
      <c r="B59" s="48" t="s">
        <v>164</v>
      </c>
      <c r="C59" s="43">
        <f>SUM(C51:C58)</f>
        <v>0</v>
      </c>
      <c r="D59" s="43">
        <f aca="true" t="shared" si="11" ref="D59:AD59">SUM(D51:D58)</f>
        <v>0</v>
      </c>
      <c r="E59" s="43">
        <f t="shared" si="11"/>
        <v>0</v>
      </c>
      <c r="F59" s="43">
        <f t="shared" si="11"/>
        <v>0</v>
      </c>
      <c r="G59" s="43"/>
      <c r="H59" s="43">
        <f t="shared" si="11"/>
        <v>0</v>
      </c>
      <c r="I59" s="43">
        <f t="shared" si="11"/>
        <v>0</v>
      </c>
      <c r="J59" s="43">
        <f t="shared" si="11"/>
        <v>0</v>
      </c>
      <c r="K59" s="43">
        <f t="shared" si="11"/>
        <v>0</v>
      </c>
      <c r="L59" s="44">
        <f t="shared" si="11"/>
        <v>0</v>
      </c>
      <c r="M59" s="43">
        <f t="shared" si="11"/>
        <v>0</v>
      </c>
      <c r="N59" s="43">
        <f t="shared" si="11"/>
        <v>0</v>
      </c>
      <c r="O59" s="43">
        <f t="shared" si="11"/>
        <v>0</v>
      </c>
      <c r="P59" s="43">
        <f t="shared" si="11"/>
        <v>0</v>
      </c>
      <c r="Q59" s="43"/>
      <c r="R59" s="43"/>
      <c r="S59" s="43">
        <f t="shared" si="11"/>
        <v>0</v>
      </c>
      <c r="T59" s="44">
        <f t="shared" si="11"/>
        <v>0</v>
      </c>
      <c r="U59" s="44">
        <f t="shared" si="11"/>
        <v>0</v>
      </c>
      <c r="V59" s="44">
        <f t="shared" si="11"/>
        <v>0</v>
      </c>
      <c r="W59" s="44">
        <f t="shared" si="11"/>
        <v>0</v>
      </c>
      <c r="X59" s="44">
        <f t="shared" si="11"/>
        <v>0</v>
      </c>
      <c r="Y59" s="44">
        <f t="shared" si="11"/>
        <v>0</v>
      </c>
      <c r="Z59" s="44">
        <f>SUM(Z51:Z58)</f>
        <v>0</v>
      </c>
      <c r="AA59" s="44">
        <f>SUM(AA51:AA58)</f>
        <v>2410500</v>
      </c>
      <c r="AB59" s="44">
        <f t="shared" si="11"/>
        <v>0</v>
      </c>
      <c r="AC59" s="44"/>
      <c r="AD59" s="44">
        <f t="shared" si="11"/>
        <v>18954119</v>
      </c>
      <c r="AE59" s="37">
        <f t="shared" si="6"/>
        <v>21364619</v>
      </c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30"/>
      <c r="BA59" s="30"/>
      <c r="BB59" s="30"/>
    </row>
    <row r="60" spans="1:31" ht="12.75">
      <c r="A60" s="56" t="s">
        <v>165</v>
      </c>
      <c r="B60" s="38" t="s">
        <v>166</v>
      </c>
      <c r="C60" s="33"/>
      <c r="D60" s="33"/>
      <c r="E60" s="33"/>
      <c r="F60" s="34"/>
      <c r="G60" s="34"/>
      <c r="H60" s="35"/>
      <c r="I60" s="35"/>
      <c r="J60" s="35"/>
      <c r="K60" s="35"/>
      <c r="L60" s="36"/>
      <c r="M60" s="35"/>
      <c r="N60" s="35"/>
      <c r="O60" s="35"/>
      <c r="P60" s="35"/>
      <c r="Q60" s="35"/>
      <c r="R60" s="35"/>
      <c r="S60" s="35"/>
      <c r="T60" s="36"/>
      <c r="U60" s="29"/>
      <c r="V60" s="36"/>
      <c r="W60" s="36"/>
      <c r="X60" s="36"/>
      <c r="Y60" s="36"/>
      <c r="Z60" s="36"/>
      <c r="AA60" s="36"/>
      <c r="AB60" s="36"/>
      <c r="AC60" s="36"/>
      <c r="AD60" s="36"/>
      <c r="AE60" s="37">
        <f t="shared" si="6"/>
        <v>0</v>
      </c>
    </row>
    <row r="61" spans="1:31" ht="12.75">
      <c r="A61" s="56" t="s">
        <v>167</v>
      </c>
      <c r="B61" s="38" t="s">
        <v>168</v>
      </c>
      <c r="C61" s="33"/>
      <c r="D61" s="33"/>
      <c r="E61" s="33"/>
      <c r="F61" s="34"/>
      <c r="G61" s="34"/>
      <c r="H61" s="35"/>
      <c r="I61" s="35"/>
      <c r="J61" s="35"/>
      <c r="K61" s="35"/>
      <c r="L61" s="36"/>
      <c r="M61" s="35"/>
      <c r="N61" s="35"/>
      <c r="O61" s="35"/>
      <c r="P61" s="35"/>
      <c r="Q61" s="35"/>
      <c r="R61" s="35"/>
      <c r="S61" s="35"/>
      <c r="T61" s="36"/>
      <c r="U61" s="29"/>
      <c r="V61" s="36"/>
      <c r="W61" s="36"/>
      <c r="X61" s="36"/>
      <c r="Y61" s="36"/>
      <c r="Z61" s="36"/>
      <c r="AA61" s="36"/>
      <c r="AB61" s="36"/>
      <c r="AC61" s="36"/>
      <c r="AD61" s="36"/>
      <c r="AE61" s="37">
        <f t="shared" si="6"/>
        <v>0</v>
      </c>
    </row>
    <row r="62" spans="1:31" ht="12.75">
      <c r="A62" s="56" t="s">
        <v>169</v>
      </c>
      <c r="B62" s="38" t="s">
        <v>170</v>
      </c>
      <c r="C62" s="33"/>
      <c r="D62" s="33"/>
      <c r="E62" s="33"/>
      <c r="F62" s="34"/>
      <c r="G62" s="34"/>
      <c r="H62" s="35"/>
      <c r="I62" s="35"/>
      <c r="J62" s="35"/>
      <c r="K62" s="35"/>
      <c r="L62" s="36"/>
      <c r="M62" s="35"/>
      <c r="N62" s="35"/>
      <c r="O62" s="35"/>
      <c r="P62" s="35"/>
      <c r="Q62" s="35"/>
      <c r="R62" s="35"/>
      <c r="S62" s="35"/>
      <c r="T62" s="36"/>
      <c r="U62" s="29"/>
      <c r="V62" s="36"/>
      <c r="W62" s="36"/>
      <c r="X62" s="36"/>
      <c r="Y62" s="36"/>
      <c r="Z62" s="36"/>
      <c r="AA62" s="36"/>
      <c r="AB62" s="36"/>
      <c r="AC62" s="36"/>
      <c r="AD62" s="36"/>
      <c r="AE62" s="37">
        <f t="shared" si="6"/>
        <v>0</v>
      </c>
    </row>
    <row r="63" spans="1:31" ht="12.75">
      <c r="A63" s="56" t="s">
        <v>171</v>
      </c>
      <c r="B63" s="38" t="s">
        <v>172</v>
      </c>
      <c r="C63" s="33"/>
      <c r="D63" s="33"/>
      <c r="E63" s="33"/>
      <c r="F63" s="34"/>
      <c r="G63" s="34"/>
      <c r="H63" s="35"/>
      <c r="I63" s="35"/>
      <c r="J63" s="35"/>
      <c r="K63" s="35"/>
      <c r="L63" s="36"/>
      <c r="M63" s="35"/>
      <c r="N63" s="35"/>
      <c r="O63" s="35"/>
      <c r="P63" s="35"/>
      <c r="Q63" s="35"/>
      <c r="R63" s="35"/>
      <c r="S63" s="35"/>
      <c r="T63" s="36"/>
      <c r="U63" s="29"/>
      <c r="V63" s="36"/>
      <c r="W63" s="36"/>
      <c r="X63" s="36"/>
      <c r="Y63" s="36"/>
      <c r="Z63" s="36"/>
      <c r="AA63" s="36"/>
      <c r="AB63" s="36"/>
      <c r="AC63" s="36"/>
      <c r="AD63" s="36"/>
      <c r="AE63" s="37">
        <f t="shared" si="6"/>
        <v>0</v>
      </c>
    </row>
    <row r="64" spans="1:31" ht="12.75">
      <c r="A64" s="56" t="s">
        <v>173</v>
      </c>
      <c r="B64" s="38" t="s">
        <v>174</v>
      </c>
      <c r="C64" s="33"/>
      <c r="D64" s="33"/>
      <c r="E64" s="33"/>
      <c r="F64" s="34"/>
      <c r="G64" s="34"/>
      <c r="H64" s="35"/>
      <c r="I64" s="35"/>
      <c r="J64" s="35"/>
      <c r="K64" s="35"/>
      <c r="L64" s="36"/>
      <c r="M64" s="35"/>
      <c r="N64" s="35"/>
      <c r="O64" s="35"/>
      <c r="P64" s="35"/>
      <c r="Q64" s="35"/>
      <c r="R64" s="35"/>
      <c r="S64" s="35"/>
      <c r="T64" s="36"/>
      <c r="U64" s="29"/>
      <c r="V64" s="36"/>
      <c r="W64" s="36"/>
      <c r="X64" s="36"/>
      <c r="Y64" s="36"/>
      <c r="Z64" s="36"/>
      <c r="AA64" s="36"/>
      <c r="AB64" s="36"/>
      <c r="AC64" s="36"/>
      <c r="AD64" s="36"/>
      <c r="AE64" s="37">
        <f t="shared" si="6"/>
        <v>0</v>
      </c>
    </row>
    <row r="65" spans="1:31" ht="12.75">
      <c r="A65" s="56" t="s">
        <v>175</v>
      </c>
      <c r="B65" s="38" t="s">
        <v>176</v>
      </c>
      <c r="C65" s="33"/>
      <c r="D65" s="33"/>
      <c r="E65" s="33"/>
      <c r="F65" s="34"/>
      <c r="G65" s="34">
        <v>2099522</v>
      </c>
      <c r="H65" s="35"/>
      <c r="I65" s="35"/>
      <c r="J65" s="35"/>
      <c r="K65" s="35"/>
      <c r="L65" s="36"/>
      <c r="M65" s="35"/>
      <c r="N65" s="35"/>
      <c r="O65" s="35"/>
      <c r="P65" s="35"/>
      <c r="Q65" s="35"/>
      <c r="R65" s="35"/>
      <c r="S65" s="35"/>
      <c r="T65" s="36"/>
      <c r="U65" s="29"/>
      <c r="V65" s="36"/>
      <c r="W65" s="36"/>
      <c r="X65" s="36"/>
      <c r="Y65" s="36"/>
      <c r="Z65" s="36"/>
      <c r="AA65" s="36"/>
      <c r="AB65" s="36"/>
      <c r="AC65" s="36"/>
      <c r="AD65" s="36">
        <v>200000</v>
      </c>
      <c r="AE65" s="37">
        <f t="shared" si="6"/>
        <v>2299522</v>
      </c>
    </row>
    <row r="66" spans="1:31" ht="12.75">
      <c r="A66" s="56" t="s">
        <v>177</v>
      </c>
      <c r="B66" s="38" t="s">
        <v>178</v>
      </c>
      <c r="C66" s="33"/>
      <c r="D66" s="33"/>
      <c r="E66" s="33"/>
      <c r="F66" s="34"/>
      <c r="G66" s="34"/>
      <c r="H66" s="35"/>
      <c r="I66" s="35"/>
      <c r="J66" s="35"/>
      <c r="K66" s="35"/>
      <c r="L66" s="36"/>
      <c r="M66" s="35"/>
      <c r="N66" s="35"/>
      <c r="O66" s="35"/>
      <c r="P66" s="35"/>
      <c r="Q66" s="35"/>
      <c r="R66" s="35"/>
      <c r="S66" s="35"/>
      <c r="T66" s="36"/>
      <c r="U66" s="29"/>
      <c r="V66" s="36"/>
      <c r="W66" s="36"/>
      <c r="X66" s="36"/>
      <c r="Y66" s="36"/>
      <c r="Z66" s="36"/>
      <c r="AA66" s="36"/>
      <c r="AB66" s="36"/>
      <c r="AC66" s="36"/>
      <c r="AD66" s="36"/>
      <c r="AE66" s="37">
        <f t="shared" si="6"/>
        <v>0</v>
      </c>
    </row>
    <row r="67" spans="1:31" ht="12.75">
      <c r="A67" s="56" t="s">
        <v>179</v>
      </c>
      <c r="B67" s="38" t="s">
        <v>180</v>
      </c>
      <c r="C67" s="33"/>
      <c r="D67" s="33"/>
      <c r="E67" s="33"/>
      <c r="F67" s="34"/>
      <c r="G67" s="34"/>
      <c r="H67" s="35"/>
      <c r="I67" s="35">
        <v>1225000</v>
      </c>
      <c r="J67" s="35"/>
      <c r="K67" s="35"/>
      <c r="L67" s="36"/>
      <c r="M67" s="35"/>
      <c r="N67" s="35"/>
      <c r="O67" s="35"/>
      <c r="P67" s="35"/>
      <c r="Q67" s="35"/>
      <c r="R67" s="35"/>
      <c r="S67" s="35"/>
      <c r="T67" s="36"/>
      <c r="U67" s="29"/>
      <c r="V67" s="36"/>
      <c r="W67" s="36"/>
      <c r="X67" s="36"/>
      <c r="Y67" s="36"/>
      <c r="Z67" s="36"/>
      <c r="AA67" s="36"/>
      <c r="AB67" s="36"/>
      <c r="AC67" s="36"/>
      <c r="AD67" s="36"/>
      <c r="AE67" s="37">
        <f t="shared" si="6"/>
        <v>1225000</v>
      </c>
    </row>
    <row r="68" spans="1:31" ht="12.75">
      <c r="A68" s="56" t="s">
        <v>181</v>
      </c>
      <c r="B68" s="38" t="s">
        <v>182</v>
      </c>
      <c r="C68" s="33"/>
      <c r="D68" s="33"/>
      <c r="E68" s="33"/>
      <c r="F68" s="34"/>
      <c r="G68" s="34"/>
      <c r="H68" s="35"/>
      <c r="I68" s="35"/>
      <c r="J68" s="35"/>
      <c r="K68" s="35"/>
      <c r="L68" s="36"/>
      <c r="M68" s="35"/>
      <c r="N68" s="35"/>
      <c r="O68" s="35"/>
      <c r="P68" s="35"/>
      <c r="Q68" s="35"/>
      <c r="R68" s="35"/>
      <c r="S68" s="35"/>
      <c r="T68" s="36"/>
      <c r="U68" s="29"/>
      <c r="V68" s="36"/>
      <c r="W68" s="36"/>
      <c r="X68" s="36"/>
      <c r="Y68" s="36"/>
      <c r="Z68" s="36"/>
      <c r="AA68" s="36"/>
      <c r="AB68" s="36"/>
      <c r="AC68" s="36"/>
      <c r="AD68" s="36"/>
      <c r="AE68" s="37">
        <f t="shared" si="6"/>
        <v>0</v>
      </c>
    </row>
    <row r="69" spans="1:31" ht="12.75">
      <c r="A69" s="57" t="s">
        <v>183</v>
      </c>
      <c r="B69" s="38" t="s">
        <v>184</v>
      </c>
      <c r="C69" s="33"/>
      <c r="D69" s="33"/>
      <c r="E69" s="33"/>
      <c r="F69" s="34"/>
      <c r="G69" s="34"/>
      <c r="H69" s="35"/>
      <c r="I69" s="35"/>
      <c r="J69" s="35"/>
      <c r="K69" s="35"/>
      <c r="L69" s="36"/>
      <c r="M69" s="35"/>
      <c r="N69" s="35"/>
      <c r="O69" s="35"/>
      <c r="P69" s="35"/>
      <c r="Q69" s="35"/>
      <c r="R69" s="35"/>
      <c r="S69" s="35"/>
      <c r="T69" s="36"/>
      <c r="U69" s="29"/>
      <c r="V69" s="36"/>
      <c r="W69" s="36"/>
      <c r="X69" s="36"/>
      <c r="Y69" s="36"/>
      <c r="Z69" s="36"/>
      <c r="AA69" s="36"/>
      <c r="AB69" s="36"/>
      <c r="AC69" s="36"/>
      <c r="AD69" s="36"/>
      <c r="AE69" s="37">
        <f t="shared" si="6"/>
        <v>0</v>
      </c>
    </row>
    <row r="70" spans="1:31" ht="12.75">
      <c r="A70" s="56" t="s">
        <v>185</v>
      </c>
      <c r="B70" s="38" t="s">
        <v>186</v>
      </c>
      <c r="C70" s="33"/>
      <c r="D70" s="33"/>
      <c r="E70" s="33"/>
      <c r="F70" s="34"/>
      <c r="G70" s="34"/>
      <c r="H70" s="35"/>
      <c r="I70" s="35"/>
      <c r="J70" s="35"/>
      <c r="K70" s="35"/>
      <c r="L70" s="36"/>
      <c r="M70" s="35"/>
      <c r="N70" s="35"/>
      <c r="O70" s="35"/>
      <c r="P70" s="35"/>
      <c r="Q70" s="35"/>
      <c r="R70" s="35"/>
      <c r="S70" s="35"/>
      <c r="T70" s="36"/>
      <c r="U70" s="29"/>
      <c r="V70" s="36"/>
      <c r="W70" s="36"/>
      <c r="X70" s="36"/>
      <c r="Y70" s="36"/>
      <c r="Z70" s="36"/>
      <c r="AA70" s="36"/>
      <c r="AB70" s="36"/>
      <c r="AC70" s="36"/>
      <c r="AD70" s="36"/>
      <c r="AE70" s="37"/>
    </row>
    <row r="71" spans="1:31" ht="12.75">
      <c r="A71" s="57" t="s">
        <v>187</v>
      </c>
      <c r="B71" s="38" t="s">
        <v>188</v>
      </c>
      <c r="C71" s="33"/>
      <c r="D71" s="33"/>
      <c r="E71" s="33"/>
      <c r="F71" s="34"/>
      <c r="G71" s="34"/>
      <c r="H71" s="35"/>
      <c r="I71" s="35">
        <v>110325</v>
      </c>
      <c r="J71" s="35"/>
      <c r="K71" s="35"/>
      <c r="L71" s="36"/>
      <c r="M71" s="35"/>
      <c r="N71" s="35"/>
      <c r="O71" s="35"/>
      <c r="P71" s="35"/>
      <c r="Q71" s="35"/>
      <c r="R71" s="35"/>
      <c r="S71" s="35"/>
      <c r="T71" s="36"/>
      <c r="U71" s="29"/>
      <c r="V71" s="36">
        <v>2600000</v>
      </c>
      <c r="W71" s="36"/>
      <c r="X71" s="36"/>
      <c r="Y71" s="36"/>
      <c r="Z71" s="36"/>
      <c r="AA71" s="36"/>
      <c r="AB71" s="36"/>
      <c r="AC71" s="36"/>
      <c r="AD71" s="36"/>
      <c r="AE71" s="37">
        <f aca="true" t="shared" si="12" ref="AE71:AE95">SUM(C71:AD71)</f>
        <v>2710325</v>
      </c>
    </row>
    <row r="72" spans="1:31" ht="12.75">
      <c r="A72" s="57" t="s">
        <v>189</v>
      </c>
      <c r="B72" s="38" t="s">
        <v>190</v>
      </c>
      <c r="C72" s="33"/>
      <c r="D72" s="33"/>
      <c r="E72" s="33"/>
      <c r="F72" s="34"/>
      <c r="G72" s="34"/>
      <c r="H72" s="35"/>
      <c r="I72" s="35"/>
      <c r="J72" s="35"/>
      <c r="K72" s="35"/>
      <c r="L72" s="36"/>
      <c r="M72" s="35"/>
      <c r="N72" s="35"/>
      <c r="O72" s="35"/>
      <c r="P72" s="35"/>
      <c r="Q72" s="35"/>
      <c r="R72" s="35"/>
      <c r="S72" s="35"/>
      <c r="T72" s="36"/>
      <c r="U72" s="29"/>
      <c r="V72" s="36"/>
      <c r="W72" s="36"/>
      <c r="X72" s="36"/>
      <c r="Y72" s="36"/>
      <c r="Z72" s="36"/>
      <c r="AA72" s="36"/>
      <c r="AB72" s="36"/>
      <c r="AC72" s="36"/>
      <c r="AD72" s="36"/>
      <c r="AE72" s="37">
        <f t="shared" si="12"/>
        <v>0</v>
      </c>
    </row>
    <row r="73" spans="1:54" s="4" customFormat="1" ht="12.75">
      <c r="A73" s="55" t="s">
        <v>191</v>
      </c>
      <c r="B73" s="48" t="s">
        <v>192</v>
      </c>
      <c r="C73" s="43">
        <f>SUM(C60:C72)</f>
        <v>0</v>
      </c>
      <c r="D73" s="43">
        <f aca="true" t="shared" si="13" ref="D73:AD73">SUM(D60:D72)</f>
        <v>0</v>
      </c>
      <c r="E73" s="43">
        <f t="shared" si="13"/>
        <v>0</v>
      </c>
      <c r="F73" s="43">
        <f t="shared" si="13"/>
        <v>0</v>
      </c>
      <c r="G73" s="43">
        <f t="shared" si="13"/>
        <v>2099522</v>
      </c>
      <c r="H73" s="43">
        <f t="shared" si="13"/>
        <v>0</v>
      </c>
      <c r="I73" s="43">
        <f t="shared" si="13"/>
        <v>1335325</v>
      </c>
      <c r="J73" s="43">
        <f t="shared" si="13"/>
        <v>0</v>
      </c>
      <c r="K73" s="43">
        <f t="shared" si="13"/>
        <v>0</v>
      </c>
      <c r="L73" s="44">
        <f t="shared" si="13"/>
        <v>0</v>
      </c>
      <c r="M73" s="43">
        <f t="shared" si="13"/>
        <v>0</v>
      </c>
      <c r="N73" s="43">
        <f t="shared" si="13"/>
        <v>0</v>
      </c>
      <c r="O73" s="43">
        <f t="shared" si="13"/>
        <v>0</v>
      </c>
      <c r="P73" s="43">
        <f t="shared" si="13"/>
        <v>0</v>
      </c>
      <c r="Q73" s="43"/>
      <c r="R73" s="43"/>
      <c r="S73" s="43">
        <f t="shared" si="13"/>
        <v>0</v>
      </c>
      <c r="T73" s="44">
        <f t="shared" si="13"/>
        <v>0</v>
      </c>
      <c r="U73" s="44">
        <f t="shared" si="13"/>
        <v>0</v>
      </c>
      <c r="V73" s="44">
        <f t="shared" si="13"/>
        <v>2600000</v>
      </c>
      <c r="W73" s="44">
        <f t="shared" si="13"/>
        <v>0</v>
      </c>
      <c r="X73" s="44">
        <f t="shared" si="13"/>
        <v>0</v>
      </c>
      <c r="Y73" s="44">
        <f t="shared" si="13"/>
        <v>0</v>
      </c>
      <c r="Z73" s="44"/>
      <c r="AA73" s="44"/>
      <c r="AB73" s="44">
        <f t="shared" si="13"/>
        <v>0</v>
      </c>
      <c r="AC73" s="44"/>
      <c r="AD73" s="44">
        <f t="shared" si="13"/>
        <v>200000</v>
      </c>
      <c r="AE73" s="37">
        <f t="shared" si="12"/>
        <v>6234847</v>
      </c>
      <c r="AF73" s="30"/>
      <c r="AG73" s="30"/>
      <c r="AH73" s="30"/>
      <c r="AI73" s="30"/>
      <c r="AJ73" s="30"/>
      <c r="AK73" s="30"/>
      <c r="AL73" s="30"/>
      <c r="AM73" s="30"/>
      <c r="AN73" s="30"/>
      <c r="AO73" s="30"/>
      <c r="AP73" s="30"/>
      <c r="AQ73" s="30"/>
      <c r="AR73" s="30"/>
      <c r="AS73" s="30"/>
      <c r="AT73" s="30"/>
      <c r="AU73" s="30"/>
      <c r="AV73" s="30"/>
      <c r="AW73" s="30"/>
      <c r="AX73" s="30"/>
      <c r="AY73" s="30"/>
      <c r="AZ73" s="30"/>
      <c r="BA73" s="30"/>
      <c r="BB73" s="30"/>
    </row>
    <row r="74" spans="1:54" s="4" customFormat="1" ht="12.75">
      <c r="A74" s="58" t="s">
        <v>193</v>
      </c>
      <c r="B74" s="48"/>
      <c r="C74" s="43"/>
      <c r="D74" s="43"/>
      <c r="E74" s="43"/>
      <c r="F74" s="50"/>
      <c r="G74" s="50"/>
      <c r="H74" s="51"/>
      <c r="I74" s="51"/>
      <c r="J74" s="51"/>
      <c r="K74" s="51"/>
      <c r="L74" s="29"/>
      <c r="M74" s="51"/>
      <c r="N74" s="51"/>
      <c r="O74" s="51"/>
      <c r="P74" s="51"/>
      <c r="Q74" s="51"/>
      <c r="R74" s="51"/>
      <c r="S74" s="51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37">
        <f t="shared" si="12"/>
        <v>0</v>
      </c>
      <c r="AF74" s="30"/>
      <c r="AG74" s="30"/>
      <c r="AH74" s="30"/>
      <c r="AI74" s="30"/>
      <c r="AJ74" s="30"/>
      <c r="AK74" s="30"/>
      <c r="AL74" s="30"/>
      <c r="AM74" s="30"/>
      <c r="AN74" s="30"/>
      <c r="AO74" s="30"/>
      <c r="AP74" s="30"/>
      <c r="AQ74" s="30"/>
      <c r="AR74" s="30"/>
      <c r="AS74" s="30"/>
      <c r="AT74" s="30"/>
      <c r="AU74" s="30"/>
      <c r="AV74" s="30"/>
      <c r="AW74" s="30"/>
      <c r="AX74" s="30"/>
      <c r="AY74" s="30"/>
      <c r="AZ74" s="30"/>
      <c r="BA74" s="30"/>
      <c r="BB74" s="30"/>
    </row>
    <row r="75" spans="1:31" ht="12.75">
      <c r="A75" s="59" t="s">
        <v>194</v>
      </c>
      <c r="B75" s="38" t="s">
        <v>195</v>
      </c>
      <c r="C75" s="33"/>
      <c r="D75" s="33"/>
      <c r="E75" s="33"/>
      <c r="F75" s="34"/>
      <c r="G75" s="34"/>
      <c r="H75" s="35"/>
      <c r="I75" s="35"/>
      <c r="J75" s="35"/>
      <c r="K75" s="35"/>
      <c r="L75" s="36"/>
      <c r="M75" s="35">
        <v>300000</v>
      </c>
      <c r="N75" s="35"/>
      <c r="O75" s="35"/>
      <c r="P75" s="35"/>
      <c r="Q75" s="35"/>
      <c r="R75" s="35"/>
      <c r="S75" s="35"/>
      <c r="T75" s="36"/>
      <c r="U75" s="29"/>
      <c r="V75" s="36"/>
      <c r="W75" s="36"/>
      <c r="X75" s="36"/>
      <c r="Y75" s="36"/>
      <c r="Z75" s="36"/>
      <c r="AA75" s="36"/>
      <c r="AB75" s="36"/>
      <c r="AC75" s="36">
        <v>1664000</v>
      </c>
      <c r="AD75" s="36"/>
      <c r="AE75" s="37">
        <f t="shared" si="12"/>
        <v>1964000</v>
      </c>
    </row>
    <row r="76" spans="1:31" ht="12.75">
      <c r="A76" s="59" t="s">
        <v>196</v>
      </c>
      <c r="B76" s="38" t="s">
        <v>197</v>
      </c>
      <c r="C76" s="33"/>
      <c r="D76" s="33"/>
      <c r="E76" s="33"/>
      <c r="F76" s="34"/>
      <c r="G76" s="34"/>
      <c r="H76" s="35"/>
      <c r="I76" s="35"/>
      <c r="J76" s="35"/>
      <c r="K76" s="35"/>
      <c r="L76" s="36"/>
      <c r="M76" s="35"/>
      <c r="N76" s="35"/>
      <c r="O76" s="35"/>
      <c r="P76" s="35"/>
      <c r="Q76" s="35"/>
      <c r="R76" s="35">
        <v>100996219</v>
      </c>
      <c r="S76" s="35"/>
      <c r="T76" s="36"/>
      <c r="U76" s="29"/>
      <c r="V76" s="36"/>
      <c r="W76" s="36"/>
      <c r="X76" s="36"/>
      <c r="Y76" s="36"/>
      <c r="Z76" s="36"/>
      <c r="AA76" s="36"/>
      <c r="AB76" s="36"/>
      <c r="AC76" s="36"/>
      <c r="AD76" s="36"/>
      <c r="AE76" s="37">
        <f t="shared" si="12"/>
        <v>100996219</v>
      </c>
    </row>
    <row r="77" spans="1:31" ht="12.75">
      <c r="A77" s="59" t="s">
        <v>198</v>
      </c>
      <c r="B77" s="38" t="s">
        <v>199</v>
      </c>
      <c r="C77" s="33"/>
      <c r="D77" s="33"/>
      <c r="E77" s="33"/>
      <c r="F77" s="34"/>
      <c r="G77" s="34"/>
      <c r="H77" s="35"/>
      <c r="I77" s="35"/>
      <c r="J77" s="35"/>
      <c r="K77" s="35"/>
      <c r="L77" s="36"/>
      <c r="M77" s="35"/>
      <c r="N77" s="35"/>
      <c r="O77" s="35"/>
      <c r="P77" s="35"/>
      <c r="Q77" s="35"/>
      <c r="R77" s="35"/>
      <c r="S77" s="35"/>
      <c r="T77" s="36"/>
      <c r="U77" s="29"/>
      <c r="V77" s="36"/>
      <c r="W77" s="36"/>
      <c r="X77" s="36"/>
      <c r="Y77" s="36"/>
      <c r="Z77" s="36"/>
      <c r="AA77" s="36"/>
      <c r="AB77" s="36"/>
      <c r="AC77" s="36"/>
      <c r="AD77" s="36"/>
      <c r="AE77" s="37">
        <f t="shared" si="12"/>
        <v>0</v>
      </c>
    </row>
    <row r="78" spans="1:31" ht="12.75">
      <c r="A78" s="59" t="s">
        <v>200</v>
      </c>
      <c r="B78" s="38" t="s">
        <v>201</v>
      </c>
      <c r="C78" s="33"/>
      <c r="D78" s="33"/>
      <c r="E78" s="33"/>
      <c r="F78" s="34"/>
      <c r="G78" s="34"/>
      <c r="H78" s="35">
        <v>204646</v>
      </c>
      <c r="I78" s="35"/>
      <c r="J78" s="35"/>
      <c r="K78" s="35"/>
      <c r="L78" s="36">
        <v>95180</v>
      </c>
      <c r="M78" s="35"/>
      <c r="N78" s="35"/>
      <c r="O78" s="35"/>
      <c r="P78" s="35"/>
      <c r="Q78" s="35"/>
      <c r="R78" s="35"/>
      <c r="S78" s="35"/>
      <c r="T78" s="36"/>
      <c r="U78" s="29"/>
      <c r="V78" s="36"/>
      <c r="W78" s="36">
        <v>2250047</v>
      </c>
      <c r="X78" s="36"/>
      <c r="Y78" s="36"/>
      <c r="Z78" s="36"/>
      <c r="AA78" s="36"/>
      <c r="AB78" s="36">
        <v>2192393</v>
      </c>
      <c r="AC78" s="36"/>
      <c r="AD78" s="36"/>
      <c r="AE78" s="37">
        <f t="shared" si="12"/>
        <v>4742266</v>
      </c>
    </row>
    <row r="79" spans="1:31" ht="12.75">
      <c r="A79" s="45" t="s">
        <v>202</v>
      </c>
      <c r="B79" s="38" t="s">
        <v>203</v>
      </c>
      <c r="C79" s="33"/>
      <c r="D79" s="33"/>
      <c r="E79" s="33"/>
      <c r="F79" s="34"/>
      <c r="G79" s="34"/>
      <c r="H79" s="35"/>
      <c r="I79" s="35"/>
      <c r="J79" s="35"/>
      <c r="K79" s="35"/>
      <c r="L79" s="36"/>
      <c r="M79" s="35"/>
      <c r="N79" s="35"/>
      <c r="O79" s="35"/>
      <c r="P79" s="35"/>
      <c r="Q79" s="35"/>
      <c r="R79" s="35"/>
      <c r="S79" s="35"/>
      <c r="T79" s="36"/>
      <c r="U79" s="29"/>
      <c r="V79" s="36"/>
      <c r="W79" s="36"/>
      <c r="X79" s="36"/>
      <c r="Y79" s="36"/>
      <c r="Z79" s="36"/>
      <c r="AA79" s="36"/>
      <c r="AB79" s="36"/>
      <c r="AC79" s="36"/>
      <c r="AD79" s="36"/>
      <c r="AE79" s="37">
        <f t="shared" si="12"/>
        <v>0</v>
      </c>
    </row>
    <row r="80" spans="1:31" ht="12.75">
      <c r="A80" s="45" t="s">
        <v>204</v>
      </c>
      <c r="B80" s="38" t="s">
        <v>205</v>
      </c>
      <c r="C80" s="33"/>
      <c r="D80" s="33"/>
      <c r="E80" s="33"/>
      <c r="F80" s="34"/>
      <c r="G80" s="34"/>
      <c r="H80" s="35"/>
      <c r="I80" s="35"/>
      <c r="J80" s="35"/>
      <c r="K80" s="35"/>
      <c r="L80" s="36"/>
      <c r="M80" s="35"/>
      <c r="N80" s="35"/>
      <c r="O80" s="35"/>
      <c r="P80" s="35"/>
      <c r="Q80" s="35"/>
      <c r="R80" s="35"/>
      <c r="S80" s="35"/>
      <c r="T80" s="36"/>
      <c r="U80" s="29"/>
      <c r="V80" s="36"/>
      <c r="W80" s="36"/>
      <c r="X80" s="36"/>
      <c r="Y80" s="36"/>
      <c r="Z80" s="36"/>
      <c r="AA80" s="36"/>
      <c r="AB80" s="36"/>
      <c r="AC80" s="36"/>
      <c r="AD80" s="36"/>
      <c r="AE80" s="37">
        <f t="shared" si="12"/>
        <v>0</v>
      </c>
    </row>
    <row r="81" spans="1:31" ht="12.75">
      <c r="A81" s="45" t="s">
        <v>206</v>
      </c>
      <c r="B81" s="38" t="s">
        <v>207</v>
      </c>
      <c r="C81" s="33"/>
      <c r="D81" s="33"/>
      <c r="E81" s="33"/>
      <c r="F81" s="34"/>
      <c r="G81" s="34"/>
      <c r="H81" s="35">
        <v>55254</v>
      </c>
      <c r="I81" s="35"/>
      <c r="J81" s="35"/>
      <c r="K81" s="35"/>
      <c r="L81" s="36">
        <v>25699</v>
      </c>
      <c r="M81" s="35"/>
      <c r="N81" s="35"/>
      <c r="O81" s="35"/>
      <c r="P81" s="35"/>
      <c r="Q81" s="35"/>
      <c r="R81" s="35">
        <v>12245683</v>
      </c>
      <c r="S81" s="35"/>
      <c r="T81" s="36"/>
      <c r="U81" s="29"/>
      <c r="V81" s="36"/>
      <c r="W81" s="36">
        <v>607512</v>
      </c>
      <c r="X81" s="36"/>
      <c r="Y81" s="36"/>
      <c r="Z81" s="36"/>
      <c r="AA81" s="36"/>
      <c r="AB81" s="36">
        <v>591946</v>
      </c>
      <c r="AC81" s="36"/>
      <c r="AD81" s="36"/>
      <c r="AE81" s="37">
        <f t="shared" si="12"/>
        <v>13526094</v>
      </c>
    </row>
    <row r="82" spans="1:54" s="4" customFormat="1" ht="12.75">
      <c r="A82" s="60" t="s">
        <v>208</v>
      </c>
      <c r="B82" s="48" t="s">
        <v>209</v>
      </c>
      <c r="C82" s="43">
        <f>SUM(C75:C81)</f>
        <v>0</v>
      </c>
      <c r="D82" s="43">
        <f aca="true" t="shared" si="14" ref="D82:AD82">SUM(D75:D81)</f>
        <v>0</v>
      </c>
      <c r="E82" s="43">
        <f t="shared" si="14"/>
        <v>0</v>
      </c>
      <c r="F82" s="43">
        <f t="shared" si="14"/>
        <v>0</v>
      </c>
      <c r="G82" s="43"/>
      <c r="H82" s="43">
        <f t="shared" si="14"/>
        <v>259900</v>
      </c>
      <c r="I82" s="43">
        <f t="shared" si="14"/>
        <v>0</v>
      </c>
      <c r="J82" s="43">
        <f t="shared" si="14"/>
        <v>0</v>
      </c>
      <c r="K82" s="43">
        <f t="shared" si="14"/>
        <v>0</v>
      </c>
      <c r="L82" s="44">
        <f t="shared" si="14"/>
        <v>120879</v>
      </c>
      <c r="M82" s="43">
        <f t="shared" si="14"/>
        <v>300000</v>
      </c>
      <c r="N82" s="43">
        <f t="shared" si="14"/>
        <v>0</v>
      </c>
      <c r="O82" s="43">
        <f t="shared" si="14"/>
        <v>0</v>
      </c>
      <c r="P82" s="43">
        <f t="shared" si="14"/>
        <v>0</v>
      </c>
      <c r="Q82" s="43">
        <f t="shared" si="14"/>
        <v>0</v>
      </c>
      <c r="R82" s="43">
        <f t="shared" si="14"/>
        <v>113241902</v>
      </c>
      <c r="S82" s="43">
        <f t="shared" si="14"/>
        <v>0</v>
      </c>
      <c r="T82" s="44">
        <f t="shared" si="14"/>
        <v>0</v>
      </c>
      <c r="U82" s="44">
        <f t="shared" si="14"/>
        <v>0</v>
      </c>
      <c r="V82" s="44">
        <f t="shared" si="14"/>
        <v>0</v>
      </c>
      <c r="W82" s="44">
        <f t="shared" si="14"/>
        <v>2857559</v>
      </c>
      <c r="X82" s="44">
        <f t="shared" si="14"/>
        <v>0</v>
      </c>
      <c r="Y82" s="44">
        <f t="shared" si="14"/>
        <v>0</v>
      </c>
      <c r="Z82" s="44"/>
      <c r="AA82" s="44"/>
      <c r="AB82" s="44">
        <f t="shared" si="14"/>
        <v>2784339</v>
      </c>
      <c r="AC82" s="44">
        <f t="shared" si="14"/>
        <v>1664000</v>
      </c>
      <c r="AD82" s="44">
        <f t="shared" si="14"/>
        <v>0</v>
      </c>
      <c r="AE82" s="37">
        <f t="shared" si="12"/>
        <v>121228579</v>
      </c>
      <c r="AF82" s="30"/>
      <c r="AG82" s="30"/>
      <c r="AH82" s="30"/>
      <c r="AI82" s="30"/>
      <c r="AJ82" s="30"/>
      <c r="AK82" s="30"/>
      <c r="AL82" s="30"/>
      <c r="AM82" s="30"/>
      <c r="AN82" s="30"/>
      <c r="AO82" s="30"/>
      <c r="AP82" s="30"/>
      <c r="AQ82" s="30"/>
      <c r="AR82" s="30"/>
      <c r="AS82" s="30"/>
      <c r="AT82" s="30"/>
      <c r="AU82" s="30"/>
      <c r="AV82" s="30"/>
      <c r="AW82" s="30"/>
      <c r="AX82" s="30"/>
      <c r="AY82" s="30"/>
      <c r="AZ82" s="30"/>
      <c r="BA82" s="30"/>
      <c r="BB82" s="30"/>
    </row>
    <row r="83" spans="1:31" ht="12.75">
      <c r="A83" s="53" t="s">
        <v>210</v>
      </c>
      <c r="B83" s="38" t="s">
        <v>211</v>
      </c>
      <c r="C83" s="33"/>
      <c r="D83" s="33"/>
      <c r="E83" s="33"/>
      <c r="F83" s="34">
        <v>152830</v>
      </c>
      <c r="G83" s="34"/>
      <c r="H83" s="35"/>
      <c r="I83" s="35"/>
      <c r="J83" s="35"/>
      <c r="K83" s="35"/>
      <c r="L83" s="36">
        <v>40867927</v>
      </c>
      <c r="M83" s="35">
        <v>36826352</v>
      </c>
      <c r="N83" s="35"/>
      <c r="O83" s="35"/>
      <c r="P83" s="35"/>
      <c r="Q83" s="35">
        <v>14079034</v>
      </c>
      <c r="R83" s="35"/>
      <c r="S83" s="35"/>
      <c r="T83" s="36">
        <v>10000</v>
      </c>
      <c r="U83" s="29"/>
      <c r="V83" s="36"/>
      <c r="W83" s="36">
        <v>10919012</v>
      </c>
      <c r="X83" s="36"/>
      <c r="Y83" s="36"/>
      <c r="Z83" s="36"/>
      <c r="AA83" s="36"/>
      <c r="AB83" s="36"/>
      <c r="AC83" s="36"/>
      <c r="AD83" s="36"/>
      <c r="AE83" s="37">
        <f t="shared" si="12"/>
        <v>102855155</v>
      </c>
    </row>
    <row r="84" spans="1:31" ht="12.75">
      <c r="A84" s="53" t="s">
        <v>212</v>
      </c>
      <c r="B84" s="38" t="s">
        <v>213</v>
      </c>
      <c r="C84" s="33"/>
      <c r="D84" s="33"/>
      <c r="E84" s="33"/>
      <c r="F84" s="34"/>
      <c r="G84" s="34"/>
      <c r="H84" s="35"/>
      <c r="I84" s="35"/>
      <c r="J84" s="35"/>
      <c r="K84" s="35"/>
      <c r="L84" s="36"/>
      <c r="M84" s="35"/>
      <c r="N84" s="35"/>
      <c r="O84" s="35"/>
      <c r="P84" s="35"/>
      <c r="Q84" s="35"/>
      <c r="R84" s="35"/>
      <c r="S84" s="35"/>
      <c r="T84" s="36"/>
      <c r="U84" s="29"/>
      <c r="V84" s="36"/>
      <c r="W84" s="36"/>
      <c r="X84" s="36"/>
      <c r="Y84" s="36"/>
      <c r="Z84" s="36"/>
      <c r="AA84" s="36"/>
      <c r="AB84" s="36"/>
      <c r="AC84" s="36"/>
      <c r="AD84" s="36"/>
      <c r="AE84" s="37">
        <f t="shared" si="12"/>
        <v>0</v>
      </c>
    </row>
    <row r="85" spans="1:31" ht="12.75">
      <c r="A85" s="53" t="s">
        <v>214</v>
      </c>
      <c r="B85" s="38" t="s">
        <v>215</v>
      </c>
      <c r="C85" s="33"/>
      <c r="D85" s="33"/>
      <c r="E85" s="33"/>
      <c r="F85" s="34"/>
      <c r="G85" s="34"/>
      <c r="H85" s="35"/>
      <c r="I85" s="35"/>
      <c r="J85" s="35"/>
      <c r="K85" s="35"/>
      <c r="L85" s="36"/>
      <c r="M85" s="35"/>
      <c r="N85" s="35"/>
      <c r="O85" s="35"/>
      <c r="P85" s="35"/>
      <c r="Q85" s="35"/>
      <c r="R85" s="35"/>
      <c r="S85" s="35"/>
      <c r="T85" s="36"/>
      <c r="U85" s="29"/>
      <c r="V85" s="36"/>
      <c r="W85" s="36"/>
      <c r="X85" s="36"/>
      <c r="Y85" s="36"/>
      <c r="Z85" s="36"/>
      <c r="AA85" s="36"/>
      <c r="AB85" s="36"/>
      <c r="AC85" s="36"/>
      <c r="AD85" s="36"/>
      <c r="AE85" s="37">
        <f t="shared" si="12"/>
        <v>0</v>
      </c>
    </row>
    <row r="86" spans="1:31" ht="12.75">
      <c r="A86" s="53" t="s">
        <v>216</v>
      </c>
      <c r="B86" s="38" t="s">
        <v>217</v>
      </c>
      <c r="C86" s="33"/>
      <c r="D86" s="33"/>
      <c r="E86" s="33"/>
      <c r="F86" s="34">
        <v>41260</v>
      </c>
      <c r="G86" s="34"/>
      <c r="H86" s="35"/>
      <c r="I86" s="35"/>
      <c r="J86" s="35"/>
      <c r="K86" s="35"/>
      <c r="L86" s="36">
        <v>14983119</v>
      </c>
      <c r="M86" s="35">
        <v>9943115</v>
      </c>
      <c r="N86" s="35"/>
      <c r="O86" s="35"/>
      <c r="P86" s="35"/>
      <c r="Q86" s="35">
        <v>3801339</v>
      </c>
      <c r="R86" s="35"/>
      <c r="S86" s="35"/>
      <c r="T86" s="36">
        <v>2700</v>
      </c>
      <c r="U86" s="29"/>
      <c r="V86" s="36"/>
      <c r="W86" s="36">
        <v>2948133</v>
      </c>
      <c r="X86" s="36"/>
      <c r="Y86" s="36"/>
      <c r="Z86" s="36"/>
      <c r="AA86" s="36"/>
      <c r="AB86" s="36"/>
      <c r="AC86" s="36"/>
      <c r="AD86" s="36"/>
      <c r="AE86" s="37">
        <f t="shared" si="12"/>
        <v>31719666</v>
      </c>
    </row>
    <row r="87" spans="1:54" s="4" customFormat="1" ht="12.75">
      <c r="A87" s="55" t="s">
        <v>218</v>
      </c>
      <c r="B87" s="48" t="s">
        <v>219</v>
      </c>
      <c r="C87" s="43">
        <f>SUM(C83:C86)</f>
        <v>0</v>
      </c>
      <c r="D87" s="43">
        <f aca="true" t="shared" si="15" ref="D87:AD87">SUM(D83:D86)</f>
        <v>0</v>
      </c>
      <c r="E87" s="43">
        <f t="shared" si="15"/>
        <v>0</v>
      </c>
      <c r="F87" s="43">
        <f t="shared" si="15"/>
        <v>194090</v>
      </c>
      <c r="G87" s="43"/>
      <c r="H87" s="43">
        <f t="shared" si="15"/>
        <v>0</v>
      </c>
      <c r="I87" s="43">
        <f t="shared" si="15"/>
        <v>0</v>
      </c>
      <c r="J87" s="43">
        <f t="shared" si="15"/>
        <v>0</v>
      </c>
      <c r="K87" s="43">
        <f t="shared" si="15"/>
        <v>0</v>
      </c>
      <c r="L87" s="44">
        <f t="shared" si="15"/>
        <v>55851046</v>
      </c>
      <c r="M87" s="43">
        <f t="shared" si="15"/>
        <v>46769467</v>
      </c>
      <c r="N87" s="43">
        <f t="shared" si="15"/>
        <v>0</v>
      </c>
      <c r="O87" s="43">
        <f t="shared" si="15"/>
        <v>0</v>
      </c>
      <c r="P87" s="43">
        <f t="shared" si="15"/>
        <v>0</v>
      </c>
      <c r="Q87" s="43">
        <f t="shared" si="15"/>
        <v>17880373</v>
      </c>
      <c r="R87" s="43">
        <f t="shared" si="15"/>
        <v>0</v>
      </c>
      <c r="S87" s="43">
        <f t="shared" si="15"/>
        <v>0</v>
      </c>
      <c r="T87" s="44">
        <f t="shared" si="15"/>
        <v>12700</v>
      </c>
      <c r="U87" s="44">
        <f t="shared" si="15"/>
        <v>0</v>
      </c>
      <c r="V87" s="44">
        <f t="shared" si="15"/>
        <v>0</v>
      </c>
      <c r="W87" s="44">
        <f t="shared" si="15"/>
        <v>13867145</v>
      </c>
      <c r="X87" s="44">
        <f t="shared" si="15"/>
        <v>0</v>
      </c>
      <c r="Y87" s="44">
        <f t="shared" si="15"/>
        <v>0</v>
      </c>
      <c r="Z87" s="44"/>
      <c r="AA87" s="44"/>
      <c r="AB87" s="44">
        <f t="shared" si="15"/>
        <v>0</v>
      </c>
      <c r="AC87" s="44">
        <f t="shared" si="15"/>
        <v>0</v>
      </c>
      <c r="AD87" s="44">
        <f t="shared" si="15"/>
        <v>0</v>
      </c>
      <c r="AE87" s="37">
        <f t="shared" si="12"/>
        <v>134574821</v>
      </c>
      <c r="AF87" s="30"/>
      <c r="AG87" s="30"/>
      <c r="AH87" s="30"/>
      <c r="AI87" s="30"/>
      <c r="AJ87" s="30"/>
      <c r="AK87" s="30"/>
      <c r="AL87" s="30"/>
      <c r="AM87" s="30"/>
      <c r="AN87" s="30"/>
      <c r="AO87" s="30"/>
      <c r="AP87" s="30"/>
      <c r="AQ87" s="30"/>
      <c r="AR87" s="30"/>
      <c r="AS87" s="30"/>
      <c r="AT87" s="30"/>
      <c r="AU87" s="30"/>
      <c r="AV87" s="30"/>
      <c r="AW87" s="30"/>
      <c r="AX87" s="30"/>
      <c r="AY87" s="30"/>
      <c r="AZ87" s="30"/>
      <c r="BA87" s="30"/>
      <c r="BB87" s="30"/>
    </row>
    <row r="88" spans="1:31" ht="12.75">
      <c r="A88" s="53" t="s">
        <v>220</v>
      </c>
      <c r="B88" s="38" t="s">
        <v>221</v>
      </c>
      <c r="C88" s="33"/>
      <c r="D88" s="33"/>
      <c r="E88" s="33"/>
      <c r="F88" s="34"/>
      <c r="G88" s="34"/>
      <c r="H88" s="35"/>
      <c r="I88" s="35"/>
      <c r="J88" s="35"/>
      <c r="K88" s="35"/>
      <c r="L88" s="36"/>
      <c r="M88" s="35"/>
      <c r="N88" s="35"/>
      <c r="O88" s="35"/>
      <c r="P88" s="35"/>
      <c r="Q88" s="35"/>
      <c r="R88" s="35"/>
      <c r="S88" s="35"/>
      <c r="T88" s="36"/>
      <c r="U88" s="29"/>
      <c r="V88" s="36"/>
      <c r="W88" s="36"/>
      <c r="X88" s="36"/>
      <c r="Y88" s="36"/>
      <c r="Z88" s="36"/>
      <c r="AA88" s="36"/>
      <c r="AB88" s="36"/>
      <c r="AC88" s="36"/>
      <c r="AD88" s="36"/>
      <c r="AE88" s="37">
        <f t="shared" si="12"/>
        <v>0</v>
      </c>
    </row>
    <row r="89" spans="1:31" ht="12.75">
      <c r="A89" s="53" t="s">
        <v>222</v>
      </c>
      <c r="B89" s="38" t="s">
        <v>223</v>
      </c>
      <c r="C89" s="33"/>
      <c r="D89" s="33"/>
      <c r="E89" s="33"/>
      <c r="F89" s="34"/>
      <c r="G89" s="34"/>
      <c r="H89" s="35"/>
      <c r="I89" s="35"/>
      <c r="J89" s="35"/>
      <c r="K89" s="35"/>
      <c r="L89" s="36"/>
      <c r="M89" s="35"/>
      <c r="N89" s="35"/>
      <c r="O89" s="35"/>
      <c r="P89" s="35"/>
      <c r="Q89" s="35"/>
      <c r="R89" s="35"/>
      <c r="S89" s="35"/>
      <c r="T89" s="36"/>
      <c r="U89" s="29"/>
      <c r="V89" s="36"/>
      <c r="W89" s="36"/>
      <c r="X89" s="36"/>
      <c r="Y89" s="36"/>
      <c r="Z89" s="36"/>
      <c r="AA89" s="36"/>
      <c r="AB89" s="36"/>
      <c r="AC89" s="36"/>
      <c r="AD89" s="36"/>
      <c r="AE89" s="37">
        <f t="shared" si="12"/>
        <v>0</v>
      </c>
    </row>
    <row r="90" spans="1:31" ht="12.75">
      <c r="A90" s="53" t="s">
        <v>224</v>
      </c>
      <c r="B90" s="38" t="s">
        <v>225</v>
      </c>
      <c r="C90" s="33"/>
      <c r="D90" s="33"/>
      <c r="E90" s="33"/>
      <c r="F90" s="34"/>
      <c r="G90" s="34"/>
      <c r="H90" s="35"/>
      <c r="I90" s="35"/>
      <c r="J90" s="35"/>
      <c r="K90" s="35"/>
      <c r="L90" s="36"/>
      <c r="M90" s="35"/>
      <c r="N90" s="35"/>
      <c r="O90" s="35"/>
      <c r="P90" s="35"/>
      <c r="Q90" s="35"/>
      <c r="R90" s="35"/>
      <c r="S90" s="35"/>
      <c r="T90" s="36"/>
      <c r="U90" s="29"/>
      <c r="V90" s="36"/>
      <c r="W90" s="36"/>
      <c r="X90" s="36"/>
      <c r="Y90" s="36"/>
      <c r="Z90" s="36"/>
      <c r="AA90" s="36"/>
      <c r="AB90" s="36"/>
      <c r="AC90" s="36"/>
      <c r="AD90" s="36"/>
      <c r="AE90" s="37">
        <f t="shared" si="12"/>
        <v>0</v>
      </c>
    </row>
    <row r="91" spans="1:31" ht="12.75">
      <c r="A91" s="53" t="s">
        <v>226</v>
      </c>
      <c r="B91" s="38" t="s">
        <v>227</v>
      </c>
      <c r="C91" s="33"/>
      <c r="D91" s="33"/>
      <c r="E91" s="33"/>
      <c r="F91" s="34"/>
      <c r="G91" s="34"/>
      <c r="H91" s="35"/>
      <c r="I91" s="35"/>
      <c r="J91" s="35"/>
      <c r="K91" s="35"/>
      <c r="L91" s="36"/>
      <c r="M91" s="35"/>
      <c r="N91" s="35"/>
      <c r="O91" s="35"/>
      <c r="P91" s="35"/>
      <c r="Q91" s="35"/>
      <c r="R91" s="35"/>
      <c r="S91" s="35"/>
      <c r="T91" s="36"/>
      <c r="U91" s="29"/>
      <c r="V91" s="36"/>
      <c r="W91" s="36"/>
      <c r="X91" s="36"/>
      <c r="Y91" s="36"/>
      <c r="Z91" s="36"/>
      <c r="AA91" s="36"/>
      <c r="AB91" s="36"/>
      <c r="AC91" s="36"/>
      <c r="AD91" s="36"/>
      <c r="AE91" s="37">
        <f t="shared" si="12"/>
        <v>0</v>
      </c>
    </row>
    <row r="92" spans="1:31" ht="12.75">
      <c r="A92" s="53" t="s">
        <v>228</v>
      </c>
      <c r="B92" s="38" t="s">
        <v>229</v>
      </c>
      <c r="C92" s="33"/>
      <c r="D92" s="33"/>
      <c r="E92" s="33"/>
      <c r="F92" s="34"/>
      <c r="G92" s="34"/>
      <c r="H92" s="35"/>
      <c r="I92" s="35"/>
      <c r="J92" s="35"/>
      <c r="K92" s="35"/>
      <c r="L92" s="36"/>
      <c r="M92" s="35"/>
      <c r="N92" s="35"/>
      <c r="O92" s="35"/>
      <c r="P92" s="35"/>
      <c r="Q92" s="35"/>
      <c r="R92" s="35"/>
      <c r="S92" s="35"/>
      <c r="T92" s="36"/>
      <c r="U92" s="29"/>
      <c r="V92" s="36"/>
      <c r="W92" s="36"/>
      <c r="X92" s="36"/>
      <c r="Y92" s="36"/>
      <c r="Z92" s="36"/>
      <c r="AA92" s="36"/>
      <c r="AB92" s="36"/>
      <c r="AC92" s="36"/>
      <c r="AD92" s="36"/>
      <c r="AE92" s="37">
        <f t="shared" si="12"/>
        <v>0</v>
      </c>
    </row>
    <row r="93" spans="1:31" ht="12.75">
      <c r="A93" s="53" t="s">
        <v>230</v>
      </c>
      <c r="B93" s="38" t="s">
        <v>231</v>
      </c>
      <c r="C93" s="33"/>
      <c r="D93" s="33"/>
      <c r="E93" s="33"/>
      <c r="F93" s="34"/>
      <c r="G93" s="34"/>
      <c r="H93" s="35"/>
      <c r="I93" s="35"/>
      <c r="J93" s="35"/>
      <c r="K93" s="35"/>
      <c r="L93" s="36"/>
      <c r="M93" s="35"/>
      <c r="N93" s="35"/>
      <c r="O93" s="35"/>
      <c r="P93" s="35"/>
      <c r="Q93" s="35"/>
      <c r="R93" s="35"/>
      <c r="S93" s="35"/>
      <c r="T93" s="36"/>
      <c r="U93" s="29"/>
      <c r="V93" s="36"/>
      <c r="W93" s="36"/>
      <c r="X93" s="36"/>
      <c r="Y93" s="36"/>
      <c r="Z93" s="36"/>
      <c r="AA93" s="36"/>
      <c r="AB93" s="36"/>
      <c r="AC93" s="36"/>
      <c r="AD93" s="36"/>
      <c r="AE93" s="37">
        <f t="shared" si="12"/>
        <v>0</v>
      </c>
    </row>
    <row r="94" spans="1:31" ht="12.75">
      <c r="A94" s="53" t="s">
        <v>232</v>
      </c>
      <c r="B94" s="38" t="s">
        <v>233</v>
      </c>
      <c r="C94" s="33"/>
      <c r="D94" s="33"/>
      <c r="E94" s="33"/>
      <c r="F94" s="34"/>
      <c r="G94" s="34"/>
      <c r="H94" s="35"/>
      <c r="I94" s="35"/>
      <c r="J94" s="35"/>
      <c r="K94" s="35"/>
      <c r="L94" s="36"/>
      <c r="M94" s="35"/>
      <c r="N94" s="35"/>
      <c r="O94" s="35"/>
      <c r="P94" s="35"/>
      <c r="Q94" s="35"/>
      <c r="R94" s="35"/>
      <c r="S94" s="35"/>
      <c r="T94" s="36"/>
      <c r="U94" s="29"/>
      <c r="V94" s="36"/>
      <c r="W94" s="36"/>
      <c r="X94" s="36"/>
      <c r="Y94" s="36"/>
      <c r="Z94" s="36"/>
      <c r="AA94" s="36"/>
      <c r="AB94" s="36"/>
      <c r="AC94" s="36"/>
      <c r="AD94" s="36"/>
      <c r="AE94" s="37">
        <f t="shared" si="12"/>
        <v>0</v>
      </c>
    </row>
    <row r="95" spans="1:31" ht="12.75">
      <c r="A95" s="53" t="s">
        <v>234</v>
      </c>
      <c r="B95" s="38" t="s">
        <v>235</v>
      </c>
      <c r="C95" s="33"/>
      <c r="D95" s="33"/>
      <c r="E95" s="33"/>
      <c r="F95" s="34"/>
      <c r="G95" s="34"/>
      <c r="H95" s="35"/>
      <c r="I95" s="35"/>
      <c r="J95" s="35"/>
      <c r="K95" s="35"/>
      <c r="L95" s="36"/>
      <c r="M95" s="35"/>
      <c r="N95" s="35"/>
      <c r="O95" s="35"/>
      <c r="P95" s="35"/>
      <c r="Q95" s="35"/>
      <c r="R95" s="35"/>
      <c r="S95" s="35"/>
      <c r="T95" s="36"/>
      <c r="U95" s="29"/>
      <c r="V95" s="36"/>
      <c r="W95" s="36"/>
      <c r="X95" s="36"/>
      <c r="Y95" s="36"/>
      <c r="Z95" s="36"/>
      <c r="AA95" s="36"/>
      <c r="AB95" s="36"/>
      <c r="AC95" s="36"/>
      <c r="AD95" s="36"/>
      <c r="AE95" s="37">
        <f t="shared" si="12"/>
        <v>0</v>
      </c>
    </row>
    <row r="96" spans="1:31" ht="12.75">
      <c r="A96" s="53" t="s">
        <v>236</v>
      </c>
      <c r="B96" s="38" t="s">
        <v>237</v>
      </c>
      <c r="C96" s="33"/>
      <c r="D96" s="33"/>
      <c r="E96" s="33"/>
      <c r="F96" s="34"/>
      <c r="G96" s="34"/>
      <c r="H96" s="35"/>
      <c r="I96" s="35"/>
      <c r="J96" s="35"/>
      <c r="K96" s="35"/>
      <c r="L96" s="36"/>
      <c r="M96" s="35"/>
      <c r="N96" s="35"/>
      <c r="O96" s="35"/>
      <c r="P96" s="35"/>
      <c r="Q96" s="35"/>
      <c r="R96" s="35"/>
      <c r="S96" s="35"/>
      <c r="T96" s="36"/>
      <c r="U96" s="29"/>
      <c r="V96" s="36"/>
      <c r="W96" s="36"/>
      <c r="X96" s="36"/>
      <c r="Y96" s="36"/>
      <c r="Z96" s="36"/>
      <c r="AA96" s="36"/>
      <c r="AB96" s="36"/>
      <c r="AC96" s="36"/>
      <c r="AD96" s="36"/>
      <c r="AE96" s="37"/>
    </row>
    <row r="97" spans="1:54" s="4" customFormat="1" ht="12.75">
      <c r="A97" s="55" t="s">
        <v>238</v>
      </c>
      <c r="B97" s="48" t="s">
        <v>239</v>
      </c>
      <c r="C97" s="43">
        <f aca="true" t="shared" si="16" ref="C97:AD97">SUM(C88:C95)</f>
        <v>0</v>
      </c>
      <c r="D97" s="43">
        <f t="shared" si="16"/>
        <v>0</v>
      </c>
      <c r="E97" s="43">
        <f t="shared" si="16"/>
        <v>0</v>
      </c>
      <c r="F97" s="43">
        <f t="shared" si="16"/>
        <v>0</v>
      </c>
      <c r="G97" s="43"/>
      <c r="H97" s="43">
        <f t="shared" si="16"/>
        <v>0</v>
      </c>
      <c r="I97" s="43">
        <f t="shared" si="16"/>
        <v>0</v>
      </c>
      <c r="J97" s="43">
        <f t="shared" si="16"/>
        <v>0</v>
      </c>
      <c r="K97" s="43">
        <f t="shared" si="16"/>
        <v>0</v>
      </c>
      <c r="L97" s="44">
        <f t="shared" si="16"/>
        <v>0</v>
      </c>
      <c r="M97" s="43">
        <f t="shared" si="16"/>
        <v>0</v>
      </c>
      <c r="N97" s="43">
        <f t="shared" si="16"/>
        <v>0</v>
      </c>
      <c r="O97" s="43">
        <f t="shared" si="16"/>
        <v>0</v>
      </c>
      <c r="P97" s="43">
        <f t="shared" si="16"/>
        <v>0</v>
      </c>
      <c r="Q97" s="43"/>
      <c r="R97" s="43"/>
      <c r="S97" s="43">
        <f t="shared" si="16"/>
        <v>0</v>
      </c>
      <c r="T97" s="44">
        <f t="shared" si="16"/>
        <v>0</v>
      </c>
      <c r="U97" s="44">
        <f t="shared" si="16"/>
        <v>0</v>
      </c>
      <c r="V97" s="44">
        <f t="shared" si="16"/>
        <v>0</v>
      </c>
      <c r="W97" s="44">
        <f t="shared" si="16"/>
        <v>0</v>
      </c>
      <c r="X97" s="44">
        <f t="shared" si="16"/>
        <v>0</v>
      </c>
      <c r="Y97" s="44">
        <f t="shared" si="16"/>
        <v>0</v>
      </c>
      <c r="Z97" s="44"/>
      <c r="AA97" s="44"/>
      <c r="AB97" s="44">
        <f t="shared" si="16"/>
        <v>0</v>
      </c>
      <c r="AC97" s="44">
        <f t="shared" si="16"/>
        <v>0</v>
      </c>
      <c r="AD97" s="44">
        <f t="shared" si="16"/>
        <v>0</v>
      </c>
      <c r="AE97" s="37">
        <f aca="true" t="shared" si="17" ref="AE97:AE107">SUM(C97:AD97)</f>
        <v>0</v>
      </c>
      <c r="AF97" s="30"/>
      <c r="AG97" s="30"/>
      <c r="AH97" s="30"/>
      <c r="AI97" s="30"/>
      <c r="AJ97" s="30"/>
      <c r="AK97" s="30"/>
      <c r="AL97" s="30"/>
      <c r="AM97" s="30"/>
      <c r="AN97" s="30"/>
      <c r="AO97" s="30"/>
      <c r="AP97" s="30"/>
      <c r="AQ97" s="30"/>
      <c r="AR97" s="30"/>
      <c r="AS97" s="30"/>
      <c r="AT97" s="30"/>
      <c r="AU97" s="30"/>
      <c r="AV97" s="30"/>
      <c r="AW97" s="30"/>
      <c r="AX97" s="30"/>
      <c r="AY97" s="30"/>
      <c r="AZ97" s="30"/>
      <c r="BA97" s="30"/>
      <c r="BB97" s="30"/>
    </row>
    <row r="98" spans="1:54" s="4" customFormat="1" ht="12.75">
      <c r="A98" s="58" t="s">
        <v>240</v>
      </c>
      <c r="B98" s="48"/>
      <c r="C98" s="43"/>
      <c r="D98" s="43"/>
      <c r="E98" s="43"/>
      <c r="F98" s="50"/>
      <c r="G98" s="50"/>
      <c r="H98" s="51"/>
      <c r="I98" s="51"/>
      <c r="J98" s="51"/>
      <c r="K98" s="51"/>
      <c r="L98" s="29"/>
      <c r="M98" s="51"/>
      <c r="N98" s="51"/>
      <c r="O98" s="51"/>
      <c r="P98" s="51"/>
      <c r="Q98" s="51"/>
      <c r="R98" s="51"/>
      <c r="S98" s="51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37">
        <f t="shared" si="17"/>
        <v>0</v>
      </c>
      <c r="AF98" s="30"/>
      <c r="AG98" s="30"/>
      <c r="AH98" s="30"/>
      <c r="AI98" s="30"/>
      <c r="AJ98" s="30"/>
      <c r="AK98" s="30"/>
      <c r="AL98" s="30"/>
      <c r="AM98" s="30"/>
      <c r="AN98" s="30"/>
      <c r="AO98" s="30"/>
      <c r="AP98" s="30"/>
      <c r="AQ98" s="30"/>
      <c r="AR98" s="30"/>
      <c r="AS98" s="30"/>
      <c r="AT98" s="30"/>
      <c r="AU98" s="30"/>
      <c r="AV98" s="30"/>
      <c r="AW98" s="30"/>
      <c r="AX98" s="30"/>
      <c r="AY98" s="30"/>
      <c r="AZ98" s="30"/>
      <c r="BA98" s="30"/>
      <c r="BB98" s="30"/>
    </row>
    <row r="99" spans="1:54" s="4" customFormat="1" ht="12.75">
      <c r="A99" s="61" t="s">
        <v>241</v>
      </c>
      <c r="B99" s="62" t="s">
        <v>242</v>
      </c>
      <c r="C99" s="43">
        <f aca="true" t="shared" si="18" ref="C99:AD99">C24+C25+C50+C59+C73+C82+C87+C97</f>
        <v>8484884</v>
      </c>
      <c r="D99" s="43">
        <f t="shared" si="18"/>
        <v>0</v>
      </c>
      <c r="E99" s="43">
        <f t="shared" si="18"/>
        <v>254000</v>
      </c>
      <c r="F99" s="43">
        <f t="shared" si="18"/>
        <v>2289641</v>
      </c>
      <c r="G99" s="43">
        <f t="shared" si="18"/>
        <v>2099522</v>
      </c>
      <c r="H99" s="43">
        <f t="shared" si="18"/>
        <v>14102661</v>
      </c>
      <c r="I99" s="43">
        <f t="shared" si="18"/>
        <v>64606809</v>
      </c>
      <c r="J99" s="43">
        <f t="shared" si="18"/>
        <v>6015171</v>
      </c>
      <c r="K99" s="43">
        <f t="shared" si="18"/>
        <v>201246</v>
      </c>
      <c r="L99" s="44">
        <f t="shared" si="18"/>
        <v>57023475</v>
      </c>
      <c r="M99" s="43">
        <f t="shared" si="18"/>
        <v>47069467</v>
      </c>
      <c r="N99" s="43">
        <f t="shared" si="18"/>
        <v>617315</v>
      </c>
      <c r="O99" s="43">
        <f t="shared" si="18"/>
        <v>421640</v>
      </c>
      <c r="P99" s="43">
        <f t="shared" si="18"/>
        <v>3359103</v>
      </c>
      <c r="Q99" s="43">
        <f t="shared" si="18"/>
        <v>17880373</v>
      </c>
      <c r="R99" s="43">
        <f t="shared" si="18"/>
        <v>113708696</v>
      </c>
      <c r="S99" s="43">
        <f t="shared" si="18"/>
        <v>101600</v>
      </c>
      <c r="T99" s="44">
        <f t="shared" si="18"/>
        <v>1193800</v>
      </c>
      <c r="U99" s="44">
        <f t="shared" si="18"/>
        <v>9282144</v>
      </c>
      <c r="V99" s="44">
        <f t="shared" si="18"/>
        <v>2600000</v>
      </c>
      <c r="W99" s="44">
        <f t="shared" si="18"/>
        <v>32664213</v>
      </c>
      <c r="X99" s="44">
        <f t="shared" si="18"/>
        <v>464134</v>
      </c>
      <c r="Y99" s="44">
        <f t="shared" si="18"/>
        <v>707926</v>
      </c>
      <c r="Z99" s="44">
        <f t="shared" si="18"/>
        <v>3386940</v>
      </c>
      <c r="AA99" s="44">
        <f t="shared" si="18"/>
        <v>2410500</v>
      </c>
      <c r="AB99" s="44">
        <f t="shared" si="18"/>
        <v>92635584</v>
      </c>
      <c r="AC99" s="44">
        <f t="shared" si="18"/>
        <v>4414829</v>
      </c>
      <c r="AD99" s="44">
        <f t="shared" si="18"/>
        <v>26883514</v>
      </c>
      <c r="AE99" s="37">
        <f t="shared" si="17"/>
        <v>514879187</v>
      </c>
      <c r="AF99" s="30"/>
      <c r="AG99" s="30"/>
      <c r="AH99" s="30"/>
      <c r="AI99" s="30"/>
      <c r="AJ99" s="30"/>
      <c r="AK99" s="30"/>
      <c r="AL99" s="30"/>
      <c r="AM99" s="30"/>
      <c r="AN99" s="30"/>
      <c r="AO99" s="30"/>
      <c r="AP99" s="30"/>
      <c r="AQ99" s="30"/>
      <c r="AR99" s="30"/>
      <c r="AS99" s="30"/>
      <c r="AT99" s="30"/>
      <c r="AU99" s="30"/>
      <c r="AV99" s="30"/>
      <c r="AW99" s="30"/>
      <c r="AX99" s="30"/>
      <c r="AY99" s="30"/>
      <c r="AZ99" s="30"/>
      <c r="BA99" s="30"/>
      <c r="BB99" s="30"/>
    </row>
    <row r="100" spans="1:31" ht="19.5" customHeight="1">
      <c r="A100" s="53" t="s">
        <v>243</v>
      </c>
      <c r="B100" s="40" t="s">
        <v>244</v>
      </c>
      <c r="C100" s="63"/>
      <c r="D100" s="63"/>
      <c r="E100" s="63"/>
      <c r="F100" s="34"/>
      <c r="G100" s="34"/>
      <c r="H100" s="64"/>
      <c r="I100" s="64"/>
      <c r="J100" s="64"/>
      <c r="K100" s="64"/>
      <c r="L100" s="65"/>
      <c r="M100" s="64"/>
      <c r="N100" s="64"/>
      <c r="O100" s="64"/>
      <c r="P100" s="64"/>
      <c r="Q100" s="64"/>
      <c r="R100" s="64"/>
      <c r="S100" s="64"/>
      <c r="T100" s="65"/>
      <c r="U100" s="66"/>
      <c r="V100" s="65"/>
      <c r="W100" s="65"/>
      <c r="X100" s="65"/>
      <c r="Y100" s="65"/>
      <c r="Z100" s="65"/>
      <c r="AA100" s="65"/>
      <c r="AB100" s="65"/>
      <c r="AC100" s="65"/>
      <c r="AD100" s="36"/>
      <c r="AE100" s="37">
        <f t="shared" si="17"/>
        <v>0</v>
      </c>
    </row>
    <row r="101" spans="1:31" ht="16.5" customHeight="1">
      <c r="A101" s="53" t="s">
        <v>245</v>
      </c>
      <c r="B101" s="40" t="s">
        <v>246</v>
      </c>
      <c r="C101" s="63"/>
      <c r="D101" s="63"/>
      <c r="E101" s="63"/>
      <c r="F101" s="34"/>
      <c r="G101" s="34"/>
      <c r="H101" s="64"/>
      <c r="I101" s="64"/>
      <c r="J101" s="64"/>
      <c r="K101" s="64"/>
      <c r="L101" s="65"/>
      <c r="M101" s="64"/>
      <c r="N101" s="64"/>
      <c r="O101" s="64"/>
      <c r="P101" s="64"/>
      <c r="Q101" s="64"/>
      <c r="R101" s="64"/>
      <c r="S101" s="64"/>
      <c r="T101" s="65"/>
      <c r="U101" s="66"/>
      <c r="V101" s="65"/>
      <c r="W101" s="65"/>
      <c r="X101" s="65"/>
      <c r="Y101" s="65"/>
      <c r="Z101" s="65"/>
      <c r="AA101" s="65"/>
      <c r="AB101" s="65"/>
      <c r="AC101" s="65"/>
      <c r="AD101" s="36"/>
      <c r="AE101" s="37">
        <f t="shared" si="17"/>
        <v>0</v>
      </c>
    </row>
    <row r="102" spans="1:31" ht="16.5" customHeight="1">
      <c r="A102" s="53" t="s">
        <v>247</v>
      </c>
      <c r="B102" s="40" t="s">
        <v>248</v>
      </c>
      <c r="C102" s="63"/>
      <c r="D102" s="63"/>
      <c r="E102" s="63"/>
      <c r="F102" s="34"/>
      <c r="G102" s="34"/>
      <c r="H102" s="64"/>
      <c r="I102" s="64"/>
      <c r="J102" s="64"/>
      <c r="K102" s="64"/>
      <c r="L102" s="65"/>
      <c r="M102" s="64"/>
      <c r="N102" s="64"/>
      <c r="O102" s="64"/>
      <c r="P102" s="64"/>
      <c r="Q102" s="64"/>
      <c r="R102" s="64"/>
      <c r="S102" s="64"/>
      <c r="T102" s="65"/>
      <c r="U102" s="66"/>
      <c r="V102" s="65"/>
      <c r="W102" s="65"/>
      <c r="X102" s="65"/>
      <c r="Y102" s="65"/>
      <c r="Z102" s="65"/>
      <c r="AA102" s="65"/>
      <c r="AB102" s="65"/>
      <c r="AC102" s="65"/>
      <c r="AD102" s="36"/>
      <c r="AE102" s="37">
        <f t="shared" si="17"/>
        <v>0</v>
      </c>
    </row>
    <row r="103" spans="1:54" s="4" customFormat="1" ht="12.75">
      <c r="A103" s="67" t="s">
        <v>249</v>
      </c>
      <c r="B103" s="46" t="s">
        <v>250</v>
      </c>
      <c r="C103" s="68">
        <f>SUM(C100:C102)</f>
        <v>0</v>
      </c>
      <c r="D103" s="68">
        <f aca="true" t="shared" si="19" ref="D103:AD103">SUM(D100:D102)</f>
        <v>0</v>
      </c>
      <c r="E103" s="68">
        <f t="shared" si="19"/>
        <v>0</v>
      </c>
      <c r="F103" s="68">
        <f t="shared" si="19"/>
        <v>0</v>
      </c>
      <c r="G103" s="68"/>
      <c r="H103" s="68">
        <f t="shared" si="19"/>
        <v>0</v>
      </c>
      <c r="I103" s="68">
        <f t="shared" si="19"/>
        <v>0</v>
      </c>
      <c r="J103" s="68">
        <f t="shared" si="19"/>
        <v>0</v>
      </c>
      <c r="K103" s="68">
        <f t="shared" si="19"/>
        <v>0</v>
      </c>
      <c r="L103" s="69">
        <f t="shared" si="19"/>
        <v>0</v>
      </c>
      <c r="M103" s="68">
        <f t="shared" si="19"/>
        <v>0</v>
      </c>
      <c r="N103" s="68">
        <f t="shared" si="19"/>
        <v>0</v>
      </c>
      <c r="O103" s="68">
        <f t="shared" si="19"/>
        <v>0</v>
      </c>
      <c r="P103" s="68">
        <f t="shared" si="19"/>
        <v>0</v>
      </c>
      <c r="Q103" s="68"/>
      <c r="R103" s="68"/>
      <c r="S103" s="68">
        <f t="shared" si="19"/>
        <v>0</v>
      </c>
      <c r="T103" s="69">
        <f t="shared" si="19"/>
        <v>0</v>
      </c>
      <c r="U103" s="69">
        <f t="shared" si="19"/>
        <v>0</v>
      </c>
      <c r="V103" s="69">
        <f t="shared" si="19"/>
        <v>0</v>
      </c>
      <c r="W103" s="69">
        <f t="shared" si="19"/>
        <v>0</v>
      </c>
      <c r="X103" s="69">
        <f t="shared" si="19"/>
        <v>0</v>
      </c>
      <c r="Y103" s="69">
        <f t="shared" si="19"/>
        <v>0</v>
      </c>
      <c r="Z103" s="69"/>
      <c r="AA103" s="69"/>
      <c r="AB103" s="69">
        <f t="shared" si="19"/>
        <v>0</v>
      </c>
      <c r="AC103" s="69"/>
      <c r="AD103" s="69">
        <f t="shared" si="19"/>
        <v>0</v>
      </c>
      <c r="AE103" s="37">
        <f t="shared" si="17"/>
        <v>0</v>
      </c>
      <c r="AF103" s="30"/>
      <c r="AG103" s="30"/>
      <c r="AH103" s="30"/>
      <c r="AI103" s="30"/>
      <c r="AJ103" s="30"/>
      <c r="AK103" s="30"/>
      <c r="AL103" s="30"/>
      <c r="AM103" s="30"/>
      <c r="AN103" s="30"/>
      <c r="AO103" s="30"/>
      <c r="AP103" s="30"/>
      <c r="AQ103" s="30"/>
      <c r="AR103" s="30"/>
      <c r="AS103" s="30"/>
      <c r="AT103" s="30"/>
      <c r="AU103" s="30"/>
      <c r="AV103" s="30"/>
      <c r="AW103" s="30"/>
      <c r="AX103" s="30"/>
      <c r="AY103" s="30"/>
      <c r="AZ103" s="30"/>
      <c r="BA103" s="30"/>
      <c r="BB103" s="30"/>
    </row>
    <row r="104" spans="1:31" ht="12.75">
      <c r="A104" s="70" t="s">
        <v>251</v>
      </c>
      <c r="B104" s="40" t="s">
        <v>252</v>
      </c>
      <c r="C104" s="71"/>
      <c r="D104" s="71"/>
      <c r="E104" s="71"/>
      <c r="F104" s="34"/>
      <c r="G104" s="34"/>
      <c r="H104" s="72"/>
      <c r="I104" s="72"/>
      <c r="J104" s="72"/>
      <c r="K104" s="72"/>
      <c r="L104" s="73"/>
      <c r="M104" s="72"/>
      <c r="N104" s="72"/>
      <c r="O104" s="72"/>
      <c r="P104" s="72"/>
      <c r="Q104" s="72"/>
      <c r="R104" s="72"/>
      <c r="S104" s="72"/>
      <c r="T104" s="73"/>
      <c r="U104" s="74"/>
      <c r="V104" s="73"/>
      <c r="W104" s="73"/>
      <c r="X104" s="73"/>
      <c r="Y104" s="73"/>
      <c r="Z104" s="73"/>
      <c r="AA104" s="73"/>
      <c r="AB104" s="73"/>
      <c r="AC104" s="73"/>
      <c r="AD104" s="36"/>
      <c r="AE104" s="37">
        <f t="shared" si="17"/>
        <v>0</v>
      </c>
    </row>
    <row r="105" spans="1:31" ht="12.75">
      <c r="A105" s="70" t="s">
        <v>251</v>
      </c>
      <c r="B105" s="40" t="s">
        <v>253</v>
      </c>
      <c r="C105" s="71"/>
      <c r="D105" s="71"/>
      <c r="E105" s="71"/>
      <c r="F105" s="34"/>
      <c r="G105" s="34"/>
      <c r="H105" s="72"/>
      <c r="I105" s="72"/>
      <c r="J105" s="72"/>
      <c r="K105" s="72"/>
      <c r="L105" s="73"/>
      <c r="M105" s="72"/>
      <c r="N105" s="72"/>
      <c r="O105" s="72"/>
      <c r="P105" s="72"/>
      <c r="Q105" s="72"/>
      <c r="R105" s="72"/>
      <c r="S105" s="72"/>
      <c r="T105" s="73"/>
      <c r="U105" s="74"/>
      <c r="V105" s="73"/>
      <c r="W105" s="73"/>
      <c r="X105" s="73"/>
      <c r="Y105" s="73"/>
      <c r="Z105" s="73"/>
      <c r="AA105" s="73"/>
      <c r="AB105" s="73"/>
      <c r="AC105" s="73"/>
      <c r="AD105" s="36"/>
      <c r="AE105" s="37">
        <f t="shared" si="17"/>
        <v>0</v>
      </c>
    </row>
    <row r="106" spans="1:31" ht="12.75">
      <c r="A106" s="53" t="s">
        <v>254</v>
      </c>
      <c r="B106" s="40" t="s">
        <v>255</v>
      </c>
      <c r="C106" s="63"/>
      <c r="D106" s="63"/>
      <c r="E106" s="63"/>
      <c r="F106" s="34"/>
      <c r="G106" s="34"/>
      <c r="H106" s="64"/>
      <c r="I106" s="64"/>
      <c r="J106" s="64"/>
      <c r="K106" s="64"/>
      <c r="L106" s="65"/>
      <c r="M106" s="64"/>
      <c r="N106" s="64"/>
      <c r="O106" s="64"/>
      <c r="P106" s="64"/>
      <c r="Q106" s="64"/>
      <c r="R106" s="64"/>
      <c r="S106" s="64"/>
      <c r="T106" s="65"/>
      <c r="U106" s="66"/>
      <c r="V106" s="65"/>
      <c r="W106" s="65"/>
      <c r="X106" s="65"/>
      <c r="Y106" s="65"/>
      <c r="Z106" s="65"/>
      <c r="AA106" s="65"/>
      <c r="AB106" s="65"/>
      <c r="AC106" s="65"/>
      <c r="AD106" s="36"/>
      <c r="AE106" s="37">
        <f t="shared" si="17"/>
        <v>0</v>
      </c>
    </row>
    <row r="107" spans="1:31" ht="12.75">
      <c r="A107" s="53" t="s">
        <v>256</v>
      </c>
      <c r="B107" s="40" t="s">
        <v>257</v>
      </c>
      <c r="C107" s="63"/>
      <c r="D107" s="63"/>
      <c r="E107" s="63"/>
      <c r="F107" s="34"/>
      <c r="G107" s="34"/>
      <c r="H107" s="64"/>
      <c r="I107" s="64"/>
      <c r="J107" s="64"/>
      <c r="K107" s="64"/>
      <c r="L107" s="65"/>
      <c r="M107" s="64"/>
      <c r="N107" s="64"/>
      <c r="O107" s="64"/>
      <c r="P107" s="64"/>
      <c r="Q107" s="64"/>
      <c r="R107" s="64"/>
      <c r="S107" s="64"/>
      <c r="T107" s="65"/>
      <c r="U107" s="66"/>
      <c r="V107" s="65"/>
      <c r="W107" s="65"/>
      <c r="X107" s="65"/>
      <c r="Y107" s="65"/>
      <c r="Z107" s="65"/>
      <c r="AA107" s="65"/>
      <c r="AB107" s="65"/>
      <c r="AC107" s="65"/>
      <c r="AD107" s="36"/>
      <c r="AE107" s="37">
        <f t="shared" si="17"/>
        <v>0</v>
      </c>
    </row>
    <row r="108" spans="1:31" ht="12.75">
      <c r="A108" s="53" t="s">
        <v>258</v>
      </c>
      <c r="B108" s="40" t="s">
        <v>259</v>
      </c>
      <c r="C108" s="63"/>
      <c r="D108" s="63"/>
      <c r="E108" s="63"/>
      <c r="F108" s="34"/>
      <c r="G108" s="34"/>
      <c r="H108" s="64"/>
      <c r="I108" s="64"/>
      <c r="J108" s="64"/>
      <c r="K108" s="64"/>
      <c r="L108" s="65"/>
      <c r="M108" s="64"/>
      <c r="N108" s="64"/>
      <c r="O108" s="64"/>
      <c r="P108" s="64"/>
      <c r="Q108" s="64"/>
      <c r="R108" s="64"/>
      <c r="S108" s="64"/>
      <c r="T108" s="65"/>
      <c r="U108" s="66"/>
      <c r="V108" s="65"/>
      <c r="W108" s="65"/>
      <c r="X108" s="65"/>
      <c r="Y108" s="65"/>
      <c r="Z108" s="65"/>
      <c r="AA108" s="65"/>
      <c r="AB108" s="65"/>
      <c r="AC108" s="65"/>
      <c r="AD108" s="36"/>
      <c r="AE108" s="37"/>
    </row>
    <row r="109" spans="1:31" ht="12.75">
      <c r="A109" s="53" t="s">
        <v>260</v>
      </c>
      <c r="B109" s="40" t="s">
        <v>261</v>
      </c>
      <c r="C109" s="63"/>
      <c r="D109" s="63"/>
      <c r="E109" s="63"/>
      <c r="F109" s="34"/>
      <c r="G109" s="34"/>
      <c r="H109" s="64"/>
      <c r="I109" s="64"/>
      <c r="J109" s="64"/>
      <c r="K109" s="64"/>
      <c r="L109" s="65"/>
      <c r="M109" s="64"/>
      <c r="N109" s="64"/>
      <c r="O109" s="64"/>
      <c r="P109" s="64"/>
      <c r="Q109" s="64"/>
      <c r="R109" s="64"/>
      <c r="S109" s="64"/>
      <c r="T109" s="65"/>
      <c r="U109" s="66"/>
      <c r="V109" s="65"/>
      <c r="W109" s="65"/>
      <c r="X109" s="65"/>
      <c r="Y109" s="65"/>
      <c r="Z109" s="65"/>
      <c r="AA109" s="65"/>
      <c r="AB109" s="65"/>
      <c r="AC109" s="65"/>
      <c r="AD109" s="36"/>
      <c r="AE109" s="37"/>
    </row>
    <row r="110" spans="1:54" s="4" customFormat="1" ht="12.75">
      <c r="A110" s="75" t="s">
        <v>262</v>
      </c>
      <c r="B110" s="46" t="s">
        <v>263</v>
      </c>
      <c r="C110" s="76">
        <f>SUM(C104:C107)</f>
        <v>0</v>
      </c>
      <c r="D110" s="76">
        <f aca="true" t="shared" si="20" ref="D110:AD110">SUM(D104:D107)</f>
        <v>0</v>
      </c>
      <c r="E110" s="76">
        <f t="shared" si="20"/>
        <v>0</v>
      </c>
      <c r="F110" s="76">
        <f t="shared" si="20"/>
        <v>0</v>
      </c>
      <c r="G110" s="76"/>
      <c r="H110" s="76">
        <f t="shared" si="20"/>
        <v>0</v>
      </c>
      <c r="I110" s="76">
        <f t="shared" si="20"/>
        <v>0</v>
      </c>
      <c r="J110" s="76">
        <f t="shared" si="20"/>
        <v>0</v>
      </c>
      <c r="K110" s="76">
        <f t="shared" si="20"/>
        <v>0</v>
      </c>
      <c r="L110" s="77">
        <f t="shared" si="20"/>
        <v>0</v>
      </c>
      <c r="M110" s="76">
        <f t="shared" si="20"/>
        <v>0</v>
      </c>
      <c r="N110" s="76">
        <f t="shared" si="20"/>
        <v>0</v>
      </c>
      <c r="O110" s="76">
        <f t="shared" si="20"/>
        <v>0</v>
      </c>
      <c r="P110" s="76">
        <f t="shared" si="20"/>
        <v>0</v>
      </c>
      <c r="Q110" s="76"/>
      <c r="R110" s="76"/>
      <c r="S110" s="76">
        <f t="shared" si="20"/>
        <v>0</v>
      </c>
      <c r="T110" s="77">
        <f t="shared" si="20"/>
        <v>0</v>
      </c>
      <c r="U110" s="77">
        <f t="shared" si="20"/>
        <v>0</v>
      </c>
      <c r="V110" s="77">
        <f t="shared" si="20"/>
        <v>0</v>
      </c>
      <c r="W110" s="77">
        <f t="shared" si="20"/>
        <v>0</v>
      </c>
      <c r="X110" s="77">
        <f t="shared" si="20"/>
        <v>0</v>
      </c>
      <c r="Y110" s="77">
        <f t="shared" si="20"/>
        <v>0</v>
      </c>
      <c r="Z110" s="77">
        <f t="shared" si="20"/>
        <v>0</v>
      </c>
      <c r="AA110" s="77">
        <f t="shared" si="20"/>
        <v>0</v>
      </c>
      <c r="AB110" s="77">
        <f t="shared" si="20"/>
        <v>0</v>
      </c>
      <c r="AC110" s="77"/>
      <c r="AD110" s="77">
        <f t="shared" si="20"/>
        <v>0</v>
      </c>
      <c r="AE110" s="37">
        <f aca="true" t="shared" si="21" ref="AE110:AE116">SUM(C110:AD110)</f>
        <v>0</v>
      </c>
      <c r="AF110" s="30"/>
      <c r="AG110" s="30"/>
      <c r="AH110" s="30"/>
      <c r="AI110" s="30"/>
      <c r="AJ110" s="30"/>
      <c r="AK110" s="30"/>
      <c r="AL110" s="30"/>
      <c r="AM110" s="30"/>
      <c r="AN110" s="30"/>
      <c r="AO110" s="30"/>
      <c r="AP110" s="30"/>
      <c r="AQ110" s="30"/>
      <c r="AR110" s="30"/>
      <c r="AS110" s="30"/>
      <c r="AT110" s="30"/>
      <c r="AU110" s="30"/>
      <c r="AV110" s="30"/>
      <c r="AW110" s="30"/>
      <c r="AX110" s="30"/>
      <c r="AY110" s="30"/>
      <c r="AZ110" s="30"/>
      <c r="BA110" s="30"/>
      <c r="BB110" s="30"/>
    </row>
    <row r="111" spans="1:31" ht="12.75">
      <c r="A111" s="70" t="s">
        <v>264</v>
      </c>
      <c r="B111" s="40" t="s">
        <v>265</v>
      </c>
      <c r="C111" s="71"/>
      <c r="D111" s="71"/>
      <c r="E111" s="71"/>
      <c r="F111" s="34"/>
      <c r="G111" s="34"/>
      <c r="H111" s="72"/>
      <c r="I111" s="72"/>
      <c r="J111" s="72"/>
      <c r="K111" s="72"/>
      <c r="L111" s="73"/>
      <c r="M111" s="72"/>
      <c r="N111" s="72"/>
      <c r="O111" s="72"/>
      <c r="P111" s="72"/>
      <c r="Q111" s="72"/>
      <c r="R111" s="72"/>
      <c r="S111" s="72"/>
      <c r="T111" s="73"/>
      <c r="U111" s="74"/>
      <c r="V111" s="73"/>
      <c r="W111" s="73"/>
      <c r="X111" s="73"/>
      <c r="Y111" s="73"/>
      <c r="Z111" s="73"/>
      <c r="AA111" s="73"/>
      <c r="AB111" s="73"/>
      <c r="AC111" s="73"/>
      <c r="AD111" s="36"/>
      <c r="AE111" s="37">
        <f t="shared" si="21"/>
        <v>0</v>
      </c>
    </row>
    <row r="112" spans="1:31" ht="12.75">
      <c r="A112" s="70" t="s">
        <v>266</v>
      </c>
      <c r="B112" s="40" t="s">
        <v>267</v>
      </c>
      <c r="C112" s="71"/>
      <c r="D112" s="71">
        <v>7369169</v>
      </c>
      <c r="E112" s="71"/>
      <c r="F112" s="34"/>
      <c r="G112" s="34"/>
      <c r="H112" s="72"/>
      <c r="I112" s="72"/>
      <c r="J112" s="72"/>
      <c r="K112" s="72"/>
      <c r="L112" s="73"/>
      <c r="M112" s="72"/>
      <c r="N112" s="72"/>
      <c r="O112" s="72"/>
      <c r="P112" s="72"/>
      <c r="Q112" s="72"/>
      <c r="R112" s="72"/>
      <c r="S112" s="72"/>
      <c r="T112" s="73"/>
      <c r="U112" s="74"/>
      <c r="V112" s="73"/>
      <c r="W112" s="73"/>
      <c r="X112" s="73"/>
      <c r="Y112" s="73"/>
      <c r="Z112" s="73"/>
      <c r="AA112" s="73"/>
      <c r="AB112" s="73"/>
      <c r="AC112" s="73"/>
      <c r="AD112" s="36"/>
      <c r="AE112" s="37">
        <f t="shared" si="21"/>
        <v>7369169</v>
      </c>
    </row>
    <row r="113" spans="1:54" s="4" customFormat="1" ht="12.75">
      <c r="A113" s="75" t="s">
        <v>268</v>
      </c>
      <c r="B113" s="46" t="s">
        <v>269</v>
      </c>
      <c r="C113" s="76"/>
      <c r="D113" s="76"/>
      <c r="E113" s="76"/>
      <c r="F113" s="50"/>
      <c r="G113" s="50"/>
      <c r="H113" s="78"/>
      <c r="I113" s="78"/>
      <c r="J113" s="78"/>
      <c r="K113" s="78"/>
      <c r="L113" s="74"/>
      <c r="M113" s="78"/>
      <c r="N113" s="78"/>
      <c r="O113" s="78"/>
      <c r="P113" s="78"/>
      <c r="Q113" s="78"/>
      <c r="R113" s="78"/>
      <c r="S113" s="78"/>
      <c r="T113" s="74"/>
      <c r="U113" s="74"/>
      <c r="V113" s="74"/>
      <c r="W113" s="74"/>
      <c r="X113" s="74"/>
      <c r="Y113" s="74"/>
      <c r="Z113" s="74"/>
      <c r="AA113" s="74"/>
      <c r="AB113" s="74"/>
      <c r="AC113" s="74"/>
      <c r="AD113" s="29"/>
      <c r="AE113" s="37">
        <f t="shared" si="21"/>
        <v>0</v>
      </c>
      <c r="AF113" s="30"/>
      <c r="AG113" s="30"/>
      <c r="AH113" s="30"/>
      <c r="AI113" s="30"/>
      <c r="AJ113" s="30"/>
      <c r="AK113" s="30"/>
      <c r="AL113" s="30"/>
      <c r="AM113" s="30"/>
      <c r="AN113" s="30"/>
      <c r="AO113" s="30"/>
      <c r="AP113" s="30"/>
      <c r="AQ113" s="30"/>
      <c r="AR113" s="30"/>
      <c r="AS113" s="30"/>
      <c r="AT113" s="30"/>
      <c r="AU113" s="30"/>
      <c r="AV113" s="30"/>
      <c r="AW113" s="30"/>
      <c r="AX113" s="30"/>
      <c r="AY113" s="30"/>
      <c r="AZ113" s="30"/>
      <c r="BA113" s="30"/>
      <c r="BB113" s="30"/>
    </row>
    <row r="114" spans="1:31" ht="12.75">
      <c r="A114" s="70" t="s">
        <v>270</v>
      </c>
      <c r="B114" s="40" t="s">
        <v>271</v>
      </c>
      <c r="C114" s="71"/>
      <c r="D114" s="71"/>
      <c r="E114" s="71"/>
      <c r="F114" s="34"/>
      <c r="G114" s="34"/>
      <c r="H114" s="72"/>
      <c r="I114" s="72"/>
      <c r="J114" s="72"/>
      <c r="K114" s="72"/>
      <c r="L114" s="73"/>
      <c r="M114" s="72"/>
      <c r="N114" s="72"/>
      <c r="O114" s="72"/>
      <c r="P114" s="72"/>
      <c r="Q114" s="72"/>
      <c r="R114" s="72"/>
      <c r="S114" s="72"/>
      <c r="T114" s="73"/>
      <c r="U114" s="74"/>
      <c r="V114" s="73"/>
      <c r="W114" s="73"/>
      <c r="X114" s="73"/>
      <c r="Y114" s="73"/>
      <c r="Z114" s="73"/>
      <c r="AA114" s="73"/>
      <c r="AB114" s="73"/>
      <c r="AC114" s="73"/>
      <c r="AD114" s="36"/>
      <c r="AE114" s="37">
        <f t="shared" si="21"/>
        <v>0</v>
      </c>
    </row>
    <row r="115" spans="1:31" ht="12.75">
      <c r="A115" s="70" t="s">
        <v>272</v>
      </c>
      <c r="B115" s="40" t="s">
        <v>273</v>
      </c>
      <c r="C115" s="71"/>
      <c r="D115" s="71"/>
      <c r="E115" s="71"/>
      <c r="F115" s="34"/>
      <c r="G115" s="34"/>
      <c r="H115" s="72"/>
      <c r="I115" s="72"/>
      <c r="J115" s="72"/>
      <c r="K115" s="72"/>
      <c r="L115" s="73"/>
      <c r="M115" s="72"/>
      <c r="N115" s="72"/>
      <c r="O115" s="72"/>
      <c r="P115" s="72"/>
      <c r="Q115" s="72"/>
      <c r="R115" s="72"/>
      <c r="S115" s="72"/>
      <c r="T115" s="73"/>
      <c r="U115" s="74"/>
      <c r="V115" s="73"/>
      <c r="W115" s="73"/>
      <c r="X115" s="73"/>
      <c r="Y115" s="73"/>
      <c r="Z115" s="73"/>
      <c r="AA115" s="73"/>
      <c r="AB115" s="73"/>
      <c r="AC115" s="73"/>
      <c r="AD115" s="36"/>
      <c r="AE115" s="37">
        <f t="shared" si="21"/>
        <v>0</v>
      </c>
    </row>
    <row r="116" spans="1:31" ht="12.75">
      <c r="A116" s="70" t="s">
        <v>274</v>
      </c>
      <c r="B116" s="40" t="s">
        <v>275</v>
      </c>
      <c r="C116" s="71"/>
      <c r="D116" s="71"/>
      <c r="E116" s="71"/>
      <c r="F116" s="34"/>
      <c r="G116" s="34"/>
      <c r="H116" s="72"/>
      <c r="I116" s="72"/>
      <c r="J116" s="72"/>
      <c r="K116" s="72"/>
      <c r="L116" s="73"/>
      <c r="M116" s="72"/>
      <c r="N116" s="72"/>
      <c r="O116" s="72"/>
      <c r="P116" s="72"/>
      <c r="Q116" s="72"/>
      <c r="R116" s="72"/>
      <c r="S116" s="72"/>
      <c r="T116" s="73"/>
      <c r="U116" s="74"/>
      <c r="V116" s="73"/>
      <c r="W116" s="73"/>
      <c r="X116" s="73"/>
      <c r="Y116" s="73"/>
      <c r="Z116" s="73"/>
      <c r="AA116" s="73"/>
      <c r="AB116" s="73"/>
      <c r="AC116" s="73"/>
      <c r="AD116" s="36"/>
      <c r="AE116" s="37">
        <f t="shared" si="21"/>
        <v>0</v>
      </c>
    </row>
    <row r="117" spans="1:31" ht="12.75">
      <c r="A117" s="70" t="s">
        <v>276</v>
      </c>
      <c r="B117" s="40" t="s">
        <v>277</v>
      </c>
      <c r="C117" s="71"/>
      <c r="D117" s="71"/>
      <c r="E117" s="71"/>
      <c r="F117" s="34"/>
      <c r="G117" s="34"/>
      <c r="H117" s="72"/>
      <c r="I117" s="72"/>
      <c r="J117" s="72"/>
      <c r="K117" s="72"/>
      <c r="L117" s="73"/>
      <c r="M117" s="72"/>
      <c r="N117" s="72"/>
      <c r="O117" s="72"/>
      <c r="P117" s="72"/>
      <c r="Q117" s="72"/>
      <c r="R117" s="72"/>
      <c r="S117" s="72"/>
      <c r="T117" s="73"/>
      <c r="U117" s="74"/>
      <c r="V117" s="73"/>
      <c r="W117" s="73"/>
      <c r="X117" s="73"/>
      <c r="Y117" s="73"/>
      <c r="Z117" s="73"/>
      <c r="AA117" s="73"/>
      <c r="AB117" s="73"/>
      <c r="AC117" s="73"/>
      <c r="AD117" s="36"/>
      <c r="AE117" s="37"/>
    </row>
    <row r="118" spans="1:54" s="4" customFormat="1" ht="12.75">
      <c r="A118" s="79" t="s">
        <v>278</v>
      </c>
      <c r="B118" s="49" t="s">
        <v>279</v>
      </c>
      <c r="C118" s="76">
        <f>C103+C110+C111+C112+C113+C114+C115+C116</f>
        <v>0</v>
      </c>
      <c r="D118" s="76">
        <f aca="true" t="shared" si="22" ref="D118:AD118">D103+D110+D111+D112+D113+D114+D115+D116</f>
        <v>7369169</v>
      </c>
      <c r="E118" s="76">
        <f t="shared" si="22"/>
        <v>0</v>
      </c>
      <c r="F118" s="76">
        <f t="shared" si="22"/>
        <v>0</v>
      </c>
      <c r="G118" s="76"/>
      <c r="H118" s="76">
        <f t="shared" si="22"/>
        <v>0</v>
      </c>
      <c r="I118" s="76">
        <f t="shared" si="22"/>
        <v>0</v>
      </c>
      <c r="J118" s="76">
        <f t="shared" si="22"/>
        <v>0</v>
      </c>
      <c r="K118" s="76">
        <f t="shared" si="22"/>
        <v>0</v>
      </c>
      <c r="L118" s="77">
        <f t="shared" si="22"/>
        <v>0</v>
      </c>
      <c r="M118" s="76">
        <f t="shared" si="22"/>
        <v>0</v>
      </c>
      <c r="N118" s="76">
        <f t="shared" si="22"/>
        <v>0</v>
      </c>
      <c r="O118" s="76">
        <f t="shared" si="22"/>
        <v>0</v>
      </c>
      <c r="P118" s="76">
        <f t="shared" si="22"/>
        <v>0</v>
      </c>
      <c r="Q118" s="76"/>
      <c r="R118" s="76"/>
      <c r="S118" s="76">
        <f t="shared" si="22"/>
        <v>0</v>
      </c>
      <c r="T118" s="77">
        <f t="shared" si="22"/>
        <v>0</v>
      </c>
      <c r="U118" s="77">
        <f t="shared" si="22"/>
        <v>0</v>
      </c>
      <c r="V118" s="77">
        <f t="shared" si="22"/>
        <v>0</v>
      </c>
      <c r="W118" s="77">
        <f t="shared" si="22"/>
        <v>0</v>
      </c>
      <c r="X118" s="77">
        <f t="shared" si="22"/>
        <v>0</v>
      </c>
      <c r="Y118" s="77">
        <f t="shared" si="22"/>
        <v>0</v>
      </c>
      <c r="Z118" s="77">
        <f t="shared" si="22"/>
        <v>0</v>
      </c>
      <c r="AA118" s="77">
        <f t="shared" si="22"/>
        <v>0</v>
      </c>
      <c r="AB118" s="77">
        <f t="shared" si="22"/>
        <v>0</v>
      </c>
      <c r="AC118" s="77"/>
      <c r="AD118" s="77">
        <f t="shared" si="22"/>
        <v>0</v>
      </c>
      <c r="AE118" s="37">
        <f>SUM(C118:AD118)</f>
        <v>7369169</v>
      </c>
      <c r="AF118" s="30"/>
      <c r="AG118" s="30"/>
      <c r="AH118" s="30"/>
      <c r="AI118" s="30"/>
      <c r="AJ118" s="30"/>
      <c r="AK118" s="30"/>
      <c r="AL118" s="30"/>
      <c r="AM118" s="30"/>
      <c r="AN118" s="30"/>
      <c r="AO118" s="30"/>
      <c r="AP118" s="30"/>
      <c r="AQ118" s="30"/>
      <c r="AR118" s="30"/>
      <c r="AS118" s="30"/>
      <c r="AT118" s="30"/>
      <c r="AU118" s="30"/>
      <c r="AV118" s="30"/>
      <c r="AW118" s="30"/>
      <c r="AX118" s="30"/>
      <c r="AY118" s="30"/>
      <c r="AZ118" s="30"/>
      <c r="BA118" s="30"/>
      <c r="BB118" s="30"/>
    </row>
    <row r="119" spans="1:31" ht="12.75">
      <c r="A119" s="70" t="s">
        <v>280</v>
      </c>
      <c r="B119" s="40" t="s">
        <v>281</v>
      </c>
      <c r="C119" s="71"/>
      <c r="D119" s="71"/>
      <c r="E119" s="71"/>
      <c r="F119" s="34"/>
      <c r="G119" s="34"/>
      <c r="H119" s="72"/>
      <c r="I119" s="72"/>
      <c r="J119" s="72"/>
      <c r="K119" s="72"/>
      <c r="L119" s="73"/>
      <c r="M119" s="72"/>
      <c r="N119" s="72"/>
      <c r="O119" s="72"/>
      <c r="P119" s="72"/>
      <c r="Q119" s="72"/>
      <c r="R119" s="72"/>
      <c r="S119" s="72"/>
      <c r="T119" s="73"/>
      <c r="U119" s="74"/>
      <c r="V119" s="73"/>
      <c r="W119" s="73"/>
      <c r="X119" s="73"/>
      <c r="Y119" s="73"/>
      <c r="Z119" s="73"/>
      <c r="AA119" s="73"/>
      <c r="AB119" s="73"/>
      <c r="AC119" s="73"/>
      <c r="AD119" s="36"/>
      <c r="AE119" s="37">
        <f>SUM(C119:AD119)</f>
        <v>0</v>
      </c>
    </row>
    <row r="120" spans="1:31" ht="12.75">
      <c r="A120" s="53" t="s">
        <v>282</v>
      </c>
      <c r="B120" s="40" t="s">
        <v>283</v>
      </c>
      <c r="C120" s="63"/>
      <c r="D120" s="63"/>
      <c r="E120" s="63"/>
      <c r="F120" s="34"/>
      <c r="G120" s="34"/>
      <c r="H120" s="64"/>
      <c r="I120" s="64"/>
      <c r="J120" s="64"/>
      <c r="K120" s="64"/>
      <c r="L120" s="65"/>
      <c r="M120" s="64"/>
      <c r="N120" s="64"/>
      <c r="O120" s="64"/>
      <c r="P120" s="64"/>
      <c r="Q120" s="64"/>
      <c r="R120" s="64"/>
      <c r="S120" s="64"/>
      <c r="T120" s="65"/>
      <c r="U120" s="66"/>
      <c r="V120" s="65"/>
      <c r="W120" s="65"/>
      <c r="X120" s="65"/>
      <c r="Y120" s="65"/>
      <c r="Z120" s="65"/>
      <c r="AA120" s="65"/>
      <c r="AB120" s="65"/>
      <c r="AC120" s="65"/>
      <c r="AD120" s="36"/>
      <c r="AE120" s="37">
        <f>SUM(C120:AD120)</f>
        <v>0</v>
      </c>
    </row>
    <row r="121" spans="1:31" ht="12.75">
      <c r="A121" s="70" t="s">
        <v>284</v>
      </c>
      <c r="B121" s="40" t="s">
        <v>285</v>
      </c>
      <c r="C121" s="71"/>
      <c r="D121" s="71"/>
      <c r="E121" s="71"/>
      <c r="F121" s="34"/>
      <c r="G121" s="34"/>
      <c r="H121" s="72"/>
      <c r="I121" s="72"/>
      <c r="J121" s="72"/>
      <c r="K121" s="72"/>
      <c r="L121" s="73"/>
      <c r="M121" s="72"/>
      <c r="N121" s="72"/>
      <c r="O121" s="72"/>
      <c r="P121" s="72"/>
      <c r="Q121" s="72"/>
      <c r="R121" s="72"/>
      <c r="S121" s="72"/>
      <c r="T121" s="73"/>
      <c r="U121" s="74"/>
      <c r="V121" s="73"/>
      <c r="W121" s="73"/>
      <c r="X121" s="73"/>
      <c r="Y121" s="73"/>
      <c r="Z121" s="73"/>
      <c r="AA121" s="73"/>
      <c r="AB121" s="73"/>
      <c r="AC121" s="73"/>
      <c r="AD121" s="36"/>
      <c r="AE121" s="37">
        <f>SUM(C121:AD121)</f>
        <v>0</v>
      </c>
    </row>
    <row r="122" spans="1:31" ht="17.25" customHeight="1">
      <c r="A122" s="70" t="s">
        <v>286</v>
      </c>
      <c r="B122" s="40" t="s">
        <v>287</v>
      </c>
      <c r="C122" s="71"/>
      <c r="D122" s="71"/>
      <c r="E122" s="71"/>
      <c r="F122" s="34"/>
      <c r="G122" s="34"/>
      <c r="H122" s="72"/>
      <c r="I122" s="72"/>
      <c r="J122" s="72"/>
      <c r="K122" s="72"/>
      <c r="L122" s="73"/>
      <c r="M122" s="72"/>
      <c r="N122" s="72"/>
      <c r="O122" s="72"/>
      <c r="P122" s="72"/>
      <c r="Q122" s="72"/>
      <c r="R122" s="72"/>
      <c r="S122" s="72"/>
      <c r="T122" s="73"/>
      <c r="U122" s="74"/>
      <c r="V122" s="73"/>
      <c r="W122" s="73"/>
      <c r="X122" s="73"/>
      <c r="Y122" s="73"/>
      <c r="Z122" s="73"/>
      <c r="AA122" s="73"/>
      <c r="AB122" s="73"/>
      <c r="AC122" s="73"/>
      <c r="AD122" s="36"/>
      <c r="AE122" s="37">
        <f>SUM(C122:AD122)</f>
        <v>0</v>
      </c>
    </row>
    <row r="123" spans="1:31" ht="12.75">
      <c r="A123" s="70" t="s">
        <v>288</v>
      </c>
      <c r="B123" s="40" t="s">
        <v>289</v>
      </c>
      <c r="C123" s="71"/>
      <c r="D123" s="71"/>
      <c r="E123" s="71"/>
      <c r="F123" s="34"/>
      <c r="G123" s="34"/>
      <c r="H123" s="72"/>
      <c r="I123" s="72"/>
      <c r="J123" s="72"/>
      <c r="K123" s="72"/>
      <c r="L123" s="73"/>
      <c r="M123" s="72"/>
      <c r="N123" s="72"/>
      <c r="O123" s="72"/>
      <c r="P123" s="72"/>
      <c r="Q123" s="72"/>
      <c r="R123" s="72"/>
      <c r="S123" s="72"/>
      <c r="T123" s="73"/>
      <c r="U123" s="74"/>
      <c r="V123" s="73"/>
      <c r="W123" s="73"/>
      <c r="X123" s="73"/>
      <c r="Y123" s="73"/>
      <c r="Z123" s="73"/>
      <c r="AA123" s="73"/>
      <c r="AB123" s="73"/>
      <c r="AC123" s="73"/>
      <c r="AD123" s="36"/>
      <c r="AE123" s="37"/>
    </row>
    <row r="124" spans="1:54" s="4" customFormat="1" ht="12.75">
      <c r="A124" s="79" t="s">
        <v>290</v>
      </c>
      <c r="B124" s="49" t="s">
        <v>291</v>
      </c>
      <c r="C124" s="76">
        <f>SUM(C119:C122)</f>
        <v>0</v>
      </c>
      <c r="D124" s="76">
        <f aca="true" t="shared" si="23" ref="D124:AD124">SUM(D119:D122)</f>
        <v>0</v>
      </c>
      <c r="E124" s="76">
        <f t="shared" si="23"/>
        <v>0</v>
      </c>
      <c r="F124" s="76">
        <f t="shared" si="23"/>
        <v>0</v>
      </c>
      <c r="G124" s="76"/>
      <c r="H124" s="76">
        <f t="shared" si="23"/>
        <v>0</v>
      </c>
      <c r="I124" s="76">
        <f t="shared" si="23"/>
        <v>0</v>
      </c>
      <c r="J124" s="76">
        <f t="shared" si="23"/>
        <v>0</v>
      </c>
      <c r="K124" s="76">
        <f t="shared" si="23"/>
        <v>0</v>
      </c>
      <c r="L124" s="77">
        <f t="shared" si="23"/>
        <v>0</v>
      </c>
      <c r="M124" s="76">
        <f t="shared" si="23"/>
        <v>0</v>
      </c>
      <c r="N124" s="76">
        <f t="shared" si="23"/>
        <v>0</v>
      </c>
      <c r="O124" s="76">
        <f t="shared" si="23"/>
        <v>0</v>
      </c>
      <c r="P124" s="76">
        <f t="shared" si="23"/>
        <v>0</v>
      </c>
      <c r="Q124" s="76"/>
      <c r="R124" s="76"/>
      <c r="S124" s="76">
        <f t="shared" si="23"/>
        <v>0</v>
      </c>
      <c r="T124" s="77">
        <f t="shared" si="23"/>
        <v>0</v>
      </c>
      <c r="U124" s="77">
        <f t="shared" si="23"/>
        <v>0</v>
      </c>
      <c r="V124" s="77">
        <f t="shared" si="23"/>
        <v>0</v>
      </c>
      <c r="W124" s="77">
        <f t="shared" si="23"/>
        <v>0</v>
      </c>
      <c r="X124" s="77">
        <f t="shared" si="23"/>
        <v>0</v>
      </c>
      <c r="Y124" s="77">
        <f t="shared" si="23"/>
        <v>0</v>
      </c>
      <c r="Z124" s="77">
        <f t="shared" si="23"/>
        <v>0</v>
      </c>
      <c r="AA124" s="77">
        <f t="shared" si="23"/>
        <v>0</v>
      </c>
      <c r="AB124" s="77">
        <f t="shared" si="23"/>
        <v>0</v>
      </c>
      <c r="AC124" s="77"/>
      <c r="AD124" s="77">
        <f t="shared" si="23"/>
        <v>0</v>
      </c>
      <c r="AE124" s="37">
        <f>SUM(C124:AD124)</f>
        <v>0</v>
      </c>
      <c r="AF124" s="30"/>
      <c r="AG124" s="30"/>
      <c r="AH124" s="30"/>
      <c r="AI124" s="30"/>
      <c r="AJ124" s="30"/>
      <c r="AK124" s="30"/>
      <c r="AL124" s="30"/>
      <c r="AM124" s="30"/>
      <c r="AN124" s="30"/>
      <c r="AO124" s="30"/>
      <c r="AP124" s="30"/>
      <c r="AQ124" s="30"/>
      <c r="AR124" s="30"/>
      <c r="AS124" s="30"/>
      <c r="AT124" s="30"/>
      <c r="AU124" s="30"/>
      <c r="AV124" s="30"/>
      <c r="AW124" s="30"/>
      <c r="AX124" s="30"/>
      <c r="AY124" s="30"/>
      <c r="AZ124" s="30"/>
      <c r="BA124" s="30"/>
      <c r="BB124" s="30"/>
    </row>
    <row r="125" spans="1:31" ht="12.75">
      <c r="A125" s="53" t="s">
        <v>292</v>
      </c>
      <c r="B125" s="40" t="s">
        <v>293</v>
      </c>
      <c r="C125" s="63"/>
      <c r="D125" s="63"/>
      <c r="E125" s="63"/>
      <c r="F125" s="34"/>
      <c r="G125" s="34"/>
      <c r="H125" s="64"/>
      <c r="I125" s="64"/>
      <c r="J125" s="64"/>
      <c r="K125" s="64"/>
      <c r="L125" s="65"/>
      <c r="M125" s="64"/>
      <c r="N125" s="64"/>
      <c r="O125" s="64"/>
      <c r="P125" s="64"/>
      <c r="Q125" s="64"/>
      <c r="R125" s="64"/>
      <c r="S125" s="64"/>
      <c r="T125" s="65"/>
      <c r="U125" s="66"/>
      <c r="V125" s="65"/>
      <c r="W125" s="65"/>
      <c r="X125" s="65"/>
      <c r="Y125" s="65"/>
      <c r="Z125" s="65"/>
      <c r="AA125" s="65"/>
      <c r="AB125" s="65"/>
      <c r="AC125" s="65"/>
      <c r="AD125" s="36"/>
      <c r="AE125" s="37">
        <f>SUM(C125:AD125)</f>
        <v>0</v>
      </c>
    </row>
    <row r="126" spans="1:31" ht="12.75">
      <c r="A126" s="53" t="s">
        <v>294</v>
      </c>
      <c r="B126" s="40" t="s">
        <v>295</v>
      </c>
      <c r="C126" s="63"/>
      <c r="D126" s="63"/>
      <c r="E126" s="63"/>
      <c r="F126" s="34"/>
      <c r="G126" s="34"/>
      <c r="H126" s="64"/>
      <c r="I126" s="64"/>
      <c r="J126" s="64"/>
      <c r="K126" s="64"/>
      <c r="L126" s="65"/>
      <c r="M126" s="64"/>
      <c r="N126" s="64"/>
      <c r="O126" s="64"/>
      <c r="P126" s="64"/>
      <c r="Q126" s="64"/>
      <c r="R126" s="64"/>
      <c r="S126" s="64"/>
      <c r="T126" s="65"/>
      <c r="U126" s="66"/>
      <c r="V126" s="65"/>
      <c r="W126" s="65"/>
      <c r="X126" s="65"/>
      <c r="Y126" s="65"/>
      <c r="Z126" s="65"/>
      <c r="AA126" s="65"/>
      <c r="AB126" s="65"/>
      <c r="AC126" s="65"/>
      <c r="AD126" s="36"/>
      <c r="AE126" s="37"/>
    </row>
    <row r="127" spans="1:54" s="4" customFormat="1" ht="12.75">
      <c r="A127" s="80" t="s">
        <v>296</v>
      </c>
      <c r="B127" s="81" t="s">
        <v>297</v>
      </c>
      <c r="C127" s="76">
        <f>C118+C124+C125</f>
        <v>0</v>
      </c>
      <c r="D127" s="76">
        <f>D118+D124+D125+D126</f>
        <v>7369169</v>
      </c>
      <c r="E127" s="76"/>
      <c r="F127" s="50"/>
      <c r="G127" s="50"/>
      <c r="H127" s="78"/>
      <c r="I127" s="78"/>
      <c r="J127" s="78"/>
      <c r="K127" s="78"/>
      <c r="L127" s="74"/>
      <c r="M127" s="78"/>
      <c r="N127" s="78"/>
      <c r="O127" s="78"/>
      <c r="P127" s="78"/>
      <c r="Q127" s="78"/>
      <c r="R127" s="78"/>
      <c r="S127" s="78"/>
      <c r="T127" s="74"/>
      <c r="U127" s="74"/>
      <c r="V127" s="74"/>
      <c r="W127" s="74"/>
      <c r="X127" s="74"/>
      <c r="Y127" s="74"/>
      <c r="Z127" s="74"/>
      <c r="AA127" s="74"/>
      <c r="AB127" s="74"/>
      <c r="AC127" s="74"/>
      <c r="AD127" s="29"/>
      <c r="AE127" s="37">
        <f>SUM(C127:AD127)</f>
        <v>7369169</v>
      </c>
      <c r="AF127" s="30"/>
      <c r="AG127" s="30"/>
      <c r="AH127" s="30"/>
      <c r="AI127" s="30"/>
      <c r="AJ127" s="30"/>
      <c r="AK127" s="30"/>
      <c r="AL127" s="30"/>
      <c r="AM127" s="30"/>
      <c r="AN127" s="30"/>
      <c r="AO127" s="30"/>
      <c r="AP127" s="30"/>
      <c r="AQ127" s="30"/>
      <c r="AR127" s="30"/>
      <c r="AS127" s="30"/>
      <c r="AT127" s="30"/>
      <c r="AU127" s="30"/>
      <c r="AV127" s="30"/>
      <c r="AW127" s="30"/>
      <c r="AX127" s="30"/>
      <c r="AY127" s="30"/>
      <c r="AZ127" s="30"/>
      <c r="BA127" s="30"/>
      <c r="BB127" s="30"/>
    </row>
    <row r="128" spans="1:54" s="4" customFormat="1" ht="12.75">
      <c r="A128" s="82" t="s">
        <v>14</v>
      </c>
      <c r="B128" s="82"/>
      <c r="C128" s="43">
        <f>C99+C127</f>
        <v>8484884</v>
      </c>
      <c r="D128" s="43">
        <f>D99+D127</f>
        <v>7369169</v>
      </c>
      <c r="E128" s="43">
        <f aca="true" t="shared" si="24" ref="E128:AD128">E99+E127</f>
        <v>254000</v>
      </c>
      <c r="F128" s="43">
        <f t="shared" si="24"/>
        <v>2289641</v>
      </c>
      <c r="G128" s="43">
        <f t="shared" si="24"/>
        <v>2099522</v>
      </c>
      <c r="H128" s="43">
        <f t="shared" si="24"/>
        <v>14102661</v>
      </c>
      <c r="I128" s="43">
        <f t="shared" si="24"/>
        <v>64606809</v>
      </c>
      <c r="J128" s="43">
        <f t="shared" si="24"/>
        <v>6015171</v>
      </c>
      <c r="K128" s="43">
        <f t="shared" si="24"/>
        <v>201246</v>
      </c>
      <c r="L128" s="44">
        <f t="shared" si="24"/>
        <v>57023475</v>
      </c>
      <c r="M128" s="43">
        <f t="shared" si="24"/>
        <v>47069467</v>
      </c>
      <c r="N128" s="43">
        <f t="shared" si="24"/>
        <v>617315</v>
      </c>
      <c r="O128" s="43">
        <f t="shared" si="24"/>
        <v>421640</v>
      </c>
      <c r="P128" s="43">
        <f t="shared" si="24"/>
        <v>3359103</v>
      </c>
      <c r="Q128" s="43">
        <f t="shared" si="24"/>
        <v>17880373</v>
      </c>
      <c r="R128" s="43">
        <f t="shared" si="24"/>
        <v>113708696</v>
      </c>
      <c r="S128" s="43">
        <f t="shared" si="24"/>
        <v>101600</v>
      </c>
      <c r="T128" s="44">
        <f t="shared" si="24"/>
        <v>1193800</v>
      </c>
      <c r="U128" s="44">
        <f t="shared" si="24"/>
        <v>9282144</v>
      </c>
      <c r="V128" s="44">
        <f t="shared" si="24"/>
        <v>2600000</v>
      </c>
      <c r="W128" s="44">
        <f t="shared" si="24"/>
        <v>32664213</v>
      </c>
      <c r="X128" s="44">
        <f t="shared" si="24"/>
        <v>464134</v>
      </c>
      <c r="Y128" s="44">
        <f t="shared" si="24"/>
        <v>707926</v>
      </c>
      <c r="Z128" s="44">
        <f t="shared" si="24"/>
        <v>3386940</v>
      </c>
      <c r="AA128" s="44">
        <f t="shared" si="24"/>
        <v>2410500</v>
      </c>
      <c r="AB128" s="44">
        <f t="shared" si="24"/>
        <v>92635584</v>
      </c>
      <c r="AC128" s="44">
        <f t="shared" si="24"/>
        <v>4414829</v>
      </c>
      <c r="AD128" s="44">
        <f t="shared" si="24"/>
        <v>26883514</v>
      </c>
      <c r="AE128" s="37">
        <f>SUM(C128:AD128)</f>
        <v>522248356</v>
      </c>
      <c r="AF128" s="30"/>
      <c r="AG128" s="30"/>
      <c r="AH128" s="30"/>
      <c r="AI128" s="30"/>
      <c r="AJ128" s="30"/>
      <c r="AK128" s="30"/>
      <c r="AL128" s="30"/>
      <c r="AM128" s="30"/>
      <c r="AN128" s="30"/>
      <c r="AO128" s="30"/>
      <c r="AP128" s="30"/>
      <c r="AQ128" s="30"/>
      <c r="AR128" s="30"/>
      <c r="AS128" s="30"/>
      <c r="AT128" s="30"/>
      <c r="AU128" s="30"/>
      <c r="AV128" s="30"/>
      <c r="AW128" s="30"/>
      <c r="AX128" s="30"/>
      <c r="AY128" s="30"/>
      <c r="AZ128" s="30"/>
      <c r="BA128" s="30"/>
      <c r="BB128" s="30"/>
    </row>
    <row r="129" spans="2:31" ht="12.75">
      <c r="B129" s="83"/>
      <c r="C129" s="84"/>
      <c r="D129" s="84"/>
      <c r="E129" s="84"/>
      <c r="F129" s="84"/>
      <c r="G129" s="84"/>
      <c r="H129" s="84"/>
      <c r="I129" s="84"/>
      <c r="J129" s="84"/>
      <c r="K129" s="84"/>
      <c r="L129" s="85"/>
      <c r="M129" s="84"/>
      <c r="N129" s="84"/>
      <c r="O129" s="84"/>
      <c r="P129" s="84"/>
      <c r="Q129" s="84"/>
      <c r="R129" s="84"/>
      <c r="S129" s="84"/>
      <c r="T129" s="85"/>
      <c r="U129" s="86"/>
      <c r="V129" s="85"/>
      <c r="W129" s="85"/>
      <c r="X129" s="85"/>
      <c r="Y129" s="85"/>
      <c r="Z129" s="85"/>
      <c r="AA129" s="85"/>
      <c r="AB129" s="85"/>
      <c r="AC129" s="85"/>
      <c r="AD129" s="85"/>
      <c r="AE129" s="85"/>
    </row>
    <row r="130" spans="2:30" ht="12.75">
      <c r="B130" s="83"/>
      <c r="C130" s="84"/>
      <c r="D130" s="84"/>
      <c r="E130" s="84"/>
      <c r="F130" s="84"/>
      <c r="G130" s="84"/>
      <c r="H130" s="84"/>
      <c r="I130" s="84"/>
      <c r="J130" s="84"/>
      <c r="K130" s="84"/>
      <c r="L130" s="85"/>
      <c r="M130" s="84"/>
      <c r="N130" s="84"/>
      <c r="O130" s="84"/>
      <c r="P130" s="84"/>
      <c r="Q130" s="84"/>
      <c r="R130" s="84"/>
      <c r="S130" s="84"/>
      <c r="T130" s="85"/>
      <c r="U130" s="86"/>
      <c r="V130" s="85"/>
      <c r="W130" s="85"/>
      <c r="X130" s="85"/>
      <c r="Y130" s="85"/>
      <c r="Z130" s="85"/>
      <c r="AA130" s="85"/>
      <c r="AB130" s="85"/>
      <c r="AC130" s="85"/>
      <c r="AD130" s="85"/>
    </row>
    <row r="131" spans="2:30" ht="12.75">
      <c r="B131" s="83"/>
      <c r="C131" s="84"/>
      <c r="D131" s="84"/>
      <c r="E131" s="84"/>
      <c r="F131" s="84"/>
      <c r="G131" s="84"/>
      <c r="H131" s="84"/>
      <c r="I131" s="84"/>
      <c r="J131" s="84"/>
      <c r="K131" s="84"/>
      <c r="L131" s="85"/>
      <c r="M131" s="84"/>
      <c r="N131" s="84"/>
      <c r="O131" s="84"/>
      <c r="P131" s="84"/>
      <c r="Q131" s="84"/>
      <c r="R131" s="84"/>
      <c r="S131" s="84"/>
      <c r="T131" s="85"/>
      <c r="U131" s="86"/>
      <c r="V131" s="85"/>
      <c r="W131" s="85"/>
      <c r="X131" s="85"/>
      <c r="Y131" s="85"/>
      <c r="Z131" s="85"/>
      <c r="AA131" s="85"/>
      <c r="AB131" s="85"/>
      <c r="AC131" s="85"/>
      <c r="AD131" s="85"/>
    </row>
    <row r="132" spans="2:30" ht="12.75">
      <c r="B132" s="83"/>
      <c r="C132" s="84"/>
      <c r="D132" s="84"/>
      <c r="E132" s="84"/>
      <c r="F132" s="84"/>
      <c r="G132" s="84"/>
      <c r="H132" s="84"/>
      <c r="I132" s="84"/>
      <c r="J132" s="84"/>
      <c r="K132" s="84"/>
      <c r="L132" s="85"/>
      <c r="M132" s="84"/>
      <c r="N132" s="84"/>
      <c r="O132" s="84"/>
      <c r="P132" s="84"/>
      <c r="Q132" s="84"/>
      <c r="R132" s="84"/>
      <c r="S132" s="84"/>
      <c r="T132" s="85"/>
      <c r="U132" s="86"/>
      <c r="V132" s="85"/>
      <c r="W132" s="85"/>
      <c r="X132" s="85"/>
      <c r="Y132" s="85"/>
      <c r="Z132" s="85"/>
      <c r="AA132" s="85"/>
      <c r="AB132" s="85"/>
      <c r="AC132" s="85"/>
      <c r="AD132" s="85"/>
    </row>
    <row r="133" spans="2:30" ht="12.75">
      <c r="B133" s="83"/>
      <c r="C133" s="84"/>
      <c r="D133" s="84"/>
      <c r="E133" s="84"/>
      <c r="F133" s="84"/>
      <c r="G133" s="84"/>
      <c r="H133" s="84"/>
      <c r="I133" s="84"/>
      <c r="J133" s="84"/>
      <c r="K133" s="84"/>
      <c r="L133" s="85"/>
      <c r="M133" s="84"/>
      <c r="N133" s="84"/>
      <c r="O133" s="84"/>
      <c r="P133" s="84"/>
      <c r="Q133" s="84"/>
      <c r="R133" s="84"/>
      <c r="S133" s="84"/>
      <c r="T133" s="85"/>
      <c r="U133" s="86"/>
      <c r="V133" s="85"/>
      <c r="W133" s="85"/>
      <c r="X133" s="85"/>
      <c r="Y133" s="85"/>
      <c r="Z133" s="85"/>
      <c r="AA133" s="85"/>
      <c r="AB133" s="85"/>
      <c r="AC133" s="85"/>
      <c r="AD133" s="85"/>
    </row>
    <row r="134" spans="2:30" ht="12.75">
      <c r="B134" s="83"/>
      <c r="C134" s="84"/>
      <c r="D134" s="84"/>
      <c r="E134" s="84"/>
      <c r="F134" s="84"/>
      <c r="G134" s="84"/>
      <c r="H134" s="84"/>
      <c r="I134" s="84"/>
      <c r="J134" s="84"/>
      <c r="K134" s="84"/>
      <c r="L134" s="85"/>
      <c r="M134" s="84"/>
      <c r="N134" s="84"/>
      <c r="O134" s="84"/>
      <c r="P134" s="84"/>
      <c r="Q134" s="84"/>
      <c r="R134" s="84"/>
      <c r="S134" s="84"/>
      <c r="T134" s="85"/>
      <c r="U134" s="86"/>
      <c r="V134" s="85"/>
      <c r="W134" s="85"/>
      <c r="X134" s="85"/>
      <c r="Y134" s="85"/>
      <c r="Z134" s="85"/>
      <c r="AA134" s="85"/>
      <c r="AB134" s="85"/>
      <c r="AC134" s="85"/>
      <c r="AD134" s="85"/>
    </row>
    <row r="135" spans="2:30" ht="12.75">
      <c r="B135" s="83"/>
      <c r="C135" s="84"/>
      <c r="D135" s="84"/>
      <c r="E135" s="84"/>
      <c r="F135" s="84"/>
      <c r="G135" s="84"/>
      <c r="H135" s="84"/>
      <c r="I135" s="84"/>
      <c r="J135" s="84"/>
      <c r="K135" s="84"/>
      <c r="L135" s="85"/>
      <c r="M135" s="84"/>
      <c r="N135" s="84"/>
      <c r="O135" s="84"/>
      <c r="P135" s="84"/>
      <c r="Q135" s="84"/>
      <c r="R135" s="84"/>
      <c r="S135" s="84"/>
      <c r="T135" s="85"/>
      <c r="U135" s="86"/>
      <c r="V135" s="85"/>
      <c r="W135" s="85"/>
      <c r="X135" s="85"/>
      <c r="Y135" s="85"/>
      <c r="Z135" s="85"/>
      <c r="AA135" s="85"/>
      <c r="AB135" s="85"/>
      <c r="AC135" s="85"/>
      <c r="AD135" s="85"/>
    </row>
    <row r="136" spans="2:30" ht="12.75">
      <c r="B136" s="83"/>
      <c r="C136" s="84"/>
      <c r="D136" s="84"/>
      <c r="E136" s="84"/>
      <c r="F136" s="84"/>
      <c r="G136" s="84"/>
      <c r="H136" s="84"/>
      <c r="I136" s="84"/>
      <c r="J136" s="84"/>
      <c r="K136" s="84"/>
      <c r="L136" s="85"/>
      <c r="M136" s="84"/>
      <c r="N136" s="84"/>
      <c r="O136" s="84"/>
      <c r="P136" s="84"/>
      <c r="Q136" s="84"/>
      <c r="R136" s="84"/>
      <c r="S136" s="84"/>
      <c r="T136" s="85"/>
      <c r="U136" s="86"/>
      <c r="V136" s="85"/>
      <c r="W136" s="85"/>
      <c r="X136" s="85"/>
      <c r="Y136" s="85"/>
      <c r="Z136" s="85"/>
      <c r="AA136" s="85"/>
      <c r="AB136" s="85"/>
      <c r="AC136" s="85"/>
      <c r="AD136" s="85"/>
    </row>
    <row r="137" spans="2:30" ht="12.75">
      <c r="B137" s="83"/>
      <c r="C137" s="84"/>
      <c r="D137" s="84"/>
      <c r="E137" s="84"/>
      <c r="F137" s="84"/>
      <c r="G137" s="84"/>
      <c r="H137" s="84"/>
      <c r="I137" s="84"/>
      <c r="J137" s="84"/>
      <c r="K137" s="84"/>
      <c r="L137" s="85"/>
      <c r="M137" s="84"/>
      <c r="N137" s="84"/>
      <c r="O137" s="84"/>
      <c r="P137" s="84"/>
      <c r="Q137" s="84"/>
      <c r="R137" s="84"/>
      <c r="S137" s="84"/>
      <c r="T137" s="85"/>
      <c r="U137" s="86"/>
      <c r="V137" s="85"/>
      <c r="W137" s="85"/>
      <c r="X137" s="85"/>
      <c r="Y137" s="85"/>
      <c r="Z137" s="85"/>
      <c r="AA137" s="85"/>
      <c r="AB137" s="85"/>
      <c r="AC137" s="85"/>
      <c r="AD137" s="85"/>
    </row>
    <row r="138" spans="2:30" ht="12.75">
      <c r="B138" s="83"/>
      <c r="C138" s="84"/>
      <c r="D138" s="84"/>
      <c r="E138" s="84"/>
      <c r="F138" s="84"/>
      <c r="G138" s="84"/>
      <c r="H138" s="84"/>
      <c r="I138" s="84"/>
      <c r="J138" s="84"/>
      <c r="K138" s="84"/>
      <c r="L138" s="85"/>
      <c r="M138" s="84"/>
      <c r="N138" s="84"/>
      <c r="O138" s="84"/>
      <c r="P138" s="84"/>
      <c r="Q138" s="84"/>
      <c r="R138" s="84"/>
      <c r="S138" s="84"/>
      <c r="T138" s="85"/>
      <c r="U138" s="86"/>
      <c r="V138" s="85"/>
      <c r="W138" s="85"/>
      <c r="X138" s="85"/>
      <c r="Y138" s="85"/>
      <c r="Z138" s="85"/>
      <c r="AA138" s="85"/>
      <c r="AB138" s="85"/>
      <c r="AC138" s="85"/>
      <c r="AD138" s="85"/>
    </row>
    <row r="139" spans="2:30" ht="12.75">
      <c r="B139" s="83"/>
      <c r="C139" s="84"/>
      <c r="D139" s="84"/>
      <c r="E139" s="84"/>
      <c r="F139" s="84"/>
      <c r="G139" s="84"/>
      <c r="H139" s="84"/>
      <c r="I139" s="84"/>
      <c r="J139" s="84"/>
      <c r="K139" s="84"/>
      <c r="L139" s="85"/>
      <c r="M139" s="84"/>
      <c r="N139" s="84"/>
      <c r="O139" s="84"/>
      <c r="P139" s="84"/>
      <c r="Q139" s="84"/>
      <c r="R139" s="84"/>
      <c r="S139" s="84"/>
      <c r="T139" s="85"/>
      <c r="U139" s="86"/>
      <c r="V139" s="85"/>
      <c r="W139" s="85"/>
      <c r="X139" s="85"/>
      <c r="Y139" s="85"/>
      <c r="Z139" s="85"/>
      <c r="AA139" s="85"/>
      <c r="AB139" s="85"/>
      <c r="AC139" s="85"/>
      <c r="AD139" s="85"/>
    </row>
    <row r="140" spans="2:30" ht="12.75">
      <c r="B140" s="83"/>
      <c r="C140" s="84"/>
      <c r="D140" s="84"/>
      <c r="E140" s="84"/>
      <c r="F140" s="84"/>
      <c r="G140" s="84"/>
      <c r="H140" s="84"/>
      <c r="I140" s="84"/>
      <c r="J140" s="84"/>
      <c r="K140" s="84"/>
      <c r="L140" s="85"/>
      <c r="M140" s="84"/>
      <c r="N140" s="84"/>
      <c r="O140" s="84"/>
      <c r="P140" s="84"/>
      <c r="Q140" s="84"/>
      <c r="R140" s="84"/>
      <c r="S140" s="84"/>
      <c r="T140" s="85"/>
      <c r="U140" s="86"/>
      <c r="V140" s="85"/>
      <c r="W140" s="85"/>
      <c r="X140" s="85"/>
      <c r="Y140" s="85"/>
      <c r="Z140" s="85"/>
      <c r="AA140" s="85"/>
      <c r="AB140" s="85"/>
      <c r="AC140" s="85"/>
      <c r="AD140" s="85"/>
    </row>
    <row r="141" spans="2:30" ht="12.75">
      <c r="B141" s="83"/>
      <c r="C141" s="84"/>
      <c r="D141" s="84"/>
      <c r="E141" s="84"/>
      <c r="F141" s="84"/>
      <c r="G141" s="84"/>
      <c r="H141" s="84"/>
      <c r="I141" s="84"/>
      <c r="J141" s="84"/>
      <c r="K141" s="84"/>
      <c r="L141" s="85"/>
      <c r="M141" s="84"/>
      <c r="N141" s="84"/>
      <c r="O141" s="84"/>
      <c r="P141" s="84"/>
      <c r="Q141" s="84"/>
      <c r="R141" s="84"/>
      <c r="S141" s="84"/>
      <c r="T141" s="85"/>
      <c r="U141" s="86"/>
      <c r="V141" s="85"/>
      <c r="W141" s="85"/>
      <c r="X141" s="85"/>
      <c r="Y141" s="85"/>
      <c r="Z141" s="85"/>
      <c r="AA141" s="85"/>
      <c r="AB141" s="85"/>
      <c r="AC141" s="85"/>
      <c r="AD141" s="85"/>
    </row>
    <row r="142" spans="2:30" ht="12.75">
      <c r="B142" s="83"/>
      <c r="C142" s="84"/>
      <c r="D142" s="84"/>
      <c r="E142" s="84"/>
      <c r="F142" s="84"/>
      <c r="G142" s="84"/>
      <c r="H142" s="84"/>
      <c r="I142" s="84"/>
      <c r="J142" s="84"/>
      <c r="K142" s="84"/>
      <c r="L142" s="85"/>
      <c r="M142" s="84"/>
      <c r="N142" s="84"/>
      <c r="O142" s="84"/>
      <c r="P142" s="84"/>
      <c r="Q142" s="84"/>
      <c r="R142" s="84"/>
      <c r="S142" s="84"/>
      <c r="T142" s="85"/>
      <c r="U142" s="86"/>
      <c r="V142" s="85"/>
      <c r="W142" s="85"/>
      <c r="X142" s="85"/>
      <c r="Y142" s="85"/>
      <c r="Z142" s="85"/>
      <c r="AA142" s="85"/>
      <c r="AB142" s="85"/>
      <c r="AC142" s="85"/>
      <c r="AD142" s="85"/>
    </row>
    <row r="143" spans="2:30" ht="12.75">
      <c r="B143" s="83"/>
      <c r="C143" s="84"/>
      <c r="D143" s="84"/>
      <c r="E143" s="84"/>
      <c r="F143" s="84"/>
      <c r="G143" s="84"/>
      <c r="H143" s="84"/>
      <c r="I143" s="84"/>
      <c r="J143" s="84"/>
      <c r="K143" s="84"/>
      <c r="L143" s="85"/>
      <c r="M143" s="84"/>
      <c r="N143" s="84"/>
      <c r="O143" s="84"/>
      <c r="P143" s="84"/>
      <c r="Q143" s="84"/>
      <c r="R143" s="84"/>
      <c r="S143" s="84"/>
      <c r="T143" s="85"/>
      <c r="U143" s="86"/>
      <c r="V143" s="85"/>
      <c r="W143" s="85"/>
      <c r="X143" s="85"/>
      <c r="Y143" s="85"/>
      <c r="Z143" s="85"/>
      <c r="AA143" s="85"/>
      <c r="AB143" s="85"/>
      <c r="AC143" s="85"/>
      <c r="AD143" s="85"/>
    </row>
    <row r="144" spans="2:30" ht="12.75">
      <c r="B144" s="83"/>
      <c r="C144" s="84"/>
      <c r="D144" s="84"/>
      <c r="E144" s="84"/>
      <c r="F144" s="84"/>
      <c r="G144" s="84"/>
      <c r="H144" s="84"/>
      <c r="I144" s="84"/>
      <c r="J144" s="84"/>
      <c r="K144" s="84"/>
      <c r="L144" s="85"/>
      <c r="M144" s="84"/>
      <c r="N144" s="84"/>
      <c r="O144" s="84"/>
      <c r="P144" s="84"/>
      <c r="Q144" s="84"/>
      <c r="R144" s="84"/>
      <c r="S144" s="84"/>
      <c r="T144" s="85"/>
      <c r="U144" s="86"/>
      <c r="V144" s="85"/>
      <c r="W144" s="85"/>
      <c r="X144" s="85"/>
      <c r="Y144" s="85"/>
      <c r="Z144" s="85"/>
      <c r="AA144" s="85"/>
      <c r="AB144" s="85"/>
      <c r="AC144" s="85"/>
      <c r="AD144" s="85"/>
    </row>
    <row r="145" spans="2:30" ht="12.75">
      <c r="B145" s="83"/>
      <c r="C145" s="84"/>
      <c r="D145" s="84"/>
      <c r="E145" s="84"/>
      <c r="F145" s="84"/>
      <c r="G145" s="84"/>
      <c r="H145" s="84"/>
      <c r="I145" s="84"/>
      <c r="J145" s="84"/>
      <c r="K145" s="84"/>
      <c r="L145" s="85"/>
      <c r="M145" s="84"/>
      <c r="N145" s="84"/>
      <c r="O145" s="84"/>
      <c r="P145" s="84"/>
      <c r="Q145" s="84"/>
      <c r="R145" s="84"/>
      <c r="S145" s="84"/>
      <c r="T145" s="85"/>
      <c r="U145" s="86"/>
      <c r="V145" s="85"/>
      <c r="W145" s="85"/>
      <c r="X145" s="85"/>
      <c r="Y145" s="85"/>
      <c r="Z145" s="85"/>
      <c r="AA145" s="85"/>
      <c r="AB145" s="85"/>
      <c r="AC145" s="85"/>
      <c r="AD145" s="85"/>
    </row>
    <row r="146" spans="2:30" ht="12.75">
      <c r="B146" s="83"/>
      <c r="C146" s="84"/>
      <c r="D146" s="84"/>
      <c r="E146" s="84"/>
      <c r="F146" s="84"/>
      <c r="G146" s="84"/>
      <c r="H146" s="84"/>
      <c r="I146" s="84"/>
      <c r="J146" s="84"/>
      <c r="K146" s="84"/>
      <c r="L146" s="85"/>
      <c r="M146" s="84"/>
      <c r="N146" s="84"/>
      <c r="O146" s="84"/>
      <c r="P146" s="84"/>
      <c r="Q146" s="84"/>
      <c r="R146" s="84"/>
      <c r="S146" s="84"/>
      <c r="T146" s="85"/>
      <c r="U146" s="86"/>
      <c r="V146" s="85"/>
      <c r="W146" s="85"/>
      <c r="X146" s="85"/>
      <c r="Y146" s="85"/>
      <c r="Z146" s="85"/>
      <c r="AA146" s="85"/>
      <c r="AB146" s="85"/>
      <c r="AC146" s="85"/>
      <c r="AD146" s="85"/>
    </row>
    <row r="147" spans="2:30" ht="12.75">
      <c r="B147" s="83"/>
      <c r="C147" s="84"/>
      <c r="D147" s="84"/>
      <c r="E147" s="84"/>
      <c r="F147" s="84"/>
      <c r="G147" s="84"/>
      <c r="H147" s="84"/>
      <c r="I147" s="84"/>
      <c r="J147" s="84"/>
      <c r="K147" s="84"/>
      <c r="L147" s="85"/>
      <c r="M147" s="84"/>
      <c r="N147" s="84"/>
      <c r="O147" s="84"/>
      <c r="P147" s="84"/>
      <c r="Q147" s="84"/>
      <c r="R147" s="84"/>
      <c r="S147" s="84"/>
      <c r="T147" s="85"/>
      <c r="U147" s="86"/>
      <c r="V147" s="85"/>
      <c r="W147" s="85"/>
      <c r="X147" s="85"/>
      <c r="Y147" s="85"/>
      <c r="Z147" s="85"/>
      <c r="AA147" s="85"/>
      <c r="AB147" s="85"/>
      <c r="AC147" s="85"/>
      <c r="AD147" s="85"/>
    </row>
    <row r="148" spans="2:30" ht="12.75">
      <c r="B148" s="83"/>
      <c r="C148" s="84"/>
      <c r="D148" s="84"/>
      <c r="E148" s="84"/>
      <c r="F148" s="84"/>
      <c r="G148" s="84"/>
      <c r="H148" s="84"/>
      <c r="I148" s="84"/>
      <c r="J148" s="84"/>
      <c r="K148" s="84"/>
      <c r="L148" s="85"/>
      <c r="M148" s="84"/>
      <c r="N148" s="84"/>
      <c r="O148" s="84"/>
      <c r="P148" s="84"/>
      <c r="Q148" s="84"/>
      <c r="R148" s="84"/>
      <c r="S148" s="84"/>
      <c r="T148" s="85"/>
      <c r="U148" s="86"/>
      <c r="V148" s="85"/>
      <c r="W148" s="85"/>
      <c r="X148" s="85"/>
      <c r="Y148" s="85"/>
      <c r="Z148" s="85"/>
      <c r="AA148" s="85"/>
      <c r="AB148" s="85"/>
      <c r="AC148" s="85"/>
      <c r="AD148" s="85"/>
    </row>
    <row r="149" spans="2:30" ht="12.75">
      <c r="B149" s="83"/>
      <c r="C149" s="84"/>
      <c r="D149" s="84"/>
      <c r="E149" s="84"/>
      <c r="F149" s="84"/>
      <c r="G149" s="84"/>
      <c r="H149" s="84"/>
      <c r="I149" s="84"/>
      <c r="J149" s="84"/>
      <c r="K149" s="84"/>
      <c r="L149" s="85"/>
      <c r="M149" s="84"/>
      <c r="N149" s="84"/>
      <c r="O149" s="84"/>
      <c r="P149" s="84"/>
      <c r="Q149" s="84"/>
      <c r="R149" s="84"/>
      <c r="S149" s="84"/>
      <c r="T149" s="85"/>
      <c r="U149" s="86"/>
      <c r="V149" s="85"/>
      <c r="W149" s="85"/>
      <c r="X149" s="85"/>
      <c r="Y149" s="85"/>
      <c r="Z149" s="85"/>
      <c r="AA149" s="85"/>
      <c r="AB149" s="85"/>
      <c r="AC149" s="85"/>
      <c r="AD149" s="85"/>
    </row>
    <row r="150" spans="2:30" ht="12.75">
      <c r="B150" s="83"/>
      <c r="C150" s="84"/>
      <c r="D150" s="84"/>
      <c r="E150" s="84"/>
      <c r="F150" s="84"/>
      <c r="G150" s="84"/>
      <c r="H150" s="84"/>
      <c r="I150" s="84"/>
      <c r="J150" s="84"/>
      <c r="K150" s="84"/>
      <c r="L150" s="85"/>
      <c r="M150" s="84"/>
      <c r="N150" s="84"/>
      <c r="O150" s="84"/>
      <c r="P150" s="84"/>
      <c r="Q150" s="84"/>
      <c r="R150" s="84"/>
      <c r="S150" s="84"/>
      <c r="T150" s="85"/>
      <c r="U150" s="86"/>
      <c r="V150" s="85"/>
      <c r="W150" s="85"/>
      <c r="X150" s="85"/>
      <c r="Y150" s="85"/>
      <c r="Z150" s="85"/>
      <c r="AA150" s="85"/>
      <c r="AB150" s="85"/>
      <c r="AC150" s="85"/>
      <c r="AD150" s="85"/>
    </row>
    <row r="151" spans="2:30" ht="12.75">
      <c r="B151" s="83"/>
      <c r="C151" s="84"/>
      <c r="D151" s="84"/>
      <c r="E151" s="84"/>
      <c r="F151" s="84"/>
      <c r="G151" s="84"/>
      <c r="H151" s="84"/>
      <c r="I151" s="84"/>
      <c r="J151" s="84"/>
      <c r="K151" s="84"/>
      <c r="L151" s="85"/>
      <c r="M151" s="84"/>
      <c r="N151" s="84"/>
      <c r="O151" s="84"/>
      <c r="P151" s="84"/>
      <c r="Q151" s="84"/>
      <c r="R151" s="84"/>
      <c r="S151" s="84"/>
      <c r="T151" s="85"/>
      <c r="U151" s="86"/>
      <c r="V151" s="85"/>
      <c r="W151" s="85"/>
      <c r="X151" s="85"/>
      <c r="Y151" s="85"/>
      <c r="Z151" s="85"/>
      <c r="AA151" s="85"/>
      <c r="AB151" s="85"/>
      <c r="AC151" s="85"/>
      <c r="AD151" s="85"/>
    </row>
    <row r="152" spans="2:30" ht="12.75">
      <c r="B152" s="83"/>
      <c r="C152" s="84"/>
      <c r="D152" s="84"/>
      <c r="E152" s="84"/>
      <c r="F152" s="84"/>
      <c r="G152" s="84"/>
      <c r="H152" s="84"/>
      <c r="I152" s="84"/>
      <c r="J152" s="84"/>
      <c r="K152" s="84"/>
      <c r="L152" s="85"/>
      <c r="M152" s="84"/>
      <c r="N152" s="84"/>
      <c r="O152" s="84"/>
      <c r="P152" s="84"/>
      <c r="Q152" s="84"/>
      <c r="R152" s="84"/>
      <c r="S152" s="84"/>
      <c r="T152" s="85"/>
      <c r="U152" s="86"/>
      <c r="V152" s="85"/>
      <c r="W152" s="85"/>
      <c r="X152" s="85"/>
      <c r="Y152" s="85"/>
      <c r="Z152" s="85"/>
      <c r="AA152" s="85"/>
      <c r="AB152" s="85"/>
      <c r="AC152" s="85"/>
      <c r="AD152" s="85"/>
    </row>
    <row r="153" spans="2:30" ht="12.75">
      <c r="B153" s="83"/>
      <c r="C153" s="84"/>
      <c r="D153" s="84"/>
      <c r="E153" s="84"/>
      <c r="F153" s="84"/>
      <c r="G153" s="84"/>
      <c r="H153" s="84"/>
      <c r="I153" s="84"/>
      <c r="J153" s="84"/>
      <c r="K153" s="84"/>
      <c r="L153" s="85"/>
      <c r="M153" s="84"/>
      <c r="N153" s="84"/>
      <c r="O153" s="84"/>
      <c r="P153" s="84"/>
      <c r="Q153" s="84"/>
      <c r="R153" s="84"/>
      <c r="S153" s="84"/>
      <c r="T153" s="85"/>
      <c r="U153" s="86"/>
      <c r="V153" s="85"/>
      <c r="W153" s="85"/>
      <c r="X153" s="85"/>
      <c r="Y153" s="85"/>
      <c r="Z153" s="85"/>
      <c r="AA153" s="85"/>
      <c r="AB153" s="85"/>
      <c r="AC153" s="85"/>
      <c r="AD153" s="85"/>
    </row>
    <row r="154" spans="2:30" ht="12.75">
      <c r="B154" s="83"/>
      <c r="C154" s="84"/>
      <c r="D154" s="84"/>
      <c r="E154" s="84"/>
      <c r="F154" s="84"/>
      <c r="G154" s="84"/>
      <c r="H154" s="84"/>
      <c r="I154" s="84"/>
      <c r="J154" s="84"/>
      <c r="K154" s="84"/>
      <c r="L154" s="85"/>
      <c r="M154" s="84"/>
      <c r="N154" s="84"/>
      <c r="O154" s="84"/>
      <c r="P154" s="84"/>
      <c r="Q154" s="84"/>
      <c r="R154" s="84"/>
      <c r="S154" s="84"/>
      <c r="T154" s="85"/>
      <c r="U154" s="86"/>
      <c r="V154" s="85"/>
      <c r="W154" s="85"/>
      <c r="X154" s="85"/>
      <c r="Y154" s="85"/>
      <c r="Z154" s="85"/>
      <c r="AA154" s="85"/>
      <c r="AB154" s="85"/>
      <c r="AC154" s="85"/>
      <c r="AD154" s="85"/>
    </row>
    <row r="155" spans="2:30" ht="12.75">
      <c r="B155" s="83"/>
      <c r="C155" s="84"/>
      <c r="D155" s="84"/>
      <c r="E155" s="84"/>
      <c r="F155" s="84"/>
      <c r="G155" s="84"/>
      <c r="H155" s="84"/>
      <c r="I155" s="84"/>
      <c r="J155" s="84"/>
      <c r="K155" s="84"/>
      <c r="L155" s="85"/>
      <c r="M155" s="84"/>
      <c r="N155" s="84"/>
      <c r="O155" s="84"/>
      <c r="P155" s="84"/>
      <c r="Q155" s="84"/>
      <c r="R155" s="84"/>
      <c r="S155" s="84"/>
      <c r="T155" s="85"/>
      <c r="U155" s="86"/>
      <c r="V155" s="85"/>
      <c r="W155" s="85"/>
      <c r="X155" s="85"/>
      <c r="Y155" s="85"/>
      <c r="Z155" s="85"/>
      <c r="AA155" s="85"/>
      <c r="AB155" s="85"/>
      <c r="AC155" s="85"/>
      <c r="AD155" s="85"/>
    </row>
    <row r="156" spans="2:30" ht="12.75">
      <c r="B156" s="83"/>
      <c r="C156" s="84"/>
      <c r="D156" s="84"/>
      <c r="E156" s="84"/>
      <c r="F156" s="84"/>
      <c r="G156" s="84"/>
      <c r="H156" s="84"/>
      <c r="I156" s="84"/>
      <c r="J156" s="84"/>
      <c r="K156" s="84"/>
      <c r="L156" s="85"/>
      <c r="M156" s="84"/>
      <c r="N156" s="84"/>
      <c r="O156" s="84"/>
      <c r="P156" s="84"/>
      <c r="Q156" s="84"/>
      <c r="R156" s="84"/>
      <c r="S156" s="84"/>
      <c r="T156" s="85"/>
      <c r="U156" s="86"/>
      <c r="V156" s="85"/>
      <c r="W156" s="85"/>
      <c r="X156" s="85"/>
      <c r="Y156" s="85"/>
      <c r="Z156" s="85"/>
      <c r="AA156" s="85"/>
      <c r="AB156" s="85"/>
      <c r="AC156" s="85"/>
      <c r="AD156" s="85"/>
    </row>
    <row r="157" spans="2:30" ht="12.75">
      <c r="B157" s="83"/>
      <c r="C157" s="84"/>
      <c r="D157" s="84"/>
      <c r="E157" s="84"/>
      <c r="F157" s="84"/>
      <c r="G157" s="84"/>
      <c r="H157" s="84"/>
      <c r="I157" s="84"/>
      <c r="J157" s="84"/>
      <c r="K157" s="84"/>
      <c r="L157" s="85"/>
      <c r="M157" s="84"/>
      <c r="N157" s="84"/>
      <c r="O157" s="84"/>
      <c r="P157" s="84"/>
      <c r="Q157" s="84"/>
      <c r="R157" s="84"/>
      <c r="S157" s="84"/>
      <c r="T157" s="85"/>
      <c r="U157" s="86"/>
      <c r="V157" s="85"/>
      <c r="W157" s="85"/>
      <c r="X157" s="85"/>
      <c r="Y157" s="85"/>
      <c r="Z157" s="85"/>
      <c r="AA157" s="85"/>
      <c r="AB157" s="85"/>
      <c r="AC157" s="85"/>
      <c r="AD157" s="85"/>
    </row>
    <row r="158" spans="2:30" ht="12.75">
      <c r="B158" s="83"/>
      <c r="C158" s="84"/>
      <c r="D158" s="84"/>
      <c r="E158" s="84"/>
      <c r="F158" s="84"/>
      <c r="G158" s="84"/>
      <c r="H158" s="84"/>
      <c r="I158" s="84"/>
      <c r="J158" s="84"/>
      <c r="K158" s="84"/>
      <c r="L158" s="85"/>
      <c r="M158" s="84"/>
      <c r="N158" s="84"/>
      <c r="O158" s="84"/>
      <c r="P158" s="84"/>
      <c r="Q158" s="84"/>
      <c r="R158" s="84"/>
      <c r="S158" s="84"/>
      <c r="T158" s="85"/>
      <c r="U158" s="86"/>
      <c r="V158" s="85"/>
      <c r="W158" s="85"/>
      <c r="X158" s="85"/>
      <c r="Y158" s="85"/>
      <c r="Z158" s="85"/>
      <c r="AA158" s="85"/>
      <c r="AB158" s="85"/>
      <c r="AC158" s="85"/>
      <c r="AD158" s="85"/>
    </row>
    <row r="159" spans="2:30" ht="12.75">
      <c r="B159" s="83"/>
      <c r="C159" s="84"/>
      <c r="D159" s="84"/>
      <c r="E159" s="84"/>
      <c r="F159" s="84"/>
      <c r="G159" s="84"/>
      <c r="H159" s="84"/>
      <c r="I159" s="84"/>
      <c r="J159" s="84"/>
      <c r="K159" s="84"/>
      <c r="L159" s="85"/>
      <c r="M159" s="84"/>
      <c r="N159" s="84"/>
      <c r="O159" s="84"/>
      <c r="P159" s="84"/>
      <c r="Q159" s="84"/>
      <c r="R159" s="84"/>
      <c r="S159" s="84"/>
      <c r="T159" s="85"/>
      <c r="U159" s="86"/>
      <c r="V159" s="85"/>
      <c r="W159" s="85"/>
      <c r="X159" s="85"/>
      <c r="Y159" s="85"/>
      <c r="Z159" s="85"/>
      <c r="AA159" s="85"/>
      <c r="AB159" s="85"/>
      <c r="AC159" s="85"/>
      <c r="AD159" s="85"/>
    </row>
    <row r="160" spans="2:30" ht="12.75">
      <c r="B160" s="83"/>
      <c r="C160" s="84"/>
      <c r="D160" s="84"/>
      <c r="E160" s="84"/>
      <c r="F160" s="84"/>
      <c r="G160" s="84"/>
      <c r="H160" s="84"/>
      <c r="I160" s="84"/>
      <c r="J160" s="84"/>
      <c r="K160" s="84"/>
      <c r="L160" s="85"/>
      <c r="M160" s="84"/>
      <c r="N160" s="84"/>
      <c r="O160" s="84"/>
      <c r="P160" s="84"/>
      <c r="Q160" s="84"/>
      <c r="R160" s="84"/>
      <c r="S160" s="84"/>
      <c r="T160" s="85"/>
      <c r="U160" s="86"/>
      <c r="V160" s="85"/>
      <c r="W160" s="85"/>
      <c r="X160" s="85"/>
      <c r="Y160" s="85"/>
      <c r="Z160" s="85"/>
      <c r="AA160" s="85"/>
      <c r="AB160" s="85"/>
      <c r="AC160" s="85"/>
      <c r="AD160" s="85"/>
    </row>
    <row r="161" spans="2:30" ht="12.75">
      <c r="B161" s="83"/>
      <c r="C161" s="84"/>
      <c r="D161" s="84"/>
      <c r="E161" s="84"/>
      <c r="F161" s="84"/>
      <c r="G161" s="84"/>
      <c r="H161" s="84"/>
      <c r="I161" s="84"/>
      <c r="J161" s="84"/>
      <c r="K161" s="84"/>
      <c r="L161" s="85"/>
      <c r="M161" s="84"/>
      <c r="N161" s="84"/>
      <c r="O161" s="84"/>
      <c r="P161" s="84"/>
      <c r="Q161" s="84"/>
      <c r="R161" s="84"/>
      <c r="S161" s="84"/>
      <c r="T161" s="85"/>
      <c r="U161" s="86"/>
      <c r="V161" s="85"/>
      <c r="W161" s="85"/>
      <c r="X161" s="85"/>
      <c r="Y161" s="85"/>
      <c r="Z161" s="85"/>
      <c r="AA161" s="85"/>
      <c r="AB161" s="85"/>
      <c r="AC161" s="85"/>
      <c r="AD161" s="85"/>
    </row>
    <row r="162" spans="2:30" ht="12.75">
      <c r="B162" s="83"/>
      <c r="C162" s="84"/>
      <c r="D162" s="84"/>
      <c r="E162" s="84"/>
      <c r="F162" s="84"/>
      <c r="G162" s="84"/>
      <c r="H162" s="84"/>
      <c r="I162" s="84"/>
      <c r="J162" s="84"/>
      <c r="K162" s="84"/>
      <c r="L162" s="85"/>
      <c r="M162" s="84"/>
      <c r="N162" s="84"/>
      <c r="O162" s="84"/>
      <c r="P162" s="84"/>
      <c r="Q162" s="84"/>
      <c r="R162" s="84"/>
      <c r="S162" s="84"/>
      <c r="T162" s="85"/>
      <c r="U162" s="86"/>
      <c r="V162" s="85"/>
      <c r="W162" s="85"/>
      <c r="X162" s="85"/>
      <c r="Y162" s="85"/>
      <c r="Z162" s="85"/>
      <c r="AA162" s="85"/>
      <c r="AB162" s="85"/>
      <c r="AC162" s="85"/>
      <c r="AD162" s="85"/>
    </row>
    <row r="163" spans="2:30" ht="12.75">
      <c r="B163" s="83"/>
      <c r="C163" s="84"/>
      <c r="D163" s="84"/>
      <c r="E163" s="84"/>
      <c r="F163" s="84"/>
      <c r="G163" s="84"/>
      <c r="H163" s="84"/>
      <c r="I163" s="84"/>
      <c r="J163" s="84"/>
      <c r="K163" s="84"/>
      <c r="L163" s="85"/>
      <c r="M163" s="84"/>
      <c r="N163" s="84"/>
      <c r="O163" s="84"/>
      <c r="P163" s="84"/>
      <c r="Q163" s="84"/>
      <c r="R163" s="84"/>
      <c r="S163" s="84"/>
      <c r="T163" s="85"/>
      <c r="U163" s="86"/>
      <c r="V163" s="85"/>
      <c r="W163" s="85"/>
      <c r="X163" s="85"/>
      <c r="Y163" s="85"/>
      <c r="Z163" s="85"/>
      <c r="AA163" s="85"/>
      <c r="AB163" s="85"/>
      <c r="AC163" s="85"/>
      <c r="AD163" s="85"/>
    </row>
    <row r="164" spans="2:30" ht="12.75">
      <c r="B164" s="83"/>
      <c r="C164" s="84"/>
      <c r="D164" s="84"/>
      <c r="E164" s="84"/>
      <c r="F164" s="84"/>
      <c r="G164" s="84"/>
      <c r="H164" s="84"/>
      <c r="I164" s="84"/>
      <c r="J164" s="84"/>
      <c r="K164" s="84"/>
      <c r="L164" s="85"/>
      <c r="M164" s="84"/>
      <c r="N164" s="84"/>
      <c r="O164" s="84"/>
      <c r="P164" s="84"/>
      <c r="Q164" s="84"/>
      <c r="R164" s="84"/>
      <c r="S164" s="84"/>
      <c r="T164" s="85"/>
      <c r="U164" s="86"/>
      <c r="V164" s="85"/>
      <c r="W164" s="85"/>
      <c r="X164" s="85"/>
      <c r="Y164" s="85"/>
      <c r="Z164" s="85"/>
      <c r="AA164" s="85"/>
      <c r="AB164" s="85"/>
      <c r="AC164" s="85"/>
      <c r="AD164" s="85"/>
    </row>
    <row r="165" spans="2:30" ht="12.75">
      <c r="B165" s="83"/>
      <c r="C165" s="84"/>
      <c r="D165" s="84"/>
      <c r="E165" s="84"/>
      <c r="F165" s="84"/>
      <c r="G165" s="84"/>
      <c r="H165" s="84"/>
      <c r="I165" s="84"/>
      <c r="J165" s="84"/>
      <c r="K165" s="84"/>
      <c r="L165" s="85"/>
      <c r="M165" s="84"/>
      <c r="N165" s="84"/>
      <c r="O165" s="84"/>
      <c r="P165" s="84"/>
      <c r="Q165" s="84"/>
      <c r="R165" s="84"/>
      <c r="S165" s="84"/>
      <c r="T165" s="85"/>
      <c r="U165" s="86"/>
      <c r="V165" s="85"/>
      <c r="W165" s="85"/>
      <c r="X165" s="85"/>
      <c r="Y165" s="85"/>
      <c r="Z165" s="85"/>
      <c r="AA165" s="85"/>
      <c r="AB165" s="85"/>
      <c r="AC165" s="85"/>
      <c r="AD165" s="85"/>
    </row>
    <row r="166" spans="2:30" ht="12.75">
      <c r="B166" s="83"/>
      <c r="C166" s="84"/>
      <c r="D166" s="84"/>
      <c r="E166" s="84"/>
      <c r="F166" s="84"/>
      <c r="G166" s="84"/>
      <c r="H166" s="84"/>
      <c r="I166" s="84"/>
      <c r="J166" s="84"/>
      <c r="K166" s="84"/>
      <c r="L166" s="85"/>
      <c r="M166" s="84"/>
      <c r="N166" s="84"/>
      <c r="O166" s="84"/>
      <c r="P166" s="84"/>
      <c r="Q166" s="84"/>
      <c r="R166" s="84"/>
      <c r="S166" s="84"/>
      <c r="T166" s="85"/>
      <c r="U166" s="86"/>
      <c r="V166" s="85"/>
      <c r="W166" s="85"/>
      <c r="X166" s="85"/>
      <c r="Y166" s="85"/>
      <c r="Z166" s="85"/>
      <c r="AA166" s="85"/>
      <c r="AB166" s="85"/>
      <c r="AC166" s="85"/>
      <c r="AD166" s="85"/>
    </row>
    <row r="167" spans="2:30" ht="12.75">
      <c r="B167" s="83"/>
      <c r="C167" s="84"/>
      <c r="D167" s="84"/>
      <c r="E167" s="84"/>
      <c r="F167" s="84"/>
      <c r="G167" s="84"/>
      <c r="H167" s="84"/>
      <c r="I167" s="84"/>
      <c r="J167" s="84"/>
      <c r="K167" s="84"/>
      <c r="L167" s="85"/>
      <c r="M167" s="84"/>
      <c r="N167" s="84"/>
      <c r="O167" s="84"/>
      <c r="P167" s="84"/>
      <c r="Q167" s="84"/>
      <c r="R167" s="84"/>
      <c r="S167" s="84"/>
      <c r="T167" s="85"/>
      <c r="U167" s="86"/>
      <c r="V167" s="85"/>
      <c r="W167" s="85"/>
      <c r="X167" s="85"/>
      <c r="Y167" s="85"/>
      <c r="Z167" s="85"/>
      <c r="AA167" s="85"/>
      <c r="AB167" s="85"/>
      <c r="AC167" s="85"/>
      <c r="AD167" s="85"/>
    </row>
    <row r="168" spans="2:30" ht="12.75">
      <c r="B168" s="83"/>
      <c r="C168" s="84"/>
      <c r="D168" s="84"/>
      <c r="E168" s="84"/>
      <c r="F168" s="84"/>
      <c r="G168" s="84"/>
      <c r="H168" s="84"/>
      <c r="I168" s="84"/>
      <c r="J168" s="84"/>
      <c r="K168" s="84"/>
      <c r="L168" s="85"/>
      <c r="M168" s="84"/>
      <c r="N168" s="84"/>
      <c r="O168" s="84"/>
      <c r="P168" s="84"/>
      <c r="Q168" s="84"/>
      <c r="R168" s="84"/>
      <c r="S168" s="84"/>
      <c r="T168" s="85"/>
      <c r="U168" s="86"/>
      <c r="V168" s="85"/>
      <c r="W168" s="85"/>
      <c r="X168" s="85"/>
      <c r="Y168" s="85"/>
      <c r="Z168" s="85"/>
      <c r="AA168" s="85"/>
      <c r="AB168" s="85"/>
      <c r="AC168" s="85"/>
      <c r="AD168" s="85"/>
    </row>
    <row r="169" spans="2:30" ht="12.75">
      <c r="B169" s="83"/>
      <c r="C169" s="84"/>
      <c r="D169" s="84"/>
      <c r="E169" s="84"/>
      <c r="F169" s="84"/>
      <c r="G169" s="84"/>
      <c r="H169" s="84"/>
      <c r="I169" s="84"/>
      <c r="J169" s="84"/>
      <c r="K169" s="84"/>
      <c r="L169" s="85"/>
      <c r="M169" s="84"/>
      <c r="N169" s="84"/>
      <c r="O169" s="84"/>
      <c r="P169" s="84"/>
      <c r="Q169" s="84"/>
      <c r="R169" s="84"/>
      <c r="S169" s="84"/>
      <c r="T169" s="85"/>
      <c r="U169" s="86"/>
      <c r="V169" s="85"/>
      <c r="W169" s="85"/>
      <c r="X169" s="85"/>
      <c r="Y169" s="85"/>
      <c r="Z169" s="85"/>
      <c r="AA169" s="85"/>
      <c r="AB169" s="85"/>
      <c r="AC169" s="85"/>
      <c r="AD169" s="85"/>
    </row>
    <row r="170" spans="2:30" ht="12.75">
      <c r="B170" s="83"/>
      <c r="C170" s="84"/>
      <c r="D170" s="84"/>
      <c r="E170" s="84"/>
      <c r="F170" s="84"/>
      <c r="G170" s="84"/>
      <c r="H170" s="84"/>
      <c r="I170" s="84"/>
      <c r="J170" s="84"/>
      <c r="K170" s="84"/>
      <c r="L170" s="85"/>
      <c r="M170" s="84"/>
      <c r="N170" s="84"/>
      <c r="O170" s="84"/>
      <c r="P170" s="84"/>
      <c r="Q170" s="84"/>
      <c r="R170" s="84"/>
      <c r="S170" s="84"/>
      <c r="T170" s="85"/>
      <c r="U170" s="86"/>
      <c r="V170" s="85"/>
      <c r="W170" s="85"/>
      <c r="X170" s="85"/>
      <c r="Y170" s="85"/>
      <c r="Z170" s="85"/>
      <c r="AA170" s="85"/>
      <c r="AB170" s="85"/>
      <c r="AC170" s="85"/>
      <c r="AD170" s="85"/>
    </row>
    <row r="171" spans="2:30" ht="12.75">
      <c r="B171" s="83"/>
      <c r="C171" s="84"/>
      <c r="D171" s="84"/>
      <c r="E171" s="84"/>
      <c r="F171" s="84"/>
      <c r="G171" s="84"/>
      <c r="H171" s="84"/>
      <c r="I171" s="84"/>
      <c r="J171" s="84"/>
      <c r="K171" s="84"/>
      <c r="L171" s="85"/>
      <c r="M171" s="84"/>
      <c r="N171" s="84"/>
      <c r="O171" s="84"/>
      <c r="P171" s="84"/>
      <c r="Q171" s="84"/>
      <c r="R171" s="84"/>
      <c r="S171" s="84"/>
      <c r="T171" s="85"/>
      <c r="U171" s="86"/>
      <c r="V171" s="85"/>
      <c r="W171" s="85"/>
      <c r="X171" s="85"/>
      <c r="Y171" s="85"/>
      <c r="Z171" s="85"/>
      <c r="AA171" s="85"/>
      <c r="AB171" s="85"/>
      <c r="AC171" s="85"/>
      <c r="AD171" s="85"/>
    </row>
    <row r="172" spans="2:30" ht="12.75">
      <c r="B172" s="83"/>
      <c r="C172" s="84"/>
      <c r="D172" s="84"/>
      <c r="E172" s="84"/>
      <c r="F172" s="84"/>
      <c r="G172" s="84"/>
      <c r="H172" s="84"/>
      <c r="I172" s="84"/>
      <c r="J172" s="84"/>
      <c r="K172" s="84"/>
      <c r="L172" s="85"/>
      <c r="M172" s="84"/>
      <c r="N172" s="84"/>
      <c r="O172" s="84"/>
      <c r="P172" s="84"/>
      <c r="Q172" s="84"/>
      <c r="R172" s="84"/>
      <c r="S172" s="84"/>
      <c r="T172" s="85"/>
      <c r="U172" s="86"/>
      <c r="V172" s="85"/>
      <c r="W172" s="85"/>
      <c r="X172" s="85"/>
      <c r="Y172" s="85"/>
      <c r="Z172" s="85"/>
      <c r="AA172" s="85"/>
      <c r="AB172" s="85"/>
      <c r="AC172" s="85"/>
      <c r="AD172" s="85"/>
    </row>
    <row r="173" spans="2:30" ht="12.75">
      <c r="B173" s="83"/>
      <c r="C173" s="84"/>
      <c r="D173" s="84"/>
      <c r="E173" s="84"/>
      <c r="F173" s="84"/>
      <c r="G173" s="84"/>
      <c r="H173" s="84"/>
      <c r="I173" s="84"/>
      <c r="J173" s="84"/>
      <c r="K173" s="84"/>
      <c r="L173" s="85"/>
      <c r="M173" s="84"/>
      <c r="N173" s="84"/>
      <c r="O173" s="84"/>
      <c r="P173" s="84"/>
      <c r="Q173" s="84"/>
      <c r="R173" s="84"/>
      <c r="S173" s="84"/>
      <c r="T173" s="85"/>
      <c r="U173" s="86"/>
      <c r="V173" s="85"/>
      <c r="W173" s="85"/>
      <c r="X173" s="85"/>
      <c r="Y173" s="85"/>
      <c r="Z173" s="85"/>
      <c r="AA173" s="85"/>
      <c r="AB173" s="85"/>
      <c r="AC173" s="85"/>
      <c r="AD173" s="85"/>
    </row>
    <row r="174" spans="2:30" ht="12.75">
      <c r="B174" s="83"/>
      <c r="C174" s="84"/>
      <c r="D174" s="84"/>
      <c r="E174" s="84"/>
      <c r="F174" s="84"/>
      <c r="G174" s="84"/>
      <c r="H174" s="84"/>
      <c r="I174" s="84"/>
      <c r="J174" s="84"/>
      <c r="K174" s="84"/>
      <c r="L174" s="85"/>
      <c r="M174" s="84"/>
      <c r="N174" s="84"/>
      <c r="O174" s="84"/>
      <c r="P174" s="84"/>
      <c r="Q174" s="84"/>
      <c r="R174" s="84"/>
      <c r="S174" s="84"/>
      <c r="T174" s="85"/>
      <c r="U174" s="86"/>
      <c r="V174" s="85"/>
      <c r="W174" s="85"/>
      <c r="X174" s="85"/>
      <c r="Y174" s="85"/>
      <c r="Z174" s="85"/>
      <c r="AA174" s="85"/>
      <c r="AB174" s="85"/>
      <c r="AC174" s="85"/>
      <c r="AD174" s="85"/>
    </row>
    <row r="175" spans="2:30" ht="12.75">
      <c r="B175" s="83"/>
      <c r="C175" s="84"/>
      <c r="D175" s="84"/>
      <c r="E175" s="84"/>
      <c r="F175" s="84"/>
      <c r="G175" s="84"/>
      <c r="H175" s="84"/>
      <c r="I175" s="84"/>
      <c r="J175" s="84"/>
      <c r="K175" s="84"/>
      <c r="L175" s="85"/>
      <c r="M175" s="84"/>
      <c r="N175" s="84"/>
      <c r="O175" s="84"/>
      <c r="P175" s="84"/>
      <c r="Q175" s="84"/>
      <c r="R175" s="84"/>
      <c r="S175" s="84"/>
      <c r="T175" s="85"/>
      <c r="U175" s="86"/>
      <c r="V175" s="85"/>
      <c r="W175" s="85"/>
      <c r="X175" s="85"/>
      <c r="Y175" s="85"/>
      <c r="Z175" s="85"/>
      <c r="AA175" s="85"/>
      <c r="AB175" s="85"/>
      <c r="AC175" s="85"/>
      <c r="AD175" s="85"/>
    </row>
    <row r="176" spans="2:30" ht="12.75">
      <c r="B176" s="83"/>
      <c r="C176" s="84"/>
      <c r="D176" s="84"/>
      <c r="E176" s="84"/>
      <c r="F176" s="84"/>
      <c r="G176" s="84"/>
      <c r="H176" s="84"/>
      <c r="I176" s="84"/>
      <c r="J176" s="84"/>
      <c r="K176" s="84"/>
      <c r="L176" s="85"/>
      <c r="M176" s="84"/>
      <c r="N176" s="84"/>
      <c r="O176" s="84"/>
      <c r="P176" s="84"/>
      <c r="Q176" s="84"/>
      <c r="R176" s="84"/>
      <c r="S176" s="84"/>
      <c r="T176" s="85"/>
      <c r="U176" s="86"/>
      <c r="V176" s="85"/>
      <c r="W176" s="85"/>
      <c r="X176" s="85"/>
      <c r="Y176" s="85"/>
      <c r="Z176" s="85"/>
      <c r="AA176" s="85"/>
      <c r="AB176" s="85"/>
      <c r="AC176" s="85"/>
      <c r="AD176" s="85"/>
    </row>
    <row r="177" spans="2:30" ht="12.75">
      <c r="B177" s="83"/>
      <c r="C177" s="84"/>
      <c r="D177" s="84"/>
      <c r="E177" s="84"/>
      <c r="F177" s="84"/>
      <c r="G177" s="84"/>
      <c r="H177" s="84"/>
      <c r="I177" s="84"/>
      <c r="J177" s="84"/>
      <c r="K177" s="84"/>
      <c r="L177" s="85"/>
      <c r="M177" s="84"/>
      <c r="N177" s="84"/>
      <c r="O177" s="84"/>
      <c r="P177" s="84"/>
      <c r="Q177" s="84"/>
      <c r="R177" s="84"/>
      <c r="S177" s="84"/>
      <c r="T177" s="85"/>
      <c r="U177" s="86"/>
      <c r="V177" s="85"/>
      <c r="W177" s="85"/>
      <c r="X177" s="85"/>
      <c r="Y177" s="85"/>
      <c r="Z177" s="85"/>
      <c r="AA177" s="85"/>
      <c r="AB177" s="85"/>
      <c r="AC177" s="85"/>
      <c r="AD177" s="85"/>
    </row>
  </sheetData>
  <sheetProtection selectLockedCells="1" selectUnlockedCells="1"/>
  <mergeCells count="2">
    <mergeCell ref="A1:F1"/>
    <mergeCell ref="A2:F2"/>
  </mergeCells>
  <printOptions/>
  <pageMargins left="0.39375" right="0.39375" top="0.7604166666666666" bottom="0.7479166666666667" header="0.5951388888888889" footer="0.5118055555555555"/>
  <pageSetup horizontalDpi="300" verticalDpi="300" orientation="landscape" paperSize="9" scale="32"/>
  <headerFooter alignWithMargins="0">
    <oddHeader>&amp;C&amp;"Times New Roman,Normál"&amp;12 2. melléklet a 2/2019. (III. 5.) önkormányzati rendelethez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129"/>
  <sheetViews>
    <sheetView view="pageBreakPreview" zoomScaleSheetLayoutView="100" workbookViewId="0" topLeftCell="A58">
      <selection activeCell="D100" sqref="D100"/>
    </sheetView>
  </sheetViews>
  <sheetFormatPr defaultColWidth="9.140625" defaultRowHeight="15"/>
  <cols>
    <col min="1" max="1" width="72.28125" style="0" customWidth="1"/>
    <col min="2" max="2" width="16.28125" style="0" customWidth="1"/>
    <col min="3" max="3" width="14.28125" style="0" customWidth="1"/>
    <col min="4" max="4" width="18.8515625" style="0" customWidth="1"/>
    <col min="5" max="5" width="17.7109375" style="0" customWidth="1"/>
    <col min="6" max="6" width="15.140625" style="0" customWidth="1"/>
  </cols>
  <sheetData>
    <row r="1" spans="1:6" ht="12.75">
      <c r="A1" s="5"/>
      <c r="B1" s="5"/>
      <c r="C1" s="5"/>
      <c r="D1" s="87"/>
      <c r="E1" s="88"/>
      <c r="F1" s="5"/>
    </row>
    <row r="2" spans="1:6" ht="15" customHeight="1">
      <c r="A2" s="19" t="s">
        <v>0</v>
      </c>
      <c r="B2" s="19"/>
      <c r="C2" s="19"/>
      <c r="D2" s="19"/>
      <c r="E2" s="19"/>
      <c r="F2" s="19"/>
    </row>
    <row r="3" spans="1:6" ht="12.75" customHeight="1">
      <c r="A3" s="20" t="s">
        <v>25</v>
      </c>
      <c r="B3" s="20"/>
      <c r="C3" s="20"/>
      <c r="D3" s="20"/>
      <c r="E3" s="20"/>
      <c r="F3" s="20"/>
    </row>
    <row r="4" spans="1:6" ht="12.75">
      <c r="A4" s="21"/>
      <c r="B4" s="5"/>
      <c r="C4" s="5"/>
      <c r="D4" s="5"/>
      <c r="E4" s="5"/>
      <c r="F4" s="5"/>
    </row>
    <row r="5" spans="1:6" ht="15.75" customHeight="1">
      <c r="A5" s="22" t="s">
        <v>298</v>
      </c>
      <c r="B5" s="5"/>
      <c r="C5" s="5"/>
      <c r="D5" s="5"/>
      <c r="E5" s="5"/>
      <c r="F5" s="5"/>
    </row>
    <row r="6" spans="1:6" ht="43.5" customHeight="1">
      <c r="A6" s="89" t="s">
        <v>27</v>
      </c>
      <c r="B6" s="90" t="s">
        <v>28</v>
      </c>
      <c r="C6" s="91" t="s">
        <v>299</v>
      </c>
      <c r="D6" s="92" t="s">
        <v>300</v>
      </c>
      <c r="E6" s="93"/>
      <c r="F6" s="94"/>
    </row>
    <row r="7" spans="1:6" ht="12.75">
      <c r="A7" s="95" t="s">
        <v>57</v>
      </c>
      <c r="B7" s="96" t="s">
        <v>58</v>
      </c>
      <c r="C7" s="97">
        <v>53183000</v>
      </c>
      <c r="D7" s="98">
        <v>56864366</v>
      </c>
      <c r="E7" s="99"/>
      <c r="F7" s="99"/>
    </row>
    <row r="8" spans="1:6" ht="12.75">
      <c r="A8" s="95" t="s">
        <v>59</v>
      </c>
      <c r="B8" s="100" t="s">
        <v>60</v>
      </c>
      <c r="C8" s="97"/>
      <c r="D8" s="98"/>
      <c r="E8" s="99"/>
      <c r="F8" s="99"/>
    </row>
    <row r="9" spans="1:6" ht="12.75">
      <c r="A9" s="95" t="s">
        <v>61</v>
      </c>
      <c r="B9" s="100" t="s">
        <v>62</v>
      </c>
      <c r="C9" s="97">
        <v>150000</v>
      </c>
      <c r="D9" s="98">
        <v>452567</v>
      </c>
      <c r="E9" s="99"/>
      <c r="F9" s="99"/>
    </row>
    <row r="10" spans="1:6" ht="20.25" customHeight="1">
      <c r="A10" s="101" t="s">
        <v>63</v>
      </c>
      <c r="B10" s="100" t="s">
        <v>64</v>
      </c>
      <c r="C10" s="97"/>
      <c r="D10" s="98"/>
      <c r="E10" s="99"/>
      <c r="F10" s="99"/>
    </row>
    <row r="11" spans="1:6" ht="18.75" customHeight="1">
      <c r="A11" s="101" t="s">
        <v>65</v>
      </c>
      <c r="B11" s="100" t="s">
        <v>66</v>
      </c>
      <c r="C11" s="97"/>
      <c r="D11" s="98"/>
      <c r="E11" s="99"/>
      <c r="F11" s="99"/>
    </row>
    <row r="12" spans="1:6" ht="16.5" customHeight="1">
      <c r="A12" s="101" t="s">
        <v>67</v>
      </c>
      <c r="B12" s="100" t="s">
        <v>68</v>
      </c>
      <c r="C12" s="97">
        <v>600000</v>
      </c>
      <c r="D12" s="98">
        <v>600000</v>
      </c>
      <c r="E12" s="99"/>
      <c r="F12" s="99"/>
    </row>
    <row r="13" spans="1:6" ht="15.75" customHeight="1">
      <c r="A13" s="101" t="s">
        <v>69</v>
      </c>
      <c r="B13" s="100" t="s">
        <v>70</v>
      </c>
      <c r="C13" s="97">
        <v>2682163</v>
      </c>
      <c r="D13" s="98">
        <v>3589845</v>
      </c>
      <c r="E13" s="99"/>
      <c r="F13" s="99"/>
    </row>
    <row r="14" spans="1:6" ht="16.5" customHeight="1">
      <c r="A14" s="101" t="s">
        <v>71</v>
      </c>
      <c r="B14" s="100" t="s">
        <v>72</v>
      </c>
      <c r="C14" s="97"/>
      <c r="D14" s="98"/>
      <c r="E14" s="99"/>
      <c r="F14" s="99"/>
    </row>
    <row r="15" spans="1:6" ht="18" customHeight="1">
      <c r="A15" s="102" t="s">
        <v>73</v>
      </c>
      <c r="B15" s="100" t="s">
        <v>74</v>
      </c>
      <c r="C15" s="97">
        <v>605000</v>
      </c>
      <c r="D15" s="98">
        <v>663670</v>
      </c>
      <c r="E15" s="99"/>
      <c r="F15" s="99"/>
    </row>
    <row r="16" spans="1:6" ht="20.25" customHeight="1">
      <c r="A16" s="102" t="s">
        <v>75</v>
      </c>
      <c r="B16" s="100" t="s">
        <v>76</v>
      </c>
      <c r="C16" s="97">
        <v>40000</v>
      </c>
      <c r="D16" s="98">
        <v>40000</v>
      </c>
      <c r="E16" s="99"/>
      <c r="F16" s="99"/>
    </row>
    <row r="17" spans="1:6" ht="21" customHeight="1">
      <c r="A17" s="102" t="s">
        <v>77</v>
      </c>
      <c r="B17" s="100" t="s">
        <v>78</v>
      </c>
      <c r="C17" s="97"/>
      <c r="D17" s="98"/>
      <c r="E17" s="99"/>
      <c r="F17" s="99"/>
    </row>
    <row r="18" spans="1:6" ht="19.5" customHeight="1">
      <c r="A18" s="102" t="s">
        <v>79</v>
      </c>
      <c r="B18" s="100" t="s">
        <v>80</v>
      </c>
      <c r="C18" s="97"/>
      <c r="D18" s="98"/>
      <c r="E18" s="99"/>
      <c r="F18" s="99"/>
    </row>
    <row r="19" spans="1:6" ht="20.25" customHeight="1">
      <c r="A19" s="102" t="s">
        <v>81</v>
      </c>
      <c r="B19" s="100" t="s">
        <v>82</v>
      </c>
      <c r="C19" s="97"/>
      <c r="D19" s="98">
        <v>745210</v>
      </c>
      <c r="E19" s="99"/>
      <c r="F19" s="99"/>
    </row>
    <row r="20" spans="1:6" ht="21.75" customHeight="1">
      <c r="A20" s="103" t="s">
        <v>83</v>
      </c>
      <c r="B20" s="104" t="s">
        <v>84</v>
      </c>
      <c r="C20" s="105">
        <f>SUM(C7:C19)</f>
        <v>57260163</v>
      </c>
      <c r="D20" s="106">
        <f>SUM(D7:D19)</f>
        <v>62955658</v>
      </c>
      <c r="E20" s="107"/>
      <c r="F20" s="107"/>
    </row>
    <row r="21" spans="1:6" ht="18.75" customHeight="1">
      <c r="A21" s="102" t="s">
        <v>85</v>
      </c>
      <c r="B21" s="100" t="s">
        <v>86</v>
      </c>
      <c r="C21" s="97"/>
      <c r="D21" s="98"/>
      <c r="E21" s="99"/>
      <c r="F21" s="99"/>
    </row>
    <row r="22" spans="1:6" ht="30.75" customHeight="1">
      <c r="A22" s="102" t="s">
        <v>87</v>
      </c>
      <c r="B22" s="100" t="s">
        <v>88</v>
      </c>
      <c r="C22" s="97">
        <v>1113970</v>
      </c>
      <c r="D22" s="98">
        <v>1912800</v>
      </c>
      <c r="E22" s="99"/>
      <c r="F22" s="99"/>
    </row>
    <row r="23" spans="1:6" ht="12.75">
      <c r="A23" s="108" t="s">
        <v>89</v>
      </c>
      <c r="B23" s="100" t="s">
        <v>90</v>
      </c>
      <c r="C23" s="97">
        <v>89120</v>
      </c>
      <c r="D23" s="98">
        <v>2070235</v>
      </c>
      <c r="E23" s="99"/>
      <c r="F23" s="99"/>
    </row>
    <row r="24" spans="1:6" ht="15" customHeight="1">
      <c r="A24" s="109" t="s">
        <v>91</v>
      </c>
      <c r="B24" s="104" t="s">
        <v>92</v>
      </c>
      <c r="C24" s="105">
        <f>SUM(C21:C23)</f>
        <v>1203090</v>
      </c>
      <c r="D24" s="106">
        <f>SUM(D21:D23)</f>
        <v>3983035</v>
      </c>
      <c r="E24" s="107"/>
      <c r="F24" s="107"/>
    </row>
    <row r="25" spans="1:6" ht="16.5" customHeight="1">
      <c r="A25" s="110" t="s">
        <v>93</v>
      </c>
      <c r="B25" s="111" t="s">
        <v>94</v>
      </c>
      <c r="C25" s="112">
        <f>C20+C24</f>
        <v>58463253</v>
      </c>
      <c r="D25" s="9">
        <f>D20+D24</f>
        <v>66938693</v>
      </c>
      <c r="E25" s="113"/>
      <c r="F25" s="113"/>
    </row>
    <row r="26" spans="1:6" ht="32.25" customHeight="1">
      <c r="A26" s="114" t="s">
        <v>95</v>
      </c>
      <c r="B26" s="111" t="s">
        <v>96</v>
      </c>
      <c r="C26" s="112">
        <v>11771905</v>
      </c>
      <c r="D26" s="9">
        <v>13634615</v>
      </c>
      <c r="E26" s="113"/>
      <c r="F26" s="113"/>
    </row>
    <row r="27" spans="1:6" ht="19.5" customHeight="1">
      <c r="A27" s="102" t="s">
        <v>97</v>
      </c>
      <c r="B27" s="100" t="s">
        <v>98</v>
      </c>
      <c r="C27" s="97">
        <v>20000</v>
      </c>
      <c r="D27" s="98">
        <v>77940</v>
      </c>
      <c r="E27" s="99"/>
      <c r="F27" s="99"/>
    </row>
    <row r="28" spans="1:6" ht="21" customHeight="1">
      <c r="A28" s="102" t="s">
        <v>99</v>
      </c>
      <c r="B28" s="100" t="s">
        <v>100</v>
      </c>
      <c r="C28" s="97">
        <v>1900000</v>
      </c>
      <c r="D28" s="98">
        <v>1656200</v>
      </c>
      <c r="E28" s="99"/>
      <c r="F28" s="99"/>
    </row>
    <row r="29" spans="1:6" ht="15.75" customHeight="1">
      <c r="A29" s="102" t="s">
        <v>101</v>
      </c>
      <c r="B29" s="100" t="s">
        <v>102</v>
      </c>
      <c r="C29" s="97"/>
      <c r="D29" s="98"/>
      <c r="E29" s="99"/>
      <c r="F29" s="99"/>
    </row>
    <row r="30" spans="1:6" ht="19.5" customHeight="1">
      <c r="A30" s="109" t="s">
        <v>103</v>
      </c>
      <c r="B30" s="104" t="s">
        <v>104</v>
      </c>
      <c r="C30" s="105">
        <f>SUM(C27:C29)</f>
        <v>1920000</v>
      </c>
      <c r="D30" s="106">
        <f>SUM(D27:D29)</f>
        <v>1734140</v>
      </c>
      <c r="E30" s="107"/>
      <c r="F30" s="107"/>
    </row>
    <row r="31" spans="1:6" ht="21" customHeight="1">
      <c r="A31" s="102" t="s">
        <v>105</v>
      </c>
      <c r="B31" s="100" t="s">
        <v>106</v>
      </c>
      <c r="C31" s="97">
        <v>1460000</v>
      </c>
      <c r="D31" s="98">
        <v>1496897</v>
      </c>
      <c r="E31" s="99"/>
      <c r="F31" s="99"/>
    </row>
    <row r="32" spans="1:6" ht="20.25" customHeight="1">
      <c r="A32" s="102" t="s">
        <v>107</v>
      </c>
      <c r="B32" s="100" t="s">
        <v>108</v>
      </c>
      <c r="C32" s="97">
        <v>270000</v>
      </c>
      <c r="D32" s="98">
        <v>273971</v>
      </c>
      <c r="E32" s="99"/>
      <c r="F32" s="99"/>
    </row>
    <row r="33" spans="1:6" ht="16.5" customHeight="1">
      <c r="A33" s="109" t="s">
        <v>109</v>
      </c>
      <c r="B33" s="104" t="s">
        <v>110</v>
      </c>
      <c r="C33" s="105">
        <f>SUM(C31:C32)</f>
        <v>1730000</v>
      </c>
      <c r="D33" s="106">
        <f>SUM(D31:D32)</f>
        <v>1770868</v>
      </c>
      <c r="E33" s="107"/>
      <c r="F33" s="107"/>
    </row>
    <row r="34" spans="1:6" ht="17.25" customHeight="1">
      <c r="A34" s="102" t="s">
        <v>111</v>
      </c>
      <c r="B34" s="100" t="s">
        <v>112</v>
      </c>
      <c r="C34" s="97">
        <v>1915000</v>
      </c>
      <c r="D34" s="98">
        <v>1465000</v>
      </c>
      <c r="E34" s="99"/>
      <c r="F34" s="99"/>
    </row>
    <row r="35" spans="1:6" ht="16.5" customHeight="1">
      <c r="A35" s="102" t="s">
        <v>113</v>
      </c>
      <c r="B35" s="100" t="s">
        <v>114</v>
      </c>
      <c r="C35" s="97"/>
      <c r="D35" s="98"/>
      <c r="E35" s="99"/>
      <c r="F35" s="99"/>
    </row>
    <row r="36" spans="1:6" ht="17.25" customHeight="1">
      <c r="A36" s="102" t="s">
        <v>115</v>
      </c>
      <c r="B36" s="100" t="s">
        <v>116</v>
      </c>
      <c r="C36" s="97">
        <v>240000</v>
      </c>
      <c r="D36" s="98">
        <v>361000</v>
      </c>
      <c r="E36" s="99"/>
      <c r="F36" s="99"/>
    </row>
    <row r="37" spans="1:6" ht="19.5" customHeight="1">
      <c r="A37" s="102" t="s">
        <v>117</v>
      </c>
      <c r="B37" s="100" t="s">
        <v>118</v>
      </c>
      <c r="C37" s="97">
        <v>50000</v>
      </c>
      <c r="D37" s="98"/>
      <c r="E37" s="99"/>
      <c r="F37" s="99"/>
    </row>
    <row r="38" spans="1:6" ht="18.75" customHeight="1">
      <c r="A38" s="115" t="s">
        <v>119</v>
      </c>
      <c r="B38" s="100" t="s">
        <v>120</v>
      </c>
      <c r="C38" s="97"/>
      <c r="D38" s="98"/>
      <c r="E38" s="99"/>
      <c r="F38" s="99"/>
    </row>
    <row r="39" spans="1:6" ht="12.75">
      <c r="A39" s="108" t="s">
        <v>121</v>
      </c>
      <c r="B39" s="100" t="s">
        <v>122</v>
      </c>
      <c r="C39" s="97">
        <v>1700000</v>
      </c>
      <c r="D39" s="98">
        <v>1402762</v>
      </c>
      <c r="E39" s="99"/>
      <c r="F39" s="99"/>
    </row>
    <row r="40" spans="1:6" ht="19.5" customHeight="1">
      <c r="A40" s="102" t="s">
        <v>123</v>
      </c>
      <c r="B40" s="100" t="s">
        <v>124</v>
      </c>
      <c r="C40" s="97">
        <v>2080000</v>
      </c>
      <c r="D40" s="98">
        <v>2467131</v>
      </c>
      <c r="E40" s="99"/>
      <c r="F40" s="99"/>
    </row>
    <row r="41" spans="1:6" ht="21" customHeight="1">
      <c r="A41" s="109" t="s">
        <v>125</v>
      </c>
      <c r="B41" s="104" t="s">
        <v>126</v>
      </c>
      <c r="C41" s="105">
        <f>SUM(C34:C40)</f>
        <v>5985000</v>
      </c>
      <c r="D41" s="106">
        <f>SUM(D34:D40)</f>
        <v>5695893</v>
      </c>
      <c r="E41" s="107"/>
      <c r="F41" s="107"/>
    </row>
    <row r="42" spans="1:6" ht="21" customHeight="1">
      <c r="A42" s="102" t="s">
        <v>127</v>
      </c>
      <c r="B42" s="100" t="s">
        <v>128</v>
      </c>
      <c r="C42" s="97">
        <v>1330000</v>
      </c>
      <c r="D42" s="98">
        <v>1481887</v>
      </c>
      <c r="E42" s="99"/>
      <c r="F42" s="99"/>
    </row>
    <row r="43" spans="1:6" ht="18" customHeight="1">
      <c r="A43" s="102" t="s">
        <v>129</v>
      </c>
      <c r="B43" s="100" t="s">
        <v>130</v>
      </c>
      <c r="C43" s="97"/>
      <c r="D43" s="98"/>
      <c r="E43" s="99"/>
      <c r="F43" s="99"/>
    </row>
    <row r="44" spans="1:6" ht="19.5" customHeight="1">
      <c r="A44" s="109" t="s">
        <v>131</v>
      </c>
      <c r="B44" s="104" t="s">
        <v>132</v>
      </c>
      <c r="C44" s="105">
        <f>SUM(C42:C43)</f>
        <v>1330000</v>
      </c>
      <c r="D44" s="106">
        <f>SUM(D42:D43)</f>
        <v>1481887</v>
      </c>
      <c r="E44" s="107"/>
      <c r="F44" s="107"/>
    </row>
    <row r="45" spans="1:6" ht="25.5" customHeight="1">
      <c r="A45" s="102" t="s">
        <v>133</v>
      </c>
      <c r="B45" s="100" t="s">
        <v>134</v>
      </c>
      <c r="C45" s="97">
        <v>2601450</v>
      </c>
      <c r="D45" s="98">
        <v>2110354</v>
      </c>
      <c r="E45" s="99"/>
      <c r="F45" s="99"/>
    </row>
    <row r="46" spans="1:6" ht="15.75" customHeight="1">
      <c r="A46" s="102" t="s">
        <v>135</v>
      </c>
      <c r="B46" s="100" t="s">
        <v>136</v>
      </c>
      <c r="C46" s="97"/>
      <c r="D46" s="98"/>
      <c r="E46" s="99"/>
      <c r="F46" s="99"/>
    </row>
    <row r="47" spans="1:6" ht="16.5" customHeight="1">
      <c r="A47" s="102" t="s">
        <v>137</v>
      </c>
      <c r="B47" s="100" t="s">
        <v>138</v>
      </c>
      <c r="C47" s="97"/>
      <c r="D47" s="98">
        <v>62</v>
      </c>
      <c r="E47" s="99"/>
      <c r="F47" s="99"/>
    </row>
    <row r="48" spans="1:6" ht="21" customHeight="1">
      <c r="A48" s="102" t="s">
        <v>139</v>
      </c>
      <c r="B48" s="100" t="s">
        <v>140</v>
      </c>
      <c r="C48" s="97"/>
      <c r="D48" s="98"/>
      <c r="E48" s="99"/>
      <c r="F48" s="99"/>
    </row>
    <row r="49" spans="1:6" ht="18" customHeight="1">
      <c r="A49" s="102" t="s">
        <v>141</v>
      </c>
      <c r="B49" s="100" t="s">
        <v>142</v>
      </c>
      <c r="C49" s="97">
        <v>170000</v>
      </c>
      <c r="D49" s="98">
        <v>85801</v>
      </c>
      <c r="E49" s="99"/>
      <c r="F49" s="99"/>
    </row>
    <row r="50" spans="1:6" ht="21.75" customHeight="1">
      <c r="A50" s="109" t="s">
        <v>143</v>
      </c>
      <c r="B50" s="104" t="s">
        <v>144</v>
      </c>
      <c r="C50" s="105">
        <f>SUM(C45:C49)</f>
        <v>2771450</v>
      </c>
      <c r="D50" s="106">
        <f>SUM(D45:D49)</f>
        <v>2196217</v>
      </c>
      <c r="E50" s="107"/>
      <c r="F50" s="107"/>
    </row>
    <row r="51" spans="1:6" ht="18.75" customHeight="1">
      <c r="A51" s="114" t="s">
        <v>145</v>
      </c>
      <c r="B51" s="111" t="s">
        <v>146</v>
      </c>
      <c r="C51" s="112">
        <f>C30+C33+C41+C44+C50</f>
        <v>13736450</v>
      </c>
      <c r="D51" s="9">
        <f>D30+D33+D41+D44+D50</f>
        <v>12879005</v>
      </c>
      <c r="E51" s="113"/>
      <c r="F51" s="113"/>
    </row>
    <row r="52" spans="1:6" ht="19.5" customHeight="1">
      <c r="A52" s="116" t="s">
        <v>147</v>
      </c>
      <c r="B52" s="100" t="s">
        <v>148</v>
      </c>
      <c r="C52" s="97"/>
      <c r="D52" s="98"/>
      <c r="E52" s="99"/>
      <c r="F52" s="99"/>
    </row>
    <row r="53" spans="1:6" ht="19.5" customHeight="1">
      <c r="A53" s="116" t="s">
        <v>149</v>
      </c>
      <c r="B53" s="100" t="s">
        <v>150</v>
      </c>
      <c r="C53" s="97"/>
      <c r="D53" s="98"/>
      <c r="E53" s="99"/>
      <c r="F53" s="99"/>
    </row>
    <row r="54" spans="1:6" ht="16.5" customHeight="1">
      <c r="A54" s="117" t="s">
        <v>151</v>
      </c>
      <c r="B54" s="100" t="s">
        <v>152</v>
      </c>
      <c r="C54" s="97"/>
      <c r="D54" s="98"/>
      <c r="E54" s="99"/>
      <c r="F54" s="99"/>
    </row>
    <row r="55" spans="1:6" ht="27" customHeight="1">
      <c r="A55" s="117" t="s">
        <v>153</v>
      </c>
      <c r="B55" s="100" t="s">
        <v>154</v>
      </c>
      <c r="C55" s="97"/>
      <c r="D55" s="98"/>
      <c r="E55" s="99"/>
      <c r="F55" s="99"/>
    </row>
    <row r="56" spans="1:6" ht="28.5" customHeight="1">
      <c r="A56" s="117" t="s">
        <v>155</v>
      </c>
      <c r="B56" s="100" t="s">
        <v>156</v>
      </c>
      <c r="C56" s="97"/>
      <c r="D56" s="98"/>
      <c r="E56" s="99"/>
      <c r="F56" s="99"/>
    </row>
    <row r="57" spans="1:6" ht="21" customHeight="1">
      <c r="A57" s="116" t="s">
        <v>157</v>
      </c>
      <c r="B57" s="100" t="s">
        <v>158</v>
      </c>
      <c r="C57" s="97"/>
      <c r="D57" s="98"/>
      <c r="E57" s="99"/>
      <c r="F57" s="99"/>
    </row>
    <row r="58" spans="1:6" ht="18.75" customHeight="1">
      <c r="A58" s="116" t="s">
        <v>159</v>
      </c>
      <c r="B58" s="100" t="s">
        <v>160</v>
      </c>
      <c r="C58" s="97"/>
      <c r="D58" s="98"/>
      <c r="E58" s="99"/>
      <c r="F58" s="99"/>
    </row>
    <row r="59" spans="1:6" ht="19.5" customHeight="1">
      <c r="A59" s="116" t="s">
        <v>161</v>
      </c>
      <c r="B59" s="100" t="s">
        <v>162</v>
      </c>
      <c r="C59" s="97"/>
      <c r="D59" s="98"/>
      <c r="E59" s="99"/>
      <c r="F59" s="99"/>
    </row>
    <row r="60" spans="1:6" ht="22.5" customHeight="1">
      <c r="A60" s="118" t="s">
        <v>163</v>
      </c>
      <c r="B60" s="111" t="s">
        <v>164</v>
      </c>
      <c r="C60" s="105"/>
      <c r="D60" s="106"/>
      <c r="E60" s="107"/>
      <c r="F60" s="107"/>
    </row>
    <row r="61" spans="1:6" ht="20.25" customHeight="1">
      <c r="A61" s="119" t="s">
        <v>165</v>
      </c>
      <c r="B61" s="100" t="s">
        <v>166</v>
      </c>
      <c r="C61" s="97"/>
      <c r="D61" s="98"/>
      <c r="E61" s="99"/>
      <c r="F61" s="99"/>
    </row>
    <row r="62" spans="1:6" ht="22.5" customHeight="1">
      <c r="A62" s="119" t="s">
        <v>167</v>
      </c>
      <c r="B62" s="100" t="s">
        <v>168</v>
      </c>
      <c r="C62" s="97"/>
      <c r="D62" s="98"/>
      <c r="E62" s="99"/>
      <c r="F62" s="99"/>
    </row>
    <row r="63" spans="1:6" ht="29.25" customHeight="1">
      <c r="A63" s="119" t="s">
        <v>169</v>
      </c>
      <c r="B63" s="100" t="s">
        <v>170</v>
      </c>
      <c r="C63" s="97"/>
      <c r="D63" s="98"/>
      <c r="E63" s="99"/>
      <c r="F63" s="99"/>
    </row>
    <row r="64" spans="1:6" ht="29.25" customHeight="1">
      <c r="A64" s="119" t="s">
        <v>171</v>
      </c>
      <c r="B64" s="100" t="s">
        <v>172</v>
      </c>
      <c r="C64" s="97"/>
      <c r="D64" s="98"/>
      <c r="E64" s="99"/>
      <c r="F64" s="99"/>
    </row>
    <row r="65" spans="1:6" ht="33.75" customHeight="1">
      <c r="A65" s="119" t="s">
        <v>173</v>
      </c>
      <c r="B65" s="100" t="s">
        <v>174</v>
      </c>
      <c r="C65" s="97"/>
      <c r="D65" s="98"/>
      <c r="E65" s="99"/>
      <c r="F65" s="99"/>
    </row>
    <row r="66" spans="1:6" ht="28.5" customHeight="1">
      <c r="A66" s="119" t="s">
        <v>175</v>
      </c>
      <c r="B66" s="100" t="s">
        <v>176</v>
      </c>
      <c r="C66" s="97"/>
      <c r="D66" s="98"/>
      <c r="E66" s="99"/>
      <c r="F66" s="99"/>
    </row>
    <row r="67" spans="1:6" ht="33" customHeight="1">
      <c r="A67" s="119" t="s">
        <v>177</v>
      </c>
      <c r="B67" s="100" t="s">
        <v>178</v>
      </c>
      <c r="C67" s="97"/>
      <c r="D67" s="98"/>
      <c r="E67" s="99"/>
      <c r="F67" s="99"/>
    </row>
    <row r="68" spans="1:6" ht="35.25" customHeight="1">
      <c r="A68" s="119" t="s">
        <v>179</v>
      </c>
      <c r="B68" s="100" t="s">
        <v>180</v>
      </c>
      <c r="C68" s="97"/>
      <c r="D68" s="98"/>
      <c r="E68" s="99"/>
      <c r="F68" s="99"/>
    </row>
    <row r="69" spans="1:6" ht="24" customHeight="1">
      <c r="A69" s="119" t="s">
        <v>181</v>
      </c>
      <c r="B69" s="100" t="s">
        <v>182</v>
      </c>
      <c r="C69" s="97"/>
      <c r="D69" s="98"/>
      <c r="E69" s="99"/>
      <c r="F69" s="99"/>
    </row>
    <row r="70" spans="1:6" ht="12.75">
      <c r="A70" s="120" t="s">
        <v>183</v>
      </c>
      <c r="B70" s="100" t="s">
        <v>184</v>
      </c>
      <c r="C70" s="97"/>
      <c r="D70" s="98"/>
      <c r="E70" s="99"/>
      <c r="F70" s="99"/>
    </row>
    <row r="71" spans="1:6" ht="29.25" customHeight="1">
      <c r="A71" s="119" t="s">
        <v>185</v>
      </c>
      <c r="B71" s="100" t="s">
        <v>186</v>
      </c>
      <c r="C71" s="97"/>
      <c r="D71" s="98"/>
      <c r="E71" s="99"/>
      <c r="F71" s="99"/>
    </row>
    <row r="72" spans="1:6" ht="12.75">
      <c r="A72" s="120" t="s">
        <v>301</v>
      </c>
      <c r="B72" s="100" t="s">
        <v>188</v>
      </c>
      <c r="C72" s="97"/>
      <c r="D72" s="98"/>
      <c r="E72" s="99"/>
      <c r="F72" s="99"/>
    </row>
    <row r="73" spans="1:6" ht="12.75">
      <c r="A73" s="120" t="s">
        <v>189</v>
      </c>
      <c r="B73" s="100" t="s">
        <v>190</v>
      </c>
      <c r="C73" s="97"/>
      <c r="D73" s="98"/>
      <c r="E73" s="99"/>
      <c r="F73" s="99"/>
    </row>
    <row r="74" spans="1:6" ht="25.5" customHeight="1">
      <c r="A74" s="118" t="s">
        <v>191</v>
      </c>
      <c r="B74" s="111" t="s">
        <v>192</v>
      </c>
      <c r="C74" s="105"/>
      <c r="D74" s="106"/>
      <c r="E74" s="107"/>
      <c r="F74" s="107"/>
    </row>
    <row r="75" spans="1:6" ht="12.75">
      <c r="A75" s="121" t="s">
        <v>193</v>
      </c>
      <c r="B75" s="111"/>
      <c r="C75" s="105"/>
      <c r="D75" s="106"/>
      <c r="E75" s="107"/>
      <c r="F75" s="107"/>
    </row>
    <row r="76" spans="1:6" ht="12.75">
      <c r="A76" s="122" t="s">
        <v>194</v>
      </c>
      <c r="B76" s="100" t="s">
        <v>195</v>
      </c>
      <c r="C76" s="97"/>
      <c r="D76" s="98"/>
      <c r="E76" s="99"/>
      <c r="F76" s="99"/>
    </row>
    <row r="77" spans="1:6" ht="12.75">
      <c r="A77" s="122" t="s">
        <v>196</v>
      </c>
      <c r="B77" s="100" t="s">
        <v>197</v>
      </c>
      <c r="C77" s="97"/>
      <c r="D77" s="98"/>
      <c r="E77" s="99"/>
      <c r="F77" s="99"/>
    </row>
    <row r="78" spans="1:6" ht="12.75">
      <c r="A78" s="122" t="s">
        <v>198</v>
      </c>
      <c r="B78" s="100" t="s">
        <v>199</v>
      </c>
      <c r="C78" s="97">
        <v>70000</v>
      </c>
      <c r="D78" s="98">
        <v>115888</v>
      </c>
      <c r="E78" s="99"/>
      <c r="F78" s="99"/>
    </row>
    <row r="79" spans="1:6" ht="12.75">
      <c r="A79" s="122" t="s">
        <v>200</v>
      </c>
      <c r="B79" s="100" t="s">
        <v>201</v>
      </c>
      <c r="C79" s="97">
        <v>1095875</v>
      </c>
      <c r="D79" s="98">
        <v>15102</v>
      </c>
      <c r="E79" s="99"/>
      <c r="F79" s="99"/>
    </row>
    <row r="80" spans="1:6" ht="12.75">
      <c r="A80" s="108" t="s">
        <v>202</v>
      </c>
      <c r="B80" s="100" t="s">
        <v>203</v>
      </c>
      <c r="C80" s="97"/>
      <c r="D80" s="98"/>
      <c r="E80" s="99"/>
      <c r="F80" s="99"/>
    </row>
    <row r="81" spans="1:6" ht="12.75">
      <c r="A81" s="108" t="s">
        <v>204</v>
      </c>
      <c r="B81" s="100" t="s">
        <v>205</v>
      </c>
      <c r="C81" s="97"/>
      <c r="D81" s="98"/>
      <c r="E81" s="99"/>
      <c r="F81" s="99"/>
    </row>
    <row r="82" spans="1:6" ht="12.75">
      <c r="A82" s="108" t="s">
        <v>206</v>
      </c>
      <c r="B82" s="100" t="s">
        <v>207</v>
      </c>
      <c r="C82" s="97">
        <v>314787</v>
      </c>
      <c r="D82" s="98">
        <v>34750</v>
      </c>
      <c r="E82" s="99"/>
      <c r="F82" s="99"/>
    </row>
    <row r="83" spans="1:6" ht="12.75">
      <c r="A83" s="123" t="s">
        <v>208</v>
      </c>
      <c r="B83" s="111" t="s">
        <v>209</v>
      </c>
      <c r="C83" s="105">
        <f>SUM(C76:C82)</f>
        <v>1480662</v>
      </c>
      <c r="D83" s="106">
        <f>SUM(D76:D82)</f>
        <v>165740</v>
      </c>
      <c r="E83" s="107"/>
      <c r="F83" s="107"/>
    </row>
    <row r="84" spans="1:6" ht="20.25" customHeight="1">
      <c r="A84" s="116" t="s">
        <v>210</v>
      </c>
      <c r="B84" s="100" t="s">
        <v>211</v>
      </c>
      <c r="C84" s="97"/>
      <c r="D84" s="98">
        <v>866139</v>
      </c>
      <c r="E84" s="99"/>
      <c r="F84" s="99"/>
    </row>
    <row r="85" spans="1:6" ht="20.25" customHeight="1">
      <c r="A85" s="116" t="s">
        <v>212</v>
      </c>
      <c r="B85" s="100" t="s">
        <v>213</v>
      </c>
      <c r="C85" s="97"/>
      <c r="D85" s="98"/>
      <c r="E85" s="99"/>
      <c r="F85" s="99"/>
    </row>
    <row r="86" spans="1:6" ht="21" customHeight="1">
      <c r="A86" s="116" t="s">
        <v>214</v>
      </c>
      <c r="B86" s="100" t="s">
        <v>215</v>
      </c>
      <c r="C86" s="97"/>
      <c r="D86" s="98"/>
      <c r="E86" s="99"/>
      <c r="F86" s="99"/>
    </row>
    <row r="87" spans="1:6" ht="19.5" customHeight="1">
      <c r="A87" s="116" t="s">
        <v>216</v>
      </c>
      <c r="B87" s="100" t="s">
        <v>217</v>
      </c>
      <c r="C87" s="97"/>
      <c r="D87" s="98">
        <v>233858</v>
      </c>
      <c r="E87" s="99"/>
      <c r="F87" s="99"/>
    </row>
    <row r="88" spans="1:6" ht="12.75">
      <c r="A88" s="118" t="s">
        <v>218</v>
      </c>
      <c r="B88" s="111" t="s">
        <v>219</v>
      </c>
      <c r="C88" s="105"/>
      <c r="D88" s="106">
        <f>SUM(D84:D87)</f>
        <v>1099997</v>
      </c>
      <c r="E88" s="107"/>
      <c r="F88" s="107"/>
    </row>
    <row r="89" spans="1:6" ht="27.75" customHeight="1">
      <c r="A89" s="116" t="s">
        <v>220</v>
      </c>
      <c r="B89" s="100" t="s">
        <v>221</v>
      </c>
      <c r="C89" s="97"/>
      <c r="D89" s="98"/>
      <c r="E89" s="99"/>
      <c r="F89" s="99"/>
    </row>
    <row r="90" spans="1:6" ht="33" customHeight="1">
      <c r="A90" s="116" t="s">
        <v>222</v>
      </c>
      <c r="B90" s="100" t="s">
        <v>223</v>
      </c>
      <c r="C90" s="97"/>
      <c r="D90" s="98"/>
      <c r="E90" s="99"/>
      <c r="F90" s="99"/>
    </row>
    <row r="91" spans="1:6" ht="33" customHeight="1">
      <c r="A91" s="116" t="s">
        <v>224</v>
      </c>
      <c r="B91" s="100" t="s">
        <v>225</v>
      </c>
      <c r="C91" s="97"/>
      <c r="D91" s="98"/>
      <c r="E91" s="99"/>
      <c r="F91" s="99"/>
    </row>
    <row r="92" spans="1:6" ht="27" customHeight="1">
      <c r="A92" s="116" t="s">
        <v>226</v>
      </c>
      <c r="B92" s="100" t="s">
        <v>227</v>
      </c>
      <c r="C92" s="97"/>
      <c r="D92" s="98"/>
      <c r="E92" s="99"/>
      <c r="F92" s="99"/>
    </row>
    <row r="93" spans="1:6" ht="29.25" customHeight="1">
      <c r="A93" s="116" t="s">
        <v>228</v>
      </c>
      <c r="B93" s="100" t="s">
        <v>229</v>
      </c>
      <c r="C93" s="97"/>
      <c r="D93" s="98"/>
      <c r="E93" s="99"/>
      <c r="F93" s="99"/>
    </row>
    <row r="94" spans="1:6" ht="35.25" customHeight="1">
      <c r="A94" s="116" t="s">
        <v>230</v>
      </c>
      <c r="B94" s="100" t="s">
        <v>231</v>
      </c>
      <c r="C94" s="97"/>
      <c r="D94" s="98"/>
      <c r="E94" s="99"/>
      <c r="F94" s="99"/>
    </row>
    <row r="95" spans="1:6" ht="12.75">
      <c r="A95" s="116" t="s">
        <v>232</v>
      </c>
      <c r="B95" s="100" t="s">
        <v>233</v>
      </c>
      <c r="C95" s="97"/>
      <c r="D95" s="98"/>
      <c r="E95" s="99"/>
      <c r="F95" s="99"/>
    </row>
    <row r="96" spans="1:6" ht="29.25" customHeight="1">
      <c r="A96" s="116" t="s">
        <v>234</v>
      </c>
      <c r="B96" s="100" t="s">
        <v>235</v>
      </c>
      <c r="C96" s="97"/>
      <c r="D96" s="98"/>
      <c r="E96" s="99"/>
      <c r="F96" s="99"/>
    </row>
    <row r="97" spans="1:6" ht="20.25" customHeight="1">
      <c r="A97" s="116" t="s">
        <v>236</v>
      </c>
      <c r="B97" s="100" t="s">
        <v>237</v>
      </c>
      <c r="C97" s="105"/>
      <c r="D97" s="106"/>
      <c r="E97" s="107"/>
      <c r="F97" s="107"/>
    </row>
    <row r="98" spans="1:6" ht="12.75">
      <c r="A98" s="118" t="s">
        <v>238</v>
      </c>
      <c r="B98" s="111" t="s">
        <v>239</v>
      </c>
      <c r="C98" s="112"/>
      <c r="D98" s="9"/>
      <c r="E98" s="113"/>
      <c r="F98" s="113"/>
    </row>
    <row r="99" spans="1:6" ht="12.75">
      <c r="A99" s="121" t="s">
        <v>240</v>
      </c>
      <c r="B99" s="111"/>
      <c r="C99" s="112"/>
      <c r="D99" s="9"/>
      <c r="E99" s="113"/>
      <c r="F99" s="113"/>
    </row>
    <row r="100" spans="1:6" ht="21" customHeight="1">
      <c r="A100" s="124" t="s">
        <v>241</v>
      </c>
      <c r="B100" s="125" t="s">
        <v>242</v>
      </c>
      <c r="C100" s="126">
        <f>C25+C26+C51+C60+C74+C83+C88+C98</f>
        <v>85452270</v>
      </c>
      <c r="D100" s="127">
        <f>D25+D26+D51+D60+D74+D83+D88+D98</f>
        <v>94718050</v>
      </c>
      <c r="E100" s="128"/>
      <c r="F100" s="99"/>
    </row>
    <row r="101" spans="1:6" ht="31.5" customHeight="1">
      <c r="A101" s="116" t="s">
        <v>243</v>
      </c>
      <c r="B101" s="102" t="s">
        <v>244</v>
      </c>
      <c r="C101" s="126"/>
      <c r="D101" s="127"/>
      <c r="E101" s="128"/>
      <c r="F101" s="99"/>
    </row>
    <row r="102" spans="1:6" ht="20.25" customHeight="1">
      <c r="A102" s="116" t="s">
        <v>245</v>
      </c>
      <c r="B102" s="102" t="s">
        <v>246</v>
      </c>
      <c r="C102" s="126"/>
      <c r="D102" s="127"/>
      <c r="E102" s="128"/>
      <c r="F102" s="99"/>
    </row>
    <row r="103" spans="1:6" ht="25.5" customHeight="1">
      <c r="A103" s="116" t="s">
        <v>247</v>
      </c>
      <c r="B103" s="102" t="s">
        <v>248</v>
      </c>
      <c r="C103" s="129"/>
      <c r="D103" s="130"/>
      <c r="E103" s="131"/>
      <c r="F103" s="131"/>
    </row>
    <row r="104" spans="1:6" ht="12.75">
      <c r="A104" s="132" t="s">
        <v>249</v>
      </c>
      <c r="B104" s="109" t="s">
        <v>250</v>
      </c>
      <c r="C104" s="133"/>
      <c r="D104" s="134"/>
      <c r="E104" s="135"/>
      <c r="F104" s="99"/>
    </row>
    <row r="105" spans="1:6" ht="12.75">
      <c r="A105" s="136" t="s">
        <v>251</v>
      </c>
      <c r="B105" s="102" t="s">
        <v>252</v>
      </c>
      <c r="C105" s="133"/>
      <c r="D105" s="134"/>
      <c r="E105" s="135"/>
      <c r="F105" s="99"/>
    </row>
    <row r="106" spans="1:6" ht="19.5" customHeight="1">
      <c r="A106" s="136" t="s">
        <v>251</v>
      </c>
      <c r="B106" s="102" t="s">
        <v>253</v>
      </c>
      <c r="C106" s="126"/>
      <c r="D106" s="127"/>
      <c r="E106" s="128"/>
      <c r="F106" s="99"/>
    </row>
    <row r="107" spans="1:6" ht="17.25" customHeight="1">
      <c r="A107" s="116" t="s">
        <v>254</v>
      </c>
      <c r="B107" s="102" t="s">
        <v>255</v>
      </c>
      <c r="C107" s="126"/>
      <c r="D107" s="127"/>
      <c r="E107" s="128"/>
      <c r="F107" s="99"/>
    </row>
    <row r="108" spans="1:6" ht="12.75">
      <c r="A108" s="116" t="s">
        <v>256</v>
      </c>
      <c r="B108" s="102" t="s">
        <v>257</v>
      </c>
      <c r="C108" s="137"/>
      <c r="D108" s="138"/>
      <c r="E108" s="139"/>
      <c r="F108" s="139"/>
    </row>
    <row r="109" spans="1:6" ht="12.75">
      <c r="A109" s="116" t="s">
        <v>258</v>
      </c>
      <c r="B109" s="102" t="s">
        <v>259</v>
      </c>
      <c r="C109" s="133"/>
      <c r="D109" s="134"/>
      <c r="E109" s="135"/>
      <c r="F109" s="99"/>
    </row>
    <row r="110" spans="1:6" ht="12.75">
      <c r="A110" s="116" t="s">
        <v>260</v>
      </c>
      <c r="B110" s="102" t="s">
        <v>261</v>
      </c>
      <c r="C110" s="133"/>
      <c r="D110" s="134"/>
      <c r="E110" s="135"/>
      <c r="F110" s="99"/>
    </row>
    <row r="111" spans="1:6" ht="12.75">
      <c r="A111" s="140" t="s">
        <v>262</v>
      </c>
      <c r="B111" s="109" t="s">
        <v>263</v>
      </c>
      <c r="C111" s="141"/>
      <c r="D111" s="134"/>
      <c r="E111" s="135"/>
      <c r="F111" s="99"/>
    </row>
    <row r="112" spans="1:6" ht="12.75">
      <c r="A112" s="136" t="s">
        <v>264</v>
      </c>
      <c r="B112" s="102" t="s">
        <v>265</v>
      </c>
      <c r="C112" s="133"/>
      <c r="D112" s="134"/>
      <c r="E112" s="135"/>
      <c r="F112" s="99"/>
    </row>
    <row r="113" spans="1:6" ht="12.75">
      <c r="A113" s="136" t="s">
        <v>266</v>
      </c>
      <c r="B113" s="102" t="s">
        <v>267</v>
      </c>
      <c r="C113" s="133"/>
      <c r="D113" s="134"/>
      <c r="E113" s="135"/>
      <c r="F113" s="99"/>
    </row>
    <row r="114" spans="1:6" ht="12.75">
      <c r="A114" s="140" t="s">
        <v>268</v>
      </c>
      <c r="B114" s="109" t="s">
        <v>269</v>
      </c>
      <c r="C114" s="133"/>
      <c r="D114" s="134"/>
      <c r="E114" s="135"/>
      <c r="F114" s="99"/>
    </row>
    <row r="115" spans="1:6" ht="12.75">
      <c r="A115" s="136" t="s">
        <v>270</v>
      </c>
      <c r="B115" s="102" t="s">
        <v>271</v>
      </c>
      <c r="C115" s="137"/>
      <c r="D115" s="138"/>
      <c r="E115" s="139"/>
      <c r="F115" s="139"/>
    </row>
    <row r="116" spans="1:6" ht="12.75">
      <c r="A116" s="136" t="s">
        <v>272</v>
      </c>
      <c r="B116" s="102" t="s">
        <v>273</v>
      </c>
      <c r="C116" s="133"/>
      <c r="D116" s="134"/>
      <c r="E116" s="135"/>
      <c r="F116" s="99"/>
    </row>
    <row r="117" spans="1:6" ht="17.25" customHeight="1">
      <c r="A117" s="136" t="s">
        <v>274</v>
      </c>
      <c r="B117" s="102" t="s">
        <v>275</v>
      </c>
      <c r="C117" s="126"/>
      <c r="D117" s="127"/>
      <c r="E117" s="128"/>
      <c r="F117" s="99"/>
    </row>
    <row r="118" spans="1:6" ht="12.75">
      <c r="A118" s="136" t="s">
        <v>276</v>
      </c>
      <c r="B118" s="102" t="s">
        <v>277</v>
      </c>
      <c r="C118" s="133"/>
      <c r="D118" s="134"/>
      <c r="E118" s="135"/>
      <c r="F118" s="99"/>
    </row>
    <row r="119" spans="1:6" ht="12.75">
      <c r="A119" s="142" t="s">
        <v>278</v>
      </c>
      <c r="B119" s="114" t="s">
        <v>279</v>
      </c>
      <c r="C119" s="133"/>
      <c r="D119" s="134"/>
      <c r="E119" s="135"/>
      <c r="F119" s="99"/>
    </row>
    <row r="120" spans="1:6" ht="12.75">
      <c r="A120" s="136" t="s">
        <v>280</v>
      </c>
      <c r="B120" s="102" t="s">
        <v>281</v>
      </c>
      <c r="C120" s="137"/>
      <c r="D120" s="138"/>
      <c r="E120" s="139"/>
      <c r="F120" s="139"/>
    </row>
    <row r="121" spans="1:6" ht="33.75" customHeight="1">
      <c r="A121" s="116" t="s">
        <v>282</v>
      </c>
      <c r="B121" s="102" t="s">
        <v>283</v>
      </c>
      <c r="C121" s="126"/>
      <c r="D121" s="127"/>
      <c r="E121" s="128"/>
      <c r="F121" s="99"/>
    </row>
    <row r="122" spans="1:6" ht="12.75">
      <c r="A122" s="136" t="s">
        <v>284</v>
      </c>
      <c r="B122" s="102" t="s">
        <v>285</v>
      </c>
      <c r="C122" s="137"/>
      <c r="D122" s="138"/>
      <c r="E122" s="139"/>
      <c r="F122" s="139"/>
    </row>
    <row r="123" spans="1:6" ht="12.75">
      <c r="A123" s="136" t="s">
        <v>286</v>
      </c>
      <c r="B123" s="102" t="s">
        <v>287</v>
      </c>
      <c r="C123" s="143">
        <f>C99</f>
        <v>0</v>
      </c>
      <c r="D123" s="144"/>
      <c r="E123" s="145"/>
      <c r="F123" s="145"/>
    </row>
    <row r="124" spans="1:4" ht="12.75">
      <c r="A124" s="136" t="s">
        <v>288</v>
      </c>
      <c r="B124" s="102" t="s">
        <v>289</v>
      </c>
      <c r="C124" s="146"/>
      <c r="D124" s="147"/>
    </row>
    <row r="125" spans="1:4" ht="12.75">
      <c r="A125" s="142" t="s">
        <v>290</v>
      </c>
      <c r="B125" s="114" t="s">
        <v>291</v>
      </c>
      <c r="C125" s="146"/>
      <c r="D125" s="147"/>
    </row>
    <row r="126" spans="1:4" ht="12.75">
      <c r="A126" s="116" t="s">
        <v>292</v>
      </c>
      <c r="B126" s="102" t="s">
        <v>293</v>
      </c>
      <c r="C126" s="146"/>
      <c r="D126" s="147"/>
    </row>
    <row r="127" spans="1:4" ht="12.75">
      <c r="A127" s="116" t="s">
        <v>294</v>
      </c>
      <c r="B127" s="102" t="s">
        <v>295</v>
      </c>
      <c r="C127" s="146"/>
      <c r="D127" s="147"/>
    </row>
    <row r="128" spans="1:4" ht="12.75">
      <c r="A128" s="148" t="s">
        <v>296</v>
      </c>
      <c r="B128" s="149" t="s">
        <v>297</v>
      </c>
      <c r="C128" s="146"/>
      <c r="D128" s="147"/>
    </row>
    <row r="129" spans="1:4" ht="12.75">
      <c r="A129" s="150" t="s">
        <v>14</v>
      </c>
      <c r="B129" s="150"/>
      <c r="C129" s="151">
        <f>C100+C128</f>
        <v>85452270</v>
      </c>
      <c r="D129" s="152">
        <f>D100+D128</f>
        <v>94718050</v>
      </c>
    </row>
  </sheetData>
  <sheetProtection selectLockedCells="1" selectUnlockedCells="1"/>
  <mergeCells count="2">
    <mergeCell ref="A2:F2"/>
    <mergeCell ref="A3:F3"/>
  </mergeCells>
  <printOptions/>
  <pageMargins left="0.2" right="0.1701388888888889" top="0.9958333333333333" bottom="0.9840277777777777" header="0.8305555555555556" footer="0.5118055555555555"/>
  <pageSetup horizontalDpi="300" verticalDpi="300" orientation="portrait" paperSize="9" scale="50"/>
  <headerFooter alignWithMargins="0">
    <oddHeader>&amp;C&amp;"Times New Roman,Normál"&amp;12 3. melléklet a 2/2019. (III. 5.) önkormányzati rendelethez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A171"/>
  <sheetViews>
    <sheetView view="pageBreakPreview" zoomScaleSheetLayoutView="100" workbookViewId="0" topLeftCell="A20">
      <selection activeCell="D53" sqref="D53"/>
    </sheetView>
  </sheetViews>
  <sheetFormatPr defaultColWidth="9.140625" defaultRowHeight="15"/>
  <cols>
    <col min="1" max="1" width="42.140625" style="0" customWidth="1"/>
    <col min="3" max="4" width="14.28125" style="0" customWidth="1"/>
    <col min="5" max="6" width="12.7109375" style="0" customWidth="1"/>
    <col min="7" max="8" width="14.28125" style="0" customWidth="1"/>
    <col min="9" max="9" width="11.28125" style="0" customWidth="1"/>
  </cols>
  <sheetData>
    <row r="1" spans="1:9" ht="20.25" customHeight="1">
      <c r="A1" s="153" t="s">
        <v>0</v>
      </c>
      <c r="B1" s="153"/>
      <c r="C1" s="153"/>
      <c r="D1" s="153"/>
      <c r="E1" s="153"/>
      <c r="F1" s="153"/>
      <c r="G1" s="153"/>
      <c r="H1" s="153"/>
      <c r="I1" s="147"/>
    </row>
    <row r="2" spans="1:9" ht="19.5" customHeight="1">
      <c r="A2" s="154" t="s">
        <v>25</v>
      </c>
      <c r="B2" s="154"/>
      <c r="C2" s="154"/>
      <c r="D2" s="154"/>
      <c r="E2" s="154"/>
      <c r="F2" s="154"/>
      <c r="G2" s="154"/>
      <c r="H2" s="154"/>
      <c r="I2" s="155"/>
    </row>
    <row r="3" spans="1:9" ht="12.75">
      <c r="A3" s="156"/>
      <c r="B3" s="147"/>
      <c r="C3" s="146"/>
      <c r="D3" s="147"/>
      <c r="E3" s="83"/>
      <c r="F3" s="83"/>
      <c r="G3" s="83"/>
      <c r="H3" s="83"/>
      <c r="I3" s="83"/>
    </row>
    <row r="4" spans="1:9" ht="12.75">
      <c r="A4" s="8" t="s">
        <v>302</v>
      </c>
      <c r="B4" s="147"/>
      <c r="C4" s="146"/>
      <c r="D4" s="147"/>
      <c r="E4" s="83"/>
      <c r="F4" s="83"/>
      <c r="G4" s="83"/>
      <c r="H4" s="83"/>
      <c r="I4" s="83"/>
    </row>
    <row r="5" spans="1:4" s="4" customFormat="1" ht="12.75">
      <c r="A5" s="89" t="s">
        <v>27</v>
      </c>
      <c r="B5" s="90" t="s">
        <v>28</v>
      </c>
      <c r="C5" s="157" t="s">
        <v>299</v>
      </c>
      <c r="D5" s="158" t="s">
        <v>300</v>
      </c>
    </row>
    <row r="6" spans="1:4" ht="12.75">
      <c r="A6" s="95" t="s">
        <v>57</v>
      </c>
      <c r="B6" s="96" t="s">
        <v>58</v>
      </c>
      <c r="C6" s="7">
        <v>48398725</v>
      </c>
      <c r="D6" s="7">
        <v>49508010</v>
      </c>
    </row>
    <row r="7" spans="1:4" ht="12.75">
      <c r="A7" s="95" t="s">
        <v>59</v>
      </c>
      <c r="B7" s="100" t="s">
        <v>60</v>
      </c>
      <c r="C7" s="7">
        <v>177890</v>
      </c>
      <c r="D7" s="7"/>
    </row>
    <row r="8" spans="1:4" ht="12.75">
      <c r="A8" s="95" t="s">
        <v>61</v>
      </c>
      <c r="B8" s="100" t="s">
        <v>62</v>
      </c>
      <c r="C8" s="7"/>
      <c r="D8" s="7"/>
    </row>
    <row r="9" spans="1:4" ht="12.75">
      <c r="A9" s="101" t="s">
        <v>63</v>
      </c>
      <c r="B9" s="100" t="s">
        <v>64</v>
      </c>
      <c r="C9" s="7"/>
      <c r="D9" s="7"/>
    </row>
    <row r="10" spans="1:4" ht="12.75">
      <c r="A10" s="101" t="s">
        <v>65</v>
      </c>
      <c r="B10" s="100" t="s">
        <v>66</v>
      </c>
      <c r="C10" s="7"/>
      <c r="D10" s="7"/>
    </row>
    <row r="11" spans="1:4" ht="12.75">
      <c r="A11" s="101" t="s">
        <v>67</v>
      </c>
      <c r="B11" s="100" t="s">
        <v>68</v>
      </c>
      <c r="C11" s="7">
        <v>1487140</v>
      </c>
      <c r="D11" s="7">
        <v>1487140</v>
      </c>
    </row>
    <row r="12" spans="1:4" ht="12.75">
      <c r="A12" s="101" t="s">
        <v>69</v>
      </c>
      <c r="B12" s="100" t="s">
        <v>70</v>
      </c>
      <c r="C12" s="7">
        <v>1780224</v>
      </c>
      <c r="D12" s="7">
        <v>2456762</v>
      </c>
    </row>
    <row r="13" spans="1:4" ht="12.75">
      <c r="A13" s="101" t="s">
        <v>71</v>
      </c>
      <c r="B13" s="100" t="s">
        <v>72</v>
      </c>
      <c r="C13" s="7"/>
      <c r="D13" s="7"/>
    </row>
    <row r="14" spans="1:4" ht="12.75">
      <c r="A14" s="102" t="s">
        <v>73</v>
      </c>
      <c r="B14" s="100" t="s">
        <v>74</v>
      </c>
      <c r="C14" s="7">
        <v>130000</v>
      </c>
      <c r="D14" s="7">
        <v>146828</v>
      </c>
    </row>
    <row r="15" spans="1:4" ht="12.75">
      <c r="A15" s="102" t="s">
        <v>75</v>
      </c>
      <c r="B15" s="100" t="s">
        <v>76</v>
      </c>
      <c r="C15" s="7"/>
      <c r="D15" s="7"/>
    </row>
    <row r="16" spans="1:4" ht="12.75">
      <c r="A16" s="102" t="s">
        <v>77</v>
      </c>
      <c r="B16" s="100" t="s">
        <v>78</v>
      </c>
      <c r="C16" s="7"/>
      <c r="D16" s="7"/>
    </row>
    <row r="17" spans="1:4" ht="12.75">
      <c r="A17" s="102" t="s">
        <v>79</v>
      </c>
      <c r="B17" s="100" t="s">
        <v>80</v>
      </c>
      <c r="C17" s="7"/>
      <c r="D17" s="7"/>
    </row>
    <row r="18" spans="1:4" ht="12.75">
      <c r="A18" s="102" t="s">
        <v>81</v>
      </c>
      <c r="B18" s="100" t="s">
        <v>82</v>
      </c>
      <c r="C18" s="7"/>
      <c r="D18" s="7">
        <v>662790</v>
      </c>
    </row>
    <row r="19" spans="1:4" s="4" customFormat="1" ht="12.75">
      <c r="A19" s="103" t="s">
        <v>83</v>
      </c>
      <c r="B19" s="104" t="s">
        <v>84</v>
      </c>
      <c r="C19" s="9">
        <f>SUM(C6:C18)</f>
        <v>51973979</v>
      </c>
      <c r="D19" s="9">
        <f>SUM(D6:D18)</f>
        <v>54261530</v>
      </c>
    </row>
    <row r="20" spans="1:4" ht="12.75">
      <c r="A20" s="102" t="s">
        <v>85</v>
      </c>
      <c r="B20" s="100" t="s">
        <v>86</v>
      </c>
      <c r="C20" s="7"/>
      <c r="D20" s="7"/>
    </row>
    <row r="21" spans="1:4" ht="12.75">
      <c r="A21" s="102" t="s">
        <v>87</v>
      </c>
      <c r="B21" s="100" t="s">
        <v>88</v>
      </c>
      <c r="C21" s="7"/>
      <c r="D21" s="7">
        <v>177890</v>
      </c>
    </row>
    <row r="22" spans="1:4" ht="12.75">
      <c r="A22" s="108" t="s">
        <v>89</v>
      </c>
      <c r="B22" s="100" t="s">
        <v>90</v>
      </c>
      <c r="C22" s="7"/>
      <c r="D22" s="7"/>
    </row>
    <row r="23" spans="1:4" s="4" customFormat="1" ht="12.75">
      <c r="A23" s="109" t="s">
        <v>91</v>
      </c>
      <c r="B23" s="104" t="s">
        <v>92</v>
      </c>
      <c r="C23" s="9">
        <f>SUM(C20:C22)</f>
        <v>0</v>
      </c>
      <c r="D23" s="9">
        <f>SUM(D20:D22)</f>
        <v>177890</v>
      </c>
    </row>
    <row r="24" spans="1:4" s="4" customFormat="1" ht="12.75">
      <c r="A24" s="110" t="s">
        <v>93</v>
      </c>
      <c r="B24" s="111" t="s">
        <v>94</v>
      </c>
      <c r="C24" s="9">
        <f>C19+C23</f>
        <v>51973979</v>
      </c>
      <c r="D24" s="9">
        <f>D19+D23</f>
        <v>54439420</v>
      </c>
    </row>
    <row r="25" spans="1:4" ht="12.75">
      <c r="A25" s="114" t="s">
        <v>95</v>
      </c>
      <c r="B25" s="111" t="s">
        <v>96</v>
      </c>
      <c r="C25" s="9">
        <v>10583301</v>
      </c>
      <c r="D25" s="9">
        <v>11121871</v>
      </c>
    </row>
    <row r="26" spans="1:4" ht="12.75">
      <c r="A26" s="102" t="s">
        <v>97</v>
      </c>
      <c r="B26" s="100" t="s">
        <v>98</v>
      </c>
      <c r="C26" s="7">
        <v>90000</v>
      </c>
      <c r="D26" s="7">
        <v>29138</v>
      </c>
    </row>
    <row r="27" spans="1:4" ht="12.75">
      <c r="A27" s="102" t="s">
        <v>99</v>
      </c>
      <c r="B27" s="100" t="s">
        <v>100</v>
      </c>
      <c r="C27" s="7">
        <v>23535656</v>
      </c>
      <c r="D27" s="7">
        <v>24249283</v>
      </c>
    </row>
    <row r="28" spans="1:4" ht="12.75">
      <c r="A28" s="102" t="s">
        <v>101</v>
      </c>
      <c r="B28" s="100" t="s">
        <v>102</v>
      </c>
      <c r="C28" s="7"/>
      <c r="D28" s="7"/>
    </row>
    <row r="29" spans="1:4" s="4" customFormat="1" ht="12.75">
      <c r="A29" s="109" t="s">
        <v>103</v>
      </c>
      <c r="B29" s="104" t="s">
        <v>104</v>
      </c>
      <c r="C29" s="9">
        <f>SUM(C26:C28)</f>
        <v>23625656</v>
      </c>
      <c r="D29" s="9">
        <f>SUM(D26:D28)</f>
        <v>24278421</v>
      </c>
    </row>
    <row r="30" spans="1:4" ht="12.75">
      <c r="A30" s="102" t="s">
        <v>105</v>
      </c>
      <c r="B30" s="100" t="s">
        <v>106</v>
      </c>
      <c r="C30" s="7">
        <v>80000</v>
      </c>
      <c r="D30" s="7">
        <v>80000</v>
      </c>
    </row>
    <row r="31" spans="1:4" ht="12.75">
      <c r="A31" s="102" t="s">
        <v>107</v>
      </c>
      <c r="B31" s="100" t="s">
        <v>108</v>
      </c>
      <c r="C31" s="7">
        <v>70000</v>
      </c>
      <c r="D31" s="7">
        <v>70000</v>
      </c>
    </row>
    <row r="32" spans="1:4" s="4" customFormat="1" ht="15" customHeight="1">
      <c r="A32" s="109" t="s">
        <v>109</v>
      </c>
      <c r="B32" s="104" t="s">
        <v>110</v>
      </c>
      <c r="C32" s="9">
        <f>SUM(C30:C31)</f>
        <v>150000</v>
      </c>
      <c r="D32" s="9">
        <f>SUM(D30:D31)</f>
        <v>150000</v>
      </c>
    </row>
    <row r="33" spans="1:4" ht="12.75">
      <c r="A33" s="102" t="s">
        <v>111</v>
      </c>
      <c r="B33" s="100" t="s">
        <v>112</v>
      </c>
      <c r="C33" s="7">
        <v>2990000</v>
      </c>
      <c r="D33" s="7">
        <v>2038377</v>
      </c>
    </row>
    <row r="34" spans="1:4" ht="12.75">
      <c r="A34" s="102" t="s">
        <v>113</v>
      </c>
      <c r="B34" s="100" t="s">
        <v>114</v>
      </c>
      <c r="C34" s="7"/>
      <c r="D34" s="7"/>
    </row>
    <row r="35" spans="1:4" ht="12.75">
      <c r="A35" s="102" t="s">
        <v>115</v>
      </c>
      <c r="B35" s="100" t="s">
        <v>116</v>
      </c>
      <c r="C35" s="7">
        <v>15000</v>
      </c>
      <c r="D35" s="7">
        <v>38963</v>
      </c>
    </row>
    <row r="36" spans="1:4" ht="12.75">
      <c r="A36" s="102" t="s">
        <v>117</v>
      </c>
      <c r="B36" s="100" t="s">
        <v>118</v>
      </c>
      <c r="C36" s="7">
        <v>80000</v>
      </c>
      <c r="D36" s="7">
        <v>22000</v>
      </c>
    </row>
    <row r="37" spans="1:4" ht="12.75">
      <c r="A37" s="115" t="s">
        <v>119</v>
      </c>
      <c r="B37" s="100" t="s">
        <v>120</v>
      </c>
      <c r="C37" s="7"/>
      <c r="D37" s="7"/>
    </row>
    <row r="38" spans="1:4" ht="12.75">
      <c r="A38" s="108" t="s">
        <v>121</v>
      </c>
      <c r="B38" s="100" t="s">
        <v>122</v>
      </c>
      <c r="C38" s="7"/>
      <c r="D38" s="7"/>
    </row>
    <row r="39" spans="1:4" ht="12.75">
      <c r="A39" s="102" t="s">
        <v>123</v>
      </c>
      <c r="B39" s="100" t="s">
        <v>124</v>
      </c>
      <c r="C39" s="7">
        <v>465000</v>
      </c>
      <c r="D39" s="7">
        <v>1174614</v>
      </c>
    </row>
    <row r="40" spans="1:4" s="4" customFormat="1" ht="12.75">
      <c r="A40" s="109" t="s">
        <v>125</v>
      </c>
      <c r="B40" s="104" t="s">
        <v>126</v>
      </c>
      <c r="C40" s="9">
        <f>SUM(C33:C39)</f>
        <v>3550000</v>
      </c>
      <c r="D40" s="9">
        <f>SUM(D33:D39)</f>
        <v>3273954</v>
      </c>
    </row>
    <row r="41" spans="1:4" ht="12.75">
      <c r="A41" s="102" t="s">
        <v>127</v>
      </c>
      <c r="B41" s="100" t="s">
        <v>128</v>
      </c>
      <c r="C41" s="7">
        <v>30000</v>
      </c>
      <c r="D41" s="7">
        <v>35125</v>
      </c>
    </row>
    <row r="42" spans="1:4" ht="12.75">
      <c r="A42" s="102" t="s">
        <v>129</v>
      </c>
      <c r="B42" s="100" t="s">
        <v>130</v>
      </c>
      <c r="C42" s="7"/>
      <c r="D42" s="7"/>
    </row>
    <row r="43" spans="1:4" s="4" customFormat="1" ht="12.75">
      <c r="A43" s="109" t="s">
        <v>131</v>
      </c>
      <c r="B43" s="104" t="s">
        <v>132</v>
      </c>
      <c r="C43" s="9">
        <f>SUM(C41:C42)</f>
        <v>30000</v>
      </c>
      <c r="D43" s="9">
        <f>SUM(D41:D42)</f>
        <v>35125</v>
      </c>
    </row>
    <row r="44" spans="1:4" ht="12.75">
      <c r="A44" s="102" t="s">
        <v>133</v>
      </c>
      <c r="B44" s="100" t="s">
        <v>134</v>
      </c>
      <c r="C44" s="7">
        <v>7386027</v>
      </c>
      <c r="D44" s="7">
        <v>5772320</v>
      </c>
    </row>
    <row r="45" spans="1:4" ht="12.75">
      <c r="A45" s="102" t="s">
        <v>135</v>
      </c>
      <c r="B45" s="100" t="s">
        <v>136</v>
      </c>
      <c r="C45" s="7">
        <v>1500000</v>
      </c>
      <c r="D45" s="7">
        <v>853000</v>
      </c>
    </row>
    <row r="46" spans="1:4" ht="12.75">
      <c r="A46" s="102" t="s">
        <v>137</v>
      </c>
      <c r="B46" s="100" t="s">
        <v>138</v>
      </c>
      <c r="C46" s="7"/>
      <c r="D46" s="7"/>
    </row>
    <row r="47" spans="1:4" ht="12.75">
      <c r="A47" s="102" t="s">
        <v>139</v>
      </c>
      <c r="B47" s="100" t="s">
        <v>140</v>
      </c>
      <c r="C47" s="7"/>
      <c r="D47" s="7"/>
    </row>
    <row r="48" spans="1:4" ht="12.75">
      <c r="A48" s="102" t="s">
        <v>141</v>
      </c>
      <c r="B48" s="100" t="s">
        <v>142</v>
      </c>
      <c r="C48" s="7">
        <v>5000</v>
      </c>
      <c r="D48" s="7">
        <v>5000</v>
      </c>
    </row>
    <row r="49" spans="1:4" s="4" customFormat="1" ht="12.75">
      <c r="A49" s="109" t="s">
        <v>143</v>
      </c>
      <c r="B49" s="104" t="s">
        <v>144</v>
      </c>
      <c r="C49" s="9">
        <f>SUM(C44:C48)</f>
        <v>8891027</v>
      </c>
      <c r="D49" s="9">
        <f>SUM(D44:D48)</f>
        <v>6630320</v>
      </c>
    </row>
    <row r="50" spans="1:4" ht="12.75">
      <c r="A50" s="114" t="s">
        <v>145</v>
      </c>
      <c r="B50" s="111" t="s">
        <v>146</v>
      </c>
      <c r="C50" s="9">
        <f>C29+C32+C40+C43+C49</f>
        <v>36246683</v>
      </c>
      <c r="D50" s="9">
        <f>D29+D32+D40+D43+D49</f>
        <v>34367820</v>
      </c>
    </row>
    <row r="51" spans="1:4" ht="12.75">
      <c r="A51" s="116" t="s">
        <v>147</v>
      </c>
      <c r="B51" s="100" t="s">
        <v>148</v>
      </c>
      <c r="C51" s="7"/>
      <c r="D51" s="7"/>
    </row>
    <row r="52" spans="1:4" ht="12.75">
      <c r="A52" s="116" t="s">
        <v>149</v>
      </c>
      <c r="B52" s="100" t="s">
        <v>150</v>
      </c>
      <c r="C52" s="7"/>
      <c r="D52" s="7"/>
    </row>
    <row r="53" spans="1:4" ht="12.75">
      <c r="A53" s="117" t="s">
        <v>151</v>
      </c>
      <c r="B53" s="100" t="s">
        <v>152</v>
      </c>
      <c r="C53" s="7"/>
      <c r="D53" s="7"/>
    </row>
    <row r="54" spans="1:4" ht="12.75">
      <c r="A54" s="117" t="s">
        <v>153</v>
      </c>
      <c r="B54" s="100" t="s">
        <v>154</v>
      </c>
      <c r="C54" s="7"/>
      <c r="D54" s="7"/>
    </row>
    <row r="55" spans="1:4" ht="12.75">
      <c r="A55" s="117" t="s">
        <v>155</v>
      </c>
      <c r="B55" s="100" t="s">
        <v>156</v>
      </c>
      <c r="C55" s="7"/>
      <c r="D55" s="7"/>
    </row>
    <row r="56" spans="1:4" ht="12.75">
      <c r="A56" s="116" t="s">
        <v>157</v>
      </c>
      <c r="B56" s="100" t="s">
        <v>158</v>
      </c>
      <c r="C56" s="7"/>
      <c r="D56" s="7"/>
    </row>
    <row r="57" spans="1:4" ht="12.75">
      <c r="A57" s="116" t="s">
        <v>159</v>
      </c>
      <c r="B57" s="100" t="s">
        <v>160</v>
      </c>
      <c r="C57" s="7"/>
      <c r="D57" s="7"/>
    </row>
    <row r="58" spans="1:4" ht="12.75">
      <c r="A58" s="116" t="s">
        <v>161</v>
      </c>
      <c r="B58" s="100" t="s">
        <v>162</v>
      </c>
      <c r="C58" s="7"/>
      <c r="D58" s="7"/>
    </row>
    <row r="59" spans="1:4" ht="12.75">
      <c r="A59" s="118" t="s">
        <v>163</v>
      </c>
      <c r="B59" s="111" t="s">
        <v>164</v>
      </c>
      <c r="C59" s="9"/>
      <c r="D59" s="9"/>
    </row>
    <row r="60" spans="1:4" ht="12.75">
      <c r="A60" s="119" t="s">
        <v>165</v>
      </c>
      <c r="B60" s="100" t="s">
        <v>166</v>
      </c>
      <c r="C60" s="7"/>
      <c r="D60" s="7"/>
    </row>
    <row r="61" spans="1:4" ht="12.75">
      <c r="A61" s="119" t="s">
        <v>167</v>
      </c>
      <c r="B61" s="100" t="s">
        <v>168</v>
      </c>
      <c r="C61" s="7"/>
      <c r="D61" s="7"/>
    </row>
    <row r="62" spans="1:4" ht="12.75">
      <c r="A62" s="119" t="s">
        <v>169</v>
      </c>
      <c r="B62" s="100" t="s">
        <v>170</v>
      </c>
      <c r="C62" s="7"/>
      <c r="D62" s="7"/>
    </row>
    <row r="63" spans="1:4" ht="12.75">
      <c r="A63" s="119" t="s">
        <v>171</v>
      </c>
      <c r="B63" s="100" t="s">
        <v>172</v>
      </c>
      <c r="C63" s="7"/>
      <c r="D63" s="7"/>
    </row>
    <row r="64" spans="1:4" ht="12.75">
      <c r="A64" s="119" t="s">
        <v>173</v>
      </c>
      <c r="B64" s="100" t="s">
        <v>174</v>
      </c>
      <c r="C64" s="7"/>
      <c r="D64" s="7"/>
    </row>
    <row r="65" spans="1:4" ht="12.75">
      <c r="A65" s="119" t="s">
        <v>175</v>
      </c>
      <c r="B65" s="100" t="s">
        <v>176</v>
      </c>
      <c r="C65" s="7"/>
      <c r="D65" s="7"/>
    </row>
    <row r="66" spans="1:4" ht="12.75">
      <c r="A66" s="119" t="s">
        <v>177</v>
      </c>
      <c r="B66" s="100" t="s">
        <v>178</v>
      </c>
      <c r="C66" s="7"/>
      <c r="D66" s="7"/>
    </row>
    <row r="67" spans="1:4" ht="12.75">
      <c r="A67" s="119" t="s">
        <v>179</v>
      </c>
      <c r="B67" s="100" t="s">
        <v>180</v>
      </c>
      <c r="C67" s="7"/>
      <c r="D67" s="7"/>
    </row>
    <row r="68" spans="1:4" ht="12.75">
      <c r="A68" s="119" t="s">
        <v>181</v>
      </c>
      <c r="B68" s="100" t="s">
        <v>182</v>
      </c>
      <c r="C68" s="7"/>
      <c r="D68" s="7"/>
    </row>
    <row r="69" spans="1:4" ht="12.75">
      <c r="A69" s="120" t="s">
        <v>183</v>
      </c>
      <c r="B69" s="100" t="s">
        <v>184</v>
      </c>
      <c r="C69" s="7"/>
      <c r="D69" s="7"/>
    </row>
    <row r="70" spans="1:4" ht="12.75">
      <c r="A70" s="119" t="s">
        <v>185</v>
      </c>
      <c r="B70" s="100" t="s">
        <v>186</v>
      </c>
      <c r="C70" s="7"/>
      <c r="D70" s="7"/>
    </row>
    <row r="71" spans="1:4" ht="12.75">
      <c r="A71" s="120" t="s">
        <v>187</v>
      </c>
      <c r="B71" s="100" t="s">
        <v>188</v>
      </c>
      <c r="C71" s="7"/>
      <c r="D71" s="7"/>
    </row>
    <row r="72" spans="1:4" ht="12.75">
      <c r="A72" s="120" t="s">
        <v>189</v>
      </c>
      <c r="B72" s="100" t="s">
        <v>190</v>
      </c>
      <c r="C72" s="7"/>
      <c r="D72" s="7"/>
    </row>
    <row r="73" spans="1:4" ht="12.75">
      <c r="A73" s="118" t="s">
        <v>191</v>
      </c>
      <c r="B73" s="111" t="s">
        <v>192</v>
      </c>
      <c r="C73" s="9"/>
      <c r="D73" s="9"/>
    </row>
    <row r="74" spans="1:4" ht="12.75">
      <c r="A74" s="121" t="s">
        <v>193</v>
      </c>
      <c r="B74" s="111"/>
      <c r="C74" s="7"/>
      <c r="D74" s="7"/>
    </row>
    <row r="75" spans="1:4" ht="12.75">
      <c r="A75" s="122" t="s">
        <v>194</v>
      </c>
      <c r="B75" s="100" t="s">
        <v>195</v>
      </c>
      <c r="C75" s="7"/>
      <c r="D75" s="7"/>
    </row>
    <row r="76" spans="1:4" ht="12.75">
      <c r="A76" s="122" t="s">
        <v>196</v>
      </c>
      <c r="B76" s="100" t="s">
        <v>197</v>
      </c>
      <c r="C76" s="7"/>
      <c r="D76" s="7"/>
    </row>
    <row r="77" spans="1:4" ht="12.75">
      <c r="A77" s="122" t="s">
        <v>198</v>
      </c>
      <c r="B77" s="100" t="s">
        <v>199</v>
      </c>
      <c r="C77" s="7"/>
      <c r="D77" s="7"/>
    </row>
    <row r="78" spans="1:4" ht="12.75">
      <c r="A78" s="122" t="s">
        <v>200</v>
      </c>
      <c r="B78" s="100" t="s">
        <v>201</v>
      </c>
      <c r="C78" s="7"/>
      <c r="D78" s="7"/>
    </row>
    <row r="79" spans="1:4" ht="12.75">
      <c r="A79" s="108" t="s">
        <v>202</v>
      </c>
      <c r="B79" s="100" t="s">
        <v>203</v>
      </c>
      <c r="C79" s="7"/>
      <c r="D79" s="7"/>
    </row>
    <row r="80" spans="1:4" ht="12.75">
      <c r="A80" s="108" t="s">
        <v>204</v>
      </c>
      <c r="B80" s="100" t="s">
        <v>205</v>
      </c>
      <c r="C80" s="7"/>
      <c r="D80" s="7"/>
    </row>
    <row r="81" spans="1:4" ht="12.75">
      <c r="A81" s="108" t="s">
        <v>206</v>
      </c>
      <c r="B81" s="100" t="s">
        <v>207</v>
      </c>
      <c r="C81" s="7"/>
      <c r="D81" s="7"/>
    </row>
    <row r="82" spans="1:4" ht="12.75">
      <c r="A82" s="123" t="s">
        <v>208</v>
      </c>
      <c r="B82" s="111" t="s">
        <v>209</v>
      </c>
      <c r="C82" s="9"/>
      <c r="D82" s="9"/>
    </row>
    <row r="83" spans="1:4" ht="12.75">
      <c r="A83" s="116" t="s">
        <v>210</v>
      </c>
      <c r="B83" s="100" t="s">
        <v>211</v>
      </c>
      <c r="C83" s="7"/>
      <c r="D83" s="7"/>
    </row>
    <row r="84" spans="1:4" ht="12.75">
      <c r="A84" s="116" t="s">
        <v>212</v>
      </c>
      <c r="B84" s="100" t="s">
        <v>213</v>
      </c>
      <c r="C84" s="7"/>
      <c r="D84" s="7"/>
    </row>
    <row r="85" spans="1:4" ht="12.75">
      <c r="A85" s="116" t="s">
        <v>214</v>
      </c>
      <c r="B85" s="100" t="s">
        <v>215</v>
      </c>
      <c r="C85" s="7"/>
      <c r="D85" s="7"/>
    </row>
    <row r="86" spans="1:4" ht="12.75">
      <c r="A86" s="116" t="s">
        <v>216</v>
      </c>
      <c r="B86" s="100" t="s">
        <v>217</v>
      </c>
      <c r="C86" s="7"/>
      <c r="D86" s="7"/>
    </row>
    <row r="87" spans="1:4" ht="12.75">
      <c r="A87" s="118" t="s">
        <v>218</v>
      </c>
      <c r="B87" s="111" t="s">
        <v>219</v>
      </c>
      <c r="C87" s="9"/>
      <c r="D87" s="9"/>
    </row>
    <row r="88" spans="1:4" ht="12.75">
      <c r="A88" s="116" t="s">
        <v>220</v>
      </c>
      <c r="B88" s="100" t="s">
        <v>221</v>
      </c>
      <c r="C88" s="7"/>
      <c r="D88" s="7"/>
    </row>
    <row r="89" spans="1:4" ht="12.75">
      <c r="A89" s="116" t="s">
        <v>222</v>
      </c>
      <c r="B89" s="100" t="s">
        <v>223</v>
      </c>
      <c r="C89" s="7"/>
      <c r="D89" s="7"/>
    </row>
    <row r="90" spans="1:4" ht="12.75">
      <c r="A90" s="116" t="s">
        <v>224</v>
      </c>
      <c r="B90" s="100" t="s">
        <v>225</v>
      </c>
      <c r="C90" s="7"/>
      <c r="D90" s="7"/>
    </row>
    <row r="91" spans="1:4" ht="12.75">
      <c r="A91" s="116" t="s">
        <v>226</v>
      </c>
      <c r="B91" s="100" t="s">
        <v>227</v>
      </c>
      <c r="C91" s="7"/>
      <c r="D91" s="7"/>
    </row>
    <row r="92" spans="1:4" ht="12.75">
      <c r="A92" s="116" t="s">
        <v>228</v>
      </c>
      <c r="B92" s="100" t="s">
        <v>229</v>
      </c>
      <c r="C92" s="7"/>
      <c r="D92" s="7"/>
    </row>
    <row r="93" spans="1:4" ht="12.75">
      <c r="A93" s="116" t="s">
        <v>230</v>
      </c>
      <c r="B93" s="100" t="s">
        <v>231</v>
      </c>
      <c r="C93" s="7"/>
      <c r="D93" s="7"/>
    </row>
    <row r="94" spans="1:4" ht="12.75">
      <c r="A94" s="116" t="s">
        <v>232</v>
      </c>
      <c r="B94" s="100" t="s">
        <v>233</v>
      </c>
      <c r="C94" s="7"/>
      <c r="D94" s="7"/>
    </row>
    <row r="95" spans="1:4" ht="12.75">
      <c r="A95" s="116" t="s">
        <v>234</v>
      </c>
      <c r="B95" s="100" t="s">
        <v>235</v>
      </c>
      <c r="C95" s="7"/>
      <c r="D95" s="7"/>
    </row>
    <row r="96" spans="1:4" ht="12.75">
      <c r="A96" s="116" t="s">
        <v>236</v>
      </c>
      <c r="B96" s="100" t="s">
        <v>237</v>
      </c>
      <c r="C96" s="9"/>
      <c r="D96" s="9"/>
    </row>
    <row r="97" spans="1:4" ht="12.75">
      <c r="A97" s="118" t="s">
        <v>238</v>
      </c>
      <c r="B97" s="111" t="s">
        <v>239</v>
      </c>
      <c r="C97" s="7"/>
      <c r="D97" s="7"/>
    </row>
    <row r="98" spans="1:4" ht="12.75">
      <c r="A98" s="121" t="s">
        <v>240</v>
      </c>
      <c r="B98" s="111"/>
      <c r="C98" s="9"/>
      <c r="D98" s="9"/>
    </row>
    <row r="99" spans="1:22" ht="12.75">
      <c r="A99" s="124" t="s">
        <v>241</v>
      </c>
      <c r="B99" s="125" t="s">
        <v>242</v>
      </c>
      <c r="C99" s="159">
        <f>C24+C25+C50+C59+C73+C82+C87+C97</f>
        <v>98803963</v>
      </c>
      <c r="D99" s="159">
        <f>D24+D25+D50+D59+D73+D82+D87+D97</f>
        <v>99929111</v>
      </c>
      <c r="E99" s="160"/>
      <c r="F99" s="160"/>
      <c r="G99" s="160"/>
      <c r="H99" s="160"/>
      <c r="I99" s="160"/>
      <c r="J99" s="160"/>
      <c r="K99" s="160"/>
      <c r="L99" s="160"/>
      <c r="M99" s="160"/>
      <c r="N99" s="160"/>
      <c r="O99" s="160"/>
      <c r="P99" s="160"/>
      <c r="Q99" s="160"/>
      <c r="R99" s="160"/>
      <c r="S99" s="160"/>
      <c r="T99" s="160"/>
      <c r="U99" s="83"/>
      <c r="V99" s="83"/>
    </row>
    <row r="100" spans="1:22" ht="12.75">
      <c r="A100" s="116" t="s">
        <v>243</v>
      </c>
      <c r="B100" s="102" t="s">
        <v>244</v>
      </c>
      <c r="C100" s="159"/>
      <c r="D100" s="159"/>
      <c r="E100" s="160"/>
      <c r="F100" s="160"/>
      <c r="G100" s="160"/>
      <c r="H100" s="160"/>
      <c r="I100" s="160"/>
      <c r="J100" s="160"/>
      <c r="K100" s="160"/>
      <c r="L100" s="160"/>
      <c r="M100" s="160"/>
      <c r="N100" s="160"/>
      <c r="O100" s="160"/>
      <c r="P100" s="160"/>
      <c r="Q100" s="160"/>
      <c r="R100" s="160"/>
      <c r="S100" s="160"/>
      <c r="T100" s="160"/>
      <c r="U100" s="83"/>
      <c r="V100" s="83"/>
    </row>
    <row r="101" spans="1:22" ht="12.75">
      <c r="A101" s="116" t="s">
        <v>245</v>
      </c>
      <c r="B101" s="102" t="s">
        <v>246</v>
      </c>
      <c r="C101" s="159"/>
      <c r="D101" s="159"/>
      <c r="E101" s="160"/>
      <c r="F101" s="160"/>
      <c r="G101" s="160"/>
      <c r="H101" s="160"/>
      <c r="I101" s="160"/>
      <c r="J101" s="160"/>
      <c r="K101" s="160"/>
      <c r="L101" s="160"/>
      <c r="M101" s="160"/>
      <c r="N101" s="160"/>
      <c r="O101" s="160"/>
      <c r="P101" s="160"/>
      <c r="Q101" s="160"/>
      <c r="R101" s="160"/>
      <c r="S101" s="160"/>
      <c r="T101" s="160"/>
      <c r="U101" s="83"/>
      <c r="V101" s="83"/>
    </row>
    <row r="102" spans="1:22" ht="12.75">
      <c r="A102" s="116" t="s">
        <v>247</v>
      </c>
      <c r="B102" s="102" t="s">
        <v>248</v>
      </c>
      <c r="C102" s="130"/>
      <c r="D102" s="130"/>
      <c r="E102" s="161"/>
      <c r="F102" s="161"/>
      <c r="G102" s="161"/>
      <c r="H102" s="161"/>
      <c r="I102" s="161"/>
      <c r="J102" s="161"/>
      <c r="K102" s="161"/>
      <c r="L102" s="161"/>
      <c r="M102" s="161"/>
      <c r="N102" s="161"/>
      <c r="O102" s="161"/>
      <c r="P102" s="161"/>
      <c r="Q102" s="161"/>
      <c r="R102" s="161"/>
      <c r="S102" s="161"/>
      <c r="T102" s="161"/>
      <c r="U102" s="83"/>
      <c r="V102" s="83"/>
    </row>
    <row r="103" spans="1:22" ht="12.75">
      <c r="A103" s="132" t="s">
        <v>249</v>
      </c>
      <c r="B103" s="109" t="s">
        <v>250</v>
      </c>
      <c r="C103" s="162"/>
      <c r="D103" s="162"/>
      <c r="E103" s="163"/>
      <c r="F103" s="163"/>
      <c r="G103" s="163"/>
      <c r="H103" s="163"/>
      <c r="I103" s="163"/>
      <c r="J103" s="163"/>
      <c r="K103" s="163"/>
      <c r="L103" s="163"/>
      <c r="M103" s="163"/>
      <c r="N103" s="163"/>
      <c r="O103" s="163"/>
      <c r="P103" s="163"/>
      <c r="Q103" s="163"/>
      <c r="R103" s="163"/>
      <c r="S103" s="163"/>
      <c r="T103" s="163"/>
      <c r="U103" s="83"/>
      <c r="V103" s="83"/>
    </row>
    <row r="104" spans="1:22" ht="12.75">
      <c r="A104" s="136" t="s">
        <v>251</v>
      </c>
      <c r="B104" s="102" t="s">
        <v>252</v>
      </c>
      <c r="C104" s="162"/>
      <c r="D104" s="162"/>
      <c r="E104" s="163"/>
      <c r="F104" s="163"/>
      <c r="G104" s="163"/>
      <c r="H104" s="163"/>
      <c r="I104" s="163"/>
      <c r="J104" s="163"/>
      <c r="K104" s="163"/>
      <c r="L104" s="163"/>
      <c r="M104" s="163"/>
      <c r="N104" s="163"/>
      <c r="O104" s="163"/>
      <c r="P104" s="163"/>
      <c r="Q104" s="163"/>
      <c r="R104" s="163"/>
      <c r="S104" s="163"/>
      <c r="T104" s="163"/>
      <c r="U104" s="83"/>
      <c r="V104" s="83"/>
    </row>
    <row r="105" spans="1:22" ht="12.75">
      <c r="A105" s="136" t="s">
        <v>251</v>
      </c>
      <c r="B105" s="102" t="s">
        <v>253</v>
      </c>
      <c r="C105" s="159"/>
      <c r="D105" s="159"/>
      <c r="E105" s="160"/>
      <c r="F105" s="160"/>
      <c r="G105" s="160"/>
      <c r="H105" s="160"/>
      <c r="I105" s="160"/>
      <c r="J105" s="160"/>
      <c r="K105" s="160"/>
      <c r="L105" s="160"/>
      <c r="M105" s="160"/>
      <c r="N105" s="160"/>
      <c r="O105" s="160"/>
      <c r="P105" s="160"/>
      <c r="Q105" s="160"/>
      <c r="R105" s="160"/>
      <c r="S105" s="160"/>
      <c r="T105" s="160"/>
      <c r="U105" s="83"/>
      <c r="V105" s="83"/>
    </row>
    <row r="106" spans="1:22" ht="12.75">
      <c r="A106" s="116" t="s">
        <v>254</v>
      </c>
      <c r="B106" s="102" t="s">
        <v>255</v>
      </c>
      <c r="C106" s="159"/>
      <c r="D106" s="159"/>
      <c r="E106" s="160"/>
      <c r="F106" s="160"/>
      <c r="G106" s="160"/>
      <c r="H106" s="160"/>
      <c r="I106" s="160"/>
      <c r="J106" s="160"/>
      <c r="K106" s="160"/>
      <c r="L106" s="160"/>
      <c r="M106" s="160"/>
      <c r="N106" s="160"/>
      <c r="O106" s="160"/>
      <c r="P106" s="160"/>
      <c r="Q106" s="160"/>
      <c r="R106" s="160"/>
      <c r="S106" s="160"/>
      <c r="T106" s="160"/>
      <c r="U106" s="83"/>
      <c r="V106" s="83"/>
    </row>
    <row r="107" spans="1:22" ht="12.75">
      <c r="A107" s="116" t="s">
        <v>256</v>
      </c>
      <c r="B107" s="102" t="s">
        <v>257</v>
      </c>
      <c r="C107" s="138"/>
      <c r="D107" s="138"/>
      <c r="E107" s="164"/>
      <c r="F107" s="164"/>
      <c r="G107" s="164"/>
      <c r="H107" s="164"/>
      <c r="I107" s="164"/>
      <c r="J107" s="164"/>
      <c r="K107" s="164"/>
      <c r="L107" s="164"/>
      <c r="M107" s="164"/>
      <c r="N107" s="164"/>
      <c r="O107" s="164"/>
      <c r="P107" s="164"/>
      <c r="Q107" s="164"/>
      <c r="R107" s="164"/>
      <c r="S107" s="164"/>
      <c r="T107" s="164"/>
      <c r="U107" s="83"/>
      <c r="V107" s="83"/>
    </row>
    <row r="108" spans="1:22" ht="12.75">
      <c r="A108" s="116" t="s">
        <v>258</v>
      </c>
      <c r="B108" s="102" t="s">
        <v>259</v>
      </c>
      <c r="C108" s="162"/>
      <c r="D108" s="162"/>
      <c r="E108" s="163"/>
      <c r="F108" s="163"/>
      <c r="G108" s="163"/>
      <c r="H108" s="163"/>
      <c r="I108" s="163"/>
      <c r="J108" s="163"/>
      <c r="K108" s="163"/>
      <c r="L108" s="163"/>
      <c r="M108" s="163"/>
      <c r="N108" s="163"/>
      <c r="O108" s="163"/>
      <c r="P108" s="163"/>
      <c r="Q108" s="163"/>
      <c r="R108" s="163"/>
      <c r="S108" s="163"/>
      <c r="T108" s="163"/>
      <c r="U108" s="83"/>
      <c r="V108" s="83"/>
    </row>
    <row r="109" spans="1:22" ht="12.75">
      <c r="A109" s="116" t="s">
        <v>260</v>
      </c>
      <c r="B109" s="102" t="s">
        <v>261</v>
      </c>
      <c r="C109" s="162"/>
      <c r="D109" s="162"/>
      <c r="E109" s="163"/>
      <c r="F109" s="163"/>
      <c r="G109" s="163"/>
      <c r="H109" s="163"/>
      <c r="I109" s="163"/>
      <c r="J109" s="163"/>
      <c r="K109" s="163"/>
      <c r="L109" s="163"/>
      <c r="M109" s="163"/>
      <c r="N109" s="163"/>
      <c r="O109" s="163"/>
      <c r="P109" s="163"/>
      <c r="Q109" s="163"/>
      <c r="R109" s="163"/>
      <c r="S109" s="163"/>
      <c r="T109" s="163"/>
      <c r="U109" s="83"/>
      <c r="V109" s="83"/>
    </row>
    <row r="110" spans="1:22" ht="12.75">
      <c r="A110" s="140" t="s">
        <v>262</v>
      </c>
      <c r="B110" s="109" t="s">
        <v>263</v>
      </c>
      <c r="C110" s="162"/>
      <c r="D110" s="162"/>
      <c r="E110" s="163"/>
      <c r="F110" s="163"/>
      <c r="G110" s="163"/>
      <c r="H110" s="163"/>
      <c r="I110" s="163"/>
      <c r="J110" s="163"/>
      <c r="K110" s="163"/>
      <c r="L110" s="163"/>
      <c r="M110" s="163"/>
      <c r="N110" s="163"/>
      <c r="O110" s="163"/>
      <c r="P110" s="163"/>
      <c r="Q110" s="163"/>
      <c r="R110" s="163"/>
      <c r="S110" s="163"/>
      <c r="T110" s="163"/>
      <c r="U110" s="83"/>
      <c r="V110" s="83"/>
    </row>
    <row r="111" spans="1:22" ht="12.75">
      <c r="A111" s="136" t="s">
        <v>264</v>
      </c>
      <c r="B111" s="102" t="s">
        <v>265</v>
      </c>
      <c r="C111" s="162"/>
      <c r="D111" s="162"/>
      <c r="E111" s="163"/>
      <c r="F111" s="163"/>
      <c r="G111" s="163"/>
      <c r="H111" s="163"/>
      <c r="I111" s="163"/>
      <c r="J111" s="163"/>
      <c r="K111" s="163"/>
      <c r="L111" s="163"/>
      <c r="M111" s="163"/>
      <c r="N111" s="163"/>
      <c r="O111" s="163"/>
      <c r="P111" s="163"/>
      <c r="Q111" s="163"/>
      <c r="R111" s="163"/>
      <c r="S111" s="163"/>
      <c r="T111" s="163"/>
      <c r="U111" s="83"/>
      <c r="V111" s="83"/>
    </row>
    <row r="112" spans="1:22" ht="12.75">
      <c r="A112" s="136" t="s">
        <v>266</v>
      </c>
      <c r="B112" s="102" t="s">
        <v>267</v>
      </c>
      <c r="C112" s="162"/>
      <c r="D112" s="162"/>
      <c r="E112" s="163"/>
      <c r="F112" s="163"/>
      <c r="G112" s="163"/>
      <c r="H112" s="163"/>
      <c r="I112" s="163"/>
      <c r="J112" s="163"/>
      <c r="K112" s="163"/>
      <c r="L112" s="163"/>
      <c r="M112" s="163"/>
      <c r="N112" s="163"/>
      <c r="O112" s="163"/>
      <c r="P112" s="163"/>
      <c r="Q112" s="163"/>
      <c r="R112" s="163"/>
      <c r="S112" s="163"/>
      <c r="T112" s="163"/>
      <c r="U112" s="83"/>
      <c r="V112" s="83"/>
    </row>
    <row r="113" spans="1:22" ht="12.75">
      <c r="A113" s="140" t="s">
        <v>268</v>
      </c>
      <c r="B113" s="109" t="s">
        <v>269</v>
      </c>
      <c r="C113" s="162"/>
      <c r="D113" s="162"/>
      <c r="E113" s="163"/>
      <c r="F113" s="163"/>
      <c r="G113" s="163"/>
      <c r="H113" s="163"/>
      <c r="I113" s="163"/>
      <c r="J113" s="163"/>
      <c r="K113" s="163"/>
      <c r="L113" s="163"/>
      <c r="M113" s="163"/>
      <c r="N113" s="163"/>
      <c r="O113" s="163"/>
      <c r="P113" s="163"/>
      <c r="Q113" s="163"/>
      <c r="R113" s="163"/>
      <c r="S113" s="163"/>
      <c r="T113" s="163"/>
      <c r="U113" s="83"/>
      <c r="V113" s="83"/>
    </row>
    <row r="114" spans="1:22" ht="12.75">
      <c r="A114" s="136" t="s">
        <v>270</v>
      </c>
      <c r="B114" s="102" t="s">
        <v>271</v>
      </c>
      <c r="C114" s="138"/>
      <c r="D114" s="138"/>
      <c r="E114" s="164"/>
      <c r="F114" s="164"/>
      <c r="G114" s="164"/>
      <c r="H114" s="164"/>
      <c r="I114" s="164"/>
      <c r="J114" s="164"/>
      <c r="K114" s="164"/>
      <c r="L114" s="164"/>
      <c r="M114" s="164"/>
      <c r="N114" s="164"/>
      <c r="O114" s="164"/>
      <c r="P114" s="164"/>
      <c r="Q114" s="164"/>
      <c r="R114" s="164"/>
      <c r="S114" s="164"/>
      <c r="T114" s="164"/>
      <c r="U114" s="83"/>
      <c r="V114" s="83"/>
    </row>
    <row r="115" spans="1:22" ht="12.75">
      <c r="A115" s="136" t="s">
        <v>272</v>
      </c>
      <c r="B115" s="102" t="s">
        <v>273</v>
      </c>
      <c r="C115" s="162"/>
      <c r="D115" s="162"/>
      <c r="E115" s="163"/>
      <c r="F115" s="163"/>
      <c r="G115" s="163"/>
      <c r="H115" s="163"/>
      <c r="I115" s="163"/>
      <c r="J115" s="163"/>
      <c r="K115" s="163"/>
      <c r="L115" s="163"/>
      <c r="M115" s="163"/>
      <c r="N115" s="163"/>
      <c r="O115" s="163"/>
      <c r="P115" s="163"/>
      <c r="Q115" s="163"/>
      <c r="R115" s="163"/>
      <c r="S115" s="163"/>
      <c r="T115" s="163"/>
      <c r="U115" s="83"/>
      <c r="V115" s="83"/>
    </row>
    <row r="116" spans="1:22" ht="12.75">
      <c r="A116" s="136" t="s">
        <v>274</v>
      </c>
      <c r="B116" s="102" t="s">
        <v>275</v>
      </c>
      <c r="C116" s="159"/>
      <c r="D116" s="159"/>
      <c r="E116" s="160"/>
      <c r="F116" s="160"/>
      <c r="G116" s="160"/>
      <c r="H116" s="160"/>
      <c r="I116" s="160"/>
      <c r="J116" s="160"/>
      <c r="K116" s="160"/>
      <c r="L116" s="160"/>
      <c r="M116" s="160"/>
      <c r="N116" s="160"/>
      <c r="O116" s="160"/>
      <c r="P116" s="160"/>
      <c r="Q116" s="160"/>
      <c r="R116" s="160"/>
      <c r="S116" s="160"/>
      <c r="T116" s="160"/>
      <c r="U116" s="83"/>
      <c r="V116" s="83"/>
    </row>
    <row r="117" spans="1:22" ht="12.75">
      <c r="A117" s="136" t="s">
        <v>276</v>
      </c>
      <c r="B117" s="102" t="s">
        <v>277</v>
      </c>
      <c r="C117" s="162"/>
      <c r="D117" s="162"/>
      <c r="E117" s="163"/>
      <c r="F117" s="163"/>
      <c r="G117" s="163"/>
      <c r="H117" s="163"/>
      <c r="I117" s="163"/>
      <c r="J117" s="163"/>
      <c r="K117" s="163"/>
      <c r="L117" s="163"/>
      <c r="M117" s="163"/>
      <c r="N117" s="163"/>
      <c r="O117" s="163"/>
      <c r="P117" s="163"/>
      <c r="Q117" s="163"/>
      <c r="R117" s="163"/>
      <c r="S117" s="163"/>
      <c r="T117" s="163"/>
      <c r="U117" s="83"/>
      <c r="V117" s="83"/>
    </row>
    <row r="118" spans="1:22" ht="12.75">
      <c r="A118" s="142" t="s">
        <v>278</v>
      </c>
      <c r="B118" s="114" t="s">
        <v>279</v>
      </c>
      <c r="C118" s="162"/>
      <c r="D118" s="162"/>
      <c r="E118" s="163"/>
      <c r="F118" s="163"/>
      <c r="G118" s="163"/>
      <c r="H118" s="163"/>
      <c r="I118" s="163"/>
      <c r="J118" s="163"/>
      <c r="K118" s="163"/>
      <c r="L118" s="163"/>
      <c r="M118" s="163"/>
      <c r="N118" s="163"/>
      <c r="O118" s="163"/>
      <c r="P118" s="163"/>
      <c r="Q118" s="163"/>
      <c r="R118" s="163"/>
      <c r="S118" s="163"/>
      <c r="T118" s="163"/>
      <c r="U118" s="83"/>
      <c r="V118" s="83"/>
    </row>
    <row r="119" spans="1:22" ht="12.75">
      <c r="A119" s="136" t="s">
        <v>280</v>
      </c>
      <c r="B119" s="102" t="s">
        <v>281</v>
      </c>
      <c r="C119" s="138"/>
      <c r="D119" s="138"/>
      <c r="E119" s="164"/>
      <c r="F119" s="164"/>
      <c r="G119" s="164"/>
      <c r="H119" s="164"/>
      <c r="I119" s="164"/>
      <c r="J119" s="164"/>
      <c r="K119" s="164"/>
      <c r="L119" s="164"/>
      <c r="M119" s="164"/>
      <c r="N119" s="164"/>
      <c r="O119" s="164"/>
      <c r="P119" s="164"/>
      <c r="Q119" s="164"/>
      <c r="R119" s="164"/>
      <c r="S119" s="164"/>
      <c r="T119" s="164"/>
      <c r="U119" s="83"/>
      <c r="V119" s="83"/>
    </row>
    <row r="120" spans="1:22" ht="12.75">
      <c r="A120" s="116" t="s">
        <v>282</v>
      </c>
      <c r="B120" s="102" t="s">
        <v>283</v>
      </c>
      <c r="C120" s="159"/>
      <c r="D120" s="159"/>
      <c r="E120" s="160"/>
      <c r="F120" s="160"/>
      <c r="G120" s="160"/>
      <c r="H120" s="160"/>
      <c r="I120" s="160"/>
      <c r="J120" s="160"/>
      <c r="K120" s="160"/>
      <c r="L120" s="160"/>
      <c r="M120" s="160"/>
      <c r="N120" s="160"/>
      <c r="O120" s="160"/>
      <c r="P120" s="160"/>
      <c r="Q120" s="160"/>
      <c r="R120" s="160"/>
      <c r="S120" s="160"/>
      <c r="T120" s="160"/>
      <c r="U120" s="83"/>
      <c r="V120" s="83"/>
    </row>
    <row r="121" spans="1:22" ht="12.75">
      <c r="A121" s="136" t="s">
        <v>284</v>
      </c>
      <c r="B121" s="102" t="s">
        <v>285</v>
      </c>
      <c r="C121" s="138"/>
      <c r="D121" s="138"/>
      <c r="E121" s="164"/>
      <c r="F121" s="164"/>
      <c r="G121" s="164"/>
      <c r="H121" s="164"/>
      <c r="I121" s="164"/>
      <c r="J121" s="164"/>
      <c r="K121" s="164"/>
      <c r="L121" s="164"/>
      <c r="M121" s="164"/>
      <c r="N121" s="164"/>
      <c r="O121" s="164"/>
      <c r="P121" s="164"/>
      <c r="Q121" s="164"/>
      <c r="R121" s="164"/>
      <c r="S121" s="164"/>
      <c r="T121" s="164"/>
      <c r="U121" s="83"/>
      <c r="V121" s="83"/>
    </row>
    <row r="122" spans="1:22" s="4" customFormat="1" ht="12.75">
      <c r="A122" s="136" t="s">
        <v>286</v>
      </c>
      <c r="B122" s="102" t="s">
        <v>287</v>
      </c>
      <c r="C122" s="9"/>
      <c r="D122" s="9"/>
      <c r="E122" s="165"/>
      <c r="F122" s="165"/>
      <c r="G122" s="165"/>
      <c r="H122" s="165"/>
      <c r="I122" s="165"/>
      <c r="J122" s="165"/>
      <c r="K122" s="165"/>
      <c r="L122" s="165"/>
      <c r="M122" s="165"/>
      <c r="N122" s="165"/>
      <c r="O122" s="165"/>
      <c r="P122" s="165"/>
      <c r="Q122" s="165"/>
      <c r="R122" s="165"/>
      <c r="S122" s="165"/>
      <c r="T122" s="165"/>
      <c r="U122" s="165"/>
      <c r="V122" s="165"/>
    </row>
    <row r="123" spans="1:22" ht="12.75">
      <c r="A123" s="136" t="s">
        <v>288</v>
      </c>
      <c r="B123" s="102" t="s">
        <v>289</v>
      </c>
      <c r="C123" s="147"/>
      <c r="D123" s="147"/>
      <c r="E123" s="83"/>
      <c r="F123" s="83"/>
      <c r="G123" s="83"/>
      <c r="H123" s="83"/>
      <c r="I123" s="83"/>
      <c r="J123" s="83"/>
      <c r="K123" s="83"/>
      <c r="L123" s="83"/>
      <c r="M123" s="83"/>
      <c r="N123" s="83"/>
      <c r="O123" s="83"/>
      <c r="P123" s="83"/>
      <c r="Q123" s="83"/>
      <c r="R123" s="83"/>
      <c r="S123" s="83"/>
      <c r="T123" s="83"/>
      <c r="U123" s="83"/>
      <c r="V123" s="83"/>
    </row>
    <row r="124" spans="1:22" ht="12.75">
      <c r="A124" s="142" t="s">
        <v>290</v>
      </c>
      <c r="B124" s="114" t="s">
        <v>291</v>
      </c>
      <c r="C124" s="147"/>
      <c r="D124" s="147"/>
      <c r="E124" s="83"/>
      <c r="F124" s="83"/>
      <c r="G124" s="83"/>
      <c r="H124" s="83"/>
      <c r="I124" s="83"/>
      <c r="J124" s="83"/>
      <c r="K124" s="83"/>
      <c r="L124" s="83"/>
      <c r="M124" s="83"/>
      <c r="N124" s="83"/>
      <c r="O124" s="83"/>
      <c r="P124" s="83"/>
      <c r="Q124" s="83"/>
      <c r="R124" s="83"/>
      <c r="S124" s="83"/>
      <c r="T124" s="83"/>
      <c r="U124" s="83"/>
      <c r="V124" s="83"/>
    </row>
    <row r="125" spans="1:22" ht="12.75">
      <c r="A125" s="116" t="s">
        <v>292</v>
      </c>
      <c r="B125" s="102" t="s">
        <v>293</v>
      </c>
      <c r="C125" s="147"/>
      <c r="D125" s="147"/>
      <c r="E125" s="83"/>
      <c r="F125" s="83"/>
      <c r="G125" s="83"/>
      <c r="H125" s="83"/>
      <c r="I125" s="83"/>
      <c r="J125" s="83"/>
      <c r="K125" s="83"/>
      <c r="L125" s="83"/>
      <c r="M125" s="83"/>
      <c r="N125" s="83"/>
      <c r="O125" s="83"/>
      <c r="P125" s="83"/>
      <c r="Q125" s="83"/>
      <c r="R125" s="83"/>
      <c r="S125" s="83"/>
      <c r="T125" s="83"/>
      <c r="U125" s="83"/>
      <c r="V125" s="83"/>
    </row>
    <row r="126" spans="1:22" ht="12.75">
      <c r="A126" s="116" t="s">
        <v>294</v>
      </c>
      <c r="B126" s="102" t="s">
        <v>295</v>
      </c>
      <c r="C126" s="147"/>
      <c r="D126" s="147"/>
      <c r="E126" s="83"/>
      <c r="F126" s="83"/>
      <c r="G126" s="83"/>
      <c r="H126" s="83"/>
      <c r="I126" s="83"/>
      <c r="J126" s="83"/>
      <c r="K126" s="83"/>
      <c r="L126" s="83"/>
      <c r="M126" s="83"/>
      <c r="N126" s="83"/>
      <c r="O126" s="83"/>
      <c r="P126" s="83"/>
      <c r="Q126" s="83"/>
      <c r="R126" s="83"/>
      <c r="S126" s="83"/>
      <c r="T126" s="83"/>
      <c r="U126" s="83"/>
      <c r="V126" s="83"/>
    </row>
    <row r="127" spans="1:22" ht="12.75">
      <c r="A127" s="148" t="s">
        <v>296</v>
      </c>
      <c r="B127" s="149" t="s">
        <v>297</v>
      </c>
      <c r="C127" s="147"/>
      <c r="D127" s="147"/>
      <c r="E127" s="83"/>
      <c r="F127" s="83"/>
      <c r="G127" s="83"/>
      <c r="H127" s="83"/>
      <c r="I127" s="83"/>
      <c r="J127" s="83"/>
      <c r="K127" s="83"/>
      <c r="L127" s="83"/>
      <c r="M127" s="83"/>
      <c r="N127" s="83"/>
      <c r="O127" s="83"/>
      <c r="P127" s="83"/>
      <c r="Q127" s="83"/>
      <c r="R127" s="83"/>
      <c r="S127" s="83"/>
      <c r="T127" s="83"/>
      <c r="U127" s="83"/>
      <c r="V127" s="83"/>
    </row>
    <row r="128" spans="1:22" ht="12.75">
      <c r="A128" s="150" t="s">
        <v>14</v>
      </c>
      <c r="B128" s="150"/>
      <c r="C128" s="152">
        <f>C99+C127</f>
        <v>98803963</v>
      </c>
      <c r="D128" s="152">
        <f>D99+D127</f>
        <v>99929111</v>
      </c>
      <c r="E128" s="83"/>
      <c r="F128" s="83"/>
      <c r="G128" s="83"/>
      <c r="H128" s="83"/>
      <c r="I128" s="83"/>
      <c r="J128" s="83"/>
      <c r="K128" s="83"/>
      <c r="L128" s="83"/>
      <c r="M128" s="83"/>
      <c r="N128" s="83"/>
      <c r="O128" s="83"/>
      <c r="P128" s="83"/>
      <c r="Q128" s="83"/>
      <c r="R128" s="83"/>
      <c r="S128" s="83"/>
      <c r="T128" s="83"/>
      <c r="U128" s="83"/>
      <c r="V128" s="83"/>
    </row>
    <row r="129" spans="2:27" ht="12.75">
      <c r="B129" s="83"/>
      <c r="C129" s="83"/>
      <c r="D129" s="83"/>
      <c r="E129" s="83"/>
      <c r="F129" s="83"/>
      <c r="G129" s="83"/>
      <c r="H129" s="83"/>
      <c r="I129" s="83"/>
      <c r="J129" s="83"/>
      <c r="K129" s="83"/>
      <c r="L129" s="83"/>
      <c r="M129" s="83"/>
      <c r="N129" s="83"/>
      <c r="O129" s="83"/>
      <c r="P129" s="83"/>
      <c r="Q129" s="83"/>
      <c r="R129" s="83"/>
      <c r="S129" s="83"/>
      <c r="T129" s="83"/>
      <c r="U129" s="83"/>
      <c r="V129" s="83"/>
      <c r="W129" s="83"/>
      <c r="X129" s="83"/>
      <c r="Y129" s="83"/>
      <c r="Z129" s="83"/>
      <c r="AA129" s="83"/>
    </row>
    <row r="130" spans="2:27" ht="12.75">
      <c r="B130" s="83"/>
      <c r="C130" s="83"/>
      <c r="D130" s="83"/>
      <c r="E130" s="83"/>
      <c r="F130" s="83"/>
      <c r="G130" s="83"/>
      <c r="H130" s="83"/>
      <c r="I130" s="83"/>
      <c r="J130" s="83"/>
      <c r="K130" s="83"/>
      <c r="L130" s="83"/>
      <c r="M130" s="83"/>
      <c r="N130" s="83"/>
      <c r="O130" s="83"/>
      <c r="P130" s="83"/>
      <c r="Q130" s="83"/>
      <c r="R130" s="83"/>
      <c r="S130" s="83"/>
      <c r="T130" s="83"/>
      <c r="U130" s="83"/>
      <c r="V130" s="83"/>
      <c r="W130" s="83"/>
      <c r="X130" s="83"/>
      <c r="Y130" s="83"/>
      <c r="Z130" s="83"/>
      <c r="AA130" s="83"/>
    </row>
    <row r="131" spans="2:27" ht="12.75">
      <c r="B131" s="83"/>
      <c r="C131" s="83"/>
      <c r="D131" s="83"/>
      <c r="E131" s="83"/>
      <c r="F131" s="83"/>
      <c r="G131" s="83"/>
      <c r="H131" s="83"/>
      <c r="I131" s="83"/>
      <c r="J131" s="83"/>
      <c r="K131" s="83"/>
      <c r="L131" s="83"/>
      <c r="M131" s="83"/>
      <c r="N131" s="83"/>
      <c r="O131" s="83"/>
      <c r="P131" s="83"/>
      <c r="Q131" s="83"/>
      <c r="R131" s="83"/>
      <c r="S131" s="83"/>
      <c r="T131" s="83"/>
      <c r="U131" s="83"/>
      <c r="V131" s="83"/>
      <c r="W131" s="83"/>
      <c r="X131" s="83"/>
      <c r="Y131" s="83"/>
      <c r="Z131" s="83"/>
      <c r="AA131" s="83"/>
    </row>
    <row r="132" spans="2:27" ht="12.75">
      <c r="B132" s="83"/>
      <c r="C132" s="83"/>
      <c r="D132" s="83"/>
      <c r="E132" s="83"/>
      <c r="F132" s="83"/>
      <c r="G132" s="83"/>
      <c r="H132" s="83"/>
      <c r="I132" s="83"/>
      <c r="J132" s="83"/>
      <c r="K132" s="83"/>
      <c r="L132" s="83"/>
      <c r="M132" s="83"/>
      <c r="N132" s="83"/>
      <c r="O132" s="83"/>
      <c r="P132" s="83"/>
      <c r="Q132" s="83"/>
      <c r="R132" s="83"/>
      <c r="S132" s="83"/>
      <c r="T132" s="83"/>
      <c r="U132" s="83"/>
      <c r="V132" s="83"/>
      <c r="W132" s="83"/>
      <c r="X132" s="83"/>
      <c r="Y132" s="83"/>
      <c r="Z132" s="83"/>
      <c r="AA132" s="83"/>
    </row>
    <row r="133" spans="2:27" ht="12.75">
      <c r="B133" s="83"/>
      <c r="C133" s="83"/>
      <c r="D133" s="83"/>
      <c r="E133" s="83"/>
      <c r="F133" s="83"/>
      <c r="G133" s="83"/>
      <c r="H133" s="83"/>
      <c r="I133" s="83"/>
      <c r="J133" s="83"/>
      <c r="K133" s="83"/>
      <c r="L133" s="83"/>
      <c r="M133" s="83"/>
      <c r="N133" s="83"/>
      <c r="O133" s="83"/>
      <c r="P133" s="83"/>
      <c r="Q133" s="83"/>
      <c r="R133" s="83"/>
      <c r="S133" s="83"/>
      <c r="T133" s="83"/>
      <c r="U133" s="83"/>
      <c r="V133" s="83"/>
      <c r="W133" s="83"/>
      <c r="X133" s="83"/>
      <c r="Y133" s="83"/>
      <c r="Z133" s="83"/>
      <c r="AA133" s="83"/>
    </row>
    <row r="134" spans="2:27" ht="12.75">
      <c r="B134" s="83"/>
      <c r="C134" s="83"/>
      <c r="D134" s="83"/>
      <c r="E134" s="83"/>
      <c r="F134" s="83"/>
      <c r="G134" s="83"/>
      <c r="H134" s="83"/>
      <c r="I134" s="83"/>
      <c r="J134" s="83"/>
      <c r="K134" s="83"/>
      <c r="L134" s="83"/>
      <c r="M134" s="83"/>
      <c r="N134" s="83"/>
      <c r="O134" s="83"/>
      <c r="P134" s="83"/>
      <c r="Q134" s="83"/>
      <c r="R134" s="83"/>
      <c r="S134" s="83"/>
      <c r="T134" s="83"/>
      <c r="U134" s="83"/>
      <c r="V134" s="83"/>
      <c r="W134" s="83"/>
      <c r="X134" s="83"/>
      <c r="Y134" s="83"/>
      <c r="Z134" s="83"/>
      <c r="AA134" s="83"/>
    </row>
    <row r="135" spans="2:27" ht="12.75">
      <c r="B135" s="83"/>
      <c r="C135" s="83"/>
      <c r="D135" s="83"/>
      <c r="E135" s="83"/>
      <c r="F135" s="83"/>
      <c r="G135" s="83"/>
      <c r="H135" s="83"/>
      <c r="I135" s="83"/>
      <c r="J135" s="83"/>
      <c r="K135" s="83"/>
      <c r="L135" s="83"/>
      <c r="M135" s="83"/>
      <c r="N135" s="83"/>
      <c r="O135" s="83"/>
      <c r="P135" s="83"/>
      <c r="Q135" s="83"/>
      <c r="R135" s="83"/>
      <c r="S135" s="83"/>
      <c r="T135" s="83"/>
      <c r="U135" s="83"/>
      <c r="V135" s="83"/>
      <c r="W135" s="83"/>
      <c r="X135" s="83"/>
      <c r="Y135" s="83"/>
      <c r="Z135" s="83"/>
      <c r="AA135" s="83"/>
    </row>
    <row r="136" spans="2:27" ht="12.75">
      <c r="B136" s="83"/>
      <c r="C136" s="83"/>
      <c r="D136" s="83"/>
      <c r="E136" s="83"/>
      <c r="F136" s="83"/>
      <c r="G136" s="83"/>
      <c r="H136" s="83"/>
      <c r="I136" s="83"/>
      <c r="J136" s="83"/>
      <c r="K136" s="83"/>
      <c r="L136" s="83"/>
      <c r="M136" s="83"/>
      <c r="N136" s="83"/>
      <c r="O136" s="83"/>
      <c r="P136" s="83"/>
      <c r="Q136" s="83"/>
      <c r="R136" s="83"/>
      <c r="S136" s="83"/>
      <c r="T136" s="83"/>
      <c r="U136" s="83"/>
      <c r="V136" s="83"/>
      <c r="W136" s="83"/>
      <c r="X136" s="83"/>
      <c r="Y136" s="83"/>
      <c r="Z136" s="83"/>
      <c r="AA136" s="83"/>
    </row>
    <row r="137" spans="2:27" ht="12.75">
      <c r="B137" s="83"/>
      <c r="C137" s="83"/>
      <c r="D137" s="83"/>
      <c r="E137" s="83"/>
      <c r="F137" s="83"/>
      <c r="G137" s="83"/>
      <c r="H137" s="83"/>
      <c r="I137" s="83"/>
      <c r="J137" s="83"/>
      <c r="K137" s="83"/>
      <c r="L137" s="83"/>
      <c r="M137" s="83"/>
      <c r="N137" s="83"/>
      <c r="O137" s="83"/>
      <c r="P137" s="83"/>
      <c r="Q137" s="83"/>
      <c r="R137" s="83"/>
      <c r="S137" s="83"/>
      <c r="T137" s="83"/>
      <c r="U137" s="83"/>
      <c r="V137" s="83"/>
      <c r="W137" s="83"/>
      <c r="X137" s="83"/>
      <c r="Y137" s="83"/>
      <c r="Z137" s="83"/>
      <c r="AA137" s="83"/>
    </row>
    <row r="138" spans="2:27" ht="12.75">
      <c r="B138" s="83"/>
      <c r="C138" s="83"/>
      <c r="D138" s="83"/>
      <c r="E138" s="83"/>
      <c r="F138" s="83"/>
      <c r="G138" s="83"/>
      <c r="H138" s="83"/>
      <c r="I138" s="83"/>
      <c r="J138" s="83"/>
      <c r="K138" s="83"/>
      <c r="L138" s="83"/>
      <c r="M138" s="83"/>
      <c r="N138" s="83"/>
      <c r="O138" s="83"/>
      <c r="P138" s="83"/>
      <c r="Q138" s="83"/>
      <c r="R138" s="83"/>
      <c r="S138" s="83"/>
      <c r="T138" s="83"/>
      <c r="U138" s="83"/>
      <c r="V138" s="83"/>
      <c r="W138" s="83"/>
      <c r="X138" s="83"/>
      <c r="Y138" s="83"/>
      <c r="Z138" s="83"/>
      <c r="AA138" s="83"/>
    </row>
    <row r="139" spans="2:27" ht="12.75">
      <c r="B139" s="83"/>
      <c r="C139" s="83"/>
      <c r="D139" s="83"/>
      <c r="E139" s="83"/>
      <c r="F139" s="83"/>
      <c r="G139" s="83"/>
      <c r="H139" s="83"/>
      <c r="I139" s="83"/>
      <c r="J139" s="83"/>
      <c r="K139" s="83"/>
      <c r="L139" s="83"/>
      <c r="M139" s="83"/>
      <c r="N139" s="83"/>
      <c r="O139" s="83"/>
      <c r="P139" s="83"/>
      <c r="Q139" s="83"/>
      <c r="R139" s="83"/>
      <c r="S139" s="83"/>
      <c r="T139" s="83"/>
      <c r="U139" s="83"/>
      <c r="V139" s="83"/>
      <c r="W139" s="83"/>
      <c r="X139" s="83"/>
      <c r="Y139" s="83"/>
      <c r="Z139" s="83"/>
      <c r="AA139" s="83"/>
    </row>
    <row r="140" spans="2:27" ht="12.75">
      <c r="B140" s="83"/>
      <c r="C140" s="83"/>
      <c r="D140" s="83"/>
      <c r="E140" s="83"/>
      <c r="F140" s="83"/>
      <c r="G140" s="83"/>
      <c r="H140" s="83"/>
      <c r="I140" s="83"/>
      <c r="J140" s="83"/>
      <c r="K140" s="83"/>
      <c r="L140" s="83"/>
      <c r="M140" s="83"/>
      <c r="N140" s="83"/>
      <c r="O140" s="83"/>
      <c r="P140" s="83"/>
      <c r="Q140" s="83"/>
      <c r="R140" s="83"/>
      <c r="S140" s="83"/>
      <c r="T140" s="83"/>
      <c r="U140" s="83"/>
      <c r="V140" s="83"/>
      <c r="W140" s="83"/>
      <c r="X140" s="83"/>
      <c r="Y140" s="83"/>
      <c r="Z140" s="83"/>
      <c r="AA140" s="83"/>
    </row>
    <row r="141" spans="2:27" ht="12.75">
      <c r="B141" s="83"/>
      <c r="C141" s="83"/>
      <c r="D141" s="83"/>
      <c r="E141" s="83"/>
      <c r="F141" s="83"/>
      <c r="G141" s="83"/>
      <c r="H141" s="83"/>
      <c r="I141" s="83"/>
      <c r="J141" s="83"/>
      <c r="K141" s="83"/>
      <c r="L141" s="83"/>
      <c r="M141" s="83"/>
      <c r="N141" s="83"/>
      <c r="O141" s="83"/>
      <c r="P141" s="83"/>
      <c r="Q141" s="83"/>
      <c r="R141" s="83"/>
      <c r="S141" s="83"/>
      <c r="T141" s="83"/>
      <c r="U141" s="83"/>
      <c r="V141" s="83"/>
      <c r="W141" s="83"/>
      <c r="X141" s="83"/>
      <c r="Y141" s="83"/>
      <c r="Z141" s="83"/>
      <c r="AA141" s="83"/>
    </row>
    <row r="142" spans="2:27" ht="12.75">
      <c r="B142" s="83"/>
      <c r="C142" s="83"/>
      <c r="D142" s="83"/>
      <c r="E142" s="83"/>
      <c r="F142" s="83"/>
      <c r="G142" s="83"/>
      <c r="H142" s="83"/>
      <c r="I142" s="83"/>
      <c r="J142" s="83"/>
      <c r="K142" s="83"/>
      <c r="L142" s="83"/>
      <c r="M142" s="83"/>
      <c r="N142" s="83"/>
      <c r="O142" s="83"/>
      <c r="P142" s="83"/>
      <c r="Q142" s="83"/>
      <c r="R142" s="83"/>
      <c r="S142" s="83"/>
      <c r="T142" s="83"/>
      <c r="U142" s="83"/>
      <c r="V142" s="83"/>
      <c r="W142" s="83"/>
      <c r="X142" s="83"/>
      <c r="Y142" s="83"/>
      <c r="Z142" s="83"/>
      <c r="AA142" s="83"/>
    </row>
    <row r="143" spans="2:27" ht="12.75">
      <c r="B143" s="83"/>
      <c r="C143" s="83"/>
      <c r="D143" s="83"/>
      <c r="E143" s="83"/>
      <c r="F143" s="83"/>
      <c r="G143" s="83"/>
      <c r="H143" s="83"/>
      <c r="I143" s="83"/>
      <c r="J143" s="83"/>
      <c r="K143" s="83"/>
      <c r="L143" s="83"/>
      <c r="M143" s="83"/>
      <c r="N143" s="83"/>
      <c r="O143" s="83"/>
      <c r="P143" s="83"/>
      <c r="Q143" s="83"/>
      <c r="R143" s="83"/>
      <c r="S143" s="83"/>
      <c r="T143" s="83"/>
      <c r="U143" s="83"/>
      <c r="V143" s="83"/>
      <c r="W143" s="83"/>
      <c r="X143" s="83"/>
      <c r="Y143" s="83"/>
      <c r="Z143" s="83"/>
      <c r="AA143" s="83"/>
    </row>
    <row r="144" spans="2:27" ht="12.75">
      <c r="B144" s="83"/>
      <c r="C144" s="83"/>
      <c r="D144" s="83"/>
      <c r="E144" s="83"/>
      <c r="F144" s="83"/>
      <c r="G144" s="83"/>
      <c r="H144" s="83"/>
      <c r="I144" s="83"/>
      <c r="J144" s="83"/>
      <c r="K144" s="83"/>
      <c r="L144" s="83"/>
      <c r="M144" s="83"/>
      <c r="N144" s="83"/>
      <c r="O144" s="83"/>
      <c r="P144" s="83"/>
      <c r="Q144" s="83"/>
      <c r="R144" s="83"/>
      <c r="S144" s="83"/>
      <c r="T144" s="83"/>
      <c r="U144" s="83"/>
      <c r="V144" s="83"/>
      <c r="W144" s="83"/>
      <c r="X144" s="83"/>
      <c r="Y144" s="83"/>
      <c r="Z144" s="83"/>
      <c r="AA144" s="83"/>
    </row>
    <row r="145" spans="2:27" ht="12.75">
      <c r="B145" s="83"/>
      <c r="C145" s="83"/>
      <c r="D145" s="83"/>
      <c r="E145" s="83"/>
      <c r="F145" s="83"/>
      <c r="G145" s="83"/>
      <c r="H145" s="83"/>
      <c r="I145" s="83"/>
      <c r="J145" s="83"/>
      <c r="K145" s="83"/>
      <c r="L145" s="83"/>
      <c r="M145" s="83"/>
      <c r="N145" s="83"/>
      <c r="O145" s="83"/>
      <c r="P145" s="83"/>
      <c r="Q145" s="83"/>
      <c r="R145" s="83"/>
      <c r="S145" s="83"/>
      <c r="T145" s="83"/>
      <c r="U145" s="83"/>
      <c r="V145" s="83"/>
      <c r="W145" s="83"/>
      <c r="X145" s="83"/>
      <c r="Y145" s="83"/>
      <c r="Z145" s="83"/>
      <c r="AA145" s="83"/>
    </row>
    <row r="146" spans="2:27" ht="12.75">
      <c r="B146" s="83"/>
      <c r="C146" s="83"/>
      <c r="D146" s="83"/>
      <c r="E146" s="83"/>
      <c r="F146" s="83"/>
      <c r="G146" s="83"/>
      <c r="H146" s="83"/>
      <c r="I146" s="83"/>
      <c r="J146" s="83"/>
      <c r="K146" s="83"/>
      <c r="L146" s="83"/>
      <c r="M146" s="83"/>
      <c r="N146" s="83"/>
      <c r="O146" s="83"/>
      <c r="P146" s="83"/>
      <c r="Q146" s="83"/>
      <c r="R146" s="83"/>
      <c r="S146" s="83"/>
      <c r="T146" s="83"/>
      <c r="U146" s="83"/>
      <c r="V146" s="83"/>
      <c r="W146" s="83"/>
      <c r="X146" s="83"/>
      <c r="Y146" s="83"/>
      <c r="Z146" s="83"/>
      <c r="AA146" s="83"/>
    </row>
    <row r="147" spans="2:27" ht="12.75">
      <c r="B147" s="83"/>
      <c r="C147" s="83"/>
      <c r="D147" s="83"/>
      <c r="E147" s="83"/>
      <c r="F147" s="83"/>
      <c r="G147" s="83"/>
      <c r="H147" s="83"/>
      <c r="I147" s="83"/>
      <c r="J147" s="83"/>
      <c r="K147" s="83"/>
      <c r="L147" s="83"/>
      <c r="M147" s="83"/>
      <c r="N147" s="83"/>
      <c r="O147" s="83"/>
      <c r="P147" s="83"/>
      <c r="Q147" s="83"/>
      <c r="R147" s="83"/>
      <c r="S147" s="83"/>
      <c r="T147" s="83"/>
      <c r="U147" s="83"/>
      <c r="V147" s="83"/>
      <c r="W147" s="83"/>
      <c r="X147" s="83"/>
      <c r="Y147" s="83"/>
      <c r="Z147" s="83"/>
      <c r="AA147" s="83"/>
    </row>
    <row r="148" spans="2:27" ht="12.75">
      <c r="B148" s="83"/>
      <c r="C148" s="83"/>
      <c r="D148" s="83"/>
      <c r="E148" s="83"/>
      <c r="F148" s="83"/>
      <c r="G148" s="83"/>
      <c r="H148" s="83"/>
      <c r="I148" s="83"/>
      <c r="J148" s="83"/>
      <c r="K148" s="83"/>
      <c r="L148" s="83"/>
      <c r="M148" s="83"/>
      <c r="N148" s="83"/>
      <c r="O148" s="83"/>
      <c r="P148" s="83"/>
      <c r="Q148" s="83"/>
      <c r="R148" s="83"/>
      <c r="S148" s="83"/>
      <c r="T148" s="83"/>
      <c r="U148" s="83"/>
      <c r="V148" s="83"/>
      <c r="W148" s="83"/>
      <c r="X148" s="83"/>
      <c r="Y148" s="83"/>
      <c r="Z148" s="83"/>
      <c r="AA148" s="83"/>
    </row>
    <row r="149" spans="2:27" ht="12.75">
      <c r="B149" s="83"/>
      <c r="C149" s="83"/>
      <c r="D149" s="83"/>
      <c r="E149" s="83"/>
      <c r="F149" s="83"/>
      <c r="G149" s="83"/>
      <c r="H149" s="83"/>
      <c r="I149" s="83"/>
      <c r="J149" s="83"/>
      <c r="K149" s="83"/>
      <c r="L149" s="83"/>
      <c r="M149" s="83"/>
      <c r="N149" s="83"/>
      <c r="O149" s="83"/>
      <c r="P149" s="83"/>
      <c r="Q149" s="83"/>
      <c r="R149" s="83"/>
      <c r="S149" s="83"/>
      <c r="T149" s="83"/>
      <c r="U149" s="83"/>
      <c r="V149" s="83"/>
      <c r="W149" s="83"/>
      <c r="X149" s="83"/>
      <c r="Y149" s="83"/>
      <c r="Z149" s="83"/>
      <c r="AA149" s="83"/>
    </row>
    <row r="150" spans="2:27" ht="12.75">
      <c r="B150" s="83"/>
      <c r="C150" s="83"/>
      <c r="D150" s="83"/>
      <c r="E150" s="83"/>
      <c r="F150" s="83"/>
      <c r="G150" s="83"/>
      <c r="H150" s="83"/>
      <c r="I150" s="83"/>
      <c r="J150" s="83"/>
      <c r="K150" s="83"/>
      <c r="L150" s="83"/>
      <c r="M150" s="83"/>
      <c r="N150" s="83"/>
      <c r="O150" s="83"/>
      <c r="P150" s="83"/>
      <c r="Q150" s="83"/>
      <c r="R150" s="83"/>
      <c r="S150" s="83"/>
      <c r="T150" s="83"/>
      <c r="U150" s="83"/>
      <c r="V150" s="83"/>
      <c r="W150" s="83"/>
      <c r="X150" s="83"/>
      <c r="Y150" s="83"/>
      <c r="Z150" s="83"/>
      <c r="AA150" s="83"/>
    </row>
    <row r="151" spans="2:27" ht="12.75">
      <c r="B151" s="83"/>
      <c r="C151" s="83"/>
      <c r="D151" s="83"/>
      <c r="E151" s="83"/>
      <c r="F151" s="83"/>
      <c r="G151" s="83"/>
      <c r="H151" s="83"/>
      <c r="I151" s="83"/>
      <c r="J151" s="83"/>
      <c r="K151" s="83"/>
      <c r="L151" s="83"/>
      <c r="M151" s="83"/>
      <c r="N151" s="83"/>
      <c r="O151" s="83"/>
      <c r="P151" s="83"/>
      <c r="Q151" s="83"/>
      <c r="R151" s="83"/>
      <c r="S151" s="83"/>
      <c r="T151" s="83"/>
      <c r="U151" s="83"/>
      <c r="V151" s="83"/>
      <c r="W151" s="83"/>
      <c r="X151" s="83"/>
      <c r="Y151" s="83"/>
      <c r="Z151" s="83"/>
      <c r="AA151" s="83"/>
    </row>
    <row r="152" spans="2:27" ht="12.75">
      <c r="B152" s="83"/>
      <c r="C152" s="83"/>
      <c r="D152" s="83"/>
      <c r="E152" s="83"/>
      <c r="F152" s="83"/>
      <c r="G152" s="83"/>
      <c r="H152" s="83"/>
      <c r="I152" s="83"/>
      <c r="J152" s="83"/>
      <c r="K152" s="83"/>
      <c r="L152" s="83"/>
      <c r="M152" s="83"/>
      <c r="N152" s="83"/>
      <c r="O152" s="83"/>
      <c r="P152" s="83"/>
      <c r="Q152" s="83"/>
      <c r="R152" s="83"/>
      <c r="S152" s="83"/>
      <c r="T152" s="83"/>
      <c r="U152" s="83"/>
      <c r="V152" s="83"/>
      <c r="W152" s="83"/>
      <c r="X152" s="83"/>
      <c r="Y152" s="83"/>
      <c r="Z152" s="83"/>
      <c r="AA152" s="83"/>
    </row>
    <row r="153" spans="2:27" ht="12.75">
      <c r="B153" s="83"/>
      <c r="C153" s="83"/>
      <c r="D153" s="83"/>
      <c r="E153" s="83"/>
      <c r="F153" s="83"/>
      <c r="G153" s="83"/>
      <c r="H153" s="83"/>
      <c r="I153" s="83"/>
      <c r="J153" s="83"/>
      <c r="K153" s="83"/>
      <c r="L153" s="83"/>
      <c r="M153" s="83"/>
      <c r="N153" s="83"/>
      <c r="O153" s="83"/>
      <c r="P153" s="83"/>
      <c r="Q153" s="83"/>
      <c r="R153" s="83"/>
      <c r="S153" s="83"/>
      <c r="T153" s="83"/>
      <c r="U153" s="83"/>
      <c r="V153" s="83"/>
      <c r="W153" s="83"/>
      <c r="X153" s="83"/>
      <c r="Y153" s="83"/>
      <c r="Z153" s="83"/>
      <c r="AA153" s="83"/>
    </row>
    <row r="154" spans="2:27" ht="12.75">
      <c r="B154" s="83"/>
      <c r="C154" s="83"/>
      <c r="D154" s="83"/>
      <c r="E154" s="83"/>
      <c r="F154" s="83"/>
      <c r="G154" s="83"/>
      <c r="H154" s="83"/>
      <c r="I154" s="83"/>
      <c r="J154" s="83"/>
      <c r="K154" s="83"/>
      <c r="L154" s="83"/>
      <c r="M154" s="83"/>
      <c r="N154" s="83"/>
      <c r="O154" s="83"/>
      <c r="P154" s="83"/>
      <c r="Q154" s="83"/>
      <c r="R154" s="83"/>
      <c r="S154" s="83"/>
      <c r="T154" s="83"/>
      <c r="U154" s="83"/>
      <c r="V154" s="83"/>
      <c r="W154" s="83"/>
      <c r="X154" s="83"/>
      <c r="Y154" s="83"/>
      <c r="Z154" s="83"/>
      <c r="AA154" s="83"/>
    </row>
    <row r="155" spans="2:27" ht="12.75">
      <c r="B155" s="83"/>
      <c r="C155" s="83"/>
      <c r="D155" s="83"/>
      <c r="E155" s="83"/>
      <c r="F155" s="83"/>
      <c r="G155" s="83"/>
      <c r="H155" s="83"/>
      <c r="I155" s="83"/>
      <c r="J155" s="83"/>
      <c r="K155" s="83"/>
      <c r="L155" s="83"/>
      <c r="M155" s="83"/>
      <c r="N155" s="83"/>
      <c r="O155" s="83"/>
      <c r="P155" s="83"/>
      <c r="Q155" s="83"/>
      <c r="R155" s="83"/>
      <c r="S155" s="83"/>
      <c r="T155" s="83"/>
      <c r="U155" s="83"/>
      <c r="V155" s="83"/>
      <c r="W155" s="83"/>
      <c r="X155" s="83"/>
      <c r="Y155" s="83"/>
      <c r="Z155" s="83"/>
      <c r="AA155" s="83"/>
    </row>
    <row r="156" spans="2:27" ht="12.75">
      <c r="B156" s="83"/>
      <c r="C156" s="83"/>
      <c r="D156" s="83"/>
      <c r="E156" s="83"/>
      <c r="F156" s="83"/>
      <c r="G156" s="83"/>
      <c r="H156" s="83"/>
      <c r="I156" s="83"/>
      <c r="J156" s="83"/>
      <c r="K156" s="83"/>
      <c r="L156" s="83"/>
      <c r="M156" s="83"/>
      <c r="N156" s="83"/>
      <c r="O156" s="83"/>
      <c r="P156" s="83"/>
      <c r="Q156" s="83"/>
      <c r="R156" s="83"/>
      <c r="S156" s="83"/>
      <c r="T156" s="83"/>
      <c r="U156" s="83"/>
      <c r="V156" s="83"/>
      <c r="W156" s="83"/>
      <c r="X156" s="83"/>
      <c r="Y156" s="83"/>
      <c r="Z156" s="83"/>
      <c r="AA156" s="83"/>
    </row>
    <row r="157" spans="2:27" ht="12.75">
      <c r="B157" s="83"/>
      <c r="C157" s="83"/>
      <c r="D157" s="83"/>
      <c r="E157" s="83"/>
      <c r="F157" s="83"/>
      <c r="G157" s="83"/>
      <c r="H157" s="83"/>
      <c r="I157" s="83"/>
      <c r="J157" s="83"/>
      <c r="K157" s="83"/>
      <c r="L157" s="83"/>
      <c r="M157" s="83"/>
      <c r="N157" s="83"/>
      <c r="O157" s="83"/>
      <c r="P157" s="83"/>
      <c r="Q157" s="83"/>
      <c r="R157" s="83"/>
      <c r="S157" s="83"/>
      <c r="T157" s="83"/>
      <c r="U157" s="83"/>
      <c r="V157" s="83"/>
      <c r="W157" s="83"/>
      <c r="X157" s="83"/>
      <c r="Y157" s="83"/>
      <c r="Z157" s="83"/>
      <c r="AA157" s="83"/>
    </row>
    <row r="158" spans="2:27" ht="12.75">
      <c r="B158" s="83"/>
      <c r="C158" s="83"/>
      <c r="D158" s="83"/>
      <c r="E158" s="83"/>
      <c r="F158" s="83"/>
      <c r="G158" s="83"/>
      <c r="H158" s="83"/>
      <c r="I158" s="83"/>
      <c r="J158" s="83"/>
      <c r="K158" s="83"/>
      <c r="L158" s="83"/>
      <c r="M158" s="83"/>
      <c r="N158" s="83"/>
      <c r="O158" s="83"/>
      <c r="P158" s="83"/>
      <c r="Q158" s="83"/>
      <c r="R158" s="83"/>
      <c r="S158" s="83"/>
      <c r="T158" s="83"/>
      <c r="U158" s="83"/>
      <c r="V158" s="83"/>
      <c r="W158" s="83"/>
      <c r="X158" s="83"/>
      <c r="Y158" s="83"/>
      <c r="Z158" s="83"/>
      <c r="AA158" s="83"/>
    </row>
    <row r="159" spans="2:27" ht="12.75">
      <c r="B159" s="83"/>
      <c r="C159" s="83"/>
      <c r="D159" s="83"/>
      <c r="E159" s="83"/>
      <c r="F159" s="83"/>
      <c r="G159" s="83"/>
      <c r="H159" s="83"/>
      <c r="I159" s="83"/>
      <c r="J159" s="83"/>
      <c r="K159" s="83"/>
      <c r="L159" s="83"/>
      <c r="M159" s="83"/>
      <c r="N159" s="83"/>
      <c r="O159" s="83"/>
      <c r="P159" s="83"/>
      <c r="Q159" s="83"/>
      <c r="R159" s="83"/>
      <c r="S159" s="83"/>
      <c r="T159" s="83"/>
      <c r="U159" s="83"/>
      <c r="V159" s="83"/>
      <c r="W159" s="83"/>
      <c r="X159" s="83"/>
      <c r="Y159" s="83"/>
      <c r="Z159" s="83"/>
      <c r="AA159" s="83"/>
    </row>
    <row r="160" spans="2:27" ht="12.75">
      <c r="B160" s="83"/>
      <c r="C160" s="83"/>
      <c r="D160" s="83"/>
      <c r="E160" s="83"/>
      <c r="F160" s="83"/>
      <c r="G160" s="83"/>
      <c r="H160" s="83"/>
      <c r="I160" s="83"/>
      <c r="J160" s="83"/>
      <c r="K160" s="83"/>
      <c r="L160" s="83"/>
      <c r="M160" s="83"/>
      <c r="N160" s="83"/>
      <c r="O160" s="83"/>
      <c r="P160" s="83"/>
      <c r="Q160" s="83"/>
      <c r="R160" s="83"/>
      <c r="S160" s="83"/>
      <c r="T160" s="83"/>
      <c r="U160" s="83"/>
      <c r="V160" s="83"/>
      <c r="W160" s="83"/>
      <c r="X160" s="83"/>
      <c r="Y160" s="83"/>
      <c r="Z160" s="83"/>
      <c r="AA160" s="83"/>
    </row>
    <row r="161" spans="2:27" ht="12.75">
      <c r="B161" s="83"/>
      <c r="C161" s="83"/>
      <c r="D161" s="83"/>
      <c r="E161" s="83"/>
      <c r="F161" s="83"/>
      <c r="G161" s="83"/>
      <c r="H161" s="83"/>
      <c r="I161" s="83"/>
      <c r="J161" s="83"/>
      <c r="K161" s="83"/>
      <c r="L161" s="83"/>
      <c r="M161" s="83"/>
      <c r="N161" s="83"/>
      <c r="O161" s="83"/>
      <c r="P161" s="83"/>
      <c r="Q161" s="83"/>
      <c r="R161" s="83"/>
      <c r="S161" s="83"/>
      <c r="T161" s="83"/>
      <c r="U161" s="83"/>
      <c r="V161" s="83"/>
      <c r="W161" s="83"/>
      <c r="X161" s="83"/>
      <c r="Y161" s="83"/>
      <c r="Z161" s="83"/>
      <c r="AA161" s="83"/>
    </row>
    <row r="162" spans="2:27" ht="12.75">
      <c r="B162" s="83"/>
      <c r="C162" s="83"/>
      <c r="D162" s="83"/>
      <c r="E162" s="83"/>
      <c r="F162" s="83"/>
      <c r="G162" s="83"/>
      <c r="H162" s="83"/>
      <c r="I162" s="83"/>
      <c r="J162" s="83"/>
      <c r="K162" s="83"/>
      <c r="L162" s="83"/>
      <c r="M162" s="83"/>
      <c r="N162" s="83"/>
      <c r="O162" s="83"/>
      <c r="P162" s="83"/>
      <c r="Q162" s="83"/>
      <c r="R162" s="83"/>
      <c r="S162" s="83"/>
      <c r="T162" s="83"/>
      <c r="U162" s="83"/>
      <c r="V162" s="83"/>
      <c r="W162" s="83"/>
      <c r="X162" s="83"/>
      <c r="Y162" s="83"/>
      <c r="Z162" s="83"/>
      <c r="AA162" s="83"/>
    </row>
    <row r="163" spans="2:27" ht="12.75">
      <c r="B163" s="83"/>
      <c r="C163" s="83"/>
      <c r="D163" s="83"/>
      <c r="E163" s="83"/>
      <c r="F163" s="83"/>
      <c r="G163" s="83"/>
      <c r="H163" s="83"/>
      <c r="I163" s="83"/>
      <c r="J163" s="83"/>
      <c r="K163" s="83"/>
      <c r="L163" s="83"/>
      <c r="M163" s="83"/>
      <c r="N163" s="83"/>
      <c r="O163" s="83"/>
      <c r="P163" s="83"/>
      <c r="Q163" s="83"/>
      <c r="R163" s="83"/>
      <c r="S163" s="83"/>
      <c r="T163" s="83"/>
      <c r="U163" s="83"/>
      <c r="V163" s="83"/>
      <c r="W163" s="83"/>
      <c r="X163" s="83"/>
      <c r="Y163" s="83"/>
      <c r="Z163" s="83"/>
      <c r="AA163" s="83"/>
    </row>
    <row r="164" spans="2:27" ht="12.75">
      <c r="B164" s="83"/>
      <c r="C164" s="83"/>
      <c r="D164" s="83"/>
      <c r="E164" s="83"/>
      <c r="F164" s="83"/>
      <c r="G164" s="83"/>
      <c r="H164" s="83"/>
      <c r="I164" s="83"/>
      <c r="J164" s="83"/>
      <c r="K164" s="83"/>
      <c r="L164" s="83"/>
      <c r="M164" s="83"/>
      <c r="N164" s="83"/>
      <c r="O164" s="83"/>
      <c r="P164" s="83"/>
      <c r="Q164" s="83"/>
      <c r="R164" s="83"/>
      <c r="S164" s="83"/>
      <c r="T164" s="83"/>
      <c r="U164" s="83"/>
      <c r="V164" s="83"/>
      <c r="W164" s="83"/>
      <c r="X164" s="83"/>
      <c r="Y164" s="83"/>
      <c r="Z164" s="83"/>
      <c r="AA164" s="83"/>
    </row>
    <row r="165" spans="2:27" ht="12.75">
      <c r="B165" s="83"/>
      <c r="C165" s="83"/>
      <c r="D165" s="83"/>
      <c r="E165" s="83"/>
      <c r="F165" s="83"/>
      <c r="G165" s="83"/>
      <c r="H165" s="83"/>
      <c r="I165" s="83"/>
      <c r="J165" s="83"/>
      <c r="K165" s="83"/>
      <c r="L165" s="83"/>
      <c r="M165" s="83"/>
      <c r="N165" s="83"/>
      <c r="O165" s="83"/>
      <c r="P165" s="83"/>
      <c r="Q165" s="83"/>
      <c r="R165" s="83"/>
      <c r="S165" s="83"/>
      <c r="T165" s="83"/>
      <c r="U165" s="83"/>
      <c r="V165" s="83"/>
      <c r="W165" s="83"/>
      <c r="X165" s="83"/>
      <c r="Y165" s="83"/>
      <c r="Z165" s="83"/>
      <c r="AA165" s="83"/>
    </row>
    <row r="166" spans="2:27" ht="12.75">
      <c r="B166" s="83"/>
      <c r="C166" s="83"/>
      <c r="D166" s="83"/>
      <c r="E166" s="83"/>
      <c r="F166" s="83"/>
      <c r="G166" s="83"/>
      <c r="H166" s="83"/>
      <c r="I166" s="83"/>
      <c r="J166" s="83"/>
      <c r="K166" s="83"/>
      <c r="L166" s="83"/>
      <c r="M166" s="83"/>
      <c r="N166" s="83"/>
      <c r="O166" s="83"/>
      <c r="P166" s="83"/>
      <c r="Q166" s="83"/>
      <c r="R166" s="83"/>
      <c r="S166" s="83"/>
      <c r="T166" s="83"/>
      <c r="U166" s="83"/>
      <c r="V166" s="83"/>
      <c r="W166" s="83"/>
      <c r="X166" s="83"/>
      <c r="Y166" s="83"/>
      <c r="Z166" s="83"/>
      <c r="AA166" s="83"/>
    </row>
    <row r="167" spans="2:27" ht="12.75">
      <c r="B167" s="83"/>
      <c r="C167" s="83"/>
      <c r="D167" s="83"/>
      <c r="E167" s="83"/>
      <c r="F167" s="83"/>
      <c r="G167" s="83"/>
      <c r="H167" s="83"/>
      <c r="I167" s="83"/>
      <c r="J167" s="83"/>
      <c r="K167" s="83"/>
      <c r="L167" s="83"/>
      <c r="M167" s="83"/>
      <c r="N167" s="83"/>
      <c r="O167" s="83"/>
      <c r="P167" s="83"/>
      <c r="Q167" s="83"/>
      <c r="R167" s="83"/>
      <c r="S167" s="83"/>
      <c r="T167" s="83"/>
      <c r="U167" s="83"/>
      <c r="V167" s="83"/>
      <c r="W167" s="83"/>
      <c r="X167" s="83"/>
      <c r="Y167" s="83"/>
      <c r="Z167" s="83"/>
      <c r="AA167" s="83"/>
    </row>
    <row r="168" spans="2:27" ht="12.75">
      <c r="B168" s="83"/>
      <c r="C168" s="83"/>
      <c r="D168" s="83"/>
      <c r="E168" s="83"/>
      <c r="F168" s="83"/>
      <c r="G168" s="83"/>
      <c r="H168" s="83"/>
      <c r="I168" s="83"/>
      <c r="J168" s="83"/>
      <c r="K168" s="83"/>
      <c r="L168" s="83"/>
      <c r="M168" s="83"/>
      <c r="N168" s="83"/>
      <c r="O168" s="83"/>
      <c r="P168" s="83"/>
      <c r="Q168" s="83"/>
      <c r="R168" s="83"/>
      <c r="S168" s="83"/>
      <c r="T168" s="83"/>
      <c r="U168" s="83"/>
      <c r="V168" s="83"/>
      <c r="W168" s="83"/>
      <c r="X168" s="83"/>
      <c r="Y168" s="83"/>
      <c r="Z168" s="83"/>
      <c r="AA168" s="83"/>
    </row>
    <row r="169" spans="2:27" ht="12.75">
      <c r="B169" s="83"/>
      <c r="C169" s="83"/>
      <c r="D169" s="83"/>
      <c r="E169" s="83"/>
      <c r="F169" s="83"/>
      <c r="G169" s="83"/>
      <c r="H169" s="83"/>
      <c r="I169" s="83"/>
      <c r="J169" s="83"/>
      <c r="K169" s="83"/>
      <c r="L169" s="83"/>
      <c r="M169" s="83"/>
      <c r="N169" s="83"/>
      <c r="O169" s="83"/>
      <c r="P169" s="83"/>
      <c r="Q169" s="83"/>
      <c r="R169" s="83"/>
      <c r="S169" s="83"/>
      <c r="T169" s="83"/>
      <c r="U169" s="83"/>
      <c r="V169" s="83"/>
      <c r="W169" s="83"/>
      <c r="X169" s="83"/>
      <c r="Y169" s="83"/>
      <c r="Z169" s="83"/>
      <c r="AA169" s="83"/>
    </row>
    <row r="170" spans="2:27" ht="12.75">
      <c r="B170" s="83"/>
      <c r="C170" s="83"/>
      <c r="D170" s="83"/>
      <c r="E170" s="83"/>
      <c r="F170" s="83"/>
      <c r="G170" s="83"/>
      <c r="H170" s="83"/>
      <c r="I170" s="83"/>
      <c r="J170" s="83"/>
      <c r="K170" s="83"/>
      <c r="L170" s="83"/>
      <c r="M170" s="83"/>
      <c r="N170" s="83"/>
      <c r="O170" s="83"/>
      <c r="P170" s="83"/>
      <c r="Q170" s="83"/>
      <c r="R170" s="83"/>
      <c r="S170" s="83"/>
      <c r="T170" s="83"/>
      <c r="U170" s="83"/>
      <c r="V170" s="83"/>
      <c r="W170" s="83"/>
      <c r="X170" s="83"/>
      <c r="Y170" s="83"/>
      <c r="Z170" s="83"/>
      <c r="AA170" s="83"/>
    </row>
    <row r="171" spans="2:27" ht="12.75">
      <c r="B171" s="83"/>
      <c r="C171" s="83"/>
      <c r="D171" s="83"/>
      <c r="E171" s="83"/>
      <c r="F171" s="83"/>
      <c r="G171" s="83"/>
      <c r="H171" s="83"/>
      <c r="I171" s="83"/>
      <c r="J171" s="83"/>
      <c r="K171" s="83"/>
      <c r="L171" s="83"/>
      <c r="M171" s="83"/>
      <c r="N171" s="83"/>
      <c r="O171" s="83"/>
      <c r="P171" s="83"/>
      <c r="Q171" s="83"/>
      <c r="R171" s="83"/>
      <c r="S171" s="83"/>
      <c r="T171" s="83"/>
      <c r="U171" s="83"/>
      <c r="V171" s="83"/>
      <c r="W171" s="83"/>
      <c r="X171" s="83"/>
      <c r="Y171" s="83"/>
      <c r="Z171" s="83"/>
      <c r="AA171" s="83"/>
    </row>
  </sheetData>
  <sheetProtection selectLockedCells="1" selectUnlockedCells="1"/>
  <mergeCells count="2">
    <mergeCell ref="A1:H1"/>
    <mergeCell ref="A2:H2"/>
  </mergeCells>
  <printOptions/>
  <pageMargins left="0.7083333333333334" right="0.7083333333333334" top="0.7604166666666666" bottom="0.7479166666666667" header="0.5951388888888889" footer="0.5118055555555555"/>
  <pageSetup horizontalDpi="300" verticalDpi="300" orientation="portrait" paperSize="9" scale="50"/>
  <headerFooter alignWithMargins="0">
    <oddHeader>&amp;C&amp;"Times New Roman,Normál"&amp;12 4. melléklet a 2/2019. (III. 5.) önkormányzati rendlelethez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Y172"/>
  <sheetViews>
    <sheetView view="pageBreakPreview" zoomScaleSheetLayoutView="100" workbookViewId="0" topLeftCell="A58">
      <selection activeCell="F82" sqref="F82"/>
    </sheetView>
  </sheetViews>
  <sheetFormatPr defaultColWidth="9.140625" defaultRowHeight="15"/>
  <cols>
    <col min="1" max="1" width="76.421875" style="0" customWidth="1"/>
    <col min="3" max="3" width="15.7109375" style="0" customWidth="1"/>
    <col min="4" max="4" width="14.28125" style="17" customWidth="1"/>
    <col min="5" max="5" width="14.28125" style="0" customWidth="1"/>
    <col min="6" max="6" width="14.140625" style="0" customWidth="1"/>
    <col min="7" max="7" width="5.8515625" style="0" customWidth="1"/>
  </cols>
  <sheetData>
    <row r="1" spans="1:6" ht="24.75" customHeight="1">
      <c r="A1" s="19" t="s">
        <v>0</v>
      </c>
      <c r="B1" s="19"/>
      <c r="C1" s="19"/>
      <c r="D1" s="19"/>
      <c r="E1" s="19"/>
      <c r="F1" s="19"/>
    </row>
    <row r="2" spans="1:6" ht="21.75" customHeight="1">
      <c r="A2" s="20" t="s">
        <v>25</v>
      </c>
      <c r="B2" s="20"/>
      <c r="C2" s="20"/>
      <c r="D2" s="20"/>
      <c r="E2" s="20"/>
      <c r="F2" s="20"/>
    </row>
    <row r="3" ht="12.75">
      <c r="A3" s="21"/>
    </row>
    <row r="4" ht="12.75">
      <c r="A4" s="22" t="s">
        <v>303</v>
      </c>
    </row>
    <row r="5" spans="1:7" s="4" customFormat="1" ht="12.75">
      <c r="A5" s="89" t="s">
        <v>27</v>
      </c>
      <c r="B5" s="90" t="s">
        <v>28</v>
      </c>
      <c r="C5" s="166" t="s">
        <v>304</v>
      </c>
      <c r="D5" s="167" t="s">
        <v>305</v>
      </c>
      <c r="E5" s="166" t="s">
        <v>306</v>
      </c>
      <c r="F5" s="168" t="s">
        <v>307</v>
      </c>
      <c r="G5" s="169"/>
    </row>
    <row r="6" spans="1:7" ht="12.75">
      <c r="A6" s="95" t="s">
        <v>57</v>
      </c>
      <c r="B6" s="96" t="s">
        <v>58</v>
      </c>
      <c r="C6" s="7">
        <f>'2.kiadások működés,felh.Önk.'!AE6</f>
        <v>95393313</v>
      </c>
      <c r="D6" s="170">
        <f>'3.kiadások működ,felh.KözösHiv'!D7</f>
        <v>56864366</v>
      </c>
      <c r="E6" s="7">
        <f>'4.kiadások működés,felh.Óvoda'!D6</f>
        <v>49508010</v>
      </c>
      <c r="F6" s="152">
        <f>SUM(C6:E6)</f>
        <v>201765689</v>
      </c>
      <c r="G6" s="171"/>
    </row>
    <row r="7" spans="1:7" ht="12.75">
      <c r="A7" s="95" t="s">
        <v>59</v>
      </c>
      <c r="B7" s="100" t="s">
        <v>60</v>
      </c>
      <c r="C7" s="7">
        <f>'2.kiadások működés,felh.Önk.'!AE7</f>
        <v>0</v>
      </c>
      <c r="D7" s="170">
        <f>'3.kiadások működ,felh.KözösHiv'!D8</f>
        <v>0</v>
      </c>
      <c r="E7" s="7">
        <f>'4.kiadások működés,felh.Óvoda'!D7</f>
        <v>0</v>
      </c>
      <c r="F7" s="152">
        <f aca="true" t="shared" si="0" ref="F7:F18">SUM(C7:E7)</f>
        <v>0</v>
      </c>
      <c r="G7" s="171"/>
    </row>
    <row r="8" spans="1:7" ht="12.75">
      <c r="A8" s="95" t="s">
        <v>61</v>
      </c>
      <c r="B8" s="100" t="s">
        <v>62</v>
      </c>
      <c r="C8" s="7">
        <f>'2.kiadások működés,felh.Önk.'!AE8</f>
        <v>683250</v>
      </c>
      <c r="D8" s="170">
        <f>'3.kiadások működ,felh.KözösHiv'!D9</f>
        <v>452567</v>
      </c>
      <c r="E8" s="7">
        <f>'4.kiadások működés,felh.Óvoda'!D8</f>
        <v>0</v>
      </c>
      <c r="F8" s="152">
        <f t="shared" si="0"/>
        <v>1135817</v>
      </c>
      <c r="G8" s="171"/>
    </row>
    <row r="9" spans="1:7" ht="12.75">
      <c r="A9" s="101" t="s">
        <v>63</v>
      </c>
      <c r="B9" s="100" t="s">
        <v>64</v>
      </c>
      <c r="C9" s="7">
        <f>'2.kiadások működés,felh.Önk.'!AE9</f>
        <v>0</v>
      </c>
      <c r="D9" s="170">
        <f>'3.kiadások működ,felh.KözösHiv'!D10</f>
        <v>0</v>
      </c>
      <c r="E9" s="7">
        <f>'4.kiadások működés,felh.Óvoda'!D9</f>
        <v>0</v>
      </c>
      <c r="F9" s="152">
        <f t="shared" si="0"/>
        <v>0</v>
      </c>
      <c r="G9" s="171"/>
    </row>
    <row r="10" spans="1:7" ht="12.75">
      <c r="A10" s="101" t="s">
        <v>65</v>
      </c>
      <c r="B10" s="100" t="s">
        <v>66</v>
      </c>
      <c r="C10" s="7">
        <f>'2.kiadások működés,felh.Önk.'!AE10</f>
        <v>0</v>
      </c>
      <c r="D10" s="170">
        <f>'3.kiadások működ,felh.KözösHiv'!D11</f>
        <v>0</v>
      </c>
      <c r="E10" s="7">
        <f>'4.kiadások működés,felh.Óvoda'!D10</f>
        <v>0</v>
      </c>
      <c r="F10" s="152">
        <f t="shared" si="0"/>
        <v>0</v>
      </c>
      <c r="G10" s="171"/>
    </row>
    <row r="11" spans="1:7" ht="12.75">
      <c r="A11" s="101" t="s">
        <v>67</v>
      </c>
      <c r="B11" s="100" t="s">
        <v>68</v>
      </c>
      <c r="C11" s="7">
        <f>'2.kiadások működés,felh.Önk.'!AE11</f>
        <v>276000</v>
      </c>
      <c r="D11" s="170">
        <f>'3.kiadások működ,felh.KözösHiv'!D12</f>
        <v>600000</v>
      </c>
      <c r="E11" s="7">
        <f>'4.kiadások működés,felh.Óvoda'!D11</f>
        <v>1487140</v>
      </c>
      <c r="F11" s="152">
        <f>SUM(C11:E11)</f>
        <v>2363140</v>
      </c>
      <c r="G11" s="171"/>
    </row>
    <row r="12" spans="1:7" ht="12.75">
      <c r="A12" s="101" t="s">
        <v>69</v>
      </c>
      <c r="B12" s="100" t="s">
        <v>70</v>
      </c>
      <c r="C12" s="7">
        <f>'2.kiadások működés,felh.Önk.'!AE12</f>
        <v>1220643</v>
      </c>
      <c r="D12" s="170">
        <f>'3.kiadások működ,felh.KözösHiv'!D13</f>
        <v>3589845</v>
      </c>
      <c r="E12" s="7">
        <f>'4.kiadások működés,felh.Óvoda'!D12</f>
        <v>2456762</v>
      </c>
      <c r="F12" s="152">
        <f>SUM(C12:E12)</f>
        <v>7267250</v>
      </c>
      <c r="G12" s="171"/>
    </row>
    <row r="13" spans="1:7" ht="12.75">
      <c r="A13" s="101" t="s">
        <v>71</v>
      </c>
      <c r="B13" s="100" t="s">
        <v>72</v>
      </c>
      <c r="C13" s="7">
        <f>'2.kiadások működés,felh.Önk.'!AE13</f>
        <v>0</v>
      </c>
      <c r="D13" s="170">
        <f>'3.kiadások működ,felh.KözösHiv'!D14</f>
        <v>0</v>
      </c>
      <c r="E13" s="7">
        <f>'4.kiadások működés,felh.Óvoda'!D13</f>
        <v>0</v>
      </c>
      <c r="F13" s="152">
        <f t="shared" si="0"/>
        <v>0</v>
      </c>
      <c r="G13" s="171"/>
    </row>
    <row r="14" spans="1:7" ht="12.75">
      <c r="A14" s="102" t="s">
        <v>73</v>
      </c>
      <c r="B14" s="100" t="s">
        <v>74</v>
      </c>
      <c r="C14" s="7">
        <f>'2.kiadások működés,felh.Önk.'!AE14</f>
        <v>50000</v>
      </c>
      <c r="D14" s="170">
        <f>'3.kiadások működ,felh.KözösHiv'!D15</f>
        <v>663670</v>
      </c>
      <c r="E14" s="7">
        <f>'4.kiadások működés,felh.Óvoda'!D14</f>
        <v>146828</v>
      </c>
      <c r="F14" s="152">
        <f t="shared" si="0"/>
        <v>860498</v>
      </c>
      <c r="G14" s="171"/>
    </row>
    <row r="15" spans="1:7" ht="12.75">
      <c r="A15" s="102" t="s">
        <v>75</v>
      </c>
      <c r="B15" s="100" t="s">
        <v>76</v>
      </c>
      <c r="C15" s="7">
        <f>'2.kiadások működés,felh.Önk.'!AE15</f>
        <v>0</v>
      </c>
      <c r="D15" s="170">
        <f>'3.kiadások működ,felh.KözösHiv'!D16</f>
        <v>40000</v>
      </c>
      <c r="E15" s="7">
        <f>'4.kiadások működés,felh.Óvoda'!D15</f>
        <v>0</v>
      </c>
      <c r="F15" s="152">
        <f t="shared" si="0"/>
        <v>40000</v>
      </c>
      <c r="G15" s="171"/>
    </row>
    <row r="16" spans="1:7" ht="12.75">
      <c r="A16" s="102" t="s">
        <v>77</v>
      </c>
      <c r="B16" s="100" t="s">
        <v>78</v>
      </c>
      <c r="C16" s="7">
        <f>'2.kiadások működés,felh.Önk.'!AE16</f>
        <v>0</v>
      </c>
      <c r="D16" s="170">
        <f>'3.kiadások működ,felh.KözösHiv'!D17</f>
        <v>0</v>
      </c>
      <c r="E16" s="7">
        <f>'4.kiadások működés,felh.Óvoda'!D16</f>
        <v>0</v>
      </c>
      <c r="F16" s="152">
        <f t="shared" si="0"/>
        <v>0</v>
      </c>
      <c r="G16" s="171"/>
    </row>
    <row r="17" spans="1:7" ht="12.75">
      <c r="A17" s="102" t="s">
        <v>79</v>
      </c>
      <c r="B17" s="100" t="s">
        <v>80</v>
      </c>
      <c r="C17" s="7">
        <f>'2.kiadások működés,felh.Önk.'!AE17</f>
        <v>0</v>
      </c>
      <c r="D17" s="170">
        <f>'3.kiadások működ,felh.KözösHiv'!D18</f>
        <v>0</v>
      </c>
      <c r="E17" s="7">
        <f>'4.kiadások működés,felh.Óvoda'!D17</f>
        <v>0</v>
      </c>
      <c r="F17" s="152">
        <f t="shared" si="0"/>
        <v>0</v>
      </c>
      <c r="G17" s="171"/>
    </row>
    <row r="18" spans="1:7" ht="12.75">
      <c r="A18" s="102" t="s">
        <v>81</v>
      </c>
      <c r="B18" s="100" t="s">
        <v>82</v>
      </c>
      <c r="C18" s="7">
        <f>'2.kiadások működés,felh.Önk.'!AE18</f>
        <v>1842721</v>
      </c>
      <c r="D18" s="170">
        <f>'3.kiadások működ,felh.KözösHiv'!D19</f>
        <v>745210</v>
      </c>
      <c r="E18" s="7">
        <f>'4.kiadások működés,felh.Óvoda'!D18</f>
        <v>662790</v>
      </c>
      <c r="F18" s="152">
        <f t="shared" si="0"/>
        <v>3250721</v>
      </c>
      <c r="G18" s="171"/>
    </row>
    <row r="19" spans="1:7" ht="12.75">
      <c r="A19" s="103" t="s">
        <v>83</v>
      </c>
      <c r="B19" s="104" t="s">
        <v>84</v>
      </c>
      <c r="C19" s="7">
        <f>SUM(C6:C18)</f>
        <v>99465927</v>
      </c>
      <c r="D19" s="7">
        <f>SUM(D6:D18)</f>
        <v>62955658</v>
      </c>
      <c r="E19" s="7">
        <f>SUM(E6:E18)</f>
        <v>54261530</v>
      </c>
      <c r="F19" s="152">
        <f>SUM(F6:F18)</f>
        <v>216683115</v>
      </c>
      <c r="G19" s="169"/>
    </row>
    <row r="20" spans="1:7" ht="12.75">
      <c r="A20" s="102" t="s">
        <v>85</v>
      </c>
      <c r="B20" s="100" t="s">
        <v>86</v>
      </c>
      <c r="C20" s="7">
        <f>'2.kiadások működés,felh.Önk.'!AE20</f>
        <v>11745969</v>
      </c>
      <c r="D20" s="170">
        <f>'3.kiadások működ,felh.KözösHiv'!D21</f>
        <v>0</v>
      </c>
      <c r="E20" s="7">
        <f>'4.kiadások működés,felh.Óvoda'!D20</f>
        <v>0</v>
      </c>
      <c r="F20" s="152">
        <f>SUM(C20:E20)</f>
        <v>11745969</v>
      </c>
      <c r="G20" s="171"/>
    </row>
    <row r="21" spans="1:7" ht="12.75">
      <c r="A21" s="102" t="s">
        <v>87</v>
      </c>
      <c r="B21" s="100" t="s">
        <v>88</v>
      </c>
      <c r="C21" s="7">
        <f>'2.kiadások működés,felh.Önk.'!AE21</f>
        <v>2571415</v>
      </c>
      <c r="D21" s="170">
        <f>'3.kiadások működ,felh.KözösHiv'!D22</f>
        <v>1912800</v>
      </c>
      <c r="E21" s="7">
        <f>'4.kiadások működés,felh.Óvoda'!D21</f>
        <v>177890</v>
      </c>
      <c r="F21" s="152">
        <f>SUM(C21:E21)</f>
        <v>4662105</v>
      </c>
      <c r="G21" s="171"/>
    </row>
    <row r="22" spans="1:7" ht="12.75">
      <c r="A22" s="108" t="s">
        <v>89</v>
      </c>
      <c r="B22" s="100" t="s">
        <v>90</v>
      </c>
      <c r="C22" s="7">
        <f>'2.kiadások működés,felh.Önk.'!AE22</f>
        <v>831394</v>
      </c>
      <c r="D22" s="170">
        <f>'3.kiadások működ,felh.KözösHiv'!D23</f>
        <v>2070235</v>
      </c>
      <c r="E22" s="7">
        <f>'4.kiadások működés,felh.Óvoda'!D22</f>
        <v>0</v>
      </c>
      <c r="F22" s="152">
        <f>SUM(C22:E22)</f>
        <v>2901629</v>
      </c>
      <c r="G22" s="171"/>
    </row>
    <row r="23" spans="1:7" ht="12.75">
      <c r="A23" s="109" t="s">
        <v>91</v>
      </c>
      <c r="B23" s="104" t="s">
        <v>92</v>
      </c>
      <c r="C23" s="7">
        <f>SUM(C20:C22)</f>
        <v>15148778</v>
      </c>
      <c r="D23" s="170">
        <f>SUM(D20:D22)</f>
        <v>3983035</v>
      </c>
      <c r="E23" s="170">
        <f>SUM(E20:E22)</f>
        <v>177890</v>
      </c>
      <c r="F23" s="152">
        <f>SUM(F20:F22)</f>
        <v>19309703</v>
      </c>
      <c r="G23" s="169"/>
    </row>
    <row r="24" spans="1:7" ht="12.75">
      <c r="A24" s="110" t="s">
        <v>93</v>
      </c>
      <c r="B24" s="111" t="s">
        <v>94</v>
      </c>
      <c r="C24" s="9">
        <f>C19+C23</f>
        <v>114614705</v>
      </c>
      <c r="D24" s="172">
        <f>D19+D23</f>
        <v>66938693</v>
      </c>
      <c r="E24" s="172">
        <f>E19+E23</f>
        <v>54439420</v>
      </c>
      <c r="F24" s="173">
        <f>F19+F23</f>
        <v>235992818</v>
      </c>
      <c r="G24" s="169"/>
    </row>
    <row r="25" spans="1:7" ht="12.75">
      <c r="A25" s="114" t="s">
        <v>95</v>
      </c>
      <c r="B25" s="111" t="s">
        <v>96</v>
      </c>
      <c r="C25" s="9">
        <f>'2.kiadások működés,felh.Önk.'!AE25</f>
        <v>15865891</v>
      </c>
      <c r="D25" s="172">
        <f>'3.kiadások működ,felh.KözösHiv'!D26</f>
        <v>13634615</v>
      </c>
      <c r="E25" s="9">
        <f>'4.kiadások működés,felh.Óvoda'!D25</f>
        <v>11121871</v>
      </c>
      <c r="F25" s="173">
        <f>SUM(C25:E25)</f>
        <v>40622377</v>
      </c>
      <c r="G25" s="169"/>
    </row>
    <row r="26" spans="1:7" ht="12.75">
      <c r="A26" s="102" t="s">
        <v>97</v>
      </c>
      <c r="B26" s="100" t="s">
        <v>98</v>
      </c>
      <c r="C26" s="7">
        <f>'2.kiadások működés,felh.Önk.'!AE26</f>
        <v>136886</v>
      </c>
      <c r="D26" s="170">
        <f>'3.kiadások működ,felh.KözösHiv'!D27</f>
        <v>77940</v>
      </c>
      <c r="E26" s="7">
        <f>'4.kiadások működés,felh.Óvoda'!D26</f>
        <v>29138</v>
      </c>
      <c r="F26" s="173">
        <f>SUM(C26:E26)</f>
        <v>243964</v>
      </c>
      <c r="G26" s="171"/>
    </row>
    <row r="27" spans="1:7" ht="12.75">
      <c r="A27" s="102" t="s">
        <v>99</v>
      </c>
      <c r="B27" s="100" t="s">
        <v>100</v>
      </c>
      <c r="C27" s="7">
        <f>'2.kiadások működés,felh.Önk.'!AE27</f>
        <v>15780969</v>
      </c>
      <c r="D27" s="170">
        <f>'3.kiadások működ,felh.KözösHiv'!D28</f>
        <v>1656200</v>
      </c>
      <c r="E27" s="7">
        <f>'4.kiadások működés,felh.Óvoda'!D27</f>
        <v>24249283</v>
      </c>
      <c r="F27" s="173">
        <f>SUM(C27:E27)</f>
        <v>41686452</v>
      </c>
      <c r="G27" s="171"/>
    </row>
    <row r="28" spans="1:7" ht="12.75">
      <c r="A28" s="102" t="s">
        <v>101</v>
      </c>
      <c r="B28" s="100" t="s">
        <v>102</v>
      </c>
      <c r="C28" s="7">
        <f>'2.kiadások működés,felh.Önk.'!AE28</f>
        <v>0</v>
      </c>
      <c r="D28" s="170">
        <f>'3.kiadások működ,felh.KözösHiv'!D29</f>
        <v>0</v>
      </c>
      <c r="E28" s="7">
        <f>'4.kiadások működés,felh.Óvoda'!D28</f>
        <v>0</v>
      </c>
      <c r="F28" s="173">
        <f>SUM(C28:E28)</f>
        <v>0</v>
      </c>
      <c r="G28" s="171"/>
    </row>
    <row r="29" spans="1:7" ht="12.75">
      <c r="A29" s="109" t="s">
        <v>103</v>
      </c>
      <c r="B29" s="104" t="s">
        <v>104</v>
      </c>
      <c r="C29" s="7">
        <f>SUM(C26:C28)</f>
        <v>15917855</v>
      </c>
      <c r="D29" s="170">
        <f>SUM(D26:D28)</f>
        <v>1734140</v>
      </c>
      <c r="E29" s="7">
        <f>SUM(E26:E28)</f>
        <v>24278421</v>
      </c>
      <c r="F29" s="173">
        <f>SUM(F26:F28)</f>
        <v>41930416</v>
      </c>
      <c r="G29" s="169"/>
    </row>
    <row r="30" spans="1:7" ht="12.75">
      <c r="A30" s="102" t="s">
        <v>105</v>
      </c>
      <c r="B30" s="100" t="s">
        <v>106</v>
      </c>
      <c r="C30" s="7">
        <f>'2.kiadások működés,felh.Önk.'!AE30</f>
        <v>457117</v>
      </c>
      <c r="D30" s="170">
        <f>'3.kiadások működ,felh.KözösHiv'!D31</f>
        <v>1496897</v>
      </c>
      <c r="E30" s="7">
        <f>'4.kiadások működés,felh.Óvoda'!D30</f>
        <v>80000</v>
      </c>
      <c r="F30" s="173">
        <f>SUM(C30:E30)</f>
        <v>2034014</v>
      </c>
      <c r="G30" s="171"/>
    </row>
    <row r="31" spans="1:7" ht="12.75">
      <c r="A31" s="102" t="s">
        <v>107</v>
      </c>
      <c r="B31" s="100" t="s">
        <v>108</v>
      </c>
      <c r="C31" s="7">
        <f>'2.kiadások működés,felh.Önk.'!AE31</f>
        <v>446379</v>
      </c>
      <c r="D31" s="170">
        <f>'3.kiadások működ,felh.KözösHiv'!D32</f>
        <v>273971</v>
      </c>
      <c r="E31" s="7">
        <f>'4.kiadások működés,felh.Óvoda'!D31</f>
        <v>70000</v>
      </c>
      <c r="F31" s="173">
        <f>SUM(C31:E31)</f>
        <v>790350</v>
      </c>
      <c r="G31" s="171"/>
    </row>
    <row r="32" spans="1:7" ht="15" customHeight="1">
      <c r="A32" s="109" t="s">
        <v>109</v>
      </c>
      <c r="B32" s="104" t="s">
        <v>110</v>
      </c>
      <c r="C32" s="7">
        <f>SUM(C30:C31)</f>
        <v>903496</v>
      </c>
      <c r="D32" s="170">
        <f>SUM(D30:D31)</f>
        <v>1770868</v>
      </c>
      <c r="E32" s="7">
        <f>SUM(E30:E31)</f>
        <v>150000</v>
      </c>
      <c r="F32" s="173">
        <f>SUM(F30:F31)</f>
        <v>2824364</v>
      </c>
      <c r="G32" s="169"/>
    </row>
    <row r="33" spans="1:7" ht="12.75">
      <c r="A33" s="102" t="s">
        <v>111</v>
      </c>
      <c r="B33" s="100" t="s">
        <v>112</v>
      </c>
      <c r="C33" s="7">
        <f>'2.kiadások működés,felh.Önk.'!AE33</f>
        <v>8915584</v>
      </c>
      <c r="D33" s="170">
        <f>'3.kiadások működ,felh.KözösHiv'!D34</f>
        <v>1465000</v>
      </c>
      <c r="E33" s="7">
        <f>'4.kiadások működés,felh.Óvoda'!D33</f>
        <v>2038377</v>
      </c>
      <c r="F33" s="173">
        <f>SUM(C33:E33)</f>
        <v>12418961</v>
      </c>
      <c r="G33" s="171"/>
    </row>
    <row r="34" spans="1:7" ht="12.75">
      <c r="A34" s="102" t="s">
        <v>113</v>
      </c>
      <c r="B34" s="100" t="s">
        <v>114</v>
      </c>
      <c r="C34" s="7">
        <f>'2.kiadások működés,felh.Önk.'!AE34</f>
        <v>2666882</v>
      </c>
      <c r="D34" s="170">
        <f>'3.kiadások működ,felh.KözösHiv'!D35</f>
        <v>0</v>
      </c>
      <c r="E34" s="7">
        <f>'4.kiadások működés,felh.Óvoda'!D34</f>
        <v>0</v>
      </c>
      <c r="F34" s="173">
        <f aca="true" t="shared" si="1" ref="F34:F39">SUM(C34:E34)</f>
        <v>2666882</v>
      </c>
      <c r="G34" s="171"/>
    </row>
    <row r="35" spans="1:7" ht="12.75">
      <c r="A35" s="102" t="s">
        <v>115</v>
      </c>
      <c r="B35" s="100" t="s">
        <v>116</v>
      </c>
      <c r="C35" s="7">
        <f>'2.kiadások működés,felh.Önk.'!AE35</f>
        <v>3225010</v>
      </c>
      <c r="D35" s="170">
        <f>'3.kiadások működ,felh.KözösHiv'!D36</f>
        <v>361000</v>
      </c>
      <c r="E35" s="7">
        <f>'4.kiadások működés,felh.Óvoda'!D35</f>
        <v>38963</v>
      </c>
      <c r="F35" s="173">
        <f t="shared" si="1"/>
        <v>3624973</v>
      </c>
      <c r="G35" s="171"/>
    </row>
    <row r="36" spans="1:7" ht="12.75">
      <c r="A36" s="102" t="s">
        <v>117</v>
      </c>
      <c r="B36" s="100" t="s">
        <v>118</v>
      </c>
      <c r="C36" s="7">
        <f>'2.kiadások működés,felh.Önk.'!AE36</f>
        <v>1431015</v>
      </c>
      <c r="D36" s="170">
        <f>'3.kiadások működ,felh.KözösHiv'!D37</f>
        <v>0</v>
      </c>
      <c r="E36" s="7">
        <f>'4.kiadások működés,felh.Óvoda'!D36</f>
        <v>22000</v>
      </c>
      <c r="F36" s="173">
        <f t="shared" si="1"/>
        <v>1453015</v>
      </c>
      <c r="G36" s="171"/>
    </row>
    <row r="37" spans="1:7" ht="12.75">
      <c r="A37" s="115" t="s">
        <v>119</v>
      </c>
      <c r="B37" s="100" t="s">
        <v>120</v>
      </c>
      <c r="C37" s="7">
        <f>'2.kiadások működés,felh.Önk.'!AE37</f>
        <v>0</v>
      </c>
      <c r="D37" s="170">
        <f>'3.kiadások működ,felh.KözösHiv'!D38</f>
        <v>0</v>
      </c>
      <c r="E37" s="7">
        <f>'4.kiadások működés,felh.Óvoda'!D37</f>
        <v>0</v>
      </c>
      <c r="F37" s="173">
        <f t="shared" si="1"/>
        <v>0</v>
      </c>
      <c r="G37" s="171"/>
    </row>
    <row r="38" spans="1:7" ht="12.75">
      <c r="A38" s="108" t="s">
        <v>121</v>
      </c>
      <c r="B38" s="100" t="s">
        <v>122</v>
      </c>
      <c r="C38" s="7">
        <f>'2.kiadások működés,felh.Önk.'!AE38</f>
        <v>646600</v>
      </c>
      <c r="D38" s="170">
        <f>'3.kiadások működ,felh.KözösHiv'!D39</f>
        <v>1402762</v>
      </c>
      <c r="E38" s="7">
        <f>'4.kiadások működés,felh.Óvoda'!D38</f>
        <v>0</v>
      </c>
      <c r="F38" s="173">
        <f t="shared" si="1"/>
        <v>2049362</v>
      </c>
      <c r="G38" s="171"/>
    </row>
    <row r="39" spans="1:7" ht="12.75">
      <c r="A39" s="102" t="s">
        <v>123</v>
      </c>
      <c r="B39" s="100" t="s">
        <v>124</v>
      </c>
      <c r="C39" s="7">
        <f>'2.kiadások működés,felh.Önk.'!AE39</f>
        <v>32142513</v>
      </c>
      <c r="D39" s="170">
        <f>'3.kiadások működ,felh.KözösHiv'!D40</f>
        <v>2467131</v>
      </c>
      <c r="E39" s="7">
        <f>'4.kiadások működés,felh.Óvoda'!D39</f>
        <v>1174614</v>
      </c>
      <c r="F39" s="173">
        <f t="shared" si="1"/>
        <v>35784258</v>
      </c>
      <c r="G39" s="171"/>
    </row>
    <row r="40" spans="1:7" ht="12.75">
      <c r="A40" s="109" t="s">
        <v>125</v>
      </c>
      <c r="B40" s="104" t="s">
        <v>126</v>
      </c>
      <c r="C40" s="7">
        <f>SUM(C33:C39)</f>
        <v>49027604</v>
      </c>
      <c r="D40" s="170">
        <f>SUM(D33:D39)</f>
        <v>5695893</v>
      </c>
      <c r="E40" s="7">
        <f>SUM(E33:E39)</f>
        <v>3273954</v>
      </c>
      <c r="F40" s="173">
        <f>SUM(F33:F39)</f>
        <v>57997451</v>
      </c>
      <c r="G40" s="169"/>
    </row>
    <row r="41" spans="1:7" ht="12.75">
      <c r="A41" s="102" t="s">
        <v>127</v>
      </c>
      <c r="B41" s="100" t="s">
        <v>128</v>
      </c>
      <c r="C41" s="7">
        <f>'2.kiadások működés,felh.Önk.'!AE41</f>
        <v>356233</v>
      </c>
      <c r="D41" s="170">
        <f>'3.kiadások működ,felh.KözösHiv'!D42</f>
        <v>1481887</v>
      </c>
      <c r="E41" s="7">
        <f>'4.kiadások működés,felh.Óvoda'!D41</f>
        <v>35125</v>
      </c>
      <c r="F41" s="173">
        <f>SUM(C41:E41)</f>
        <v>1873245</v>
      </c>
      <c r="G41" s="171"/>
    </row>
    <row r="42" spans="1:7" ht="12.75">
      <c r="A42" s="102" t="s">
        <v>129</v>
      </c>
      <c r="B42" s="100" t="s">
        <v>130</v>
      </c>
      <c r="C42" s="7">
        <f>'2.kiadások működés,felh.Önk.'!AE42</f>
        <v>0</v>
      </c>
      <c r="D42" s="170">
        <f>'3.kiadások működ,felh.KözösHiv'!D43</f>
        <v>0</v>
      </c>
      <c r="E42" s="7">
        <f>'4.kiadások működés,felh.Óvoda'!D42</f>
        <v>0</v>
      </c>
      <c r="F42" s="173">
        <f>SUM(C42:E42)</f>
        <v>0</v>
      </c>
      <c r="G42" s="171"/>
    </row>
    <row r="43" spans="1:7" ht="12.75">
      <c r="A43" s="109" t="s">
        <v>131</v>
      </c>
      <c r="B43" s="104" t="s">
        <v>132</v>
      </c>
      <c r="C43" s="7">
        <f>SUM(C41:C42)</f>
        <v>356233</v>
      </c>
      <c r="D43" s="170">
        <f>SUM(D41:D42)</f>
        <v>1481887</v>
      </c>
      <c r="E43" s="7">
        <f>SUM(E41:E42)</f>
        <v>35125</v>
      </c>
      <c r="F43" s="173">
        <f>SUM(F41:F42)</f>
        <v>1873245</v>
      </c>
      <c r="G43" s="169"/>
    </row>
    <row r="44" spans="1:7" ht="12.75">
      <c r="A44" s="102" t="s">
        <v>133</v>
      </c>
      <c r="B44" s="100" t="s">
        <v>134</v>
      </c>
      <c r="C44" s="7">
        <f>'2.kiadások működés,felh.Önk.'!AE44</f>
        <v>10724256</v>
      </c>
      <c r="D44" s="170">
        <f>'3.kiadások működ,felh.KözösHiv'!D45</f>
        <v>2110354</v>
      </c>
      <c r="E44" s="7">
        <f>'4.kiadások működés,felh.Óvoda'!D44</f>
        <v>5772320</v>
      </c>
      <c r="F44" s="173">
        <f>SUM(C44:E44)</f>
        <v>18606930</v>
      </c>
      <c r="G44" s="171"/>
    </row>
    <row r="45" spans="1:7" ht="12.75">
      <c r="A45" s="102" t="s">
        <v>135</v>
      </c>
      <c r="B45" s="100" t="s">
        <v>136</v>
      </c>
      <c r="C45" s="7">
        <f>'2.kiadások működés,felh.Önk.'!AE45</f>
        <v>23819000</v>
      </c>
      <c r="D45" s="170">
        <f>'3.kiadások működ,felh.KözösHiv'!D46</f>
        <v>0</v>
      </c>
      <c r="E45" s="7">
        <f>'4.kiadások működés,felh.Óvoda'!D45</f>
        <v>853000</v>
      </c>
      <c r="F45" s="173">
        <f>SUM(C45:E45)</f>
        <v>24672000</v>
      </c>
      <c r="G45" s="171"/>
    </row>
    <row r="46" spans="1:7" ht="12.75">
      <c r="A46" s="102" t="s">
        <v>137</v>
      </c>
      <c r="B46" s="100" t="s">
        <v>138</v>
      </c>
      <c r="C46" s="7">
        <f>'2.kiadások működés,felh.Önk.'!AE46</f>
        <v>181</v>
      </c>
      <c r="D46" s="170">
        <f>'3.kiadások működ,felh.KözösHiv'!D47</f>
        <v>62</v>
      </c>
      <c r="E46" s="7">
        <f>'4.kiadások működés,felh.Óvoda'!D46</f>
        <v>0</v>
      </c>
      <c r="F46" s="173">
        <f>SUM(C46:E46)</f>
        <v>243</v>
      </c>
      <c r="G46" s="171"/>
    </row>
    <row r="47" spans="1:7" ht="12.75">
      <c r="A47" s="102" t="s">
        <v>139</v>
      </c>
      <c r="B47" s="100" t="s">
        <v>140</v>
      </c>
      <c r="C47" s="7">
        <f>'2.kiadások működés,felh.Önk.'!AE47</f>
        <v>0</v>
      </c>
      <c r="D47" s="170">
        <f>'3.kiadások működ,felh.KözösHiv'!D48</f>
        <v>0</v>
      </c>
      <c r="E47" s="7">
        <f>'4.kiadások működés,felh.Óvoda'!D47</f>
        <v>0</v>
      </c>
      <c r="F47" s="173">
        <f>SUM(C47:E47)</f>
        <v>0</v>
      </c>
      <c r="G47" s="171"/>
    </row>
    <row r="48" spans="1:7" ht="12.75">
      <c r="A48" s="102" t="s">
        <v>141</v>
      </c>
      <c r="B48" s="100" t="s">
        <v>142</v>
      </c>
      <c r="C48" s="7">
        <f>'2.kiadások működés,felh.Önk.'!AE48</f>
        <v>247100</v>
      </c>
      <c r="D48" s="170">
        <f>'3.kiadások működ,felh.KözösHiv'!D49</f>
        <v>85801</v>
      </c>
      <c r="E48" s="7">
        <f>'4.kiadások működés,felh.Óvoda'!D48</f>
        <v>5000</v>
      </c>
      <c r="F48" s="173">
        <f>SUM(C48:E48)</f>
        <v>337901</v>
      </c>
      <c r="G48" s="171"/>
    </row>
    <row r="49" spans="1:7" ht="12.75">
      <c r="A49" s="109" t="s">
        <v>143</v>
      </c>
      <c r="B49" s="104" t="s">
        <v>144</v>
      </c>
      <c r="C49" s="7">
        <f>SUM(C44:C48)</f>
        <v>34790537</v>
      </c>
      <c r="D49" s="170">
        <f>SUM(D44:D48)</f>
        <v>2196217</v>
      </c>
      <c r="E49" s="7">
        <f>SUM(E44:E48)</f>
        <v>6630320</v>
      </c>
      <c r="F49" s="173">
        <f>SUM(F44:F48)</f>
        <v>43617074</v>
      </c>
      <c r="G49" s="169"/>
    </row>
    <row r="50" spans="1:7" ht="12.75">
      <c r="A50" s="114" t="s">
        <v>145</v>
      </c>
      <c r="B50" s="111" t="s">
        <v>146</v>
      </c>
      <c r="C50" s="9">
        <f>C29+C32+C40+C43+C49</f>
        <v>100995725</v>
      </c>
      <c r="D50" s="172">
        <f>D29+D32+D40+D43+D49</f>
        <v>12879005</v>
      </c>
      <c r="E50" s="9">
        <f>E29+E32+E40+E43+E49</f>
        <v>34367820</v>
      </c>
      <c r="F50" s="173">
        <f>F29+F32+F40+F43+F49</f>
        <v>148242550</v>
      </c>
      <c r="G50" s="169"/>
    </row>
    <row r="51" spans="1:7" ht="12.75">
      <c r="A51" s="116" t="s">
        <v>147</v>
      </c>
      <c r="B51" s="100" t="s">
        <v>148</v>
      </c>
      <c r="C51" s="152">
        <f>'2.kiadások működés,felh.Önk.'!AE51</f>
        <v>0</v>
      </c>
      <c r="D51" s="170">
        <f>'3.kiadások működ,felh.KözösHiv'!D52</f>
        <v>0</v>
      </c>
      <c r="E51" s="7"/>
      <c r="F51" s="173"/>
      <c r="G51" s="171"/>
    </row>
    <row r="52" spans="1:7" ht="12.75">
      <c r="A52" s="116" t="s">
        <v>149</v>
      </c>
      <c r="B52" s="100" t="s">
        <v>150</v>
      </c>
      <c r="C52" s="152">
        <f>'2.kiadások működés,felh.Önk.'!AE52</f>
        <v>2410500</v>
      </c>
      <c r="D52" s="170">
        <f>'3.kiadások működ,felh.KözösHiv'!D53</f>
        <v>0</v>
      </c>
      <c r="E52" s="7"/>
      <c r="F52" s="173">
        <f>SUM(C52:E52)</f>
        <v>2410500</v>
      </c>
      <c r="G52" s="171"/>
    </row>
    <row r="53" spans="1:7" ht="12.75">
      <c r="A53" s="117" t="s">
        <v>151</v>
      </c>
      <c r="B53" s="100" t="s">
        <v>152</v>
      </c>
      <c r="C53" s="152">
        <f>'2.kiadások működés,felh.Önk.'!AE53</f>
        <v>0</v>
      </c>
      <c r="D53" s="170">
        <f>'3.kiadások működ,felh.KözösHiv'!D54</f>
        <v>0</v>
      </c>
      <c r="E53" s="7"/>
      <c r="F53" s="173"/>
      <c r="G53" s="171"/>
    </row>
    <row r="54" spans="1:7" ht="12.75">
      <c r="A54" s="117" t="s">
        <v>153</v>
      </c>
      <c r="B54" s="100" t="s">
        <v>154</v>
      </c>
      <c r="C54" s="152">
        <f>'2.kiadások működés,felh.Önk.'!AE54</f>
        <v>0</v>
      </c>
      <c r="D54" s="170">
        <f>'3.kiadások működ,felh.KözösHiv'!D55</f>
        <v>0</v>
      </c>
      <c r="E54" s="7"/>
      <c r="F54" s="173"/>
      <c r="G54" s="171"/>
    </row>
    <row r="55" spans="1:7" ht="12.75">
      <c r="A55" s="117" t="s">
        <v>155</v>
      </c>
      <c r="B55" s="100" t="s">
        <v>156</v>
      </c>
      <c r="C55" s="152">
        <f>'2.kiadások működés,felh.Önk.'!AE55</f>
        <v>0</v>
      </c>
      <c r="D55" s="170">
        <f>'3.kiadások működ,felh.KözösHiv'!D56</f>
        <v>0</v>
      </c>
      <c r="E55" s="7"/>
      <c r="F55" s="173">
        <f>SUM(C55:E55)</f>
        <v>0</v>
      </c>
      <c r="G55" s="171"/>
    </row>
    <row r="56" spans="1:7" ht="12.75">
      <c r="A56" s="116" t="s">
        <v>157</v>
      </c>
      <c r="B56" s="100" t="s">
        <v>158</v>
      </c>
      <c r="C56" s="152">
        <f>'2.kiadások működés,felh.Önk.'!AE56</f>
        <v>0</v>
      </c>
      <c r="D56" s="170">
        <f>'3.kiadások működ,felh.KözösHiv'!D57</f>
        <v>0</v>
      </c>
      <c r="E56" s="7"/>
      <c r="F56" s="173">
        <f>SUM(C56:E56)</f>
        <v>0</v>
      </c>
      <c r="G56" s="171"/>
    </row>
    <row r="57" spans="1:7" ht="12.75">
      <c r="A57" s="116" t="s">
        <v>159</v>
      </c>
      <c r="B57" s="100" t="s">
        <v>160</v>
      </c>
      <c r="C57" s="152">
        <f>'2.kiadások működés,felh.Önk.'!AE57</f>
        <v>0</v>
      </c>
      <c r="D57" s="170">
        <f>'3.kiadások működ,felh.KözösHiv'!D58</f>
        <v>0</v>
      </c>
      <c r="E57" s="7"/>
      <c r="F57" s="173">
        <f>SUM(C57:E57)</f>
        <v>0</v>
      </c>
      <c r="G57" s="171"/>
    </row>
    <row r="58" spans="1:7" ht="12.75">
      <c r="A58" s="116" t="s">
        <v>161</v>
      </c>
      <c r="B58" s="100" t="s">
        <v>162</v>
      </c>
      <c r="C58" s="152">
        <f>'2.kiadások működés,felh.Önk.'!AE58</f>
        <v>18954119</v>
      </c>
      <c r="D58" s="170">
        <f>'3.kiadások működ,felh.KözösHiv'!D59</f>
        <v>0</v>
      </c>
      <c r="E58" s="7"/>
      <c r="F58" s="173">
        <f>SUM(C58:E58)</f>
        <v>18954119</v>
      </c>
      <c r="G58" s="171"/>
    </row>
    <row r="59" spans="1:7" ht="12.75">
      <c r="A59" s="118" t="s">
        <v>163</v>
      </c>
      <c r="B59" s="111" t="s">
        <v>164</v>
      </c>
      <c r="C59" s="7">
        <f>SUM(C51:C58)</f>
        <v>21364619</v>
      </c>
      <c r="D59" s="170">
        <f>'3.kiadások működ,felh.KözösHiv'!D60</f>
        <v>0</v>
      </c>
      <c r="E59" s="9"/>
      <c r="F59" s="173">
        <f>SUM(F51:F58)</f>
        <v>21364619</v>
      </c>
      <c r="G59" s="169"/>
    </row>
    <row r="60" spans="1:7" ht="12.75">
      <c r="A60" s="119" t="s">
        <v>165</v>
      </c>
      <c r="B60" s="100" t="s">
        <v>166</v>
      </c>
      <c r="C60" s="7">
        <f>'2.kiadások működés,felh.Önk.'!AE60</f>
        <v>0</v>
      </c>
      <c r="D60" s="170">
        <f>'3.kiadások működ,felh.KözösHiv'!D61</f>
        <v>0</v>
      </c>
      <c r="E60" s="7"/>
      <c r="F60" s="173"/>
      <c r="G60" s="171"/>
    </row>
    <row r="61" spans="1:7" ht="12.75">
      <c r="A61" s="119" t="s">
        <v>167</v>
      </c>
      <c r="B61" s="100" t="s">
        <v>168</v>
      </c>
      <c r="C61" s="7">
        <f>'2.kiadások működés,felh.Önk.'!AE61</f>
        <v>0</v>
      </c>
      <c r="D61" s="170">
        <f>'3.kiadások működ,felh.KözösHiv'!D62</f>
        <v>0</v>
      </c>
      <c r="E61" s="7"/>
      <c r="F61" s="173"/>
      <c r="G61" s="171"/>
    </row>
    <row r="62" spans="1:7" ht="12.75">
      <c r="A62" s="119" t="s">
        <v>169</v>
      </c>
      <c r="B62" s="100" t="s">
        <v>170</v>
      </c>
      <c r="C62" s="7">
        <f>'2.kiadások működés,felh.Önk.'!AE62</f>
        <v>0</v>
      </c>
      <c r="D62" s="170">
        <f>'3.kiadások működ,felh.KözösHiv'!D63</f>
        <v>0</v>
      </c>
      <c r="E62" s="7"/>
      <c r="F62" s="173"/>
      <c r="G62" s="171"/>
    </row>
    <row r="63" spans="1:7" ht="12.75">
      <c r="A63" s="119" t="s">
        <v>171</v>
      </c>
      <c r="B63" s="100" t="s">
        <v>172</v>
      </c>
      <c r="C63" s="7">
        <f>'2.kiadások működés,felh.Önk.'!AE63</f>
        <v>0</v>
      </c>
      <c r="D63" s="170">
        <f>'3.kiadások működ,felh.KözösHiv'!D64</f>
        <v>0</v>
      </c>
      <c r="E63" s="7"/>
      <c r="F63" s="173"/>
      <c r="G63" s="171"/>
    </row>
    <row r="64" spans="1:7" ht="12.75">
      <c r="A64" s="119" t="s">
        <v>173</v>
      </c>
      <c r="B64" s="100" t="s">
        <v>174</v>
      </c>
      <c r="C64" s="7">
        <f>'2.kiadások működés,felh.Önk.'!AE64</f>
        <v>0</v>
      </c>
      <c r="D64" s="170">
        <f>'3.kiadások működ,felh.KözösHiv'!D65</f>
        <v>0</v>
      </c>
      <c r="E64" s="7"/>
      <c r="F64" s="173"/>
      <c r="G64" s="171"/>
    </row>
    <row r="65" spans="1:7" ht="12.75">
      <c r="A65" s="119" t="s">
        <v>175</v>
      </c>
      <c r="B65" s="100" t="s">
        <v>176</v>
      </c>
      <c r="C65" s="7">
        <f>'2.kiadások működés,felh.Önk.'!AE65</f>
        <v>2299522</v>
      </c>
      <c r="D65" s="170">
        <f>'3.kiadások működ,felh.KözösHiv'!D66</f>
        <v>0</v>
      </c>
      <c r="E65" s="7"/>
      <c r="F65" s="173">
        <f>SUM(C65:E65)</f>
        <v>2299522</v>
      </c>
      <c r="G65" s="171"/>
    </row>
    <row r="66" spans="1:7" ht="12.75">
      <c r="A66" s="119" t="s">
        <v>177</v>
      </c>
      <c r="B66" s="100" t="s">
        <v>178</v>
      </c>
      <c r="C66" s="7">
        <f>'2.kiadások működés,felh.Önk.'!AE66</f>
        <v>0</v>
      </c>
      <c r="D66" s="170">
        <f>'3.kiadások működ,felh.KözösHiv'!D67</f>
        <v>0</v>
      </c>
      <c r="E66" s="7"/>
      <c r="F66" s="173">
        <f aca="true" t="shared" si="2" ref="F66:F72">SUM(C66:E66)</f>
        <v>0</v>
      </c>
      <c r="G66" s="171"/>
    </row>
    <row r="67" spans="1:7" ht="12.75">
      <c r="A67" s="119" t="s">
        <v>179</v>
      </c>
      <c r="B67" s="100" t="s">
        <v>180</v>
      </c>
      <c r="C67" s="7">
        <f>'2.kiadások működés,felh.Önk.'!AE67</f>
        <v>1225000</v>
      </c>
      <c r="D67" s="170">
        <f>'3.kiadások működ,felh.KözösHiv'!D68</f>
        <v>0</v>
      </c>
      <c r="E67" s="7"/>
      <c r="F67" s="173">
        <f t="shared" si="2"/>
        <v>1225000</v>
      </c>
      <c r="G67" s="171"/>
    </row>
    <row r="68" spans="1:7" ht="12.75">
      <c r="A68" s="119" t="s">
        <v>181</v>
      </c>
      <c r="B68" s="100" t="s">
        <v>182</v>
      </c>
      <c r="C68" s="7">
        <f>'2.kiadások működés,felh.Önk.'!AE68</f>
        <v>0</v>
      </c>
      <c r="D68" s="170">
        <f>'3.kiadások működ,felh.KözösHiv'!D69</f>
        <v>0</v>
      </c>
      <c r="E68" s="7"/>
      <c r="F68" s="173">
        <f t="shared" si="2"/>
        <v>0</v>
      </c>
      <c r="G68" s="171"/>
    </row>
    <row r="69" spans="1:7" ht="12.75">
      <c r="A69" s="120" t="s">
        <v>183</v>
      </c>
      <c r="B69" s="100" t="s">
        <v>184</v>
      </c>
      <c r="C69" s="7">
        <f>'2.kiadások működés,felh.Önk.'!AE69</f>
        <v>0</v>
      </c>
      <c r="D69" s="170">
        <f>'3.kiadások működ,felh.KözösHiv'!D70</f>
        <v>0</v>
      </c>
      <c r="E69" s="7"/>
      <c r="F69" s="173">
        <f t="shared" si="2"/>
        <v>0</v>
      </c>
      <c r="G69" s="171"/>
    </row>
    <row r="70" spans="1:7" ht="12.75">
      <c r="A70" s="119" t="s">
        <v>185</v>
      </c>
      <c r="B70" s="100" t="s">
        <v>186</v>
      </c>
      <c r="C70" s="7">
        <f>'2.kiadások működés,felh.Önk.'!AE70</f>
        <v>0</v>
      </c>
      <c r="D70" s="170">
        <f>'3.kiadások működ,felh.KözösHiv'!D71</f>
        <v>0</v>
      </c>
      <c r="E70" s="7"/>
      <c r="F70" s="173">
        <f t="shared" si="2"/>
        <v>0</v>
      </c>
      <c r="G70" s="171"/>
    </row>
    <row r="71" spans="1:7" ht="12.75">
      <c r="A71" s="120" t="s">
        <v>187</v>
      </c>
      <c r="B71" s="100" t="s">
        <v>188</v>
      </c>
      <c r="C71" s="7">
        <f>'2.kiadások működés,felh.Önk.'!AE71</f>
        <v>2710325</v>
      </c>
      <c r="D71" s="170">
        <f>'3.kiadások működ,felh.KözösHiv'!D72</f>
        <v>0</v>
      </c>
      <c r="E71" s="7"/>
      <c r="F71" s="173">
        <f t="shared" si="2"/>
        <v>2710325</v>
      </c>
      <c r="G71" s="171"/>
    </row>
    <row r="72" spans="1:7" ht="12.75">
      <c r="A72" s="120" t="s">
        <v>189</v>
      </c>
      <c r="B72" s="100" t="s">
        <v>190</v>
      </c>
      <c r="C72" s="7">
        <f>'2.kiadások működés,felh.Önk.'!AE72</f>
        <v>0</v>
      </c>
      <c r="D72" s="170">
        <f>'3.kiadások működ,felh.KözösHiv'!D73</f>
        <v>0</v>
      </c>
      <c r="E72" s="7"/>
      <c r="F72" s="173">
        <f t="shared" si="2"/>
        <v>0</v>
      </c>
      <c r="G72" s="171"/>
    </row>
    <row r="73" spans="1:7" ht="12.75">
      <c r="A73" s="118" t="s">
        <v>191</v>
      </c>
      <c r="B73" s="111" t="s">
        <v>192</v>
      </c>
      <c r="C73" s="9">
        <f>SUM(C60:C72)</f>
        <v>6234847</v>
      </c>
      <c r="D73" s="170">
        <f>'3.kiadások működ,felh.KözösHiv'!D74</f>
        <v>0</v>
      </c>
      <c r="E73" s="9"/>
      <c r="F73" s="173">
        <f>SUM(F65:F72)</f>
        <v>6234847</v>
      </c>
      <c r="G73" s="169"/>
    </row>
    <row r="74" spans="1:7" ht="12.75">
      <c r="A74" s="121" t="s">
        <v>193</v>
      </c>
      <c r="B74" s="111"/>
      <c r="C74" s="7"/>
      <c r="D74" s="170">
        <f>'3.kiadások működ,felh.KözösHiv'!D75</f>
        <v>0</v>
      </c>
      <c r="E74" s="7"/>
      <c r="F74" s="173"/>
      <c r="G74" s="169"/>
    </row>
    <row r="75" spans="1:7" ht="12.75">
      <c r="A75" s="122" t="s">
        <v>194</v>
      </c>
      <c r="B75" s="100" t="s">
        <v>195</v>
      </c>
      <c r="C75" s="7">
        <f>'2.kiadások működés,felh.Önk.'!AE75</f>
        <v>1964000</v>
      </c>
      <c r="D75" s="170">
        <f>'3.kiadások működ,felh.KözösHiv'!D76</f>
        <v>0</v>
      </c>
      <c r="E75" s="7"/>
      <c r="F75" s="173">
        <f aca="true" t="shared" si="3" ref="F75:F81">SUM(C75:E75)</f>
        <v>1964000</v>
      </c>
      <c r="G75" s="171"/>
    </row>
    <row r="76" spans="1:7" ht="12.75">
      <c r="A76" s="122" t="s">
        <v>196</v>
      </c>
      <c r="B76" s="100" t="s">
        <v>197</v>
      </c>
      <c r="C76" s="7">
        <f>'2.kiadások működés,felh.Önk.'!AE76</f>
        <v>100996219</v>
      </c>
      <c r="D76" s="170">
        <f>'3.kiadások működ,felh.KözösHiv'!D77</f>
        <v>0</v>
      </c>
      <c r="E76" s="7"/>
      <c r="F76" s="173">
        <f t="shared" si="3"/>
        <v>100996219</v>
      </c>
      <c r="G76" s="171"/>
    </row>
    <row r="77" spans="1:7" ht="12.75">
      <c r="A77" s="122" t="s">
        <v>198</v>
      </c>
      <c r="B77" s="100" t="s">
        <v>199</v>
      </c>
      <c r="C77" s="7">
        <f>'2.kiadások működés,felh.Önk.'!AE77</f>
        <v>0</v>
      </c>
      <c r="D77" s="170">
        <f>'3.kiadások működ,felh.KözösHiv'!D78</f>
        <v>115888</v>
      </c>
      <c r="E77" s="7"/>
      <c r="F77" s="173">
        <f t="shared" si="3"/>
        <v>115888</v>
      </c>
      <c r="G77" s="171"/>
    </row>
    <row r="78" spans="1:7" ht="12.75">
      <c r="A78" s="122" t="s">
        <v>200</v>
      </c>
      <c r="B78" s="100" t="s">
        <v>201</v>
      </c>
      <c r="C78" s="7">
        <f>'2.kiadások működés,felh.Önk.'!AE78</f>
        <v>4742266</v>
      </c>
      <c r="D78" s="170">
        <f>'3.kiadások működ,felh.KözösHiv'!D79</f>
        <v>15102</v>
      </c>
      <c r="E78" s="7"/>
      <c r="F78" s="173">
        <f t="shared" si="3"/>
        <v>4757368</v>
      </c>
      <c r="G78" s="171"/>
    </row>
    <row r="79" spans="1:7" ht="12.75">
      <c r="A79" s="108" t="s">
        <v>202</v>
      </c>
      <c r="B79" s="100" t="s">
        <v>203</v>
      </c>
      <c r="C79" s="7">
        <f>'2.kiadások működés,felh.Önk.'!AE79</f>
        <v>0</v>
      </c>
      <c r="D79" s="170">
        <f>'3.kiadások működ,felh.KözösHiv'!D80</f>
        <v>0</v>
      </c>
      <c r="E79" s="7"/>
      <c r="F79" s="173">
        <f t="shared" si="3"/>
        <v>0</v>
      </c>
      <c r="G79" s="171"/>
    </row>
    <row r="80" spans="1:7" ht="12.75">
      <c r="A80" s="108" t="s">
        <v>204</v>
      </c>
      <c r="B80" s="100" t="s">
        <v>205</v>
      </c>
      <c r="C80" s="7">
        <f>'2.kiadások működés,felh.Önk.'!AE80</f>
        <v>0</v>
      </c>
      <c r="D80" s="170">
        <f>'3.kiadások működ,felh.KözösHiv'!D81</f>
        <v>0</v>
      </c>
      <c r="E80" s="7"/>
      <c r="F80" s="173">
        <f t="shared" si="3"/>
        <v>0</v>
      </c>
      <c r="G80" s="171"/>
    </row>
    <row r="81" spans="1:7" ht="12.75">
      <c r="A81" s="108" t="s">
        <v>206</v>
      </c>
      <c r="B81" s="100" t="s">
        <v>207</v>
      </c>
      <c r="C81" s="7">
        <f>'2.kiadások működés,felh.Önk.'!AE81</f>
        <v>13526094</v>
      </c>
      <c r="D81" s="170">
        <f>'3.kiadások működ,felh.KözösHiv'!D82</f>
        <v>34750</v>
      </c>
      <c r="E81" s="7"/>
      <c r="F81" s="173">
        <f t="shared" si="3"/>
        <v>13560844</v>
      </c>
      <c r="G81" s="171"/>
    </row>
    <row r="82" spans="1:7" ht="12.75">
      <c r="A82" s="123" t="s">
        <v>208</v>
      </c>
      <c r="B82" s="111" t="s">
        <v>209</v>
      </c>
      <c r="C82" s="9">
        <f>SUM(C75:C81)</f>
        <v>121228579</v>
      </c>
      <c r="D82" s="172">
        <f>SUM(D75:D81)</f>
        <v>165740</v>
      </c>
      <c r="E82" s="9"/>
      <c r="F82" s="173">
        <f>SUM(F75:F81)</f>
        <v>121394319</v>
      </c>
      <c r="G82" s="169"/>
    </row>
    <row r="83" spans="1:7" ht="12.75">
      <c r="A83" s="116" t="s">
        <v>210</v>
      </c>
      <c r="B83" s="100" t="s">
        <v>211</v>
      </c>
      <c r="C83" s="7">
        <f>'2.kiadások működés,felh.Önk.'!AE83</f>
        <v>102855155</v>
      </c>
      <c r="D83" s="170">
        <f>'3.kiadások működ,felh.KözösHiv'!D84</f>
        <v>866139</v>
      </c>
      <c r="E83" s="7"/>
      <c r="F83" s="173">
        <f>SUM(C83:E83)</f>
        <v>103721294</v>
      </c>
      <c r="G83" s="171"/>
    </row>
    <row r="84" spans="1:7" ht="12.75">
      <c r="A84" s="116" t="s">
        <v>212</v>
      </c>
      <c r="B84" s="100" t="s">
        <v>213</v>
      </c>
      <c r="C84" s="7">
        <f>'2.kiadások működés,felh.Önk.'!AE84</f>
        <v>0</v>
      </c>
      <c r="D84" s="170">
        <f>'3.kiadások működ,felh.KözösHiv'!D85</f>
        <v>0</v>
      </c>
      <c r="E84" s="7"/>
      <c r="F84" s="173">
        <f>SUM(C84:E84)</f>
        <v>0</v>
      </c>
      <c r="G84" s="171"/>
    </row>
    <row r="85" spans="1:7" ht="12.75">
      <c r="A85" s="116" t="s">
        <v>214</v>
      </c>
      <c r="B85" s="100" t="s">
        <v>215</v>
      </c>
      <c r="C85" s="7">
        <f>'2.kiadások működés,felh.Önk.'!AE85</f>
        <v>0</v>
      </c>
      <c r="D85" s="170">
        <f>'3.kiadások működ,felh.KözösHiv'!D86</f>
        <v>0</v>
      </c>
      <c r="E85" s="7"/>
      <c r="F85" s="173">
        <f>SUM(C85:E85)</f>
        <v>0</v>
      </c>
      <c r="G85" s="171"/>
    </row>
    <row r="86" spans="1:7" ht="12.75">
      <c r="A86" s="116" t="s">
        <v>216</v>
      </c>
      <c r="B86" s="100" t="s">
        <v>217</v>
      </c>
      <c r="C86" s="7">
        <f>'2.kiadások működés,felh.Önk.'!AE86</f>
        <v>31719666</v>
      </c>
      <c r="D86" s="170">
        <f>'3.kiadások működ,felh.KözösHiv'!D87</f>
        <v>233858</v>
      </c>
      <c r="E86" s="7"/>
      <c r="F86" s="173">
        <f>SUM(C86:E86)</f>
        <v>31953524</v>
      </c>
      <c r="G86" s="171"/>
    </row>
    <row r="87" spans="1:7" ht="12.75">
      <c r="A87" s="118" t="s">
        <v>218</v>
      </c>
      <c r="B87" s="111" t="s">
        <v>219</v>
      </c>
      <c r="C87" s="9">
        <f>SUM(C83:C86)</f>
        <v>134574821</v>
      </c>
      <c r="D87" s="9">
        <f>SUM(D83:D86)</f>
        <v>1099997</v>
      </c>
      <c r="E87" s="9"/>
      <c r="F87" s="173">
        <f>SUM(F83:F86)</f>
        <v>135674818</v>
      </c>
      <c r="G87" s="169"/>
    </row>
    <row r="88" spans="1:7" ht="12.75">
      <c r="A88" s="116" t="s">
        <v>220</v>
      </c>
      <c r="B88" s="100" t="s">
        <v>221</v>
      </c>
      <c r="C88" s="7">
        <f>'2.kiadások működés,felh.Önk.'!AE88</f>
        <v>0</v>
      </c>
      <c r="D88" s="170"/>
      <c r="E88" s="7"/>
      <c r="F88" s="173"/>
      <c r="G88" s="171"/>
    </row>
    <row r="89" spans="1:7" ht="12.75">
      <c r="A89" s="116" t="s">
        <v>222</v>
      </c>
      <c r="B89" s="100" t="s">
        <v>223</v>
      </c>
      <c r="C89" s="7">
        <f>'2.kiadások működés,felh.Önk.'!AE89</f>
        <v>0</v>
      </c>
      <c r="D89" s="170"/>
      <c r="E89" s="7"/>
      <c r="F89" s="173"/>
      <c r="G89" s="171"/>
    </row>
    <row r="90" spans="1:7" ht="12.75">
      <c r="A90" s="116" t="s">
        <v>224</v>
      </c>
      <c r="B90" s="100" t="s">
        <v>225</v>
      </c>
      <c r="C90" s="7">
        <f>'2.kiadások működés,felh.Önk.'!AE90</f>
        <v>0</v>
      </c>
      <c r="D90" s="170"/>
      <c r="E90" s="7"/>
      <c r="F90" s="173"/>
      <c r="G90" s="171"/>
    </row>
    <row r="91" spans="1:7" ht="12.75">
      <c r="A91" s="116" t="s">
        <v>226</v>
      </c>
      <c r="B91" s="100" t="s">
        <v>227</v>
      </c>
      <c r="C91" s="7">
        <f>'2.kiadások működés,felh.Önk.'!AE91</f>
        <v>0</v>
      </c>
      <c r="D91" s="170"/>
      <c r="E91" s="7"/>
      <c r="F91" s="173"/>
      <c r="G91" s="171"/>
    </row>
    <row r="92" spans="1:7" ht="12.75">
      <c r="A92" s="116" t="s">
        <v>228</v>
      </c>
      <c r="B92" s="100" t="s">
        <v>229</v>
      </c>
      <c r="C92" s="7">
        <f>'2.kiadások működés,felh.Önk.'!AE92</f>
        <v>0</v>
      </c>
      <c r="D92" s="170"/>
      <c r="E92" s="7"/>
      <c r="F92" s="173"/>
      <c r="G92" s="171"/>
    </row>
    <row r="93" spans="1:7" ht="12.75">
      <c r="A93" s="116" t="s">
        <v>230</v>
      </c>
      <c r="B93" s="100" t="s">
        <v>231</v>
      </c>
      <c r="C93" s="7">
        <f>'2.kiadások működés,felh.Önk.'!AE93</f>
        <v>0</v>
      </c>
      <c r="D93" s="170"/>
      <c r="E93" s="7"/>
      <c r="F93" s="173"/>
      <c r="G93" s="171"/>
    </row>
    <row r="94" spans="1:7" ht="12.75">
      <c r="A94" s="116" t="s">
        <v>232</v>
      </c>
      <c r="B94" s="100" t="s">
        <v>233</v>
      </c>
      <c r="C94" s="7">
        <f>'2.kiadások működés,felh.Önk.'!AE94</f>
        <v>0</v>
      </c>
      <c r="D94" s="170"/>
      <c r="E94" s="7"/>
      <c r="F94" s="173"/>
      <c r="G94" s="171"/>
    </row>
    <row r="95" spans="1:7" ht="12.75">
      <c r="A95" s="116" t="s">
        <v>234</v>
      </c>
      <c r="B95" s="100" t="s">
        <v>235</v>
      </c>
      <c r="C95" s="7">
        <f>'2.kiadások működés,felh.Önk.'!AE95</f>
        <v>0</v>
      </c>
      <c r="D95" s="170"/>
      <c r="E95" s="7"/>
      <c r="F95" s="173"/>
      <c r="G95" s="171"/>
    </row>
    <row r="96" spans="1:7" ht="12.75">
      <c r="A96" s="116" t="s">
        <v>236</v>
      </c>
      <c r="B96" s="100" t="s">
        <v>237</v>
      </c>
      <c r="C96" s="7">
        <f>'2.kiadások működés,felh.Önk.'!AE96</f>
        <v>0</v>
      </c>
      <c r="D96" s="172"/>
      <c r="E96" s="9"/>
      <c r="F96" s="173"/>
      <c r="G96" s="169"/>
    </row>
    <row r="97" spans="1:7" ht="12.75">
      <c r="A97" s="118" t="s">
        <v>238</v>
      </c>
      <c r="B97" s="111" t="s">
        <v>239</v>
      </c>
      <c r="C97" s="7">
        <f>SUM(C88:C96)</f>
        <v>0</v>
      </c>
      <c r="D97" s="170"/>
      <c r="E97" s="7"/>
      <c r="F97" s="173"/>
      <c r="G97" s="169"/>
    </row>
    <row r="98" spans="1:7" ht="12.75">
      <c r="A98" s="121" t="s">
        <v>240</v>
      </c>
      <c r="B98" s="111"/>
      <c r="C98" s="9"/>
      <c r="D98" s="172"/>
      <c r="E98" s="9"/>
      <c r="F98" s="173"/>
      <c r="G98" s="169"/>
    </row>
    <row r="99" spans="1:25" ht="12.75">
      <c r="A99" s="124" t="s">
        <v>241</v>
      </c>
      <c r="B99" s="125" t="s">
        <v>242</v>
      </c>
      <c r="C99" s="159">
        <f>C24+C25+C50+C59+C73+C82+C87+C97</f>
        <v>514879187</v>
      </c>
      <c r="D99" s="159">
        <f>D24+D25+D50+D59+D73+D82+D87+D97</f>
        <v>94718050</v>
      </c>
      <c r="E99" s="159">
        <f>E24+E25+E50+E59+E73+E82+E87+E97</f>
        <v>99929111</v>
      </c>
      <c r="F99" s="159">
        <f>F24+F25+F50+F59+F73+F82+F87+F97</f>
        <v>709526348</v>
      </c>
      <c r="G99" s="171"/>
      <c r="H99" s="160"/>
      <c r="I99" s="160"/>
      <c r="J99" s="160"/>
      <c r="K99" s="160"/>
      <c r="L99" s="160"/>
      <c r="M99" s="160"/>
      <c r="N99" s="160"/>
      <c r="O99" s="160"/>
      <c r="P99" s="160"/>
      <c r="Q99" s="160"/>
      <c r="R99" s="160"/>
      <c r="S99" s="160"/>
      <c r="T99" s="160"/>
      <c r="U99" s="160"/>
      <c r="V99" s="160"/>
      <c r="W99" s="160"/>
      <c r="X99" s="83"/>
      <c r="Y99" s="83"/>
    </row>
    <row r="100" spans="1:25" ht="12.75">
      <c r="A100" s="116" t="s">
        <v>243</v>
      </c>
      <c r="B100" s="102" t="s">
        <v>244</v>
      </c>
      <c r="C100" s="159"/>
      <c r="D100" s="159"/>
      <c r="E100" s="159"/>
      <c r="F100" s="173"/>
      <c r="G100" s="171"/>
      <c r="H100" s="160"/>
      <c r="I100" s="160"/>
      <c r="J100" s="160"/>
      <c r="K100" s="160"/>
      <c r="L100" s="160"/>
      <c r="M100" s="160"/>
      <c r="N100" s="160"/>
      <c r="O100" s="160"/>
      <c r="P100" s="160"/>
      <c r="Q100" s="160"/>
      <c r="R100" s="160"/>
      <c r="S100" s="160"/>
      <c r="T100" s="160"/>
      <c r="U100" s="160"/>
      <c r="V100" s="160"/>
      <c r="W100" s="160"/>
      <c r="X100" s="83"/>
      <c r="Y100" s="83"/>
    </row>
    <row r="101" spans="1:25" ht="12.75">
      <c r="A101" s="116" t="s">
        <v>245</v>
      </c>
      <c r="B101" s="102" t="s">
        <v>246</v>
      </c>
      <c r="C101" s="159"/>
      <c r="D101" s="159"/>
      <c r="E101" s="159"/>
      <c r="F101" s="173"/>
      <c r="G101" s="171"/>
      <c r="H101" s="160"/>
      <c r="I101" s="160"/>
      <c r="J101" s="160"/>
      <c r="K101" s="160"/>
      <c r="L101" s="160"/>
      <c r="M101" s="160"/>
      <c r="N101" s="160"/>
      <c r="O101" s="160"/>
      <c r="P101" s="160"/>
      <c r="Q101" s="160"/>
      <c r="R101" s="160"/>
      <c r="S101" s="160"/>
      <c r="T101" s="160"/>
      <c r="U101" s="160"/>
      <c r="V101" s="160"/>
      <c r="W101" s="160"/>
      <c r="X101" s="83"/>
      <c r="Y101" s="83"/>
    </row>
    <row r="102" spans="1:25" ht="12.75">
      <c r="A102" s="116" t="s">
        <v>247</v>
      </c>
      <c r="B102" s="102" t="s">
        <v>248</v>
      </c>
      <c r="C102" s="130"/>
      <c r="D102" s="130"/>
      <c r="E102" s="130"/>
      <c r="F102" s="173"/>
      <c r="G102" s="169"/>
      <c r="H102" s="161"/>
      <c r="I102" s="161"/>
      <c r="J102" s="161"/>
      <c r="K102" s="161"/>
      <c r="L102" s="161"/>
      <c r="M102" s="161"/>
      <c r="N102" s="161"/>
      <c r="O102" s="161"/>
      <c r="P102" s="161"/>
      <c r="Q102" s="161"/>
      <c r="R102" s="161"/>
      <c r="S102" s="161"/>
      <c r="T102" s="161"/>
      <c r="U102" s="161"/>
      <c r="V102" s="161"/>
      <c r="W102" s="161"/>
      <c r="X102" s="83"/>
      <c r="Y102" s="83"/>
    </row>
    <row r="103" spans="1:25" ht="12.75">
      <c r="A103" s="132" t="s">
        <v>249</v>
      </c>
      <c r="B103" s="109" t="s">
        <v>250</v>
      </c>
      <c r="C103" s="162"/>
      <c r="D103" s="162"/>
      <c r="E103" s="162"/>
      <c r="F103" s="173"/>
      <c r="G103" s="171"/>
      <c r="H103" s="163"/>
      <c r="I103" s="163"/>
      <c r="J103" s="163"/>
      <c r="K103" s="163"/>
      <c r="L103" s="163"/>
      <c r="M103" s="163"/>
      <c r="N103" s="163"/>
      <c r="O103" s="163"/>
      <c r="P103" s="163"/>
      <c r="Q103" s="163"/>
      <c r="R103" s="163"/>
      <c r="S103" s="163"/>
      <c r="T103" s="163"/>
      <c r="U103" s="163"/>
      <c r="V103" s="163"/>
      <c r="W103" s="163"/>
      <c r="X103" s="83"/>
      <c r="Y103" s="83"/>
    </row>
    <row r="104" spans="1:25" ht="12.75">
      <c r="A104" s="136" t="s">
        <v>251</v>
      </c>
      <c r="B104" s="102" t="s">
        <v>252</v>
      </c>
      <c r="C104" s="162"/>
      <c r="D104" s="162"/>
      <c r="E104" s="162"/>
      <c r="F104" s="173"/>
      <c r="G104" s="171"/>
      <c r="H104" s="163"/>
      <c r="I104" s="163"/>
      <c r="J104" s="163"/>
      <c r="K104" s="163"/>
      <c r="L104" s="163"/>
      <c r="M104" s="163"/>
      <c r="N104" s="163"/>
      <c r="O104" s="163"/>
      <c r="P104" s="163"/>
      <c r="Q104" s="163"/>
      <c r="R104" s="163"/>
      <c r="S104" s="163"/>
      <c r="T104" s="163"/>
      <c r="U104" s="163"/>
      <c r="V104" s="163"/>
      <c r="W104" s="163"/>
      <c r="X104" s="83"/>
      <c r="Y104" s="83"/>
    </row>
    <row r="105" spans="1:25" ht="12.75">
      <c r="A105" s="136" t="s">
        <v>251</v>
      </c>
      <c r="B105" s="102" t="s">
        <v>253</v>
      </c>
      <c r="C105" s="159"/>
      <c r="D105" s="159"/>
      <c r="E105" s="159"/>
      <c r="F105" s="173"/>
      <c r="G105" s="171"/>
      <c r="H105" s="160"/>
      <c r="I105" s="160"/>
      <c r="J105" s="160"/>
      <c r="K105" s="160"/>
      <c r="L105" s="160"/>
      <c r="M105" s="160"/>
      <c r="N105" s="160"/>
      <c r="O105" s="160"/>
      <c r="P105" s="160"/>
      <c r="Q105" s="160"/>
      <c r="R105" s="160"/>
      <c r="S105" s="160"/>
      <c r="T105" s="160"/>
      <c r="U105" s="160"/>
      <c r="V105" s="160"/>
      <c r="W105" s="160"/>
      <c r="X105" s="83"/>
      <c r="Y105" s="83"/>
    </row>
    <row r="106" spans="1:25" ht="12.75">
      <c r="A106" s="116" t="s">
        <v>254</v>
      </c>
      <c r="B106" s="102" t="s">
        <v>255</v>
      </c>
      <c r="C106" s="159"/>
      <c r="D106" s="159"/>
      <c r="E106" s="159"/>
      <c r="F106" s="173"/>
      <c r="G106" s="171"/>
      <c r="H106" s="160"/>
      <c r="I106" s="160"/>
      <c r="J106" s="160"/>
      <c r="K106" s="160"/>
      <c r="L106" s="160"/>
      <c r="M106" s="160"/>
      <c r="N106" s="160"/>
      <c r="O106" s="160"/>
      <c r="P106" s="160"/>
      <c r="Q106" s="160"/>
      <c r="R106" s="160"/>
      <c r="S106" s="160"/>
      <c r="T106" s="160"/>
      <c r="U106" s="160"/>
      <c r="V106" s="160"/>
      <c r="W106" s="160"/>
      <c r="X106" s="83"/>
      <c r="Y106" s="83"/>
    </row>
    <row r="107" spans="1:25" ht="12.75">
      <c r="A107" s="116" t="s">
        <v>256</v>
      </c>
      <c r="B107" s="102" t="s">
        <v>257</v>
      </c>
      <c r="C107" s="138"/>
      <c r="D107" s="138"/>
      <c r="E107" s="138"/>
      <c r="F107" s="173"/>
      <c r="G107" s="169"/>
      <c r="H107" s="164"/>
      <c r="I107" s="164"/>
      <c r="J107" s="164"/>
      <c r="K107" s="164"/>
      <c r="L107" s="164"/>
      <c r="M107" s="164"/>
      <c r="N107" s="164"/>
      <c r="O107" s="164"/>
      <c r="P107" s="164"/>
      <c r="Q107" s="164"/>
      <c r="R107" s="164"/>
      <c r="S107" s="164"/>
      <c r="T107" s="164"/>
      <c r="U107" s="164"/>
      <c r="V107" s="164"/>
      <c r="W107" s="164"/>
      <c r="X107" s="83"/>
      <c r="Y107" s="83"/>
    </row>
    <row r="108" spans="1:25" ht="12.75">
      <c r="A108" s="116" t="s">
        <v>258</v>
      </c>
      <c r="B108" s="102" t="s">
        <v>259</v>
      </c>
      <c r="C108" s="162"/>
      <c r="D108" s="162"/>
      <c r="E108" s="162"/>
      <c r="F108" s="173"/>
      <c r="G108" s="171"/>
      <c r="H108" s="163"/>
      <c r="I108" s="163"/>
      <c r="J108" s="163"/>
      <c r="K108" s="163"/>
      <c r="L108" s="163"/>
      <c r="M108" s="163"/>
      <c r="N108" s="163"/>
      <c r="O108" s="163"/>
      <c r="P108" s="163"/>
      <c r="Q108" s="163"/>
      <c r="R108" s="163"/>
      <c r="S108" s="163"/>
      <c r="T108" s="163"/>
      <c r="U108" s="163"/>
      <c r="V108" s="163"/>
      <c r="W108" s="163"/>
      <c r="X108" s="83"/>
      <c r="Y108" s="83"/>
    </row>
    <row r="109" spans="1:25" ht="12.75">
      <c r="A109" s="116" t="s">
        <v>260</v>
      </c>
      <c r="B109" s="102" t="s">
        <v>261</v>
      </c>
      <c r="C109" s="162"/>
      <c r="D109" s="162"/>
      <c r="E109" s="162"/>
      <c r="F109" s="173"/>
      <c r="G109" s="171"/>
      <c r="H109" s="163"/>
      <c r="I109" s="163"/>
      <c r="J109" s="163"/>
      <c r="K109" s="163"/>
      <c r="L109" s="163"/>
      <c r="M109" s="163"/>
      <c r="N109" s="163"/>
      <c r="O109" s="163"/>
      <c r="P109" s="163"/>
      <c r="Q109" s="163"/>
      <c r="R109" s="163"/>
      <c r="S109" s="163"/>
      <c r="T109" s="163"/>
      <c r="U109" s="163"/>
      <c r="V109" s="163"/>
      <c r="W109" s="163"/>
      <c r="X109" s="83"/>
      <c r="Y109" s="83"/>
    </row>
    <row r="110" spans="1:25" ht="12.75">
      <c r="A110" s="140" t="s">
        <v>262</v>
      </c>
      <c r="B110" s="109" t="s">
        <v>263</v>
      </c>
      <c r="C110" s="162"/>
      <c r="D110" s="162"/>
      <c r="E110" s="162"/>
      <c r="F110" s="173"/>
      <c r="G110" s="169"/>
      <c r="H110" s="163"/>
      <c r="I110" s="163"/>
      <c r="J110" s="163"/>
      <c r="K110" s="163"/>
      <c r="L110" s="163"/>
      <c r="M110" s="163"/>
      <c r="N110" s="163"/>
      <c r="O110" s="163"/>
      <c r="P110" s="163"/>
      <c r="Q110" s="163"/>
      <c r="R110" s="163"/>
      <c r="S110" s="163"/>
      <c r="T110" s="163"/>
      <c r="U110" s="163"/>
      <c r="V110" s="163"/>
      <c r="W110" s="163"/>
      <c r="X110" s="83"/>
      <c r="Y110" s="83"/>
    </row>
    <row r="111" spans="1:25" ht="12.75">
      <c r="A111" s="136" t="s">
        <v>264</v>
      </c>
      <c r="B111" s="102" t="s">
        <v>265</v>
      </c>
      <c r="C111" s="162"/>
      <c r="D111" s="162"/>
      <c r="E111" s="162"/>
      <c r="F111" s="173"/>
      <c r="G111" s="171"/>
      <c r="H111" s="163"/>
      <c r="I111" s="163"/>
      <c r="J111" s="163"/>
      <c r="K111" s="163"/>
      <c r="L111" s="163"/>
      <c r="M111" s="163"/>
      <c r="N111" s="163"/>
      <c r="O111" s="163"/>
      <c r="P111" s="163"/>
      <c r="Q111" s="163"/>
      <c r="R111" s="163"/>
      <c r="S111" s="163"/>
      <c r="T111" s="163"/>
      <c r="U111" s="163"/>
      <c r="V111" s="163"/>
      <c r="W111" s="163"/>
      <c r="X111" s="83"/>
      <c r="Y111" s="83"/>
    </row>
    <row r="112" spans="1:25" ht="12.75">
      <c r="A112" s="136" t="s">
        <v>266</v>
      </c>
      <c r="B112" s="102" t="s">
        <v>267</v>
      </c>
      <c r="C112" s="162">
        <f>'2.kiadások működés,felh.Önk.'!AE112</f>
        <v>7369169</v>
      </c>
      <c r="D112" s="162"/>
      <c r="E112" s="162"/>
      <c r="F112" s="173"/>
      <c r="G112" s="171"/>
      <c r="H112" s="163"/>
      <c r="I112" s="163"/>
      <c r="J112" s="163"/>
      <c r="K112" s="163"/>
      <c r="L112" s="163"/>
      <c r="M112" s="163"/>
      <c r="N112" s="163"/>
      <c r="O112" s="163"/>
      <c r="P112" s="163"/>
      <c r="Q112" s="163"/>
      <c r="R112" s="163"/>
      <c r="S112" s="163"/>
      <c r="T112" s="163"/>
      <c r="U112" s="163"/>
      <c r="V112" s="163"/>
      <c r="W112" s="163"/>
      <c r="X112" s="83"/>
      <c r="Y112" s="83"/>
    </row>
    <row r="113" spans="1:25" ht="12.75">
      <c r="A113" s="140" t="s">
        <v>268</v>
      </c>
      <c r="B113" s="109" t="s">
        <v>269</v>
      </c>
      <c r="C113" s="162"/>
      <c r="D113" s="162"/>
      <c r="E113" s="162"/>
      <c r="F113" s="173"/>
      <c r="G113" s="171"/>
      <c r="H113" s="163"/>
      <c r="I113" s="163"/>
      <c r="J113" s="163"/>
      <c r="K113" s="163"/>
      <c r="L113" s="163"/>
      <c r="M113" s="163"/>
      <c r="N113" s="163"/>
      <c r="O113" s="163"/>
      <c r="P113" s="163"/>
      <c r="Q113" s="163"/>
      <c r="R113" s="163"/>
      <c r="S113" s="163"/>
      <c r="T113" s="163"/>
      <c r="U113" s="163"/>
      <c r="V113" s="163"/>
      <c r="W113" s="163"/>
      <c r="X113" s="83"/>
      <c r="Y113" s="83"/>
    </row>
    <row r="114" spans="1:25" ht="12.75">
      <c r="A114" s="136" t="s">
        <v>270</v>
      </c>
      <c r="B114" s="102" t="s">
        <v>271</v>
      </c>
      <c r="C114" s="138"/>
      <c r="D114" s="138"/>
      <c r="E114" s="138"/>
      <c r="F114" s="173"/>
      <c r="G114" s="169"/>
      <c r="H114" s="164"/>
      <c r="I114" s="164"/>
      <c r="J114" s="164"/>
      <c r="K114" s="164"/>
      <c r="L114" s="164"/>
      <c r="M114" s="164"/>
      <c r="N114" s="164"/>
      <c r="O114" s="164"/>
      <c r="P114" s="164"/>
      <c r="Q114" s="164"/>
      <c r="R114" s="164"/>
      <c r="S114" s="164"/>
      <c r="T114" s="164"/>
      <c r="U114" s="164"/>
      <c r="V114" s="164"/>
      <c r="W114" s="164"/>
      <c r="X114" s="83"/>
      <c r="Y114" s="83"/>
    </row>
    <row r="115" spans="1:25" ht="12.75">
      <c r="A115" s="136" t="s">
        <v>272</v>
      </c>
      <c r="B115" s="102" t="s">
        <v>273</v>
      </c>
      <c r="C115" s="162"/>
      <c r="D115" s="162"/>
      <c r="E115" s="162"/>
      <c r="F115" s="173"/>
      <c r="G115" s="171"/>
      <c r="H115" s="163"/>
      <c r="I115" s="163"/>
      <c r="J115" s="163"/>
      <c r="K115" s="163"/>
      <c r="L115" s="163"/>
      <c r="M115" s="163"/>
      <c r="N115" s="163"/>
      <c r="O115" s="163"/>
      <c r="P115" s="163"/>
      <c r="Q115" s="163"/>
      <c r="R115" s="163"/>
      <c r="S115" s="163"/>
      <c r="T115" s="163"/>
      <c r="U115" s="163"/>
      <c r="V115" s="163"/>
      <c r="W115" s="163"/>
      <c r="X115" s="83"/>
      <c r="Y115" s="83"/>
    </row>
    <row r="116" spans="1:25" ht="12.75">
      <c r="A116" s="136" t="s">
        <v>274</v>
      </c>
      <c r="B116" s="102" t="s">
        <v>275</v>
      </c>
      <c r="C116" s="159"/>
      <c r="D116" s="159"/>
      <c r="E116" s="159"/>
      <c r="F116" s="173"/>
      <c r="G116" s="171"/>
      <c r="H116" s="160"/>
      <c r="I116" s="160"/>
      <c r="J116" s="160"/>
      <c r="K116" s="160"/>
      <c r="L116" s="160"/>
      <c r="M116" s="160"/>
      <c r="N116" s="160"/>
      <c r="O116" s="160"/>
      <c r="P116" s="160"/>
      <c r="Q116" s="160"/>
      <c r="R116" s="160"/>
      <c r="S116" s="160"/>
      <c r="T116" s="160"/>
      <c r="U116" s="160"/>
      <c r="V116" s="160"/>
      <c r="W116" s="160"/>
      <c r="X116" s="83"/>
      <c r="Y116" s="83"/>
    </row>
    <row r="117" spans="1:25" ht="12.75">
      <c r="A117" s="136" t="s">
        <v>276</v>
      </c>
      <c r="B117" s="102" t="s">
        <v>277</v>
      </c>
      <c r="C117" s="162"/>
      <c r="D117" s="162"/>
      <c r="E117" s="162"/>
      <c r="F117" s="173"/>
      <c r="G117" s="171"/>
      <c r="H117" s="163"/>
      <c r="I117" s="163"/>
      <c r="J117" s="163"/>
      <c r="K117" s="163"/>
      <c r="L117" s="163"/>
      <c r="M117" s="163"/>
      <c r="N117" s="163"/>
      <c r="O117" s="163"/>
      <c r="P117" s="163"/>
      <c r="Q117" s="163"/>
      <c r="R117" s="163"/>
      <c r="S117" s="163"/>
      <c r="T117" s="163"/>
      <c r="U117" s="163"/>
      <c r="V117" s="163"/>
      <c r="W117" s="163"/>
      <c r="X117" s="83"/>
      <c r="Y117" s="83"/>
    </row>
    <row r="118" spans="1:25" ht="12.75">
      <c r="A118" s="142" t="s">
        <v>278</v>
      </c>
      <c r="B118" s="114" t="s">
        <v>279</v>
      </c>
      <c r="C118" s="162">
        <f>C103+C110+C111+C112+C113+C114+C115+C116+C117</f>
        <v>7369169</v>
      </c>
      <c r="D118" s="162"/>
      <c r="E118" s="162"/>
      <c r="F118" s="173"/>
      <c r="G118" s="171"/>
      <c r="H118" s="163"/>
      <c r="I118" s="163"/>
      <c r="J118" s="163"/>
      <c r="K118" s="163"/>
      <c r="L118" s="163"/>
      <c r="M118" s="163"/>
      <c r="N118" s="163"/>
      <c r="O118" s="163"/>
      <c r="P118" s="163"/>
      <c r="Q118" s="163"/>
      <c r="R118" s="163"/>
      <c r="S118" s="163"/>
      <c r="T118" s="163"/>
      <c r="U118" s="163"/>
      <c r="V118" s="163"/>
      <c r="W118" s="163"/>
      <c r="X118" s="83"/>
      <c r="Y118" s="83"/>
    </row>
    <row r="119" spans="1:25" ht="12.75">
      <c r="A119" s="136" t="s">
        <v>280</v>
      </c>
      <c r="B119" s="102" t="s">
        <v>281</v>
      </c>
      <c r="C119" s="138"/>
      <c r="D119" s="138"/>
      <c r="E119" s="138"/>
      <c r="F119" s="173"/>
      <c r="G119" s="169"/>
      <c r="H119" s="164"/>
      <c r="I119" s="164"/>
      <c r="J119" s="164"/>
      <c r="K119" s="164"/>
      <c r="L119" s="164"/>
      <c r="M119" s="164"/>
      <c r="N119" s="164"/>
      <c r="O119" s="164"/>
      <c r="P119" s="164"/>
      <c r="Q119" s="164"/>
      <c r="R119" s="164"/>
      <c r="S119" s="164"/>
      <c r="T119" s="164"/>
      <c r="U119" s="164"/>
      <c r="V119" s="164"/>
      <c r="W119" s="164"/>
      <c r="X119" s="83"/>
      <c r="Y119" s="83"/>
    </row>
    <row r="120" spans="1:25" ht="12.75">
      <c r="A120" s="116" t="s">
        <v>282</v>
      </c>
      <c r="B120" s="102" t="s">
        <v>283</v>
      </c>
      <c r="C120" s="159"/>
      <c r="D120" s="159"/>
      <c r="E120" s="159"/>
      <c r="F120" s="173"/>
      <c r="G120" s="171"/>
      <c r="H120" s="160"/>
      <c r="I120" s="160"/>
      <c r="J120" s="160"/>
      <c r="K120" s="160"/>
      <c r="L120" s="160"/>
      <c r="M120" s="160"/>
      <c r="N120" s="160"/>
      <c r="O120" s="160"/>
      <c r="P120" s="160"/>
      <c r="Q120" s="160"/>
      <c r="R120" s="160"/>
      <c r="S120" s="160"/>
      <c r="T120" s="160"/>
      <c r="U120" s="160"/>
      <c r="V120" s="160"/>
      <c r="W120" s="160"/>
      <c r="X120" s="83"/>
      <c r="Y120" s="83"/>
    </row>
    <row r="121" spans="1:25" ht="12.75">
      <c r="A121" s="136" t="s">
        <v>284</v>
      </c>
      <c r="B121" s="102" t="s">
        <v>285</v>
      </c>
      <c r="C121" s="138"/>
      <c r="D121" s="138"/>
      <c r="E121" s="138"/>
      <c r="F121" s="173"/>
      <c r="G121" s="169"/>
      <c r="H121" s="164"/>
      <c r="I121" s="164"/>
      <c r="J121" s="164"/>
      <c r="K121" s="164"/>
      <c r="L121" s="164"/>
      <c r="M121" s="164"/>
      <c r="N121" s="164"/>
      <c r="O121" s="164"/>
      <c r="P121" s="164"/>
      <c r="Q121" s="164"/>
      <c r="R121" s="164"/>
      <c r="S121" s="164"/>
      <c r="T121" s="164"/>
      <c r="U121" s="164"/>
      <c r="V121" s="164"/>
      <c r="W121" s="164"/>
      <c r="X121" s="83"/>
      <c r="Y121" s="83"/>
    </row>
    <row r="122" spans="1:25" ht="12.75">
      <c r="A122" s="136" t="s">
        <v>286</v>
      </c>
      <c r="B122" s="102" t="s">
        <v>287</v>
      </c>
      <c r="C122" s="9"/>
      <c r="D122" s="172"/>
      <c r="E122" s="9"/>
      <c r="F122" s="173"/>
      <c r="G122" s="169"/>
      <c r="H122" s="83"/>
      <c r="I122" s="83"/>
      <c r="J122" s="83"/>
      <c r="K122" s="83"/>
      <c r="L122" s="83"/>
      <c r="M122" s="83"/>
      <c r="N122" s="83"/>
      <c r="O122" s="83"/>
      <c r="P122" s="83"/>
      <c r="Q122" s="83"/>
      <c r="R122" s="83"/>
      <c r="S122" s="83"/>
      <c r="T122" s="83"/>
      <c r="U122" s="83"/>
      <c r="V122" s="83"/>
      <c r="W122" s="83"/>
      <c r="X122" s="83"/>
      <c r="Y122" s="83"/>
    </row>
    <row r="123" spans="1:25" ht="12.75">
      <c r="A123" s="136" t="s">
        <v>288</v>
      </c>
      <c r="B123" s="102" t="s">
        <v>289</v>
      </c>
      <c r="C123" s="147"/>
      <c r="D123" s="174"/>
      <c r="E123" s="147"/>
      <c r="F123" s="147"/>
      <c r="G123" s="83"/>
      <c r="H123" s="83"/>
      <c r="I123" s="83"/>
      <c r="J123" s="83"/>
      <c r="K123" s="83"/>
      <c r="L123" s="83"/>
      <c r="M123" s="83"/>
      <c r="N123" s="83"/>
      <c r="O123" s="83"/>
      <c r="P123" s="83"/>
      <c r="Q123" s="83"/>
      <c r="R123" s="83"/>
      <c r="S123" s="83"/>
      <c r="T123" s="83"/>
      <c r="U123" s="83"/>
      <c r="V123" s="83"/>
      <c r="W123" s="83"/>
      <c r="X123" s="83"/>
      <c r="Y123" s="83"/>
    </row>
    <row r="124" spans="1:25" ht="12.75">
      <c r="A124" s="142" t="s">
        <v>290</v>
      </c>
      <c r="B124" s="114" t="s">
        <v>291</v>
      </c>
      <c r="C124" s="147"/>
      <c r="D124" s="174"/>
      <c r="E124" s="147"/>
      <c r="F124" s="147"/>
      <c r="G124" s="83"/>
      <c r="H124" s="83"/>
      <c r="I124" s="83"/>
      <c r="J124" s="83"/>
      <c r="K124" s="83"/>
      <c r="L124" s="83"/>
      <c r="M124" s="83"/>
      <c r="N124" s="83"/>
      <c r="O124" s="83"/>
      <c r="P124" s="83"/>
      <c r="Q124" s="83"/>
      <c r="R124" s="83"/>
      <c r="S124" s="83"/>
      <c r="T124" s="83"/>
      <c r="U124" s="83"/>
      <c r="V124" s="83"/>
      <c r="W124" s="83"/>
      <c r="X124" s="83"/>
      <c r="Y124" s="83"/>
    </row>
    <row r="125" spans="1:25" ht="12.75">
      <c r="A125" s="116" t="s">
        <v>292</v>
      </c>
      <c r="B125" s="102" t="s">
        <v>293</v>
      </c>
      <c r="C125" s="147"/>
      <c r="D125" s="174"/>
      <c r="E125" s="147"/>
      <c r="F125" s="147"/>
      <c r="G125" s="83"/>
      <c r="H125" s="83"/>
      <c r="I125" s="83"/>
      <c r="J125" s="83"/>
      <c r="K125" s="83"/>
      <c r="L125" s="83"/>
      <c r="M125" s="83"/>
      <c r="N125" s="83"/>
      <c r="O125" s="83"/>
      <c r="P125" s="83"/>
      <c r="Q125" s="83"/>
      <c r="R125" s="83"/>
      <c r="S125" s="83"/>
      <c r="T125" s="83"/>
      <c r="U125" s="83"/>
      <c r="V125" s="83"/>
      <c r="W125" s="83"/>
      <c r="X125" s="83"/>
      <c r="Y125" s="83"/>
    </row>
    <row r="126" spans="1:25" ht="12.75">
      <c r="A126" s="116" t="s">
        <v>294</v>
      </c>
      <c r="B126" s="102" t="s">
        <v>295</v>
      </c>
      <c r="C126" s="147"/>
      <c r="D126" s="174"/>
      <c r="E126" s="147"/>
      <c r="F126" s="147"/>
      <c r="G126" s="83"/>
      <c r="H126" s="83"/>
      <c r="I126" s="83"/>
      <c r="J126" s="83"/>
      <c r="K126" s="83"/>
      <c r="L126" s="83"/>
      <c r="M126" s="83"/>
      <c r="N126" s="83"/>
      <c r="O126" s="83"/>
      <c r="P126" s="83"/>
      <c r="Q126" s="83"/>
      <c r="R126" s="83"/>
      <c r="S126" s="83"/>
      <c r="T126" s="83"/>
      <c r="U126" s="83"/>
      <c r="V126" s="83"/>
      <c r="W126" s="83"/>
      <c r="X126" s="83"/>
      <c r="Y126" s="83"/>
    </row>
    <row r="127" spans="1:25" ht="12.75">
      <c r="A127" s="148" t="s">
        <v>296</v>
      </c>
      <c r="B127" s="149" t="s">
        <v>297</v>
      </c>
      <c r="C127" s="152">
        <f>C118+C124+C125+C126</f>
        <v>7369169</v>
      </c>
      <c r="D127" s="174"/>
      <c r="E127" s="147"/>
      <c r="F127" s="147"/>
      <c r="G127" s="83"/>
      <c r="H127" s="83"/>
      <c r="I127" s="83"/>
      <c r="J127" s="83"/>
      <c r="K127" s="83"/>
      <c r="L127" s="83"/>
      <c r="M127" s="83"/>
      <c r="N127" s="83"/>
      <c r="O127" s="83"/>
      <c r="P127" s="83"/>
      <c r="Q127" s="83"/>
      <c r="R127" s="83"/>
      <c r="S127" s="83"/>
      <c r="T127" s="83"/>
      <c r="U127" s="83"/>
      <c r="V127" s="83"/>
      <c r="W127" s="83"/>
      <c r="X127" s="83"/>
      <c r="Y127" s="83"/>
    </row>
    <row r="128" spans="1:25" ht="12.75">
      <c r="A128" s="150" t="s">
        <v>14</v>
      </c>
      <c r="B128" s="150"/>
      <c r="C128" s="152">
        <f>C99+C127</f>
        <v>522248356</v>
      </c>
      <c r="D128" s="175">
        <f>D99+D127</f>
        <v>94718050</v>
      </c>
      <c r="E128" s="152">
        <f>E99+E127</f>
        <v>99929111</v>
      </c>
      <c r="F128" s="152">
        <f>SUM(C128:E128)</f>
        <v>716895517</v>
      </c>
      <c r="G128" s="83"/>
      <c r="H128" s="83"/>
      <c r="I128" s="83"/>
      <c r="J128" s="83"/>
      <c r="K128" s="83"/>
      <c r="L128" s="83"/>
      <c r="M128" s="83"/>
      <c r="N128" s="83"/>
      <c r="O128" s="83"/>
      <c r="P128" s="83"/>
      <c r="Q128" s="83"/>
      <c r="R128" s="83"/>
      <c r="S128" s="83"/>
      <c r="T128" s="83"/>
      <c r="U128" s="83"/>
      <c r="V128" s="83"/>
      <c r="W128" s="83"/>
      <c r="X128" s="83"/>
      <c r="Y128" s="83"/>
    </row>
    <row r="129" spans="2:25" ht="12.75">
      <c r="B129" s="83"/>
      <c r="C129" s="83"/>
      <c r="D129" s="85"/>
      <c r="E129" s="83"/>
      <c r="F129" s="83"/>
      <c r="G129" s="83"/>
      <c r="H129" s="83"/>
      <c r="I129" s="83"/>
      <c r="J129" s="83"/>
      <c r="K129" s="83"/>
      <c r="L129" s="83"/>
      <c r="M129" s="83"/>
      <c r="N129" s="83"/>
      <c r="O129" s="83"/>
      <c r="P129" s="83"/>
      <c r="Q129" s="83"/>
      <c r="R129" s="83"/>
      <c r="S129" s="83"/>
      <c r="T129" s="83"/>
      <c r="U129" s="83"/>
      <c r="V129" s="83"/>
      <c r="W129" s="83"/>
      <c r="X129" s="83"/>
      <c r="Y129" s="83"/>
    </row>
    <row r="130" spans="2:25" ht="12.75">
      <c r="B130" s="83"/>
      <c r="C130" s="83"/>
      <c r="D130" s="85"/>
      <c r="E130" s="83"/>
      <c r="F130" s="83"/>
      <c r="G130" s="83"/>
      <c r="H130" s="83"/>
      <c r="I130" s="83"/>
      <c r="J130" s="83"/>
      <c r="K130" s="83"/>
      <c r="L130" s="83"/>
      <c r="M130" s="83"/>
      <c r="N130" s="83"/>
      <c r="O130" s="83"/>
      <c r="P130" s="83"/>
      <c r="Q130" s="83"/>
      <c r="R130" s="83"/>
      <c r="S130" s="83"/>
      <c r="T130" s="83"/>
      <c r="U130" s="83"/>
      <c r="V130" s="83"/>
      <c r="W130" s="83"/>
      <c r="X130" s="83"/>
      <c r="Y130" s="83"/>
    </row>
    <row r="131" spans="2:25" ht="12.75">
      <c r="B131" s="83"/>
      <c r="C131" s="83"/>
      <c r="D131" s="85"/>
      <c r="E131" s="83"/>
      <c r="F131" s="83"/>
      <c r="G131" s="83"/>
      <c r="H131" s="83"/>
      <c r="I131" s="83"/>
      <c r="J131" s="83"/>
      <c r="K131" s="83"/>
      <c r="L131" s="83"/>
      <c r="M131" s="83"/>
      <c r="N131" s="83"/>
      <c r="O131" s="83"/>
      <c r="P131" s="83"/>
      <c r="Q131" s="83"/>
      <c r="R131" s="83"/>
      <c r="S131" s="83"/>
      <c r="T131" s="83"/>
      <c r="U131" s="83"/>
      <c r="V131" s="83"/>
      <c r="W131" s="83"/>
      <c r="X131" s="83"/>
      <c r="Y131" s="83"/>
    </row>
    <row r="132" spans="2:25" ht="12.75">
      <c r="B132" s="83"/>
      <c r="C132" s="83"/>
      <c r="D132" s="85"/>
      <c r="E132" s="83"/>
      <c r="F132" s="83"/>
      <c r="G132" s="83"/>
      <c r="H132" s="83"/>
      <c r="I132" s="83"/>
      <c r="J132" s="83"/>
      <c r="K132" s="83"/>
      <c r="L132" s="83"/>
      <c r="M132" s="83"/>
      <c r="N132" s="83"/>
      <c r="O132" s="83"/>
      <c r="P132" s="83"/>
      <c r="Q132" s="83"/>
      <c r="R132" s="83"/>
      <c r="S132" s="83"/>
      <c r="T132" s="83"/>
      <c r="U132" s="83"/>
      <c r="V132" s="83"/>
      <c r="W132" s="83"/>
      <c r="X132" s="83"/>
      <c r="Y132" s="83"/>
    </row>
    <row r="133" spans="2:25" ht="12.75">
      <c r="B133" s="83"/>
      <c r="C133" s="83"/>
      <c r="D133" s="85"/>
      <c r="E133" s="83"/>
      <c r="F133" s="83"/>
      <c r="G133" s="83"/>
      <c r="H133" s="83"/>
      <c r="I133" s="83"/>
      <c r="J133" s="83"/>
      <c r="K133" s="83"/>
      <c r="L133" s="83"/>
      <c r="M133" s="83"/>
      <c r="N133" s="83"/>
      <c r="O133" s="83"/>
      <c r="P133" s="83"/>
      <c r="Q133" s="83"/>
      <c r="R133" s="83"/>
      <c r="S133" s="83"/>
      <c r="T133" s="83"/>
      <c r="U133" s="83"/>
      <c r="V133" s="83"/>
      <c r="W133" s="83"/>
      <c r="X133" s="83"/>
      <c r="Y133" s="83"/>
    </row>
    <row r="134" spans="2:25" ht="12.75">
      <c r="B134" s="83"/>
      <c r="C134" s="83"/>
      <c r="D134" s="85"/>
      <c r="E134" s="83"/>
      <c r="F134" s="83"/>
      <c r="G134" s="83"/>
      <c r="H134" s="83"/>
      <c r="I134" s="83"/>
      <c r="J134" s="83"/>
      <c r="K134" s="83"/>
      <c r="L134" s="83"/>
      <c r="M134" s="83"/>
      <c r="N134" s="83"/>
      <c r="O134" s="83"/>
      <c r="P134" s="83"/>
      <c r="Q134" s="83"/>
      <c r="R134" s="83"/>
      <c r="S134" s="83"/>
      <c r="T134" s="83"/>
      <c r="U134" s="83"/>
      <c r="V134" s="83"/>
      <c r="W134" s="83"/>
      <c r="X134" s="83"/>
      <c r="Y134" s="83"/>
    </row>
    <row r="135" spans="2:25" ht="12.75">
      <c r="B135" s="83"/>
      <c r="C135" s="83"/>
      <c r="D135" s="85"/>
      <c r="E135" s="83"/>
      <c r="F135" s="83"/>
      <c r="G135" s="83"/>
      <c r="H135" s="83"/>
      <c r="I135" s="83"/>
      <c r="J135" s="83"/>
      <c r="K135" s="83"/>
      <c r="L135" s="83"/>
      <c r="M135" s="83"/>
      <c r="N135" s="83"/>
      <c r="O135" s="83"/>
      <c r="P135" s="83"/>
      <c r="Q135" s="83"/>
      <c r="R135" s="83"/>
      <c r="S135" s="83"/>
      <c r="T135" s="83"/>
      <c r="U135" s="83"/>
      <c r="V135" s="83"/>
      <c r="W135" s="83"/>
      <c r="X135" s="83"/>
      <c r="Y135" s="83"/>
    </row>
    <row r="136" spans="2:25" ht="12.75">
      <c r="B136" s="83"/>
      <c r="C136" s="83"/>
      <c r="D136" s="85"/>
      <c r="E136" s="83"/>
      <c r="F136" s="83"/>
      <c r="G136" s="83"/>
      <c r="H136" s="83"/>
      <c r="I136" s="83"/>
      <c r="J136" s="83"/>
      <c r="K136" s="83"/>
      <c r="L136" s="83"/>
      <c r="M136" s="83"/>
      <c r="N136" s="83"/>
      <c r="O136" s="83"/>
      <c r="P136" s="83"/>
      <c r="Q136" s="83"/>
      <c r="R136" s="83"/>
      <c r="S136" s="83"/>
      <c r="T136" s="83"/>
      <c r="U136" s="83"/>
      <c r="V136" s="83"/>
      <c r="W136" s="83"/>
      <c r="X136" s="83"/>
      <c r="Y136" s="83"/>
    </row>
    <row r="137" spans="2:25" ht="12.75">
      <c r="B137" s="83"/>
      <c r="C137" s="83"/>
      <c r="D137" s="85"/>
      <c r="E137" s="83"/>
      <c r="F137" s="83"/>
      <c r="G137" s="83"/>
      <c r="H137" s="83"/>
      <c r="I137" s="83"/>
      <c r="J137" s="83"/>
      <c r="K137" s="83"/>
      <c r="L137" s="83"/>
      <c r="M137" s="83"/>
      <c r="N137" s="83"/>
      <c r="O137" s="83"/>
      <c r="P137" s="83"/>
      <c r="Q137" s="83"/>
      <c r="R137" s="83"/>
      <c r="S137" s="83"/>
      <c r="T137" s="83"/>
      <c r="U137" s="83"/>
      <c r="V137" s="83"/>
      <c r="W137" s="83"/>
      <c r="X137" s="83"/>
      <c r="Y137" s="83"/>
    </row>
    <row r="138" spans="2:25" ht="12.75">
      <c r="B138" s="83"/>
      <c r="C138" s="83"/>
      <c r="D138" s="85"/>
      <c r="E138" s="83"/>
      <c r="F138" s="83"/>
      <c r="G138" s="83"/>
      <c r="H138" s="83"/>
      <c r="I138" s="83"/>
      <c r="J138" s="83"/>
      <c r="K138" s="83"/>
      <c r="L138" s="83"/>
      <c r="M138" s="83"/>
      <c r="N138" s="83"/>
      <c r="O138" s="83"/>
      <c r="P138" s="83"/>
      <c r="Q138" s="83"/>
      <c r="R138" s="83"/>
      <c r="S138" s="83"/>
      <c r="T138" s="83"/>
      <c r="U138" s="83"/>
      <c r="V138" s="83"/>
      <c r="W138" s="83"/>
      <c r="X138" s="83"/>
      <c r="Y138" s="83"/>
    </row>
    <row r="139" spans="2:25" ht="12.75">
      <c r="B139" s="83"/>
      <c r="C139" s="83"/>
      <c r="D139" s="85"/>
      <c r="E139" s="83"/>
      <c r="F139" s="83"/>
      <c r="G139" s="83"/>
      <c r="H139" s="83"/>
      <c r="I139" s="83"/>
      <c r="J139" s="83"/>
      <c r="K139" s="83"/>
      <c r="L139" s="83"/>
      <c r="M139" s="83"/>
      <c r="N139" s="83"/>
      <c r="O139" s="83"/>
      <c r="P139" s="83"/>
      <c r="Q139" s="83"/>
      <c r="R139" s="83"/>
      <c r="S139" s="83"/>
      <c r="T139" s="83"/>
      <c r="U139" s="83"/>
      <c r="V139" s="83"/>
      <c r="W139" s="83"/>
      <c r="X139" s="83"/>
      <c r="Y139" s="83"/>
    </row>
    <row r="140" spans="2:25" ht="12.75">
      <c r="B140" s="83"/>
      <c r="C140" s="83"/>
      <c r="D140" s="85"/>
      <c r="E140" s="83"/>
      <c r="F140" s="83"/>
      <c r="G140" s="83"/>
      <c r="H140" s="83"/>
      <c r="I140" s="83"/>
      <c r="J140" s="83"/>
      <c r="K140" s="83"/>
      <c r="L140" s="83"/>
      <c r="M140" s="83"/>
      <c r="N140" s="83"/>
      <c r="O140" s="83"/>
      <c r="P140" s="83"/>
      <c r="Q140" s="83"/>
      <c r="R140" s="83"/>
      <c r="S140" s="83"/>
      <c r="T140" s="83"/>
      <c r="U140" s="83"/>
      <c r="V140" s="83"/>
      <c r="W140" s="83"/>
      <c r="X140" s="83"/>
      <c r="Y140" s="83"/>
    </row>
    <row r="141" spans="2:25" ht="12.75">
      <c r="B141" s="83"/>
      <c r="C141" s="83"/>
      <c r="D141" s="85"/>
      <c r="E141" s="83"/>
      <c r="F141" s="83"/>
      <c r="G141" s="83"/>
      <c r="H141" s="83"/>
      <c r="I141" s="83"/>
      <c r="J141" s="83"/>
      <c r="K141" s="83"/>
      <c r="L141" s="83"/>
      <c r="M141" s="83"/>
      <c r="N141" s="83"/>
      <c r="O141" s="83"/>
      <c r="P141" s="83"/>
      <c r="Q141" s="83"/>
      <c r="R141" s="83"/>
      <c r="S141" s="83"/>
      <c r="T141" s="83"/>
      <c r="U141" s="83"/>
      <c r="V141" s="83"/>
      <c r="W141" s="83"/>
      <c r="X141" s="83"/>
      <c r="Y141" s="83"/>
    </row>
    <row r="142" spans="2:25" ht="12.75">
      <c r="B142" s="83"/>
      <c r="C142" s="83"/>
      <c r="D142" s="85"/>
      <c r="E142" s="83"/>
      <c r="F142" s="83"/>
      <c r="G142" s="83"/>
      <c r="H142" s="83"/>
      <c r="I142" s="83"/>
      <c r="J142" s="83"/>
      <c r="K142" s="83"/>
      <c r="L142" s="83"/>
      <c r="M142" s="83"/>
      <c r="N142" s="83"/>
      <c r="O142" s="83"/>
      <c r="P142" s="83"/>
      <c r="Q142" s="83"/>
      <c r="R142" s="83"/>
      <c r="S142" s="83"/>
      <c r="T142" s="83"/>
      <c r="U142" s="83"/>
      <c r="V142" s="83"/>
      <c r="W142" s="83"/>
      <c r="X142" s="83"/>
      <c r="Y142" s="83"/>
    </row>
    <row r="143" spans="2:25" ht="12.75">
      <c r="B143" s="83"/>
      <c r="C143" s="83"/>
      <c r="D143" s="85"/>
      <c r="E143" s="83"/>
      <c r="F143" s="83"/>
      <c r="G143" s="83"/>
      <c r="H143" s="83"/>
      <c r="I143" s="83"/>
      <c r="J143" s="83"/>
      <c r="K143" s="83"/>
      <c r="L143" s="83"/>
      <c r="M143" s="83"/>
      <c r="N143" s="83"/>
      <c r="O143" s="83"/>
      <c r="P143" s="83"/>
      <c r="Q143" s="83"/>
      <c r="R143" s="83"/>
      <c r="S143" s="83"/>
      <c r="T143" s="83"/>
      <c r="U143" s="83"/>
      <c r="V143" s="83"/>
      <c r="W143" s="83"/>
      <c r="X143" s="83"/>
      <c r="Y143" s="83"/>
    </row>
    <row r="144" spans="2:25" ht="12.75">
      <c r="B144" s="83"/>
      <c r="C144" s="83"/>
      <c r="D144" s="85"/>
      <c r="E144" s="83"/>
      <c r="F144" s="83"/>
      <c r="G144" s="83"/>
      <c r="H144" s="83"/>
      <c r="I144" s="83"/>
      <c r="J144" s="83"/>
      <c r="K144" s="83"/>
      <c r="L144" s="83"/>
      <c r="M144" s="83"/>
      <c r="N144" s="83"/>
      <c r="O144" s="83"/>
      <c r="P144" s="83"/>
      <c r="Q144" s="83"/>
      <c r="R144" s="83"/>
      <c r="S144" s="83"/>
      <c r="T144" s="83"/>
      <c r="U144" s="83"/>
      <c r="V144" s="83"/>
      <c r="W144" s="83"/>
      <c r="X144" s="83"/>
      <c r="Y144" s="83"/>
    </row>
    <row r="145" spans="2:25" ht="12.75">
      <c r="B145" s="83"/>
      <c r="C145" s="83"/>
      <c r="D145" s="85"/>
      <c r="E145" s="83"/>
      <c r="F145" s="83"/>
      <c r="G145" s="83"/>
      <c r="H145" s="83"/>
      <c r="I145" s="83"/>
      <c r="J145" s="83"/>
      <c r="K145" s="83"/>
      <c r="L145" s="83"/>
      <c r="M145" s="83"/>
      <c r="N145" s="83"/>
      <c r="O145" s="83"/>
      <c r="P145" s="83"/>
      <c r="Q145" s="83"/>
      <c r="R145" s="83"/>
      <c r="S145" s="83"/>
      <c r="T145" s="83"/>
      <c r="U145" s="83"/>
      <c r="V145" s="83"/>
      <c r="W145" s="83"/>
      <c r="X145" s="83"/>
      <c r="Y145" s="83"/>
    </row>
    <row r="146" spans="2:25" ht="12.75">
      <c r="B146" s="83"/>
      <c r="C146" s="83"/>
      <c r="D146" s="85"/>
      <c r="E146" s="83"/>
      <c r="F146" s="83"/>
      <c r="G146" s="83"/>
      <c r="H146" s="83"/>
      <c r="I146" s="83"/>
      <c r="J146" s="83"/>
      <c r="K146" s="83"/>
      <c r="L146" s="83"/>
      <c r="M146" s="83"/>
      <c r="N146" s="83"/>
      <c r="O146" s="83"/>
      <c r="P146" s="83"/>
      <c r="Q146" s="83"/>
      <c r="R146" s="83"/>
      <c r="S146" s="83"/>
      <c r="T146" s="83"/>
      <c r="U146" s="83"/>
      <c r="V146" s="83"/>
      <c r="W146" s="83"/>
      <c r="X146" s="83"/>
      <c r="Y146" s="83"/>
    </row>
    <row r="147" spans="2:25" ht="12.75">
      <c r="B147" s="83"/>
      <c r="C147" s="83"/>
      <c r="D147" s="85"/>
      <c r="E147" s="83"/>
      <c r="F147" s="83"/>
      <c r="G147" s="83"/>
      <c r="H147" s="83"/>
      <c r="I147" s="83"/>
      <c r="J147" s="83"/>
      <c r="K147" s="83"/>
      <c r="L147" s="83"/>
      <c r="M147" s="83"/>
      <c r="N147" s="83"/>
      <c r="O147" s="83"/>
      <c r="P147" s="83"/>
      <c r="Q147" s="83"/>
      <c r="R147" s="83"/>
      <c r="S147" s="83"/>
      <c r="T147" s="83"/>
      <c r="U147" s="83"/>
      <c r="V147" s="83"/>
      <c r="W147" s="83"/>
      <c r="X147" s="83"/>
      <c r="Y147" s="83"/>
    </row>
    <row r="148" spans="2:25" ht="12.75">
      <c r="B148" s="83"/>
      <c r="C148" s="83"/>
      <c r="D148" s="85"/>
      <c r="E148" s="83"/>
      <c r="F148" s="83"/>
      <c r="G148" s="83"/>
      <c r="H148" s="83"/>
      <c r="I148" s="83"/>
      <c r="J148" s="83"/>
      <c r="K148" s="83"/>
      <c r="L148" s="83"/>
      <c r="M148" s="83"/>
      <c r="N148" s="83"/>
      <c r="O148" s="83"/>
      <c r="P148" s="83"/>
      <c r="Q148" s="83"/>
      <c r="R148" s="83"/>
      <c r="S148" s="83"/>
      <c r="T148" s="83"/>
      <c r="U148" s="83"/>
      <c r="V148" s="83"/>
      <c r="W148" s="83"/>
      <c r="X148" s="83"/>
      <c r="Y148" s="83"/>
    </row>
    <row r="149" spans="2:25" ht="12.75">
      <c r="B149" s="83"/>
      <c r="C149" s="83"/>
      <c r="D149" s="85"/>
      <c r="E149" s="83"/>
      <c r="F149" s="83"/>
      <c r="G149" s="83"/>
      <c r="H149" s="83"/>
      <c r="I149" s="83"/>
      <c r="J149" s="83"/>
      <c r="K149" s="83"/>
      <c r="L149" s="83"/>
      <c r="M149" s="83"/>
      <c r="N149" s="83"/>
      <c r="O149" s="83"/>
      <c r="P149" s="83"/>
      <c r="Q149" s="83"/>
      <c r="R149" s="83"/>
      <c r="S149" s="83"/>
      <c r="T149" s="83"/>
      <c r="U149" s="83"/>
      <c r="V149" s="83"/>
      <c r="W149" s="83"/>
      <c r="X149" s="83"/>
      <c r="Y149" s="83"/>
    </row>
    <row r="150" spans="2:25" ht="12.75">
      <c r="B150" s="83"/>
      <c r="C150" s="83"/>
      <c r="D150" s="85"/>
      <c r="E150" s="83"/>
      <c r="F150" s="83"/>
      <c r="G150" s="83"/>
      <c r="H150" s="83"/>
      <c r="I150" s="83"/>
      <c r="J150" s="83"/>
      <c r="K150" s="83"/>
      <c r="L150" s="83"/>
      <c r="M150" s="83"/>
      <c r="N150" s="83"/>
      <c r="O150" s="83"/>
      <c r="P150" s="83"/>
      <c r="Q150" s="83"/>
      <c r="R150" s="83"/>
      <c r="S150" s="83"/>
      <c r="T150" s="83"/>
      <c r="U150" s="83"/>
      <c r="V150" s="83"/>
      <c r="W150" s="83"/>
      <c r="X150" s="83"/>
      <c r="Y150" s="83"/>
    </row>
    <row r="151" spans="2:25" ht="12.75">
      <c r="B151" s="83"/>
      <c r="C151" s="83"/>
      <c r="D151" s="85"/>
      <c r="E151" s="83"/>
      <c r="F151" s="83"/>
      <c r="G151" s="83"/>
      <c r="H151" s="83"/>
      <c r="I151" s="83"/>
      <c r="J151" s="83"/>
      <c r="K151" s="83"/>
      <c r="L151" s="83"/>
      <c r="M151" s="83"/>
      <c r="N151" s="83"/>
      <c r="O151" s="83"/>
      <c r="P151" s="83"/>
      <c r="Q151" s="83"/>
      <c r="R151" s="83"/>
      <c r="S151" s="83"/>
      <c r="T151" s="83"/>
      <c r="U151" s="83"/>
      <c r="V151" s="83"/>
      <c r="W151" s="83"/>
      <c r="X151" s="83"/>
      <c r="Y151" s="83"/>
    </row>
    <row r="152" spans="2:25" ht="12.75">
      <c r="B152" s="83"/>
      <c r="C152" s="83"/>
      <c r="D152" s="85"/>
      <c r="E152" s="83"/>
      <c r="F152" s="83"/>
      <c r="G152" s="83"/>
      <c r="H152" s="83"/>
      <c r="I152" s="83"/>
      <c r="J152" s="83"/>
      <c r="K152" s="83"/>
      <c r="L152" s="83"/>
      <c r="M152" s="83"/>
      <c r="N152" s="83"/>
      <c r="O152" s="83"/>
      <c r="P152" s="83"/>
      <c r="Q152" s="83"/>
      <c r="R152" s="83"/>
      <c r="S152" s="83"/>
      <c r="T152" s="83"/>
      <c r="U152" s="83"/>
      <c r="V152" s="83"/>
      <c r="W152" s="83"/>
      <c r="X152" s="83"/>
      <c r="Y152" s="83"/>
    </row>
    <row r="153" spans="2:25" ht="12.75">
      <c r="B153" s="83"/>
      <c r="C153" s="83"/>
      <c r="D153" s="85"/>
      <c r="E153" s="83"/>
      <c r="F153" s="83"/>
      <c r="G153" s="83"/>
      <c r="H153" s="83"/>
      <c r="I153" s="83"/>
      <c r="J153" s="83"/>
      <c r="K153" s="83"/>
      <c r="L153" s="83"/>
      <c r="M153" s="83"/>
      <c r="N153" s="83"/>
      <c r="O153" s="83"/>
      <c r="P153" s="83"/>
      <c r="Q153" s="83"/>
      <c r="R153" s="83"/>
      <c r="S153" s="83"/>
      <c r="T153" s="83"/>
      <c r="U153" s="83"/>
      <c r="V153" s="83"/>
      <c r="W153" s="83"/>
      <c r="X153" s="83"/>
      <c r="Y153" s="83"/>
    </row>
    <row r="154" spans="2:25" ht="12.75">
      <c r="B154" s="83"/>
      <c r="C154" s="83"/>
      <c r="D154" s="85"/>
      <c r="E154" s="83"/>
      <c r="F154" s="83"/>
      <c r="G154" s="83"/>
      <c r="H154" s="83"/>
      <c r="I154" s="83"/>
      <c r="J154" s="83"/>
      <c r="K154" s="83"/>
      <c r="L154" s="83"/>
      <c r="M154" s="83"/>
      <c r="N154" s="83"/>
      <c r="O154" s="83"/>
      <c r="P154" s="83"/>
      <c r="Q154" s="83"/>
      <c r="R154" s="83"/>
      <c r="S154" s="83"/>
      <c r="T154" s="83"/>
      <c r="U154" s="83"/>
      <c r="V154" s="83"/>
      <c r="W154" s="83"/>
      <c r="X154" s="83"/>
      <c r="Y154" s="83"/>
    </row>
    <row r="155" spans="2:25" ht="12.75">
      <c r="B155" s="83"/>
      <c r="C155" s="83"/>
      <c r="D155" s="85"/>
      <c r="E155" s="83"/>
      <c r="F155" s="83"/>
      <c r="G155" s="83"/>
      <c r="H155" s="83"/>
      <c r="I155" s="83"/>
      <c r="J155" s="83"/>
      <c r="K155" s="83"/>
      <c r="L155" s="83"/>
      <c r="M155" s="83"/>
      <c r="N155" s="83"/>
      <c r="O155" s="83"/>
      <c r="P155" s="83"/>
      <c r="Q155" s="83"/>
      <c r="R155" s="83"/>
      <c r="S155" s="83"/>
      <c r="T155" s="83"/>
      <c r="U155" s="83"/>
      <c r="V155" s="83"/>
      <c r="W155" s="83"/>
      <c r="X155" s="83"/>
      <c r="Y155" s="83"/>
    </row>
    <row r="156" spans="2:25" ht="12.75">
      <c r="B156" s="83"/>
      <c r="C156" s="83"/>
      <c r="D156" s="85"/>
      <c r="E156" s="83"/>
      <c r="F156" s="83"/>
      <c r="G156" s="83"/>
      <c r="H156" s="83"/>
      <c r="I156" s="83"/>
      <c r="J156" s="83"/>
      <c r="K156" s="83"/>
      <c r="L156" s="83"/>
      <c r="M156" s="83"/>
      <c r="N156" s="83"/>
      <c r="O156" s="83"/>
      <c r="P156" s="83"/>
      <c r="Q156" s="83"/>
      <c r="R156" s="83"/>
      <c r="S156" s="83"/>
      <c r="T156" s="83"/>
      <c r="U156" s="83"/>
      <c r="V156" s="83"/>
      <c r="W156" s="83"/>
      <c r="X156" s="83"/>
      <c r="Y156" s="83"/>
    </row>
    <row r="157" spans="2:25" ht="12.75">
      <c r="B157" s="83"/>
      <c r="C157" s="83"/>
      <c r="D157" s="85"/>
      <c r="E157" s="83"/>
      <c r="F157" s="83"/>
      <c r="G157" s="83"/>
      <c r="H157" s="83"/>
      <c r="I157" s="83"/>
      <c r="J157" s="83"/>
      <c r="K157" s="83"/>
      <c r="L157" s="83"/>
      <c r="M157" s="83"/>
      <c r="N157" s="83"/>
      <c r="O157" s="83"/>
      <c r="P157" s="83"/>
      <c r="Q157" s="83"/>
      <c r="R157" s="83"/>
      <c r="S157" s="83"/>
      <c r="T157" s="83"/>
      <c r="U157" s="83"/>
      <c r="V157" s="83"/>
      <c r="W157" s="83"/>
      <c r="X157" s="83"/>
      <c r="Y157" s="83"/>
    </row>
    <row r="158" spans="2:25" ht="12.75">
      <c r="B158" s="83"/>
      <c r="C158" s="83"/>
      <c r="D158" s="85"/>
      <c r="E158" s="83"/>
      <c r="F158" s="83"/>
      <c r="G158" s="83"/>
      <c r="H158" s="83"/>
      <c r="I158" s="83"/>
      <c r="J158" s="83"/>
      <c r="K158" s="83"/>
      <c r="L158" s="83"/>
      <c r="M158" s="83"/>
      <c r="N158" s="83"/>
      <c r="O158" s="83"/>
      <c r="P158" s="83"/>
      <c r="Q158" s="83"/>
      <c r="R158" s="83"/>
      <c r="S158" s="83"/>
      <c r="T158" s="83"/>
      <c r="U158" s="83"/>
      <c r="V158" s="83"/>
      <c r="W158" s="83"/>
      <c r="X158" s="83"/>
      <c r="Y158" s="83"/>
    </row>
    <row r="159" spans="2:25" ht="12.75">
      <c r="B159" s="83"/>
      <c r="C159" s="83"/>
      <c r="D159" s="85"/>
      <c r="E159" s="83"/>
      <c r="F159" s="83"/>
      <c r="G159" s="83"/>
      <c r="H159" s="83"/>
      <c r="I159" s="83"/>
      <c r="J159" s="83"/>
      <c r="K159" s="83"/>
      <c r="L159" s="83"/>
      <c r="M159" s="83"/>
      <c r="N159" s="83"/>
      <c r="O159" s="83"/>
      <c r="P159" s="83"/>
      <c r="Q159" s="83"/>
      <c r="R159" s="83"/>
      <c r="S159" s="83"/>
      <c r="T159" s="83"/>
      <c r="U159" s="83"/>
      <c r="V159" s="83"/>
      <c r="W159" s="83"/>
      <c r="X159" s="83"/>
      <c r="Y159" s="83"/>
    </row>
    <row r="160" spans="2:25" ht="12.75">
      <c r="B160" s="83"/>
      <c r="C160" s="83"/>
      <c r="D160" s="85"/>
      <c r="E160" s="83"/>
      <c r="F160" s="83"/>
      <c r="G160" s="83"/>
      <c r="H160" s="83"/>
      <c r="I160" s="83"/>
      <c r="J160" s="83"/>
      <c r="K160" s="83"/>
      <c r="L160" s="83"/>
      <c r="M160" s="83"/>
      <c r="N160" s="83"/>
      <c r="O160" s="83"/>
      <c r="P160" s="83"/>
      <c r="Q160" s="83"/>
      <c r="R160" s="83"/>
      <c r="S160" s="83"/>
      <c r="T160" s="83"/>
      <c r="U160" s="83"/>
      <c r="V160" s="83"/>
      <c r="W160" s="83"/>
      <c r="X160" s="83"/>
      <c r="Y160" s="83"/>
    </row>
    <row r="161" spans="2:25" ht="12.75">
      <c r="B161" s="83"/>
      <c r="C161" s="83"/>
      <c r="D161" s="85"/>
      <c r="E161" s="83"/>
      <c r="F161" s="83"/>
      <c r="G161" s="83"/>
      <c r="H161" s="83"/>
      <c r="I161" s="83"/>
      <c r="J161" s="83"/>
      <c r="K161" s="83"/>
      <c r="L161" s="83"/>
      <c r="M161" s="83"/>
      <c r="N161" s="83"/>
      <c r="O161" s="83"/>
      <c r="P161" s="83"/>
      <c r="Q161" s="83"/>
      <c r="R161" s="83"/>
      <c r="S161" s="83"/>
      <c r="T161" s="83"/>
      <c r="U161" s="83"/>
      <c r="V161" s="83"/>
      <c r="W161" s="83"/>
      <c r="X161" s="83"/>
      <c r="Y161" s="83"/>
    </row>
    <row r="162" spans="2:25" ht="12.75">
      <c r="B162" s="83"/>
      <c r="C162" s="83"/>
      <c r="D162" s="85"/>
      <c r="E162" s="83"/>
      <c r="F162" s="83"/>
      <c r="G162" s="83"/>
      <c r="H162" s="83"/>
      <c r="I162" s="83"/>
      <c r="J162" s="83"/>
      <c r="K162" s="83"/>
      <c r="L162" s="83"/>
      <c r="M162" s="83"/>
      <c r="N162" s="83"/>
      <c r="O162" s="83"/>
      <c r="P162" s="83"/>
      <c r="Q162" s="83"/>
      <c r="R162" s="83"/>
      <c r="S162" s="83"/>
      <c r="T162" s="83"/>
      <c r="U162" s="83"/>
      <c r="V162" s="83"/>
      <c r="W162" s="83"/>
      <c r="X162" s="83"/>
      <c r="Y162" s="83"/>
    </row>
    <row r="163" spans="2:25" ht="12.75">
      <c r="B163" s="83"/>
      <c r="C163" s="83"/>
      <c r="D163" s="85"/>
      <c r="E163" s="83"/>
      <c r="F163" s="83"/>
      <c r="G163" s="83"/>
      <c r="H163" s="83"/>
      <c r="I163" s="83"/>
      <c r="J163" s="83"/>
      <c r="K163" s="83"/>
      <c r="L163" s="83"/>
      <c r="M163" s="83"/>
      <c r="N163" s="83"/>
      <c r="O163" s="83"/>
      <c r="P163" s="83"/>
      <c r="Q163" s="83"/>
      <c r="R163" s="83"/>
      <c r="S163" s="83"/>
      <c r="T163" s="83"/>
      <c r="U163" s="83"/>
      <c r="V163" s="83"/>
      <c r="W163" s="83"/>
      <c r="X163" s="83"/>
      <c r="Y163" s="83"/>
    </row>
    <row r="164" spans="2:25" ht="12.75">
      <c r="B164" s="83"/>
      <c r="C164" s="83"/>
      <c r="D164" s="85"/>
      <c r="E164" s="83"/>
      <c r="F164" s="83"/>
      <c r="G164" s="83"/>
      <c r="H164" s="83"/>
      <c r="I164" s="83"/>
      <c r="J164" s="83"/>
      <c r="K164" s="83"/>
      <c r="L164" s="83"/>
      <c r="M164" s="83"/>
      <c r="N164" s="83"/>
      <c r="O164" s="83"/>
      <c r="P164" s="83"/>
      <c r="Q164" s="83"/>
      <c r="R164" s="83"/>
      <c r="S164" s="83"/>
      <c r="T164" s="83"/>
      <c r="U164" s="83"/>
      <c r="V164" s="83"/>
      <c r="W164" s="83"/>
      <c r="X164" s="83"/>
      <c r="Y164" s="83"/>
    </row>
    <row r="165" spans="2:25" ht="12.75">
      <c r="B165" s="83"/>
      <c r="C165" s="83"/>
      <c r="D165" s="85"/>
      <c r="E165" s="83"/>
      <c r="F165" s="83"/>
      <c r="G165" s="83"/>
      <c r="H165" s="83"/>
      <c r="I165" s="83"/>
      <c r="J165" s="83"/>
      <c r="K165" s="83"/>
      <c r="L165" s="83"/>
      <c r="M165" s="83"/>
      <c r="N165" s="83"/>
      <c r="O165" s="83"/>
      <c r="P165" s="83"/>
      <c r="Q165" s="83"/>
      <c r="R165" s="83"/>
      <c r="S165" s="83"/>
      <c r="T165" s="83"/>
      <c r="U165" s="83"/>
      <c r="V165" s="83"/>
      <c r="W165" s="83"/>
      <c r="X165" s="83"/>
      <c r="Y165" s="83"/>
    </row>
    <row r="166" spans="2:25" ht="12.75">
      <c r="B166" s="83"/>
      <c r="C166" s="83"/>
      <c r="D166" s="85"/>
      <c r="E166" s="83"/>
      <c r="F166" s="83"/>
      <c r="G166" s="83"/>
      <c r="H166" s="83"/>
      <c r="I166" s="83"/>
      <c r="J166" s="83"/>
      <c r="K166" s="83"/>
      <c r="L166" s="83"/>
      <c r="M166" s="83"/>
      <c r="N166" s="83"/>
      <c r="O166" s="83"/>
      <c r="P166" s="83"/>
      <c r="Q166" s="83"/>
      <c r="R166" s="83"/>
      <c r="S166" s="83"/>
      <c r="T166" s="83"/>
      <c r="U166" s="83"/>
      <c r="V166" s="83"/>
      <c r="W166" s="83"/>
      <c r="X166" s="83"/>
      <c r="Y166" s="83"/>
    </row>
    <row r="167" spans="2:25" ht="12.75">
      <c r="B167" s="83"/>
      <c r="C167" s="83"/>
      <c r="D167" s="85"/>
      <c r="E167" s="83"/>
      <c r="F167" s="83"/>
      <c r="G167" s="83"/>
      <c r="H167" s="83"/>
      <c r="I167" s="83"/>
      <c r="J167" s="83"/>
      <c r="K167" s="83"/>
      <c r="L167" s="83"/>
      <c r="M167" s="83"/>
      <c r="N167" s="83"/>
      <c r="O167" s="83"/>
      <c r="P167" s="83"/>
      <c r="Q167" s="83"/>
      <c r="R167" s="83"/>
      <c r="S167" s="83"/>
      <c r="T167" s="83"/>
      <c r="U167" s="83"/>
      <c r="V167" s="83"/>
      <c r="W167" s="83"/>
      <c r="X167" s="83"/>
      <c r="Y167" s="83"/>
    </row>
    <row r="168" spans="2:25" ht="12.75">
      <c r="B168" s="83"/>
      <c r="C168" s="83"/>
      <c r="D168" s="85"/>
      <c r="E168" s="83"/>
      <c r="F168" s="83"/>
      <c r="G168" s="83"/>
      <c r="H168" s="83"/>
      <c r="I168" s="83"/>
      <c r="J168" s="83"/>
      <c r="K168" s="83"/>
      <c r="L168" s="83"/>
      <c r="M168" s="83"/>
      <c r="N168" s="83"/>
      <c r="O168" s="83"/>
      <c r="P168" s="83"/>
      <c r="Q168" s="83"/>
      <c r="R168" s="83"/>
      <c r="S168" s="83"/>
      <c r="T168" s="83"/>
      <c r="U168" s="83"/>
      <c r="V168" s="83"/>
      <c r="W168" s="83"/>
      <c r="X168" s="83"/>
      <c r="Y168" s="83"/>
    </row>
    <row r="169" spans="2:25" ht="12.75">
      <c r="B169" s="83"/>
      <c r="C169" s="83"/>
      <c r="D169" s="85"/>
      <c r="E169" s="83"/>
      <c r="F169" s="83"/>
      <c r="G169" s="83"/>
      <c r="H169" s="83"/>
      <c r="I169" s="83"/>
      <c r="J169" s="83"/>
      <c r="K169" s="83"/>
      <c r="L169" s="83"/>
      <c r="M169" s="83"/>
      <c r="N169" s="83"/>
      <c r="O169" s="83"/>
      <c r="P169" s="83"/>
      <c r="Q169" s="83"/>
      <c r="R169" s="83"/>
      <c r="S169" s="83"/>
      <c r="T169" s="83"/>
      <c r="U169" s="83"/>
      <c r="V169" s="83"/>
      <c r="W169" s="83"/>
      <c r="X169" s="83"/>
      <c r="Y169" s="83"/>
    </row>
    <row r="170" spans="2:25" ht="12.75">
      <c r="B170" s="83"/>
      <c r="C170" s="83"/>
      <c r="D170" s="85"/>
      <c r="E170" s="83"/>
      <c r="F170" s="83"/>
      <c r="G170" s="83"/>
      <c r="H170" s="83"/>
      <c r="I170" s="83"/>
      <c r="J170" s="83"/>
      <c r="K170" s="83"/>
      <c r="L170" s="83"/>
      <c r="M170" s="83"/>
      <c r="N170" s="83"/>
      <c r="O170" s="83"/>
      <c r="P170" s="83"/>
      <c r="Q170" s="83"/>
      <c r="R170" s="83"/>
      <c r="S170" s="83"/>
      <c r="T170" s="83"/>
      <c r="U170" s="83"/>
      <c r="V170" s="83"/>
      <c r="W170" s="83"/>
      <c r="X170" s="83"/>
      <c r="Y170" s="83"/>
    </row>
    <row r="171" spans="2:25" ht="12.75">
      <c r="B171" s="83"/>
      <c r="C171" s="83"/>
      <c r="D171" s="85"/>
      <c r="E171" s="83"/>
      <c r="F171" s="83"/>
      <c r="G171" s="83"/>
      <c r="H171" s="83"/>
      <c r="I171" s="83"/>
      <c r="J171" s="83"/>
      <c r="K171" s="83"/>
      <c r="L171" s="83"/>
      <c r="M171" s="83"/>
      <c r="N171" s="83"/>
      <c r="O171" s="83"/>
      <c r="P171" s="83"/>
      <c r="Q171" s="83"/>
      <c r="R171" s="83"/>
      <c r="S171" s="83"/>
      <c r="T171" s="83"/>
      <c r="U171" s="83"/>
      <c r="V171" s="83"/>
      <c r="W171" s="83"/>
      <c r="X171" s="83"/>
      <c r="Y171" s="83"/>
    </row>
    <row r="172" ht="12.75">
      <c r="G172" s="83"/>
    </row>
  </sheetData>
  <sheetProtection selectLockedCells="1" selectUnlockedCells="1"/>
  <mergeCells count="2">
    <mergeCell ref="A1:F1"/>
    <mergeCell ref="A2:F2"/>
  </mergeCells>
  <printOptions/>
  <pageMargins left="0.7083333333333334" right="0.7083333333333334" top="0.7604166666666666" bottom="0.7479166666666667" header="0.5951388888888889" footer="0.5118055555555555"/>
  <pageSetup horizontalDpi="300" verticalDpi="300" orientation="portrait" paperSize="9" scale="50"/>
  <headerFooter alignWithMargins="0">
    <oddHeader>&amp;C&amp;"Times New Roman,Normál"&amp;12 5. melléklet a 2/2019. (III. 5.) önkormányzati rendelethez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Y104"/>
  <sheetViews>
    <sheetView view="pageBreakPreview" zoomScaleSheetLayoutView="100" workbookViewId="0" topLeftCell="C64">
      <selection activeCell="D88" sqref="D88"/>
    </sheetView>
  </sheetViews>
  <sheetFormatPr defaultColWidth="9.140625" defaultRowHeight="15"/>
  <cols>
    <col min="1" max="1" width="121.28125" style="0" customWidth="1"/>
    <col min="3" max="3" width="14.28125" style="0" customWidth="1"/>
    <col min="4" max="4" width="10.8515625" style="16" customWidth="1"/>
    <col min="5" max="7" width="9.140625" style="16" customWidth="1"/>
    <col min="8" max="9" width="7.00390625" style="16" customWidth="1"/>
    <col min="10" max="12" width="8.00390625" style="16" customWidth="1"/>
    <col min="13" max="14" width="8.7109375" style="16" customWidth="1"/>
    <col min="15" max="15" width="7.00390625" style="16" customWidth="1"/>
    <col min="16" max="16" width="8.00390625" style="16" customWidth="1"/>
    <col min="17" max="17" width="9.00390625" style="16" customWidth="1"/>
    <col min="18" max="18" width="9.28125" style="16" customWidth="1"/>
    <col min="19" max="19" width="7.00390625" style="16" customWidth="1"/>
    <col min="20" max="20" width="10.00390625" style="0" customWidth="1"/>
    <col min="21" max="21" width="16.421875" style="16" customWidth="1"/>
  </cols>
  <sheetData>
    <row r="1" spans="1:10" ht="24" customHeight="1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</row>
    <row r="2" spans="1:11" ht="24" customHeight="1">
      <c r="A2" s="20" t="s">
        <v>308</v>
      </c>
      <c r="B2" s="20"/>
      <c r="C2" s="20"/>
      <c r="D2" s="20"/>
      <c r="E2" s="20"/>
      <c r="F2" s="20"/>
      <c r="G2" s="20"/>
      <c r="H2" s="20"/>
      <c r="I2" s="20"/>
      <c r="J2" s="20"/>
      <c r="K2" s="176"/>
    </row>
    <row r="3" ht="12.75">
      <c r="A3" s="21"/>
    </row>
    <row r="4" ht="12.75">
      <c r="A4" s="22" t="s">
        <v>26</v>
      </c>
    </row>
    <row r="5" spans="1:25" ht="12.75">
      <c r="A5" s="89" t="s">
        <v>27</v>
      </c>
      <c r="B5" s="90" t="s">
        <v>309</v>
      </c>
      <c r="C5" s="177" t="s">
        <v>310</v>
      </c>
      <c r="D5" s="178">
        <v>18010</v>
      </c>
      <c r="E5" s="179" t="s">
        <v>35</v>
      </c>
      <c r="F5" s="179" t="s">
        <v>53</v>
      </c>
      <c r="G5" s="179" t="s">
        <v>55</v>
      </c>
      <c r="H5" s="179" t="s">
        <v>51</v>
      </c>
      <c r="I5" s="179" t="s">
        <v>311</v>
      </c>
      <c r="J5" s="179" t="s">
        <v>32</v>
      </c>
      <c r="K5" s="179" t="s">
        <v>29</v>
      </c>
      <c r="L5" s="179" t="s">
        <v>34</v>
      </c>
      <c r="M5" s="179" t="s">
        <v>38</v>
      </c>
      <c r="N5" s="179" t="s">
        <v>40</v>
      </c>
      <c r="O5" s="179" t="s">
        <v>46</v>
      </c>
      <c r="P5" s="179" t="s">
        <v>47</v>
      </c>
      <c r="Q5" s="179" t="s">
        <v>49</v>
      </c>
      <c r="R5" s="179" t="s">
        <v>312</v>
      </c>
      <c r="S5" s="179" t="s">
        <v>50</v>
      </c>
      <c r="T5" s="180" t="s">
        <v>313</v>
      </c>
      <c r="U5" s="181" t="s">
        <v>314</v>
      </c>
      <c r="W5" s="182"/>
      <c r="X5" s="182"/>
      <c r="Y5" s="182"/>
    </row>
    <row r="6" spans="1:21" ht="12.75">
      <c r="A6" s="101" t="s">
        <v>315</v>
      </c>
      <c r="B6" s="108" t="s">
        <v>316</v>
      </c>
      <c r="C6" s="183">
        <f aca="true" t="shared" si="0" ref="C6:C11">SUM(D6:U6)</f>
        <v>97622795</v>
      </c>
      <c r="D6" s="184">
        <v>97622795</v>
      </c>
      <c r="E6" s="181"/>
      <c r="F6" s="181"/>
      <c r="G6" s="181"/>
      <c r="H6" s="181"/>
      <c r="I6" s="181"/>
      <c r="J6" s="181"/>
      <c r="K6" s="181"/>
      <c r="L6" s="181"/>
      <c r="M6" s="181"/>
      <c r="N6" s="181"/>
      <c r="O6" s="181"/>
      <c r="P6" s="181"/>
      <c r="Q6" s="181"/>
      <c r="R6" s="181"/>
      <c r="S6" s="181"/>
      <c r="T6" s="147"/>
      <c r="U6" s="181"/>
    </row>
    <row r="7" spans="1:21" ht="12.75">
      <c r="A7" s="102" t="s">
        <v>317</v>
      </c>
      <c r="B7" s="108" t="s">
        <v>318</v>
      </c>
      <c r="C7" s="183">
        <f t="shared" si="0"/>
        <v>40178900</v>
      </c>
      <c r="D7" s="184">
        <v>40178900</v>
      </c>
      <c r="E7" s="181"/>
      <c r="F7" s="181"/>
      <c r="G7" s="181"/>
      <c r="H7" s="181"/>
      <c r="I7" s="181"/>
      <c r="J7" s="181"/>
      <c r="K7" s="181"/>
      <c r="L7" s="181"/>
      <c r="M7" s="181"/>
      <c r="N7" s="181"/>
      <c r="O7" s="181"/>
      <c r="P7" s="181"/>
      <c r="Q7" s="181"/>
      <c r="R7" s="181"/>
      <c r="S7" s="181"/>
      <c r="T7" s="147"/>
      <c r="U7" s="181"/>
    </row>
    <row r="8" spans="1:21" ht="12.75">
      <c r="A8" s="102" t="s">
        <v>319</v>
      </c>
      <c r="B8" s="108" t="s">
        <v>320</v>
      </c>
      <c r="C8" s="183">
        <f t="shared" si="0"/>
        <v>56065490</v>
      </c>
      <c r="D8" s="184">
        <v>56065490</v>
      </c>
      <c r="E8" s="181"/>
      <c r="F8" s="181"/>
      <c r="G8" s="181"/>
      <c r="H8" s="181"/>
      <c r="I8" s="181"/>
      <c r="J8" s="181"/>
      <c r="K8" s="181"/>
      <c r="L8" s="181"/>
      <c r="M8" s="181"/>
      <c r="N8" s="181"/>
      <c r="O8" s="181"/>
      <c r="P8" s="181"/>
      <c r="Q8" s="181"/>
      <c r="R8" s="181"/>
      <c r="S8" s="181"/>
      <c r="T8" s="147"/>
      <c r="U8" s="181"/>
    </row>
    <row r="9" spans="1:25" ht="12.75">
      <c r="A9" s="102" t="s">
        <v>321</v>
      </c>
      <c r="B9" s="108" t="s">
        <v>322</v>
      </c>
      <c r="C9" s="183">
        <f t="shared" si="0"/>
        <v>2554406</v>
      </c>
      <c r="D9" s="184">
        <v>2554406</v>
      </c>
      <c r="E9" s="181"/>
      <c r="F9" s="181"/>
      <c r="G9" s="181"/>
      <c r="H9" s="181"/>
      <c r="I9" s="181"/>
      <c r="J9" s="181"/>
      <c r="K9" s="181"/>
      <c r="L9" s="181"/>
      <c r="M9" s="181"/>
      <c r="N9" s="181"/>
      <c r="O9" s="181"/>
      <c r="P9" s="181"/>
      <c r="Q9" s="181"/>
      <c r="R9" s="181"/>
      <c r="S9" s="181"/>
      <c r="T9" s="147"/>
      <c r="U9" s="181"/>
      <c r="Y9" s="185"/>
    </row>
    <row r="10" spans="1:21" ht="15" customHeight="1">
      <c r="A10" s="102" t="s">
        <v>323</v>
      </c>
      <c r="B10" s="108" t="s">
        <v>324</v>
      </c>
      <c r="C10" s="183">
        <f t="shared" si="0"/>
        <v>12701403</v>
      </c>
      <c r="D10" s="184">
        <v>12701403</v>
      </c>
      <c r="E10" s="181"/>
      <c r="F10" s="181"/>
      <c r="G10" s="181"/>
      <c r="H10" s="181"/>
      <c r="I10" s="181"/>
      <c r="J10" s="181"/>
      <c r="K10" s="181"/>
      <c r="L10" s="181"/>
      <c r="M10" s="181"/>
      <c r="N10" s="181"/>
      <c r="O10" s="181"/>
      <c r="P10" s="181"/>
      <c r="Q10" s="181"/>
      <c r="R10" s="181"/>
      <c r="S10" s="181"/>
      <c r="T10" s="147"/>
      <c r="U10" s="181"/>
    </row>
    <row r="11" spans="1:21" ht="15" customHeight="1">
      <c r="A11" s="102" t="s">
        <v>325</v>
      </c>
      <c r="B11" s="108" t="s">
        <v>326</v>
      </c>
      <c r="C11" s="183">
        <f t="shared" si="0"/>
        <v>215400</v>
      </c>
      <c r="D11" s="184">
        <v>215400</v>
      </c>
      <c r="E11" s="181"/>
      <c r="F11" s="181"/>
      <c r="G11" s="181"/>
      <c r="H11" s="181"/>
      <c r="I11" s="181"/>
      <c r="J11" s="181"/>
      <c r="K11" s="181"/>
      <c r="L11" s="181"/>
      <c r="M11" s="181"/>
      <c r="N11" s="181"/>
      <c r="O11" s="181"/>
      <c r="P11" s="181"/>
      <c r="Q11" s="181"/>
      <c r="R11" s="181"/>
      <c r="S11" s="181"/>
      <c r="T11" s="147"/>
      <c r="U11" s="181"/>
    </row>
    <row r="12" spans="1:21" ht="12.75">
      <c r="A12" s="109" t="s">
        <v>327</v>
      </c>
      <c r="B12" s="186" t="s">
        <v>328</v>
      </c>
      <c r="C12" s="183">
        <f>SUM(C6:C11)</f>
        <v>209338394</v>
      </c>
      <c r="D12" s="184">
        <f>SUM(D6:D11)</f>
        <v>209338394</v>
      </c>
      <c r="E12" s="181"/>
      <c r="F12" s="181"/>
      <c r="G12" s="181"/>
      <c r="H12" s="181"/>
      <c r="I12" s="181"/>
      <c r="J12" s="181"/>
      <c r="K12" s="181"/>
      <c r="L12" s="181"/>
      <c r="M12" s="181"/>
      <c r="N12" s="181"/>
      <c r="O12" s="181"/>
      <c r="P12" s="181"/>
      <c r="Q12" s="181"/>
      <c r="R12" s="181"/>
      <c r="S12" s="181"/>
      <c r="T12" s="147"/>
      <c r="U12" s="181"/>
    </row>
    <row r="13" spans="1:21" ht="12.75">
      <c r="A13" s="102" t="s">
        <v>329</v>
      </c>
      <c r="B13" s="108" t="s">
        <v>330</v>
      </c>
      <c r="C13" s="183"/>
      <c r="D13" s="184"/>
      <c r="E13" s="181"/>
      <c r="F13" s="181"/>
      <c r="G13" s="181"/>
      <c r="H13" s="181"/>
      <c r="I13" s="181"/>
      <c r="J13" s="181"/>
      <c r="K13" s="181"/>
      <c r="L13" s="181"/>
      <c r="M13" s="181"/>
      <c r="N13" s="181"/>
      <c r="O13" s="181"/>
      <c r="P13" s="181"/>
      <c r="Q13" s="181"/>
      <c r="R13" s="181"/>
      <c r="S13" s="181"/>
      <c r="T13" s="147"/>
      <c r="U13" s="181"/>
    </row>
    <row r="14" spans="1:21" ht="12.75">
      <c r="A14" s="102" t="s">
        <v>331</v>
      </c>
      <c r="B14" s="108" t="s">
        <v>332</v>
      </c>
      <c r="C14" s="183"/>
      <c r="D14" s="184"/>
      <c r="E14" s="181"/>
      <c r="F14" s="181"/>
      <c r="G14" s="181"/>
      <c r="H14" s="181"/>
      <c r="I14" s="181"/>
      <c r="J14" s="181"/>
      <c r="K14" s="181"/>
      <c r="L14" s="181"/>
      <c r="M14" s="181"/>
      <c r="N14" s="181"/>
      <c r="O14" s="181"/>
      <c r="P14" s="181"/>
      <c r="Q14" s="181"/>
      <c r="R14" s="181"/>
      <c r="S14" s="181"/>
      <c r="T14" s="147"/>
      <c r="U14" s="181"/>
    </row>
    <row r="15" spans="1:21" ht="12.75">
      <c r="A15" s="102" t="s">
        <v>333</v>
      </c>
      <c r="B15" s="108" t="s">
        <v>334</v>
      </c>
      <c r="C15" s="183"/>
      <c r="D15" s="184"/>
      <c r="E15" s="181"/>
      <c r="F15" s="181"/>
      <c r="G15" s="181"/>
      <c r="H15" s="181"/>
      <c r="I15" s="181"/>
      <c r="J15" s="181"/>
      <c r="K15" s="181"/>
      <c r="L15" s="181"/>
      <c r="M15" s="181"/>
      <c r="N15" s="181"/>
      <c r="O15" s="181"/>
      <c r="P15" s="181"/>
      <c r="Q15" s="181"/>
      <c r="R15" s="181"/>
      <c r="S15" s="181"/>
      <c r="T15" s="147"/>
      <c r="U15" s="181"/>
    </row>
    <row r="16" spans="1:21" ht="12.75">
      <c r="A16" s="102" t="s">
        <v>335</v>
      </c>
      <c r="B16" s="108" t="s">
        <v>336</v>
      </c>
      <c r="C16" s="183"/>
      <c r="D16" s="184"/>
      <c r="E16" s="181"/>
      <c r="F16" s="181"/>
      <c r="G16" s="181"/>
      <c r="H16" s="181"/>
      <c r="I16" s="181"/>
      <c r="J16" s="181"/>
      <c r="K16" s="181"/>
      <c r="L16" s="181"/>
      <c r="M16" s="181"/>
      <c r="N16" s="181"/>
      <c r="O16" s="181"/>
      <c r="P16" s="181"/>
      <c r="Q16" s="181"/>
      <c r="R16" s="181"/>
      <c r="S16" s="181"/>
      <c r="T16" s="147"/>
      <c r="U16" s="181"/>
    </row>
    <row r="17" spans="1:21" ht="12.75">
      <c r="A17" s="102" t="s">
        <v>337</v>
      </c>
      <c r="B17" s="108" t="s">
        <v>338</v>
      </c>
      <c r="C17" s="183">
        <f>SUM(D17:U17)</f>
        <v>112167730</v>
      </c>
      <c r="D17" s="184"/>
      <c r="E17" s="181">
        <v>6855547</v>
      </c>
      <c r="F17" s="181">
        <v>2410500</v>
      </c>
      <c r="G17" s="181"/>
      <c r="H17" s="181"/>
      <c r="I17" s="181">
        <v>40000</v>
      </c>
      <c r="J17" s="181"/>
      <c r="K17" s="181"/>
      <c r="L17" s="181"/>
      <c r="M17" s="181"/>
      <c r="N17" s="181"/>
      <c r="O17" s="181"/>
      <c r="P17" s="181">
        <v>8143400</v>
      </c>
      <c r="Q17" s="181"/>
      <c r="R17" s="181"/>
      <c r="S17" s="181"/>
      <c r="T17" s="147"/>
      <c r="U17" s="181">
        <v>94718283</v>
      </c>
    </row>
    <row r="18" spans="1:21" ht="12.75">
      <c r="A18" s="114" t="s">
        <v>339</v>
      </c>
      <c r="B18" s="123" t="s">
        <v>340</v>
      </c>
      <c r="C18" s="183">
        <f>SUM(C12:C17)</f>
        <v>321506124</v>
      </c>
      <c r="D18" s="184"/>
      <c r="E18" s="181"/>
      <c r="F18" s="181"/>
      <c r="G18" s="181"/>
      <c r="H18" s="181"/>
      <c r="I18" s="181"/>
      <c r="J18" s="181"/>
      <c r="K18" s="181"/>
      <c r="L18" s="181"/>
      <c r="M18" s="181"/>
      <c r="N18" s="181"/>
      <c r="O18" s="181"/>
      <c r="P18" s="181"/>
      <c r="Q18" s="181"/>
      <c r="R18" s="181"/>
      <c r="S18" s="181"/>
      <c r="T18" s="147"/>
      <c r="U18" s="181"/>
    </row>
    <row r="19" spans="1:21" ht="15" customHeight="1">
      <c r="A19" s="102" t="s">
        <v>341</v>
      </c>
      <c r="B19" s="108" t="s">
        <v>342</v>
      </c>
      <c r="C19" s="183"/>
      <c r="D19" s="184"/>
      <c r="E19" s="181"/>
      <c r="F19" s="181"/>
      <c r="G19" s="181"/>
      <c r="H19" s="181"/>
      <c r="I19" s="181"/>
      <c r="J19" s="181"/>
      <c r="K19" s="181"/>
      <c r="L19" s="181"/>
      <c r="M19" s="181"/>
      <c r="N19" s="181"/>
      <c r="O19" s="181"/>
      <c r="P19" s="181"/>
      <c r="Q19" s="181"/>
      <c r="R19" s="181"/>
      <c r="S19" s="181"/>
      <c r="T19" s="147"/>
      <c r="U19" s="181"/>
    </row>
    <row r="20" spans="1:21" ht="15" customHeight="1">
      <c r="A20" s="102" t="s">
        <v>343</v>
      </c>
      <c r="B20" s="108" t="s">
        <v>344</v>
      </c>
      <c r="C20" s="183"/>
      <c r="D20" s="184"/>
      <c r="E20" s="181"/>
      <c r="F20" s="181"/>
      <c r="G20" s="181"/>
      <c r="H20" s="181"/>
      <c r="I20" s="181"/>
      <c r="J20" s="181"/>
      <c r="K20" s="181"/>
      <c r="L20" s="181"/>
      <c r="M20" s="181"/>
      <c r="N20" s="181"/>
      <c r="O20" s="181"/>
      <c r="P20" s="181"/>
      <c r="Q20" s="181"/>
      <c r="R20" s="181"/>
      <c r="S20" s="181"/>
      <c r="T20" s="147"/>
      <c r="U20" s="181"/>
    </row>
    <row r="21" spans="1:21" ht="15" customHeight="1">
      <c r="A21" s="109" t="s">
        <v>345</v>
      </c>
      <c r="B21" s="186" t="s">
        <v>346</v>
      </c>
      <c r="C21" s="183"/>
      <c r="D21" s="184"/>
      <c r="E21" s="181"/>
      <c r="F21" s="181"/>
      <c r="G21" s="181"/>
      <c r="H21" s="181"/>
      <c r="I21" s="181"/>
      <c r="J21" s="181"/>
      <c r="K21" s="181"/>
      <c r="L21" s="181"/>
      <c r="M21" s="181"/>
      <c r="N21" s="181"/>
      <c r="O21" s="181"/>
      <c r="P21" s="181"/>
      <c r="Q21" s="181"/>
      <c r="R21" s="181"/>
      <c r="S21" s="181"/>
      <c r="T21" s="147"/>
      <c r="U21" s="181"/>
    </row>
    <row r="22" spans="1:21" ht="15" customHeight="1">
      <c r="A22" s="102" t="s">
        <v>347</v>
      </c>
      <c r="B22" s="108" t="s">
        <v>348</v>
      </c>
      <c r="C22" s="183"/>
      <c r="D22" s="184"/>
      <c r="E22" s="181"/>
      <c r="F22" s="181"/>
      <c r="G22" s="181"/>
      <c r="H22" s="181"/>
      <c r="I22" s="181"/>
      <c r="J22" s="181"/>
      <c r="K22" s="181"/>
      <c r="L22" s="181"/>
      <c r="M22" s="181"/>
      <c r="N22" s="181"/>
      <c r="O22" s="181"/>
      <c r="P22" s="181"/>
      <c r="Q22" s="181"/>
      <c r="R22" s="181"/>
      <c r="S22" s="181"/>
      <c r="T22" s="147"/>
      <c r="U22" s="181"/>
    </row>
    <row r="23" spans="1:21" ht="15" customHeight="1">
      <c r="A23" s="102" t="s">
        <v>349</v>
      </c>
      <c r="B23" s="108" t="s">
        <v>350</v>
      </c>
      <c r="C23" s="183"/>
      <c r="D23" s="184"/>
      <c r="E23" s="181"/>
      <c r="F23" s="181"/>
      <c r="G23" s="181"/>
      <c r="H23" s="181"/>
      <c r="I23" s="181"/>
      <c r="J23" s="181"/>
      <c r="K23" s="181"/>
      <c r="L23" s="181"/>
      <c r="M23" s="181"/>
      <c r="N23" s="181"/>
      <c r="O23" s="181"/>
      <c r="P23" s="181"/>
      <c r="Q23" s="181"/>
      <c r="R23" s="181"/>
      <c r="S23" s="181"/>
      <c r="T23" s="147"/>
      <c r="U23" s="181"/>
    </row>
    <row r="24" spans="1:21" ht="15" customHeight="1">
      <c r="A24" s="102" t="s">
        <v>351</v>
      </c>
      <c r="B24" s="108" t="s">
        <v>352</v>
      </c>
      <c r="C24" s="183">
        <f aca="true" t="shared" si="1" ref="C24:C29">SUM(D24:T24)</f>
        <v>4360143</v>
      </c>
      <c r="D24" s="184"/>
      <c r="E24" s="181"/>
      <c r="F24" s="181"/>
      <c r="G24" s="181"/>
      <c r="H24" s="181"/>
      <c r="I24" s="181"/>
      <c r="J24" s="181"/>
      <c r="K24" s="181"/>
      <c r="L24" s="181"/>
      <c r="M24" s="181"/>
      <c r="N24" s="181"/>
      <c r="O24" s="181"/>
      <c r="P24" s="181"/>
      <c r="Q24" s="181"/>
      <c r="R24" s="181">
        <v>4360143</v>
      </c>
      <c r="S24" s="181"/>
      <c r="T24" s="147"/>
      <c r="U24" s="181"/>
    </row>
    <row r="25" spans="1:21" ht="15" customHeight="1">
      <c r="A25" s="102" t="s">
        <v>353</v>
      </c>
      <c r="B25" s="108" t="s">
        <v>354</v>
      </c>
      <c r="C25" s="183">
        <f t="shared" si="1"/>
        <v>29284807</v>
      </c>
      <c r="D25" s="184"/>
      <c r="E25" s="181"/>
      <c r="F25" s="181"/>
      <c r="G25" s="181"/>
      <c r="H25" s="181"/>
      <c r="I25" s="181"/>
      <c r="J25" s="181"/>
      <c r="K25" s="181"/>
      <c r="L25" s="181"/>
      <c r="M25" s="181"/>
      <c r="N25" s="181"/>
      <c r="O25" s="181"/>
      <c r="P25" s="181"/>
      <c r="Q25" s="181"/>
      <c r="R25" s="181">
        <v>29284807</v>
      </c>
      <c r="S25" s="181"/>
      <c r="T25" s="147"/>
      <c r="U25" s="181"/>
    </row>
    <row r="26" spans="1:21" ht="15" customHeight="1">
      <c r="A26" s="102" t="s">
        <v>355</v>
      </c>
      <c r="B26" s="108" t="s">
        <v>356</v>
      </c>
      <c r="C26" s="183">
        <f t="shared" si="1"/>
        <v>0</v>
      </c>
      <c r="D26" s="184"/>
      <c r="E26" s="181"/>
      <c r="F26" s="181"/>
      <c r="G26" s="181"/>
      <c r="H26" s="181"/>
      <c r="I26" s="181"/>
      <c r="J26" s="181"/>
      <c r="K26" s="181"/>
      <c r="L26" s="181"/>
      <c r="M26" s="181"/>
      <c r="N26" s="181"/>
      <c r="O26" s="181"/>
      <c r="P26" s="181"/>
      <c r="Q26" s="181"/>
      <c r="R26" s="181"/>
      <c r="S26" s="181"/>
      <c r="T26" s="147"/>
      <c r="U26" s="181"/>
    </row>
    <row r="27" spans="1:21" ht="15" customHeight="1">
      <c r="A27" s="102" t="s">
        <v>357</v>
      </c>
      <c r="B27" s="108" t="s">
        <v>358</v>
      </c>
      <c r="C27" s="183">
        <f t="shared" si="1"/>
        <v>0</v>
      </c>
      <c r="D27" s="184"/>
      <c r="E27" s="181"/>
      <c r="F27" s="181"/>
      <c r="G27" s="181"/>
      <c r="H27" s="181"/>
      <c r="I27" s="181"/>
      <c r="J27" s="181"/>
      <c r="K27" s="181"/>
      <c r="L27" s="181"/>
      <c r="M27" s="181"/>
      <c r="N27" s="181"/>
      <c r="O27" s="181"/>
      <c r="P27" s="181"/>
      <c r="Q27" s="181"/>
      <c r="R27" s="181"/>
      <c r="S27" s="181"/>
      <c r="T27" s="147"/>
      <c r="U27" s="181"/>
    </row>
    <row r="28" spans="1:21" ht="15" customHeight="1">
      <c r="A28" s="102" t="s">
        <v>359</v>
      </c>
      <c r="B28" s="108" t="s">
        <v>360</v>
      </c>
      <c r="C28" s="183">
        <f t="shared" si="1"/>
        <v>6006213</v>
      </c>
      <c r="D28" s="184"/>
      <c r="E28" s="181"/>
      <c r="F28" s="181"/>
      <c r="G28" s="181"/>
      <c r="H28" s="181"/>
      <c r="I28" s="181"/>
      <c r="J28" s="181"/>
      <c r="K28" s="181"/>
      <c r="L28" s="181"/>
      <c r="M28" s="181"/>
      <c r="N28" s="181"/>
      <c r="O28" s="181"/>
      <c r="P28" s="181"/>
      <c r="Q28" s="181"/>
      <c r="R28" s="181">
        <v>6006213</v>
      </c>
      <c r="S28" s="181"/>
      <c r="T28" s="147"/>
      <c r="U28" s="181"/>
    </row>
    <row r="29" spans="1:21" ht="15" customHeight="1">
      <c r="A29" s="102" t="s">
        <v>361</v>
      </c>
      <c r="B29" s="108" t="s">
        <v>362</v>
      </c>
      <c r="C29" s="183">
        <f t="shared" si="1"/>
        <v>258900</v>
      </c>
      <c r="D29" s="184"/>
      <c r="E29" s="181"/>
      <c r="F29" s="181"/>
      <c r="G29" s="181"/>
      <c r="H29" s="181"/>
      <c r="I29" s="181"/>
      <c r="J29" s="181"/>
      <c r="K29" s="181"/>
      <c r="L29" s="181"/>
      <c r="M29" s="181"/>
      <c r="N29" s="181"/>
      <c r="O29" s="181"/>
      <c r="P29" s="181"/>
      <c r="Q29" s="181"/>
      <c r="R29" s="181">
        <v>258900</v>
      </c>
      <c r="S29" s="181"/>
      <c r="T29" s="147"/>
      <c r="U29" s="181"/>
    </row>
    <row r="30" spans="1:21" ht="15" customHeight="1">
      <c r="A30" s="109" t="s">
        <v>363</v>
      </c>
      <c r="B30" s="186" t="s">
        <v>364</v>
      </c>
      <c r="C30" s="183">
        <f>SUM(C25:C29)</f>
        <v>35549920</v>
      </c>
      <c r="D30" s="184"/>
      <c r="E30" s="181"/>
      <c r="F30" s="181"/>
      <c r="G30" s="181"/>
      <c r="H30" s="181"/>
      <c r="I30" s="181"/>
      <c r="J30" s="181"/>
      <c r="K30" s="181"/>
      <c r="L30" s="181"/>
      <c r="M30" s="181"/>
      <c r="N30" s="181"/>
      <c r="O30" s="181"/>
      <c r="P30" s="181"/>
      <c r="Q30" s="181"/>
      <c r="R30" s="181">
        <f>SUM(R25:R29)</f>
        <v>35549920</v>
      </c>
      <c r="S30" s="181"/>
      <c r="T30" s="147"/>
      <c r="U30" s="181"/>
    </row>
    <row r="31" spans="1:21" ht="15" customHeight="1">
      <c r="A31" s="102" t="s">
        <v>365</v>
      </c>
      <c r="B31" s="108" t="s">
        <v>366</v>
      </c>
      <c r="C31" s="183">
        <f>SUM(D31:U31)</f>
        <v>289689</v>
      </c>
      <c r="D31" s="184"/>
      <c r="E31" s="181"/>
      <c r="F31" s="181"/>
      <c r="G31" s="181"/>
      <c r="H31" s="181"/>
      <c r="I31" s="181"/>
      <c r="J31" s="181"/>
      <c r="K31" s="181"/>
      <c r="L31" s="181"/>
      <c r="M31" s="181"/>
      <c r="N31" s="181"/>
      <c r="O31" s="181"/>
      <c r="P31" s="181"/>
      <c r="Q31" s="181"/>
      <c r="R31" s="181">
        <v>289689</v>
      </c>
      <c r="S31" s="181"/>
      <c r="T31" s="147"/>
      <c r="U31" s="181"/>
    </row>
    <row r="32" spans="1:21" ht="15" customHeight="1">
      <c r="A32" s="114" t="s">
        <v>367</v>
      </c>
      <c r="B32" s="123" t="s">
        <v>368</v>
      </c>
      <c r="C32" s="183">
        <f>C21+C22+C23+C24+C30+C31</f>
        <v>40199752</v>
      </c>
      <c r="D32" s="184"/>
      <c r="E32" s="181"/>
      <c r="F32" s="181"/>
      <c r="G32" s="181"/>
      <c r="H32" s="181"/>
      <c r="I32" s="181"/>
      <c r="J32" s="181"/>
      <c r="K32" s="181"/>
      <c r="L32" s="181"/>
      <c r="M32" s="181"/>
      <c r="N32" s="181"/>
      <c r="O32" s="181"/>
      <c r="P32" s="181"/>
      <c r="Q32" s="181"/>
      <c r="R32" s="181">
        <f>R22+R23+R24+R30+R31</f>
        <v>40199752</v>
      </c>
      <c r="S32" s="181"/>
      <c r="T32" s="147"/>
      <c r="U32" s="181"/>
    </row>
    <row r="33" spans="1:21" ht="15" customHeight="1">
      <c r="A33" s="116" t="s">
        <v>369</v>
      </c>
      <c r="B33" s="108" t="s">
        <v>370</v>
      </c>
      <c r="C33" s="183">
        <f aca="true" t="shared" si="2" ref="C33:C43">SUM(D33:T33)</f>
        <v>1786150</v>
      </c>
      <c r="D33" s="184"/>
      <c r="E33" s="181"/>
      <c r="F33" s="181"/>
      <c r="G33" s="181"/>
      <c r="H33" s="181"/>
      <c r="I33" s="181"/>
      <c r="J33" s="181">
        <v>32764</v>
      </c>
      <c r="K33" s="181"/>
      <c r="L33" s="181">
        <v>1753386</v>
      </c>
      <c r="M33" s="181"/>
      <c r="N33" s="181"/>
      <c r="O33" s="181"/>
      <c r="P33" s="181"/>
      <c r="Q33" s="181"/>
      <c r="R33" s="181"/>
      <c r="S33" s="181"/>
      <c r="T33" s="147"/>
      <c r="U33" s="181"/>
    </row>
    <row r="34" spans="1:21" ht="15" customHeight="1">
      <c r="A34" s="116" t="s">
        <v>371</v>
      </c>
      <c r="B34" s="108" t="s">
        <v>372</v>
      </c>
      <c r="C34" s="183">
        <f t="shared" si="2"/>
        <v>10605971</v>
      </c>
      <c r="D34" s="184"/>
      <c r="E34" s="181"/>
      <c r="F34" s="181"/>
      <c r="G34" s="181"/>
      <c r="H34" s="181">
        <v>210288</v>
      </c>
      <c r="I34" s="181"/>
      <c r="J34" s="181">
        <v>10157</v>
      </c>
      <c r="K34" s="181">
        <v>6561262</v>
      </c>
      <c r="L34" s="181">
        <v>166686</v>
      </c>
      <c r="M34" s="181">
        <v>2722074</v>
      </c>
      <c r="N34" s="181">
        <v>848232</v>
      </c>
      <c r="O34" s="181"/>
      <c r="P34" s="181"/>
      <c r="Q34" s="181">
        <v>31469</v>
      </c>
      <c r="R34" s="181"/>
      <c r="S34" s="181">
        <v>55803</v>
      </c>
      <c r="T34" s="147"/>
      <c r="U34" s="181"/>
    </row>
    <row r="35" spans="1:21" ht="15" customHeight="1">
      <c r="A35" s="116" t="s">
        <v>373</v>
      </c>
      <c r="B35" s="108" t="s">
        <v>374</v>
      </c>
      <c r="C35" s="183">
        <f t="shared" si="2"/>
        <v>1599288</v>
      </c>
      <c r="D35" s="184"/>
      <c r="E35" s="181"/>
      <c r="F35" s="181"/>
      <c r="G35" s="181"/>
      <c r="H35" s="181"/>
      <c r="I35" s="181"/>
      <c r="J35" s="181">
        <v>698634</v>
      </c>
      <c r="K35" s="181"/>
      <c r="L35" s="181"/>
      <c r="M35" s="181"/>
      <c r="N35" s="181"/>
      <c r="O35" s="181">
        <v>511848</v>
      </c>
      <c r="P35" s="181"/>
      <c r="Q35" s="181">
        <v>388806</v>
      </c>
      <c r="R35" s="181"/>
      <c r="S35" s="181"/>
      <c r="T35" s="147"/>
      <c r="U35" s="181"/>
    </row>
    <row r="36" spans="1:21" ht="15" customHeight="1">
      <c r="A36" s="116" t="s">
        <v>375</v>
      </c>
      <c r="B36" s="108" t="s">
        <v>376</v>
      </c>
      <c r="C36" s="183">
        <f t="shared" si="2"/>
        <v>3648494</v>
      </c>
      <c r="D36" s="184"/>
      <c r="E36" s="181"/>
      <c r="F36" s="181"/>
      <c r="G36" s="181"/>
      <c r="H36" s="181">
        <v>262615</v>
      </c>
      <c r="I36" s="181"/>
      <c r="J36" s="181">
        <v>1667969</v>
      </c>
      <c r="K36" s="181"/>
      <c r="L36" s="181"/>
      <c r="M36" s="181">
        <v>748022</v>
      </c>
      <c r="N36" s="181"/>
      <c r="O36" s="181">
        <v>197253</v>
      </c>
      <c r="P36" s="181"/>
      <c r="Q36" s="181">
        <v>772635</v>
      </c>
      <c r="R36" s="181"/>
      <c r="S36" s="181"/>
      <c r="T36" s="147"/>
      <c r="U36" s="181"/>
    </row>
    <row r="37" spans="1:21" ht="15" customHeight="1">
      <c r="A37" s="116" t="s">
        <v>377</v>
      </c>
      <c r="B37" s="108" t="s">
        <v>378</v>
      </c>
      <c r="C37" s="183">
        <f t="shared" si="2"/>
        <v>0</v>
      </c>
      <c r="D37" s="184"/>
      <c r="E37" s="181"/>
      <c r="F37" s="181"/>
      <c r="G37" s="181"/>
      <c r="H37" s="181"/>
      <c r="I37" s="181"/>
      <c r="J37" s="181"/>
      <c r="K37" s="181"/>
      <c r="L37" s="181"/>
      <c r="M37" s="181"/>
      <c r="N37" s="181"/>
      <c r="O37" s="181"/>
      <c r="P37" s="181"/>
      <c r="Q37" s="181"/>
      <c r="R37" s="181"/>
      <c r="S37" s="181"/>
      <c r="T37" s="147"/>
      <c r="U37" s="181"/>
    </row>
    <row r="38" spans="1:21" ht="15" customHeight="1">
      <c r="A38" s="116" t="s">
        <v>379</v>
      </c>
      <c r="B38" s="108" t="s">
        <v>380</v>
      </c>
      <c r="C38" s="183">
        <f t="shared" si="2"/>
        <v>3264807</v>
      </c>
      <c r="D38" s="184"/>
      <c r="E38" s="181"/>
      <c r="F38" s="181"/>
      <c r="G38" s="181"/>
      <c r="H38" s="181">
        <v>56777</v>
      </c>
      <c r="I38" s="181"/>
      <c r="J38" s="181">
        <v>15644</v>
      </c>
      <c r="K38" s="181">
        <v>1771525</v>
      </c>
      <c r="L38" s="181">
        <v>433318</v>
      </c>
      <c r="M38" s="181">
        <v>734960</v>
      </c>
      <c r="N38" s="181">
        <v>229020</v>
      </c>
      <c r="O38" s="181"/>
      <c r="P38" s="181"/>
      <c r="Q38" s="181">
        <v>8496</v>
      </c>
      <c r="R38" s="181"/>
      <c r="S38" s="181">
        <v>15067</v>
      </c>
      <c r="T38" s="147"/>
      <c r="U38" s="181"/>
    </row>
    <row r="39" spans="1:21" ht="15" customHeight="1">
      <c r="A39" s="116" t="s">
        <v>381</v>
      </c>
      <c r="B39" s="108" t="s">
        <v>382</v>
      </c>
      <c r="C39" s="183">
        <f t="shared" si="2"/>
        <v>0</v>
      </c>
      <c r="D39" s="184"/>
      <c r="E39" s="181"/>
      <c r="F39" s="181"/>
      <c r="G39" s="181"/>
      <c r="H39" s="181"/>
      <c r="I39" s="181"/>
      <c r="J39" s="181"/>
      <c r="K39" s="181"/>
      <c r="L39" s="181"/>
      <c r="M39" s="181"/>
      <c r="N39" s="181"/>
      <c r="O39" s="181"/>
      <c r="P39" s="181"/>
      <c r="Q39" s="181"/>
      <c r="R39" s="181"/>
      <c r="S39" s="181"/>
      <c r="T39" s="147"/>
      <c r="U39" s="181"/>
    </row>
    <row r="40" spans="1:21" ht="15" customHeight="1">
      <c r="A40" s="116" t="s">
        <v>383</v>
      </c>
      <c r="B40" s="108" t="s">
        <v>384</v>
      </c>
      <c r="C40" s="183">
        <f t="shared" si="2"/>
        <v>2874</v>
      </c>
      <c r="D40" s="184"/>
      <c r="E40" s="181">
        <v>2697</v>
      </c>
      <c r="F40" s="181"/>
      <c r="G40" s="181"/>
      <c r="H40" s="181"/>
      <c r="I40" s="181"/>
      <c r="J40" s="181"/>
      <c r="K40" s="181"/>
      <c r="L40" s="181"/>
      <c r="M40" s="181">
        <v>47</v>
      </c>
      <c r="N40" s="181"/>
      <c r="O40" s="181"/>
      <c r="P40" s="181"/>
      <c r="Q40" s="181">
        <v>29</v>
      </c>
      <c r="R40" s="181">
        <v>101</v>
      </c>
      <c r="S40" s="181"/>
      <c r="T40" s="147"/>
      <c r="U40" s="181"/>
    </row>
    <row r="41" spans="1:21" ht="15" customHeight="1">
      <c r="A41" s="116" t="s">
        <v>385</v>
      </c>
      <c r="B41" s="108" t="s">
        <v>386</v>
      </c>
      <c r="C41" s="183">
        <f t="shared" si="2"/>
        <v>0</v>
      </c>
      <c r="D41" s="184"/>
      <c r="E41" s="181"/>
      <c r="F41" s="181"/>
      <c r="G41" s="181"/>
      <c r="H41" s="181"/>
      <c r="I41" s="181"/>
      <c r="J41" s="181"/>
      <c r="K41" s="181"/>
      <c r="L41" s="181"/>
      <c r="M41" s="181"/>
      <c r="N41" s="181"/>
      <c r="O41" s="181"/>
      <c r="P41" s="181"/>
      <c r="Q41" s="181"/>
      <c r="R41" s="181"/>
      <c r="S41" s="181"/>
      <c r="T41" s="147"/>
      <c r="U41" s="181"/>
    </row>
    <row r="42" spans="1:21" ht="15" customHeight="1">
      <c r="A42" s="116" t="s">
        <v>387</v>
      </c>
      <c r="B42" s="108" t="s">
        <v>388</v>
      </c>
      <c r="C42" s="183">
        <f t="shared" si="2"/>
        <v>0</v>
      </c>
      <c r="D42" s="184"/>
      <c r="E42" s="181"/>
      <c r="F42" s="181"/>
      <c r="G42" s="181"/>
      <c r="H42" s="181"/>
      <c r="I42" s="181"/>
      <c r="J42" s="181"/>
      <c r="K42" s="181"/>
      <c r="L42" s="181"/>
      <c r="M42" s="181"/>
      <c r="N42" s="181"/>
      <c r="O42" s="181"/>
      <c r="P42" s="181"/>
      <c r="Q42" s="181"/>
      <c r="R42" s="181"/>
      <c r="S42" s="181"/>
      <c r="T42" s="147"/>
      <c r="U42" s="181"/>
    </row>
    <row r="43" spans="1:21" ht="15" customHeight="1">
      <c r="A43" s="116" t="s">
        <v>389</v>
      </c>
      <c r="B43" s="108" t="s">
        <v>390</v>
      </c>
      <c r="C43" s="183">
        <f t="shared" si="2"/>
        <v>266069</v>
      </c>
      <c r="D43" s="184"/>
      <c r="E43" s="181">
        <v>266069</v>
      </c>
      <c r="F43" s="181"/>
      <c r="G43" s="181"/>
      <c r="H43" s="181"/>
      <c r="I43" s="181"/>
      <c r="J43" s="181"/>
      <c r="K43" s="181"/>
      <c r="L43" s="181"/>
      <c r="M43" s="181"/>
      <c r="N43" s="181"/>
      <c r="O43" s="181"/>
      <c r="P43" s="181"/>
      <c r="Q43" s="181"/>
      <c r="R43" s="181"/>
      <c r="S43" s="181"/>
      <c r="T43" s="147"/>
      <c r="U43" s="181"/>
    </row>
    <row r="44" spans="1:21" ht="15" customHeight="1">
      <c r="A44" s="118" t="s">
        <v>391</v>
      </c>
      <c r="B44" s="123" t="s">
        <v>392</v>
      </c>
      <c r="C44" s="183">
        <f>SUM(C33:C43)</f>
        <v>21173653</v>
      </c>
      <c r="D44" s="184"/>
      <c r="E44" s="181"/>
      <c r="F44" s="181"/>
      <c r="G44" s="181"/>
      <c r="H44" s="181">
        <f aca="true" t="shared" si="3" ref="H44:O44">SUM(H33:H42)</f>
        <v>529680</v>
      </c>
      <c r="I44" s="181"/>
      <c r="J44" s="181">
        <f t="shared" si="3"/>
        <v>2425168</v>
      </c>
      <c r="K44" s="181">
        <f t="shared" si="3"/>
        <v>8332787</v>
      </c>
      <c r="L44" s="181">
        <f t="shared" si="3"/>
        <v>2353390</v>
      </c>
      <c r="M44" s="181">
        <f t="shared" si="3"/>
        <v>4205103</v>
      </c>
      <c r="N44" s="181">
        <f t="shared" si="3"/>
        <v>1077252</v>
      </c>
      <c r="O44" s="181">
        <f t="shared" si="3"/>
        <v>709101</v>
      </c>
      <c r="P44" s="181"/>
      <c r="Q44" s="181">
        <f>SUM(Q33:Q42)</f>
        <v>1201435</v>
      </c>
      <c r="R44" s="181"/>
      <c r="S44" s="181">
        <f>SUM(S33:S42)</f>
        <v>70870</v>
      </c>
      <c r="T44" s="147"/>
      <c r="U44" s="181"/>
    </row>
    <row r="45" spans="1:21" ht="12.75">
      <c r="A45" s="116" t="s">
        <v>393</v>
      </c>
      <c r="B45" s="108" t="s">
        <v>394</v>
      </c>
      <c r="C45" s="183"/>
      <c r="D45" s="184"/>
      <c r="E45" s="181"/>
      <c r="F45" s="181"/>
      <c r="G45" s="181"/>
      <c r="H45" s="181"/>
      <c r="I45" s="181"/>
      <c r="J45" s="181"/>
      <c r="K45" s="181"/>
      <c r="L45" s="181"/>
      <c r="M45" s="181"/>
      <c r="N45" s="181"/>
      <c r="O45" s="181"/>
      <c r="P45" s="181"/>
      <c r="Q45" s="181"/>
      <c r="R45" s="181"/>
      <c r="S45" s="181"/>
      <c r="T45" s="147"/>
      <c r="U45" s="181"/>
    </row>
    <row r="46" spans="1:21" ht="12.75">
      <c r="A46" s="102" t="s">
        <v>395</v>
      </c>
      <c r="B46" s="108" t="s">
        <v>396</v>
      </c>
      <c r="C46" s="183"/>
      <c r="D46" s="184"/>
      <c r="E46" s="181"/>
      <c r="F46" s="181"/>
      <c r="G46" s="181"/>
      <c r="H46" s="181"/>
      <c r="I46" s="181"/>
      <c r="J46" s="181"/>
      <c r="K46" s="181"/>
      <c r="L46" s="181"/>
      <c r="M46" s="181"/>
      <c r="N46" s="181"/>
      <c r="O46" s="181"/>
      <c r="P46" s="181"/>
      <c r="Q46" s="181"/>
      <c r="R46" s="181"/>
      <c r="S46" s="181"/>
      <c r="T46" s="147"/>
      <c r="U46" s="181"/>
    </row>
    <row r="47" spans="1:21" ht="12.75">
      <c r="A47" s="116" t="s">
        <v>397</v>
      </c>
      <c r="B47" s="108" t="s">
        <v>398</v>
      </c>
      <c r="C47" s="183"/>
      <c r="D47" s="184"/>
      <c r="E47" s="181"/>
      <c r="F47" s="181"/>
      <c r="G47" s="181"/>
      <c r="H47" s="181"/>
      <c r="I47" s="181"/>
      <c r="J47" s="181"/>
      <c r="K47" s="181"/>
      <c r="L47" s="181"/>
      <c r="M47" s="181"/>
      <c r="N47" s="181"/>
      <c r="O47" s="181"/>
      <c r="P47" s="181"/>
      <c r="Q47" s="181"/>
      <c r="R47" s="181"/>
      <c r="S47" s="181"/>
      <c r="T47" s="147"/>
      <c r="U47" s="181"/>
    </row>
    <row r="48" spans="1:21" ht="12.75">
      <c r="A48" s="116" t="s">
        <v>399</v>
      </c>
      <c r="B48" s="108" t="s">
        <v>400</v>
      </c>
      <c r="C48" s="183">
        <f>SUM(D48:T48)</f>
        <v>1212180</v>
      </c>
      <c r="D48" s="184"/>
      <c r="E48" s="181">
        <v>1212180</v>
      </c>
      <c r="F48" s="181"/>
      <c r="G48" s="181"/>
      <c r="H48" s="181"/>
      <c r="I48" s="181"/>
      <c r="J48" s="181"/>
      <c r="K48" s="181"/>
      <c r="L48" s="181"/>
      <c r="M48" s="181"/>
      <c r="N48" s="181"/>
      <c r="O48" s="181"/>
      <c r="P48" s="181"/>
      <c r="Q48" s="181"/>
      <c r="R48" s="181"/>
      <c r="S48" s="181"/>
      <c r="T48" s="147"/>
      <c r="U48" s="181"/>
    </row>
    <row r="49" spans="1:21" ht="12.75">
      <c r="A49" s="116" t="s">
        <v>401</v>
      </c>
      <c r="B49" s="108" t="s">
        <v>402</v>
      </c>
      <c r="C49" s="183">
        <f>SUM(D49:T49)</f>
        <v>0</v>
      </c>
      <c r="D49" s="184"/>
      <c r="E49" s="181"/>
      <c r="F49" s="181"/>
      <c r="G49" s="181"/>
      <c r="H49" s="181"/>
      <c r="I49" s="181"/>
      <c r="J49" s="181"/>
      <c r="K49" s="181"/>
      <c r="L49" s="181"/>
      <c r="M49" s="181"/>
      <c r="N49" s="181"/>
      <c r="O49" s="181"/>
      <c r="P49" s="181"/>
      <c r="Q49" s="181"/>
      <c r="R49" s="181"/>
      <c r="S49" s="181"/>
      <c r="T49" s="147"/>
      <c r="U49" s="181"/>
    </row>
    <row r="50" spans="1:21" ht="15" customHeight="1">
      <c r="A50" s="114" t="s">
        <v>403</v>
      </c>
      <c r="B50" s="123" t="s">
        <v>404</v>
      </c>
      <c r="C50" s="183">
        <f>SUM(C45:C49)</f>
        <v>1212180</v>
      </c>
      <c r="D50" s="184"/>
      <c r="E50" s="181"/>
      <c r="F50" s="181"/>
      <c r="G50" s="181"/>
      <c r="H50" s="181"/>
      <c r="I50" s="181"/>
      <c r="J50" s="181"/>
      <c r="K50" s="181"/>
      <c r="L50" s="181"/>
      <c r="M50" s="181"/>
      <c r="N50" s="181"/>
      <c r="O50" s="181"/>
      <c r="P50" s="181"/>
      <c r="Q50" s="181"/>
      <c r="R50" s="181"/>
      <c r="S50" s="181"/>
      <c r="T50" s="147"/>
      <c r="U50" s="181"/>
    </row>
    <row r="51" spans="1:21" ht="15" customHeight="1">
      <c r="A51" s="121" t="s">
        <v>193</v>
      </c>
      <c r="B51" s="187"/>
      <c r="C51" s="183"/>
      <c r="D51" s="184"/>
      <c r="E51" s="181"/>
      <c r="F51" s="181"/>
      <c r="G51" s="181"/>
      <c r="H51" s="181"/>
      <c r="I51" s="181"/>
      <c r="J51" s="181"/>
      <c r="K51" s="181"/>
      <c r="L51" s="181"/>
      <c r="M51" s="181"/>
      <c r="N51" s="181"/>
      <c r="O51" s="181"/>
      <c r="P51" s="181"/>
      <c r="Q51" s="181"/>
      <c r="R51" s="181"/>
      <c r="S51" s="181"/>
      <c r="T51" s="147"/>
      <c r="U51" s="181"/>
    </row>
    <row r="52" spans="1:21" ht="12.75">
      <c r="A52" s="102" t="s">
        <v>405</v>
      </c>
      <c r="B52" s="108" t="s">
        <v>406</v>
      </c>
      <c r="C52" s="183">
        <f aca="true" t="shared" si="4" ref="C52:C57">SUM(D52:U52)</f>
        <v>6864194</v>
      </c>
      <c r="D52" s="184">
        <v>6864194</v>
      </c>
      <c r="E52" s="181"/>
      <c r="F52" s="181"/>
      <c r="G52" s="181"/>
      <c r="H52" s="181"/>
      <c r="I52" s="181"/>
      <c r="J52" s="181"/>
      <c r="K52" s="181"/>
      <c r="L52" s="181"/>
      <c r="M52" s="181"/>
      <c r="N52" s="181"/>
      <c r="O52" s="181"/>
      <c r="P52" s="181"/>
      <c r="Q52" s="181"/>
      <c r="R52" s="181"/>
      <c r="S52" s="181"/>
      <c r="T52" s="147"/>
      <c r="U52" s="181"/>
    </row>
    <row r="53" spans="1:21" ht="12.75">
      <c r="A53" s="102" t="s">
        <v>407</v>
      </c>
      <c r="B53" s="108" t="s">
        <v>408</v>
      </c>
      <c r="C53" s="183">
        <f t="shared" si="4"/>
        <v>0</v>
      </c>
      <c r="D53" s="184"/>
      <c r="E53" s="181"/>
      <c r="F53" s="181"/>
      <c r="G53" s="181"/>
      <c r="H53" s="181"/>
      <c r="I53" s="181"/>
      <c r="J53" s="181"/>
      <c r="K53" s="181"/>
      <c r="L53" s="181"/>
      <c r="M53" s="181"/>
      <c r="N53" s="181"/>
      <c r="O53" s="181"/>
      <c r="P53" s="181"/>
      <c r="Q53" s="181"/>
      <c r="R53" s="181"/>
      <c r="S53" s="181"/>
      <c r="T53" s="147"/>
      <c r="U53" s="181"/>
    </row>
    <row r="54" spans="1:21" ht="12.75">
      <c r="A54" s="102" t="s">
        <v>409</v>
      </c>
      <c r="B54" s="108" t="s">
        <v>410</v>
      </c>
      <c r="C54" s="183">
        <f t="shared" si="4"/>
        <v>0</v>
      </c>
      <c r="D54" s="184"/>
      <c r="E54" s="181"/>
      <c r="F54" s="181"/>
      <c r="G54" s="181"/>
      <c r="H54" s="181"/>
      <c r="I54" s="181"/>
      <c r="J54" s="181"/>
      <c r="K54" s="181"/>
      <c r="L54" s="181"/>
      <c r="M54" s="181"/>
      <c r="N54" s="181"/>
      <c r="O54" s="181"/>
      <c r="P54" s="181"/>
      <c r="Q54" s="181"/>
      <c r="R54" s="181"/>
      <c r="S54" s="181"/>
      <c r="T54" s="147"/>
      <c r="U54" s="181"/>
    </row>
    <row r="55" spans="1:21" ht="12.75">
      <c r="A55" s="102" t="s">
        <v>411</v>
      </c>
      <c r="B55" s="108" t="s">
        <v>412</v>
      </c>
      <c r="C55" s="183">
        <f t="shared" si="4"/>
        <v>0</v>
      </c>
      <c r="D55" s="184"/>
      <c r="E55" s="181"/>
      <c r="F55" s="181"/>
      <c r="G55" s="181"/>
      <c r="H55" s="181"/>
      <c r="I55" s="181"/>
      <c r="J55" s="181"/>
      <c r="K55" s="181"/>
      <c r="L55" s="181"/>
      <c r="M55" s="181"/>
      <c r="N55" s="181"/>
      <c r="O55" s="181"/>
      <c r="P55" s="181"/>
      <c r="Q55" s="181"/>
      <c r="R55" s="181"/>
      <c r="S55" s="181"/>
      <c r="T55" s="147"/>
      <c r="U55" s="181"/>
    </row>
    <row r="56" spans="1:21" ht="12.75">
      <c r="A56" s="102" t="s">
        <v>413</v>
      </c>
      <c r="B56" s="108" t="s">
        <v>414</v>
      </c>
      <c r="C56" s="183">
        <f t="shared" si="4"/>
        <v>41317648</v>
      </c>
      <c r="D56" s="184">
        <v>25584829</v>
      </c>
      <c r="E56" s="181"/>
      <c r="F56" s="181"/>
      <c r="G56" s="181"/>
      <c r="H56" s="181"/>
      <c r="I56" s="181"/>
      <c r="J56" s="181"/>
      <c r="K56" s="181"/>
      <c r="L56" s="181"/>
      <c r="M56" s="181"/>
      <c r="N56" s="181"/>
      <c r="O56" s="181"/>
      <c r="P56" s="181"/>
      <c r="Q56" s="181">
        <v>15732819</v>
      </c>
      <c r="R56" s="181"/>
      <c r="S56" s="181"/>
      <c r="T56" s="147"/>
      <c r="U56" s="181"/>
    </row>
    <row r="57" spans="1:21" ht="12.75">
      <c r="A57" s="114" t="s">
        <v>415</v>
      </c>
      <c r="B57" s="123" t="s">
        <v>416</v>
      </c>
      <c r="C57" s="183">
        <f t="shared" si="4"/>
        <v>48181842</v>
      </c>
      <c r="D57" s="184">
        <f>SUM(D52:D56)</f>
        <v>32449023</v>
      </c>
      <c r="E57" s="181"/>
      <c r="F57" s="181"/>
      <c r="G57" s="181"/>
      <c r="H57" s="181"/>
      <c r="I57" s="181"/>
      <c r="J57" s="181"/>
      <c r="K57" s="181"/>
      <c r="L57" s="181"/>
      <c r="M57" s="181"/>
      <c r="N57" s="181"/>
      <c r="O57" s="181"/>
      <c r="P57" s="181"/>
      <c r="Q57" s="181">
        <f>SUM(Q52:Q56)</f>
        <v>15732819</v>
      </c>
      <c r="R57" s="181"/>
      <c r="S57" s="181"/>
      <c r="T57" s="147"/>
      <c r="U57" s="181"/>
    </row>
    <row r="58" spans="1:21" ht="15" customHeight="1">
      <c r="A58" s="116" t="s">
        <v>417</v>
      </c>
      <c r="B58" s="108" t="s">
        <v>418</v>
      </c>
      <c r="C58" s="183"/>
      <c r="D58" s="184"/>
      <c r="E58" s="181"/>
      <c r="F58" s="181"/>
      <c r="G58" s="181"/>
      <c r="H58" s="181"/>
      <c r="I58" s="181"/>
      <c r="J58" s="181"/>
      <c r="K58" s="181"/>
      <c r="L58" s="181"/>
      <c r="M58" s="181"/>
      <c r="N58" s="181"/>
      <c r="O58" s="181"/>
      <c r="P58" s="181"/>
      <c r="Q58" s="181"/>
      <c r="R58" s="181"/>
      <c r="S58" s="181"/>
      <c r="T58" s="147"/>
      <c r="U58" s="181"/>
    </row>
    <row r="59" spans="1:21" ht="15" customHeight="1">
      <c r="A59" s="116" t="s">
        <v>419</v>
      </c>
      <c r="B59" s="108" t="s">
        <v>420</v>
      </c>
      <c r="C59" s="183"/>
      <c r="D59" s="184"/>
      <c r="E59" s="181"/>
      <c r="F59" s="181"/>
      <c r="G59" s="181"/>
      <c r="H59" s="181"/>
      <c r="I59" s="181"/>
      <c r="J59" s="181"/>
      <c r="K59" s="181"/>
      <c r="L59" s="181"/>
      <c r="M59" s="181"/>
      <c r="N59" s="181"/>
      <c r="O59" s="181"/>
      <c r="P59" s="181"/>
      <c r="Q59" s="181"/>
      <c r="R59" s="181"/>
      <c r="S59" s="181"/>
      <c r="T59" s="147"/>
      <c r="U59" s="181"/>
    </row>
    <row r="60" spans="1:21" ht="15" customHeight="1">
      <c r="A60" s="116" t="s">
        <v>421</v>
      </c>
      <c r="B60" s="108" t="s">
        <v>422</v>
      </c>
      <c r="C60" s="183"/>
      <c r="D60" s="184"/>
      <c r="E60" s="181"/>
      <c r="F60" s="181"/>
      <c r="G60" s="181"/>
      <c r="H60" s="181"/>
      <c r="I60" s="181"/>
      <c r="J60" s="181"/>
      <c r="K60" s="181"/>
      <c r="L60" s="181"/>
      <c r="M60" s="181"/>
      <c r="N60" s="181"/>
      <c r="O60" s="181"/>
      <c r="P60" s="181"/>
      <c r="Q60" s="181"/>
      <c r="R60" s="181"/>
      <c r="S60" s="181"/>
      <c r="T60" s="147"/>
      <c r="U60" s="181"/>
    </row>
    <row r="61" spans="1:21" ht="15" customHeight="1">
      <c r="A61" s="116" t="s">
        <v>423</v>
      </c>
      <c r="B61" s="108" t="s">
        <v>424</v>
      </c>
      <c r="C61" s="183"/>
      <c r="D61" s="184"/>
      <c r="E61" s="181"/>
      <c r="F61" s="181"/>
      <c r="G61" s="181"/>
      <c r="H61" s="181"/>
      <c r="I61" s="181"/>
      <c r="J61" s="181"/>
      <c r="K61" s="181"/>
      <c r="L61" s="181"/>
      <c r="M61" s="181"/>
      <c r="N61" s="181"/>
      <c r="O61" s="181"/>
      <c r="P61" s="181"/>
      <c r="Q61" s="181"/>
      <c r="R61" s="181"/>
      <c r="S61" s="181"/>
      <c r="T61" s="147"/>
      <c r="U61" s="181"/>
    </row>
    <row r="62" spans="1:21" ht="15" customHeight="1">
      <c r="A62" s="116" t="s">
        <v>425</v>
      </c>
      <c r="B62" s="108" t="s">
        <v>426</v>
      </c>
      <c r="C62" s="183"/>
      <c r="D62" s="184"/>
      <c r="E62" s="181"/>
      <c r="F62" s="181"/>
      <c r="G62" s="181"/>
      <c r="H62" s="181"/>
      <c r="I62" s="181"/>
      <c r="J62" s="181"/>
      <c r="K62" s="181"/>
      <c r="L62" s="181"/>
      <c r="M62" s="181"/>
      <c r="N62" s="181"/>
      <c r="O62" s="181"/>
      <c r="P62" s="181"/>
      <c r="Q62" s="181"/>
      <c r="R62" s="181"/>
      <c r="S62" s="181"/>
      <c r="T62" s="147"/>
      <c r="U62" s="181"/>
    </row>
    <row r="63" spans="1:21" ht="15" customHeight="1">
      <c r="A63" s="114" t="s">
        <v>427</v>
      </c>
      <c r="B63" s="123" t="s">
        <v>428</v>
      </c>
      <c r="C63" s="183"/>
      <c r="D63" s="184"/>
      <c r="E63" s="181"/>
      <c r="F63" s="181"/>
      <c r="G63" s="181"/>
      <c r="H63" s="181"/>
      <c r="I63" s="181"/>
      <c r="J63" s="181"/>
      <c r="K63" s="181"/>
      <c r="L63" s="181"/>
      <c r="M63" s="181"/>
      <c r="N63" s="181"/>
      <c r="O63" s="181"/>
      <c r="P63" s="181"/>
      <c r="Q63" s="181"/>
      <c r="R63" s="181"/>
      <c r="S63" s="181"/>
      <c r="T63" s="147"/>
      <c r="U63" s="181"/>
    </row>
    <row r="64" spans="1:21" ht="12.75">
      <c r="A64" s="116" t="s">
        <v>429</v>
      </c>
      <c r="B64" s="108" t="s">
        <v>430</v>
      </c>
      <c r="C64" s="183"/>
      <c r="D64" s="184"/>
      <c r="E64" s="181"/>
      <c r="F64" s="181"/>
      <c r="G64" s="181"/>
      <c r="H64" s="181"/>
      <c r="I64" s="181"/>
      <c r="J64" s="181"/>
      <c r="K64" s="181"/>
      <c r="L64" s="181"/>
      <c r="M64" s="181"/>
      <c r="N64" s="181"/>
      <c r="O64" s="181"/>
      <c r="P64" s="181"/>
      <c r="Q64" s="181"/>
      <c r="R64" s="181"/>
      <c r="S64" s="181"/>
      <c r="T64" s="147"/>
      <c r="U64" s="181"/>
    </row>
    <row r="65" spans="1:21" ht="12.75">
      <c r="A65" s="102" t="s">
        <v>431</v>
      </c>
      <c r="B65" s="108" t="s">
        <v>432</v>
      </c>
      <c r="C65" s="183"/>
      <c r="D65" s="184"/>
      <c r="E65" s="181"/>
      <c r="F65" s="181"/>
      <c r="G65" s="181"/>
      <c r="H65" s="181"/>
      <c r="I65" s="181"/>
      <c r="J65" s="181"/>
      <c r="K65" s="181"/>
      <c r="L65" s="181"/>
      <c r="M65" s="181"/>
      <c r="N65" s="181"/>
      <c r="O65" s="181"/>
      <c r="P65" s="181"/>
      <c r="Q65" s="181"/>
      <c r="R65" s="181"/>
      <c r="S65" s="181"/>
      <c r="T65" s="147"/>
      <c r="U65" s="181"/>
    </row>
    <row r="66" spans="1:21" ht="12.75">
      <c r="A66" s="116" t="s">
        <v>433</v>
      </c>
      <c r="B66" s="108" t="s">
        <v>434</v>
      </c>
      <c r="C66" s="183"/>
      <c r="D66" s="184"/>
      <c r="E66" s="181"/>
      <c r="F66" s="181"/>
      <c r="G66" s="181"/>
      <c r="H66" s="181"/>
      <c r="I66" s="181"/>
      <c r="J66" s="181"/>
      <c r="K66" s="181"/>
      <c r="L66" s="181"/>
      <c r="M66" s="181"/>
      <c r="N66" s="181"/>
      <c r="O66" s="181"/>
      <c r="P66" s="181"/>
      <c r="Q66" s="181"/>
      <c r="R66" s="181"/>
      <c r="S66" s="181"/>
      <c r="T66" s="147"/>
      <c r="U66" s="181"/>
    </row>
    <row r="67" spans="1:21" ht="12.75">
      <c r="A67" s="116" t="s">
        <v>435</v>
      </c>
      <c r="B67" s="108" t="s">
        <v>436</v>
      </c>
      <c r="C67" s="183">
        <f>SUM(D67:T67)</f>
        <v>0</v>
      </c>
      <c r="D67" s="184"/>
      <c r="E67" s="181"/>
      <c r="F67" s="181"/>
      <c r="G67" s="181"/>
      <c r="H67" s="181"/>
      <c r="I67" s="181"/>
      <c r="J67" s="181"/>
      <c r="K67" s="181"/>
      <c r="L67" s="181"/>
      <c r="M67" s="181"/>
      <c r="N67" s="181"/>
      <c r="O67" s="181"/>
      <c r="P67" s="181"/>
      <c r="Q67" s="181"/>
      <c r="R67" s="181"/>
      <c r="S67" s="181"/>
      <c r="T67" s="147"/>
      <c r="U67" s="181"/>
    </row>
    <row r="68" spans="1:21" ht="12.75">
      <c r="A68" s="116" t="s">
        <v>437</v>
      </c>
      <c r="B68" s="108" t="s">
        <v>438</v>
      </c>
      <c r="C68" s="183"/>
      <c r="D68" s="184"/>
      <c r="E68" s="181"/>
      <c r="F68" s="181"/>
      <c r="G68" s="181"/>
      <c r="H68" s="181"/>
      <c r="I68" s="181"/>
      <c r="J68" s="181"/>
      <c r="K68" s="181"/>
      <c r="L68" s="181"/>
      <c r="M68" s="181"/>
      <c r="N68" s="181"/>
      <c r="O68" s="181"/>
      <c r="P68" s="181"/>
      <c r="Q68" s="181"/>
      <c r="R68" s="181"/>
      <c r="S68" s="181"/>
      <c r="T68" s="147"/>
      <c r="U68" s="181"/>
    </row>
    <row r="69" spans="1:21" ht="15" customHeight="1">
      <c r="A69" s="114" t="s">
        <v>439</v>
      </c>
      <c r="B69" s="123" t="s">
        <v>440</v>
      </c>
      <c r="C69" s="183">
        <f>SUM(C64:C68)</f>
        <v>0</v>
      </c>
      <c r="D69" s="184"/>
      <c r="E69" s="181"/>
      <c r="F69" s="181"/>
      <c r="G69" s="181"/>
      <c r="H69" s="181"/>
      <c r="I69" s="181"/>
      <c r="J69" s="181"/>
      <c r="K69" s="181"/>
      <c r="L69" s="181"/>
      <c r="M69" s="181"/>
      <c r="N69" s="181"/>
      <c r="O69" s="181"/>
      <c r="P69" s="181"/>
      <c r="Q69" s="181"/>
      <c r="R69" s="181"/>
      <c r="S69" s="181"/>
      <c r="T69" s="147"/>
      <c r="U69" s="181"/>
    </row>
    <row r="70" spans="1:21" ht="15" customHeight="1">
      <c r="A70" s="188" t="s">
        <v>240</v>
      </c>
      <c r="B70" s="189"/>
      <c r="C70" s="190"/>
      <c r="D70" s="184"/>
      <c r="E70" s="181"/>
      <c r="F70" s="181"/>
      <c r="G70" s="181"/>
      <c r="H70" s="181"/>
      <c r="I70" s="181"/>
      <c r="J70" s="181"/>
      <c r="K70" s="181"/>
      <c r="L70" s="181"/>
      <c r="M70" s="181"/>
      <c r="N70" s="181"/>
      <c r="O70" s="181"/>
      <c r="P70" s="181"/>
      <c r="Q70" s="181"/>
      <c r="R70" s="181"/>
      <c r="S70" s="181"/>
      <c r="T70" s="147"/>
      <c r="U70" s="181"/>
    </row>
    <row r="71" spans="1:21" ht="12.75">
      <c r="A71" s="191" t="s">
        <v>441</v>
      </c>
      <c r="B71" s="192" t="s">
        <v>442</v>
      </c>
      <c r="C71" s="193">
        <f>C18+C32+C44+C50+C57+C63+C69</f>
        <v>432273551</v>
      </c>
      <c r="D71" s="184"/>
      <c r="E71" s="181"/>
      <c r="F71" s="181"/>
      <c r="G71" s="181"/>
      <c r="H71" s="181"/>
      <c r="I71" s="181"/>
      <c r="J71" s="181"/>
      <c r="K71" s="181"/>
      <c r="L71" s="181"/>
      <c r="M71" s="181"/>
      <c r="N71" s="181"/>
      <c r="O71" s="181"/>
      <c r="P71" s="181"/>
      <c r="Q71" s="181"/>
      <c r="R71" s="181"/>
      <c r="S71" s="181"/>
      <c r="T71" s="147"/>
      <c r="U71" s="181"/>
    </row>
    <row r="72" spans="1:21" ht="12.75">
      <c r="A72" s="194" t="s">
        <v>443</v>
      </c>
      <c r="B72" s="195"/>
      <c r="C72" s="196"/>
      <c r="D72" s="184"/>
      <c r="E72" s="181"/>
      <c r="F72" s="181"/>
      <c r="G72" s="181"/>
      <c r="H72" s="181"/>
      <c r="I72" s="181"/>
      <c r="J72" s="181"/>
      <c r="K72" s="181"/>
      <c r="L72" s="181"/>
      <c r="M72" s="181"/>
      <c r="N72" s="181"/>
      <c r="O72" s="181"/>
      <c r="P72" s="181"/>
      <c r="Q72" s="181"/>
      <c r="R72" s="181"/>
      <c r="S72" s="181"/>
      <c r="T72" s="147"/>
      <c r="U72" s="181"/>
    </row>
    <row r="73" spans="1:21" ht="12.75">
      <c r="A73" s="197" t="s">
        <v>444</v>
      </c>
      <c r="B73" s="198"/>
      <c r="C73" s="183"/>
      <c r="D73" s="184"/>
      <c r="E73" s="181"/>
      <c r="F73" s="181"/>
      <c r="G73" s="181"/>
      <c r="H73" s="181"/>
      <c r="I73" s="181"/>
      <c r="J73" s="181"/>
      <c r="K73" s="181"/>
      <c r="L73" s="181"/>
      <c r="M73" s="181"/>
      <c r="N73" s="181"/>
      <c r="O73" s="181"/>
      <c r="P73" s="181"/>
      <c r="Q73" s="181"/>
      <c r="R73" s="181"/>
      <c r="S73" s="181"/>
      <c r="T73" s="147"/>
      <c r="U73" s="181"/>
    </row>
    <row r="74" spans="1:21" ht="12.75">
      <c r="A74" s="136" t="s">
        <v>445</v>
      </c>
      <c r="B74" s="102" t="s">
        <v>446</v>
      </c>
      <c r="C74" s="183"/>
      <c r="D74" s="184"/>
      <c r="E74" s="181"/>
      <c r="F74" s="181"/>
      <c r="G74" s="181"/>
      <c r="H74" s="181"/>
      <c r="I74" s="181"/>
      <c r="J74" s="181"/>
      <c r="K74" s="181"/>
      <c r="L74" s="181"/>
      <c r="M74" s="181"/>
      <c r="N74" s="181"/>
      <c r="O74" s="181"/>
      <c r="P74" s="181"/>
      <c r="Q74" s="181"/>
      <c r="R74" s="181"/>
      <c r="S74" s="181"/>
      <c r="T74" s="147"/>
      <c r="U74" s="181"/>
    </row>
    <row r="75" spans="1:21" ht="12.75">
      <c r="A75" s="116" t="s">
        <v>447</v>
      </c>
      <c r="B75" s="102" t="s">
        <v>448</v>
      </c>
      <c r="C75" s="183"/>
      <c r="D75" s="184"/>
      <c r="E75" s="181"/>
      <c r="F75" s="181"/>
      <c r="G75" s="181"/>
      <c r="H75" s="181"/>
      <c r="I75" s="181"/>
      <c r="J75" s="181"/>
      <c r="K75" s="181"/>
      <c r="L75" s="181"/>
      <c r="M75" s="181"/>
      <c r="N75" s="181"/>
      <c r="O75" s="181"/>
      <c r="P75" s="181"/>
      <c r="Q75" s="181"/>
      <c r="R75" s="181"/>
      <c r="S75" s="181"/>
      <c r="T75" s="147"/>
      <c r="U75" s="181"/>
    </row>
    <row r="76" spans="1:21" ht="12.75">
      <c r="A76" s="136" t="s">
        <v>449</v>
      </c>
      <c r="B76" s="102" t="s">
        <v>450</v>
      </c>
      <c r="C76" s="183"/>
      <c r="D76" s="184"/>
      <c r="E76" s="181"/>
      <c r="F76" s="181"/>
      <c r="G76" s="181"/>
      <c r="H76" s="181"/>
      <c r="I76" s="181"/>
      <c r="J76" s="181"/>
      <c r="K76" s="181"/>
      <c r="L76" s="181"/>
      <c r="M76" s="181"/>
      <c r="N76" s="181"/>
      <c r="O76" s="181"/>
      <c r="P76" s="181"/>
      <c r="Q76" s="181"/>
      <c r="R76" s="181"/>
      <c r="S76" s="181"/>
      <c r="T76" s="147"/>
      <c r="U76" s="181"/>
    </row>
    <row r="77" spans="1:21" ht="12.75">
      <c r="A77" s="132" t="s">
        <v>451</v>
      </c>
      <c r="B77" s="109" t="s">
        <v>452</v>
      </c>
      <c r="C77" s="183"/>
      <c r="D77" s="184"/>
      <c r="E77" s="181"/>
      <c r="F77" s="181"/>
      <c r="G77" s="181"/>
      <c r="H77" s="181"/>
      <c r="I77" s="181"/>
      <c r="J77" s="181"/>
      <c r="K77" s="181"/>
      <c r="L77" s="181"/>
      <c r="M77" s="181"/>
      <c r="N77" s="181"/>
      <c r="O77" s="181"/>
      <c r="P77" s="181"/>
      <c r="Q77" s="181"/>
      <c r="R77" s="181"/>
      <c r="S77" s="181"/>
      <c r="T77" s="147"/>
      <c r="U77" s="181"/>
    </row>
    <row r="78" spans="1:21" ht="12.75">
      <c r="A78" s="116" t="s">
        <v>453</v>
      </c>
      <c r="B78" s="102" t="s">
        <v>454</v>
      </c>
      <c r="C78" s="183"/>
      <c r="D78" s="184"/>
      <c r="E78" s="181"/>
      <c r="F78" s="181"/>
      <c r="G78" s="181"/>
      <c r="H78" s="181"/>
      <c r="I78" s="181"/>
      <c r="J78" s="181"/>
      <c r="K78" s="181"/>
      <c r="L78" s="181"/>
      <c r="M78" s="181"/>
      <c r="N78" s="181"/>
      <c r="O78" s="181"/>
      <c r="P78" s="181"/>
      <c r="Q78" s="181"/>
      <c r="R78" s="181"/>
      <c r="S78" s="181"/>
      <c r="T78" s="147"/>
      <c r="U78" s="181"/>
    </row>
    <row r="79" spans="1:21" ht="12.75">
      <c r="A79" s="136" t="s">
        <v>455</v>
      </c>
      <c r="B79" s="102" t="s">
        <v>456</v>
      </c>
      <c r="C79" s="183"/>
      <c r="D79" s="184"/>
      <c r="E79" s="181"/>
      <c r="F79" s="181"/>
      <c r="G79" s="181"/>
      <c r="H79" s="181"/>
      <c r="I79" s="181"/>
      <c r="J79" s="181"/>
      <c r="K79" s="181"/>
      <c r="L79" s="181"/>
      <c r="M79" s="181"/>
      <c r="N79" s="181"/>
      <c r="O79" s="181"/>
      <c r="P79" s="181"/>
      <c r="Q79" s="181"/>
      <c r="R79" s="181"/>
      <c r="S79" s="181"/>
      <c r="T79" s="147"/>
      <c r="U79" s="181"/>
    </row>
    <row r="80" spans="1:21" ht="12.75">
      <c r="A80" s="116" t="s">
        <v>457</v>
      </c>
      <c r="B80" s="102" t="s">
        <v>458</v>
      </c>
      <c r="C80" s="183"/>
      <c r="D80" s="184"/>
      <c r="E80" s="181"/>
      <c r="F80" s="181"/>
      <c r="G80" s="181"/>
      <c r="H80" s="181"/>
      <c r="I80" s="181"/>
      <c r="J80" s="181"/>
      <c r="K80" s="181"/>
      <c r="L80" s="181"/>
      <c r="M80" s="181"/>
      <c r="N80" s="181"/>
      <c r="O80" s="181"/>
      <c r="P80" s="181"/>
      <c r="Q80" s="181"/>
      <c r="R80" s="181"/>
      <c r="S80" s="181"/>
      <c r="T80" s="147"/>
      <c r="U80" s="181"/>
    </row>
    <row r="81" spans="1:21" ht="12.75">
      <c r="A81" s="136" t="s">
        <v>459</v>
      </c>
      <c r="B81" s="102" t="s">
        <v>460</v>
      </c>
      <c r="C81" s="183"/>
      <c r="D81" s="184"/>
      <c r="E81" s="181"/>
      <c r="F81" s="181"/>
      <c r="G81" s="181"/>
      <c r="H81" s="181"/>
      <c r="I81" s="181"/>
      <c r="J81" s="181"/>
      <c r="K81" s="181"/>
      <c r="L81" s="181"/>
      <c r="M81" s="181"/>
      <c r="N81" s="181"/>
      <c r="O81" s="181"/>
      <c r="P81" s="181"/>
      <c r="Q81" s="181"/>
      <c r="R81" s="181"/>
      <c r="S81" s="181"/>
      <c r="T81" s="147"/>
      <c r="U81" s="181"/>
    </row>
    <row r="82" spans="1:21" ht="12.75">
      <c r="A82" s="140" t="s">
        <v>461</v>
      </c>
      <c r="B82" s="109" t="s">
        <v>462</v>
      </c>
      <c r="C82" s="183"/>
      <c r="D82" s="184"/>
      <c r="E82" s="181"/>
      <c r="F82" s="181"/>
      <c r="G82" s="181"/>
      <c r="H82" s="181"/>
      <c r="I82" s="181"/>
      <c r="J82" s="181"/>
      <c r="K82" s="181"/>
      <c r="L82" s="181"/>
      <c r="M82" s="181"/>
      <c r="N82" s="181"/>
      <c r="O82" s="181"/>
      <c r="P82" s="181"/>
      <c r="Q82" s="181"/>
      <c r="R82" s="181"/>
      <c r="S82" s="181"/>
      <c r="T82" s="147"/>
      <c r="U82" s="181"/>
    </row>
    <row r="83" spans="1:21" ht="12.75">
      <c r="A83" s="102" t="s">
        <v>463</v>
      </c>
      <c r="B83" s="102" t="s">
        <v>464</v>
      </c>
      <c r="C83" s="183">
        <v>20874444</v>
      </c>
      <c r="D83" s="184"/>
      <c r="E83" s="181"/>
      <c r="F83" s="181"/>
      <c r="G83" s="181"/>
      <c r="H83" s="181"/>
      <c r="I83" s="181"/>
      <c r="J83" s="181"/>
      <c r="K83" s="181"/>
      <c r="L83" s="181"/>
      <c r="M83" s="181"/>
      <c r="N83" s="181"/>
      <c r="O83" s="181"/>
      <c r="P83" s="181"/>
      <c r="Q83" s="181"/>
      <c r="R83" s="181"/>
      <c r="S83" s="181"/>
      <c r="T83" s="147">
        <v>20874444</v>
      </c>
      <c r="U83" s="181"/>
    </row>
    <row r="84" spans="1:21" ht="12.75">
      <c r="A84" s="102" t="s">
        <v>465</v>
      </c>
      <c r="B84" s="102" t="s">
        <v>464</v>
      </c>
      <c r="C84" s="183">
        <v>231703201</v>
      </c>
      <c r="D84" s="184"/>
      <c r="E84" s="181"/>
      <c r="F84" s="181"/>
      <c r="G84" s="181"/>
      <c r="H84" s="181"/>
      <c r="I84" s="181"/>
      <c r="J84" s="181"/>
      <c r="K84" s="181"/>
      <c r="L84" s="181"/>
      <c r="M84" s="181"/>
      <c r="N84" s="181"/>
      <c r="O84" s="181"/>
      <c r="P84" s="181"/>
      <c r="Q84" s="181"/>
      <c r="R84" s="181"/>
      <c r="S84" s="181"/>
      <c r="T84" s="147">
        <v>231703201</v>
      </c>
      <c r="U84" s="181"/>
    </row>
    <row r="85" spans="1:21" ht="12.75">
      <c r="A85" s="102" t="s">
        <v>466</v>
      </c>
      <c r="B85" s="102" t="s">
        <v>467</v>
      </c>
      <c r="C85" s="183">
        <f>SUM(D85:T85)</f>
        <v>0</v>
      </c>
      <c r="D85" s="184"/>
      <c r="E85" s="181"/>
      <c r="F85" s="181"/>
      <c r="G85" s="181"/>
      <c r="H85" s="181"/>
      <c r="I85" s="181"/>
      <c r="J85" s="181"/>
      <c r="K85" s="181"/>
      <c r="L85" s="181"/>
      <c r="M85" s="181"/>
      <c r="N85" s="181"/>
      <c r="O85" s="181"/>
      <c r="P85" s="181"/>
      <c r="Q85" s="181"/>
      <c r="R85" s="181"/>
      <c r="S85" s="181"/>
      <c r="T85" s="147"/>
      <c r="U85" s="181"/>
    </row>
    <row r="86" spans="1:21" ht="12.75">
      <c r="A86" s="102" t="s">
        <v>468</v>
      </c>
      <c r="B86" s="102" t="s">
        <v>467</v>
      </c>
      <c r="C86" s="183">
        <f>SUM(D86:T86)</f>
        <v>0</v>
      </c>
      <c r="D86" s="184"/>
      <c r="E86" s="181"/>
      <c r="F86" s="181"/>
      <c r="G86" s="181"/>
      <c r="H86" s="181"/>
      <c r="I86" s="181"/>
      <c r="J86" s="181"/>
      <c r="K86" s="181"/>
      <c r="L86" s="181"/>
      <c r="M86" s="181"/>
      <c r="N86" s="181"/>
      <c r="O86" s="181"/>
      <c r="P86" s="181"/>
      <c r="Q86" s="181"/>
      <c r="R86" s="181"/>
      <c r="S86" s="181"/>
      <c r="T86" s="147"/>
      <c r="U86" s="181"/>
    </row>
    <row r="87" spans="1:21" ht="12.75">
      <c r="A87" s="109" t="s">
        <v>469</v>
      </c>
      <c r="B87" s="109" t="s">
        <v>470</v>
      </c>
      <c r="C87" s="183">
        <f>SUM(C83:C86)</f>
        <v>252577645</v>
      </c>
      <c r="D87" s="184"/>
      <c r="E87" s="181"/>
      <c r="F87" s="181"/>
      <c r="G87" s="181"/>
      <c r="H87" s="181"/>
      <c r="I87" s="181"/>
      <c r="J87" s="181"/>
      <c r="K87" s="181"/>
      <c r="L87" s="181"/>
      <c r="M87" s="181"/>
      <c r="N87" s="181"/>
      <c r="O87" s="181"/>
      <c r="P87" s="181"/>
      <c r="Q87" s="181"/>
      <c r="R87" s="181"/>
      <c r="S87" s="181"/>
      <c r="T87" s="147">
        <f>SUM(T83:T86)</f>
        <v>252577645</v>
      </c>
      <c r="U87" s="181"/>
    </row>
    <row r="88" spans="1:21" ht="12.75">
      <c r="A88" s="136" t="s">
        <v>471</v>
      </c>
      <c r="B88" s="102" t="s">
        <v>472</v>
      </c>
      <c r="C88" s="183">
        <v>7826647</v>
      </c>
      <c r="D88" s="184">
        <v>7826647</v>
      </c>
      <c r="E88" s="181"/>
      <c r="F88" s="181"/>
      <c r="G88" s="181"/>
      <c r="H88" s="181"/>
      <c r="I88" s="181"/>
      <c r="J88" s="181"/>
      <c r="K88" s="181"/>
      <c r="L88" s="181"/>
      <c r="M88" s="181"/>
      <c r="N88" s="181"/>
      <c r="O88" s="181"/>
      <c r="P88" s="181"/>
      <c r="Q88" s="181"/>
      <c r="R88" s="181"/>
      <c r="S88" s="181"/>
      <c r="T88" s="147"/>
      <c r="U88" s="181"/>
    </row>
    <row r="89" spans="1:21" ht="12.75">
      <c r="A89" s="136" t="s">
        <v>473</v>
      </c>
      <c r="B89" s="102" t="s">
        <v>474</v>
      </c>
      <c r="C89" s="183"/>
      <c r="D89" s="184"/>
      <c r="E89" s="181"/>
      <c r="F89" s="181"/>
      <c r="G89" s="181"/>
      <c r="H89" s="181"/>
      <c r="I89" s="181"/>
      <c r="J89" s="181"/>
      <c r="K89" s="181"/>
      <c r="L89" s="181"/>
      <c r="M89" s="181"/>
      <c r="N89" s="181"/>
      <c r="O89" s="181"/>
      <c r="P89" s="181"/>
      <c r="Q89" s="181"/>
      <c r="R89" s="181"/>
      <c r="S89" s="181"/>
      <c r="T89" s="147"/>
      <c r="U89" s="181"/>
    </row>
    <row r="90" spans="1:21" ht="12.75">
      <c r="A90" s="136" t="s">
        <v>475</v>
      </c>
      <c r="B90" s="102" t="s">
        <v>476</v>
      </c>
      <c r="C90" s="183"/>
      <c r="D90" s="184"/>
      <c r="E90" s="181"/>
      <c r="F90" s="181"/>
      <c r="G90" s="181"/>
      <c r="H90" s="181"/>
      <c r="I90" s="181"/>
      <c r="J90" s="181"/>
      <c r="K90" s="181"/>
      <c r="L90" s="181"/>
      <c r="M90" s="181"/>
      <c r="N90" s="181"/>
      <c r="O90" s="181"/>
      <c r="P90" s="181"/>
      <c r="Q90" s="181"/>
      <c r="R90" s="181"/>
      <c r="S90" s="181"/>
      <c r="T90" s="147"/>
      <c r="U90" s="181"/>
    </row>
    <row r="91" spans="1:21" ht="12.75">
      <c r="A91" s="136" t="s">
        <v>477</v>
      </c>
      <c r="B91" s="102" t="s">
        <v>478</v>
      </c>
      <c r="C91" s="183"/>
      <c r="D91" s="184"/>
      <c r="E91" s="181"/>
      <c r="F91" s="181"/>
      <c r="G91" s="181"/>
      <c r="H91" s="181"/>
      <c r="I91" s="181"/>
      <c r="J91" s="181"/>
      <c r="K91" s="181"/>
      <c r="L91" s="181"/>
      <c r="M91" s="181"/>
      <c r="N91" s="181"/>
      <c r="O91" s="181"/>
      <c r="P91" s="181"/>
      <c r="Q91" s="181"/>
      <c r="R91" s="181"/>
      <c r="S91" s="181"/>
      <c r="T91" s="147"/>
      <c r="U91" s="181"/>
    </row>
    <row r="92" spans="1:21" ht="12.75">
      <c r="A92" s="116" t="s">
        <v>479</v>
      </c>
      <c r="B92" s="102" t="s">
        <v>480</v>
      </c>
      <c r="C92" s="183"/>
      <c r="D92" s="184"/>
      <c r="E92" s="181"/>
      <c r="F92" s="181"/>
      <c r="G92" s="181"/>
      <c r="H92" s="181"/>
      <c r="I92" s="181"/>
      <c r="J92" s="181"/>
      <c r="K92" s="181"/>
      <c r="L92" s="181"/>
      <c r="M92" s="181"/>
      <c r="N92" s="181"/>
      <c r="O92" s="181"/>
      <c r="P92" s="181"/>
      <c r="Q92" s="181"/>
      <c r="R92" s="181"/>
      <c r="S92" s="181"/>
      <c r="T92" s="147"/>
      <c r="U92" s="181"/>
    </row>
    <row r="93" spans="1:21" ht="12.75">
      <c r="A93" s="116" t="s">
        <v>481</v>
      </c>
      <c r="B93" s="102" t="s">
        <v>482</v>
      </c>
      <c r="C93" s="183"/>
      <c r="D93" s="184"/>
      <c r="E93" s="181"/>
      <c r="F93" s="181"/>
      <c r="G93" s="181"/>
      <c r="H93" s="181"/>
      <c r="I93" s="181"/>
      <c r="J93" s="181"/>
      <c r="K93" s="181"/>
      <c r="L93" s="181"/>
      <c r="M93" s="181"/>
      <c r="N93" s="181"/>
      <c r="O93" s="181"/>
      <c r="P93" s="181"/>
      <c r="Q93" s="181"/>
      <c r="R93" s="181"/>
      <c r="S93" s="181"/>
      <c r="T93" s="147"/>
      <c r="U93" s="181"/>
    </row>
    <row r="94" spans="1:21" ht="12.75">
      <c r="A94" s="132" t="s">
        <v>483</v>
      </c>
      <c r="B94" s="109" t="s">
        <v>484</v>
      </c>
      <c r="C94" s="183">
        <f>C77+C82+C87+C88+C89+C90+C91+C92</f>
        <v>260404292</v>
      </c>
      <c r="D94" s="184"/>
      <c r="E94" s="181"/>
      <c r="F94" s="181"/>
      <c r="G94" s="181"/>
      <c r="H94" s="181"/>
      <c r="I94" s="181"/>
      <c r="J94" s="181"/>
      <c r="K94" s="181"/>
      <c r="L94" s="181"/>
      <c r="M94" s="181"/>
      <c r="N94" s="181"/>
      <c r="O94" s="181"/>
      <c r="P94" s="181"/>
      <c r="Q94" s="181"/>
      <c r="R94" s="181"/>
      <c r="S94" s="181"/>
      <c r="T94" s="147"/>
      <c r="U94" s="181"/>
    </row>
    <row r="95" spans="1:21" ht="12.75">
      <c r="A95" s="116" t="s">
        <v>485</v>
      </c>
      <c r="B95" s="102" t="s">
        <v>486</v>
      </c>
      <c r="C95" s="183"/>
      <c r="D95" s="184"/>
      <c r="E95" s="181"/>
      <c r="F95" s="181"/>
      <c r="G95" s="181"/>
      <c r="H95" s="181"/>
      <c r="I95" s="181"/>
      <c r="J95" s="181"/>
      <c r="K95" s="181"/>
      <c r="L95" s="181"/>
      <c r="M95" s="181"/>
      <c r="N95" s="181"/>
      <c r="O95" s="181"/>
      <c r="P95" s="181"/>
      <c r="Q95" s="181"/>
      <c r="R95" s="181"/>
      <c r="S95" s="181"/>
      <c r="T95" s="147"/>
      <c r="U95" s="181"/>
    </row>
    <row r="96" spans="1:21" ht="12.75">
      <c r="A96" s="116" t="s">
        <v>487</v>
      </c>
      <c r="B96" s="102" t="s">
        <v>488</v>
      </c>
      <c r="C96" s="183"/>
      <c r="D96" s="184"/>
      <c r="E96" s="181"/>
      <c r="F96" s="181"/>
      <c r="G96" s="181"/>
      <c r="H96" s="181"/>
      <c r="I96" s="181"/>
      <c r="J96" s="181"/>
      <c r="K96" s="181"/>
      <c r="L96" s="181"/>
      <c r="M96" s="181"/>
      <c r="N96" s="181"/>
      <c r="O96" s="181"/>
      <c r="P96" s="181"/>
      <c r="Q96" s="181"/>
      <c r="R96" s="181"/>
      <c r="S96" s="181"/>
      <c r="T96" s="147"/>
      <c r="U96" s="181"/>
    </row>
    <row r="97" spans="1:21" ht="12.75">
      <c r="A97" s="136" t="s">
        <v>489</v>
      </c>
      <c r="B97" s="102" t="s">
        <v>490</v>
      </c>
      <c r="C97" s="183"/>
      <c r="D97" s="184"/>
      <c r="E97" s="181"/>
      <c r="F97" s="181"/>
      <c r="G97" s="181"/>
      <c r="H97" s="181"/>
      <c r="I97" s="181"/>
      <c r="J97" s="181"/>
      <c r="K97" s="181"/>
      <c r="L97" s="181"/>
      <c r="M97" s="181"/>
      <c r="N97" s="181"/>
      <c r="O97" s="181"/>
      <c r="P97" s="181"/>
      <c r="Q97" s="181"/>
      <c r="R97" s="181"/>
      <c r="S97" s="181"/>
      <c r="T97" s="147"/>
      <c r="U97" s="181"/>
    </row>
    <row r="98" spans="1:21" ht="12.75">
      <c r="A98" s="136" t="s">
        <v>491</v>
      </c>
      <c r="B98" s="102" t="s">
        <v>492</v>
      </c>
      <c r="C98" s="183"/>
      <c r="D98" s="184"/>
      <c r="E98" s="181"/>
      <c r="F98" s="181"/>
      <c r="G98" s="181"/>
      <c r="H98" s="181"/>
      <c r="I98" s="181"/>
      <c r="J98" s="181"/>
      <c r="K98" s="181"/>
      <c r="L98" s="181"/>
      <c r="M98" s="181"/>
      <c r="N98" s="181"/>
      <c r="O98" s="181"/>
      <c r="P98" s="181"/>
      <c r="Q98" s="181"/>
      <c r="R98" s="181"/>
      <c r="S98" s="181"/>
      <c r="T98" s="147"/>
      <c r="U98" s="181"/>
    </row>
    <row r="99" spans="1:21" ht="12.75">
      <c r="A99" s="136" t="s">
        <v>493</v>
      </c>
      <c r="B99" s="102" t="s">
        <v>494</v>
      </c>
      <c r="C99" s="183"/>
      <c r="D99" s="184"/>
      <c r="E99" s="181"/>
      <c r="F99" s="181"/>
      <c r="G99" s="181"/>
      <c r="H99" s="181"/>
      <c r="I99" s="181"/>
      <c r="J99" s="181"/>
      <c r="K99" s="181"/>
      <c r="L99" s="181"/>
      <c r="M99" s="181"/>
      <c r="N99" s="181"/>
      <c r="O99" s="181"/>
      <c r="P99" s="181"/>
      <c r="Q99" s="181"/>
      <c r="R99" s="181"/>
      <c r="S99" s="181"/>
      <c r="T99" s="147"/>
      <c r="U99" s="181"/>
    </row>
    <row r="100" spans="1:21" ht="12.75">
      <c r="A100" s="140" t="s">
        <v>495</v>
      </c>
      <c r="B100" s="109" t="s">
        <v>496</v>
      </c>
      <c r="C100" s="183"/>
      <c r="D100" s="184"/>
      <c r="E100" s="181"/>
      <c r="F100" s="181"/>
      <c r="G100" s="181"/>
      <c r="H100" s="181"/>
      <c r="I100" s="181"/>
      <c r="J100" s="181"/>
      <c r="K100" s="181"/>
      <c r="L100" s="181"/>
      <c r="M100" s="181"/>
      <c r="N100" s="181"/>
      <c r="O100" s="181"/>
      <c r="P100" s="181"/>
      <c r="Q100" s="181"/>
      <c r="R100" s="181"/>
      <c r="S100" s="181"/>
      <c r="T100" s="147"/>
      <c r="U100" s="181"/>
    </row>
    <row r="101" spans="1:21" ht="12.75">
      <c r="A101" s="199" t="s">
        <v>497</v>
      </c>
      <c r="B101" s="200" t="s">
        <v>498</v>
      </c>
      <c r="C101" s="190"/>
      <c r="D101" s="184"/>
      <c r="E101" s="181"/>
      <c r="F101" s="181"/>
      <c r="G101" s="181"/>
      <c r="H101" s="181"/>
      <c r="I101" s="181"/>
      <c r="J101" s="181"/>
      <c r="K101" s="181"/>
      <c r="L101" s="181"/>
      <c r="M101" s="181"/>
      <c r="N101" s="181"/>
      <c r="O101" s="181"/>
      <c r="P101" s="181"/>
      <c r="Q101" s="181"/>
      <c r="R101" s="181"/>
      <c r="S101" s="181"/>
      <c r="T101" s="147"/>
      <c r="U101" s="181"/>
    </row>
    <row r="102" spans="1:21" ht="12.75">
      <c r="A102" s="201" t="s">
        <v>499</v>
      </c>
      <c r="B102" s="202" t="s">
        <v>500</v>
      </c>
      <c r="C102" s="203"/>
      <c r="D102" s="184"/>
      <c r="E102" s="181"/>
      <c r="F102" s="181"/>
      <c r="G102" s="181"/>
      <c r="H102" s="181"/>
      <c r="I102" s="181"/>
      <c r="J102" s="181"/>
      <c r="K102" s="181"/>
      <c r="L102" s="181"/>
      <c r="M102" s="181"/>
      <c r="N102" s="181"/>
      <c r="O102" s="181"/>
      <c r="P102" s="181"/>
      <c r="Q102" s="181"/>
      <c r="R102" s="181"/>
      <c r="S102" s="181"/>
      <c r="T102" s="147"/>
      <c r="U102" s="181"/>
    </row>
    <row r="103" spans="1:21" ht="12.75">
      <c r="A103" s="204" t="s">
        <v>501</v>
      </c>
      <c r="B103" s="205" t="s">
        <v>502</v>
      </c>
      <c r="C103" s="193">
        <f>C94+C100+C101</f>
        <v>260404292</v>
      </c>
      <c r="D103" s="184"/>
      <c r="E103" s="181"/>
      <c r="F103" s="181"/>
      <c r="G103" s="181"/>
      <c r="H103" s="181"/>
      <c r="I103" s="181"/>
      <c r="J103" s="181"/>
      <c r="K103" s="181"/>
      <c r="L103" s="181"/>
      <c r="M103" s="181"/>
      <c r="N103" s="181"/>
      <c r="O103" s="181"/>
      <c r="P103" s="181"/>
      <c r="Q103" s="181"/>
      <c r="R103" s="181"/>
      <c r="S103" s="181"/>
      <c r="T103" s="147"/>
      <c r="U103" s="181"/>
    </row>
    <row r="104" spans="1:21" ht="12.75">
      <c r="A104" s="206" t="s">
        <v>24</v>
      </c>
      <c r="B104" s="207"/>
      <c r="C104" s="193">
        <f>C71+C103</f>
        <v>692677843</v>
      </c>
      <c r="D104" s="208">
        <f aca="true" t="shared" si="5" ref="D104:T104">D71+D103</f>
        <v>0</v>
      </c>
      <c r="E104" s="208">
        <f t="shared" si="5"/>
        <v>0</v>
      </c>
      <c r="F104" s="208"/>
      <c r="G104" s="208"/>
      <c r="H104" s="208">
        <f t="shared" si="5"/>
        <v>0</v>
      </c>
      <c r="I104" s="208"/>
      <c r="J104" s="208">
        <f t="shared" si="5"/>
        <v>0</v>
      </c>
      <c r="K104" s="208">
        <f t="shared" si="5"/>
        <v>0</v>
      </c>
      <c r="L104" s="208">
        <f t="shared" si="5"/>
        <v>0</v>
      </c>
      <c r="M104" s="208">
        <f t="shared" si="5"/>
        <v>0</v>
      </c>
      <c r="N104" s="208">
        <f t="shared" si="5"/>
        <v>0</v>
      </c>
      <c r="O104" s="208">
        <f t="shared" si="5"/>
        <v>0</v>
      </c>
      <c r="P104" s="208">
        <f t="shared" si="5"/>
        <v>0</v>
      </c>
      <c r="Q104" s="208">
        <f t="shared" si="5"/>
        <v>0</v>
      </c>
      <c r="R104" s="208">
        <f t="shared" si="5"/>
        <v>0</v>
      </c>
      <c r="S104" s="208">
        <f t="shared" si="5"/>
        <v>0</v>
      </c>
      <c r="T104" s="193">
        <f t="shared" si="5"/>
        <v>0</v>
      </c>
      <c r="U104" s="181"/>
    </row>
  </sheetData>
  <sheetProtection selectLockedCells="1" selectUnlockedCells="1"/>
  <mergeCells count="2">
    <mergeCell ref="A1:J1"/>
    <mergeCell ref="A2:J2"/>
  </mergeCells>
  <printOptions/>
  <pageMargins left="0.7083333333333334" right="0.7083333333333334" top="0.7604166666666666" bottom="0.7479166666666667" header="0.5951388888888889" footer="0.5118055555555555"/>
  <pageSetup horizontalDpi="300" verticalDpi="300" orientation="landscape" paperSize="9" scale="42"/>
  <headerFooter alignWithMargins="0">
    <oddHeader>&amp;C&amp;"Times New Roman,Normál"&amp;12 6. melléklet a 2/2019. (III. 5.) önkormányzati rendelethez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D105"/>
  <sheetViews>
    <sheetView view="pageBreakPreview" zoomScaleSheetLayoutView="100" workbookViewId="0" topLeftCell="A85">
      <selection activeCell="D109" sqref="D109"/>
    </sheetView>
  </sheetViews>
  <sheetFormatPr defaultColWidth="9.140625" defaultRowHeight="15"/>
  <cols>
    <col min="1" max="1" width="56.00390625" style="0" customWidth="1"/>
    <col min="3" max="3" width="17.140625" style="0" customWidth="1"/>
    <col min="4" max="4" width="16.421875" style="0" customWidth="1"/>
  </cols>
  <sheetData>
    <row r="1" spans="1:4" ht="12.75">
      <c r="A1" s="5"/>
      <c r="B1" s="5"/>
      <c r="C1" s="5"/>
      <c r="D1" s="5"/>
    </row>
    <row r="2" spans="1:4" ht="15" customHeight="1">
      <c r="A2" s="19" t="s">
        <v>0</v>
      </c>
      <c r="B2" s="19"/>
      <c r="C2" s="19"/>
      <c r="D2" s="19"/>
    </row>
    <row r="3" spans="1:4" ht="12.75" customHeight="1">
      <c r="A3" s="20" t="s">
        <v>308</v>
      </c>
      <c r="B3" s="20"/>
      <c r="C3" s="20"/>
      <c r="D3" s="20"/>
    </row>
    <row r="4" spans="1:4" ht="12.75">
      <c r="A4" s="21"/>
      <c r="B4" s="5"/>
      <c r="C4" s="5"/>
      <c r="D4" s="5"/>
    </row>
    <row r="5" spans="1:4" ht="12.75">
      <c r="A5" s="22" t="s">
        <v>503</v>
      </c>
      <c r="B5" s="5"/>
      <c r="C5" s="5"/>
      <c r="D5" s="5"/>
    </row>
    <row r="6" spans="1:4" ht="47.25" customHeight="1">
      <c r="A6" s="89" t="s">
        <v>27</v>
      </c>
      <c r="B6" s="90" t="s">
        <v>309</v>
      </c>
      <c r="C6" s="92" t="s">
        <v>299</v>
      </c>
      <c r="D6" s="92" t="s">
        <v>300</v>
      </c>
    </row>
    <row r="7" spans="1:4" ht="29.25" customHeight="1">
      <c r="A7" s="101" t="s">
        <v>315</v>
      </c>
      <c r="B7" s="108" t="s">
        <v>316</v>
      </c>
      <c r="C7" s="98"/>
      <c r="D7" s="98"/>
    </row>
    <row r="8" spans="1:4" ht="33.75" customHeight="1">
      <c r="A8" s="102" t="s">
        <v>317</v>
      </c>
      <c r="B8" s="108" t="s">
        <v>318</v>
      </c>
      <c r="C8" s="98"/>
      <c r="D8" s="98"/>
    </row>
    <row r="9" spans="1:4" ht="33.75" customHeight="1">
      <c r="A9" s="102" t="s">
        <v>504</v>
      </c>
      <c r="B9" s="108" t="s">
        <v>320</v>
      </c>
      <c r="C9" s="98"/>
      <c r="D9" s="98"/>
    </row>
    <row r="10" spans="1:4" ht="30.75" customHeight="1">
      <c r="A10" s="102" t="s">
        <v>321</v>
      </c>
      <c r="B10" s="108" t="s">
        <v>322</v>
      </c>
      <c r="C10" s="98"/>
      <c r="D10" s="98"/>
    </row>
    <row r="11" spans="1:4" ht="20.25" customHeight="1">
      <c r="A11" s="102" t="s">
        <v>323</v>
      </c>
      <c r="B11" s="108" t="s">
        <v>324</v>
      </c>
      <c r="C11" s="98"/>
      <c r="D11" s="98"/>
    </row>
    <row r="12" spans="1:4" ht="21" customHeight="1">
      <c r="A12" s="102" t="s">
        <v>325</v>
      </c>
      <c r="B12" s="108" t="s">
        <v>326</v>
      </c>
      <c r="C12" s="98"/>
      <c r="D12" s="98"/>
    </row>
    <row r="13" spans="1:4" ht="18" customHeight="1">
      <c r="A13" s="109" t="s">
        <v>327</v>
      </c>
      <c r="B13" s="186" t="s">
        <v>328</v>
      </c>
      <c r="C13" s="106"/>
      <c r="D13" s="106"/>
    </row>
    <row r="14" spans="1:4" ht="19.5" customHeight="1">
      <c r="A14" s="102" t="s">
        <v>329</v>
      </c>
      <c r="B14" s="108" t="s">
        <v>330</v>
      </c>
      <c r="C14" s="98"/>
      <c r="D14" s="98"/>
    </row>
    <row r="15" spans="1:4" ht="30.75" customHeight="1">
      <c r="A15" s="102" t="s">
        <v>331</v>
      </c>
      <c r="B15" s="108" t="s">
        <v>332</v>
      </c>
      <c r="C15" s="98"/>
      <c r="D15" s="98"/>
    </row>
    <row r="16" spans="1:4" ht="27.75" customHeight="1">
      <c r="A16" s="102" t="s">
        <v>333</v>
      </c>
      <c r="B16" s="108" t="s">
        <v>334</v>
      </c>
      <c r="C16" s="98"/>
      <c r="D16" s="98"/>
    </row>
    <row r="17" spans="1:4" ht="28.5" customHeight="1">
      <c r="A17" s="102" t="s">
        <v>335</v>
      </c>
      <c r="B17" s="108" t="s">
        <v>336</v>
      </c>
      <c r="C17" s="98"/>
      <c r="D17" s="98"/>
    </row>
    <row r="18" spans="1:4" ht="24.75" customHeight="1">
      <c r="A18" s="102" t="s">
        <v>505</v>
      </c>
      <c r="B18" s="108" t="s">
        <v>338</v>
      </c>
      <c r="C18" s="98"/>
      <c r="D18" s="98">
        <v>6696094</v>
      </c>
    </row>
    <row r="19" spans="1:4" ht="36" customHeight="1">
      <c r="A19" s="114" t="s">
        <v>339</v>
      </c>
      <c r="B19" s="123" t="s">
        <v>340</v>
      </c>
      <c r="C19" s="106">
        <f>SUM(C13:C18)</f>
        <v>0</v>
      </c>
      <c r="D19" s="106">
        <f>SUM(D13:D18)</f>
        <v>6696094</v>
      </c>
    </row>
    <row r="20" spans="1:4" ht="23.25" customHeight="1">
      <c r="A20" s="102" t="s">
        <v>341</v>
      </c>
      <c r="B20" s="108" t="s">
        <v>342</v>
      </c>
      <c r="C20" s="98"/>
      <c r="D20" s="98"/>
    </row>
    <row r="21" spans="1:4" ht="18.75" customHeight="1">
      <c r="A21" s="102" t="s">
        <v>343</v>
      </c>
      <c r="B21" s="108" t="s">
        <v>344</v>
      </c>
      <c r="C21" s="98"/>
      <c r="D21" s="98"/>
    </row>
    <row r="22" spans="1:4" ht="17.25" customHeight="1">
      <c r="A22" s="109" t="s">
        <v>345</v>
      </c>
      <c r="B22" s="186" t="s">
        <v>346</v>
      </c>
      <c r="C22" s="106"/>
      <c r="D22" s="106"/>
    </row>
    <row r="23" spans="1:4" ht="27" customHeight="1">
      <c r="A23" s="102" t="s">
        <v>347</v>
      </c>
      <c r="B23" s="108" t="s">
        <v>348</v>
      </c>
      <c r="C23" s="98"/>
      <c r="D23" s="98"/>
    </row>
    <row r="24" spans="1:4" ht="20.25" customHeight="1">
      <c r="A24" s="102" t="s">
        <v>349</v>
      </c>
      <c r="B24" s="108" t="s">
        <v>350</v>
      </c>
      <c r="C24" s="98"/>
      <c r="D24" s="98"/>
    </row>
    <row r="25" spans="1:4" ht="17.25" customHeight="1">
      <c r="A25" s="102" t="s">
        <v>351</v>
      </c>
      <c r="B25" s="108" t="s">
        <v>352</v>
      </c>
      <c r="C25" s="98"/>
      <c r="D25" s="98"/>
    </row>
    <row r="26" spans="1:4" ht="17.25" customHeight="1">
      <c r="A26" s="102" t="s">
        <v>353</v>
      </c>
      <c r="B26" s="108" t="s">
        <v>354</v>
      </c>
      <c r="C26" s="98"/>
      <c r="D26" s="98"/>
    </row>
    <row r="27" spans="1:4" ht="16.5" customHeight="1">
      <c r="A27" s="102" t="s">
        <v>355</v>
      </c>
      <c r="B27" s="108" t="s">
        <v>356</v>
      </c>
      <c r="C27" s="98"/>
      <c r="D27" s="98"/>
    </row>
    <row r="28" spans="1:4" ht="21" customHeight="1">
      <c r="A28" s="102" t="s">
        <v>357</v>
      </c>
      <c r="B28" s="108" t="s">
        <v>358</v>
      </c>
      <c r="C28" s="98"/>
      <c r="D28" s="98"/>
    </row>
    <row r="29" spans="1:4" ht="20.25" customHeight="1">
      <c r="A29" s="102" t="s">
        <v>359</v>
      </c>
      <c r="B29" s="108" t="s">
        <v>360</v>
      </c>
      <c r="C29" s="98"/>
      <c r="D29" s="98"/>
    </row>
    <row r="30" spans="1:4" ht="21.75" customHeight="1">
      <c r="A30" s="102" t="s">
        <v>361</v>
      </c>
      <c r="B30" s="108" t="s">
        <v>362</v>
      </c>
      <c r="C30" s="98"/>
      <c r="D30" s="98"/>
    </row>
    <row r="31" spans="1:4" ht="17.25" customHeight="1">
      <c r="A31" s="109" t="s">
        <v>363</v>
      </c>
      <c r="B31" s="186" t="s">
        <v>364</v>
      </c>
      <c r="C31" s="106"/>
      <c r="D31" s="106"/>
    </row>
    <row r="32" spans="1:4" ht="18" customHeight="1">
      <c r="A32" s="102" t="s">
        <v>365</v>
      </c>
      <c r="B32" s="108" t="s">
        <v>366</v>
      </c>
      <c r="C32" s="98"/>
      <c r="D32" s="98"/>
    </row>
    <row r="33" spans="1:4" ht="16.5" customHeight="1">
      <c r="A33" s="114" t="s">
        <v>367</v>
      </c>
      <c r="B33" s="123" t="s">
        <v>368</v>
      </c>
      <c r="C33" s="106"/>
      <c r="D33" s="106"/>
    </row>
    <row r="34" spans="1:4" ht="18.75" customHeight="1">
      <c r="A34" s="116" t="s">
        <v>369</v>
      </c>
      <c r="B34" s="108" t="s">
        <v>370</v>
      </c>
      <c r="C34" s="98"/>
      <c r="D34" s="98"/>
    </row>
    <row r="35" spans="1:4" ht="15.75" customHeight="1">
      <c r="A35" s="116" t="s">
        <v>371</v>
      </c>
      <c r="B35" s="108" t="s">
        <v>372</v>
      </c>
      <c r="C35" s="98"/>
      <c r="D35" s="98">
        <v>80000</v>
      </c>
    </row>
    <row r="36" spans="1:4" ht="18.75" customHeight="1">
      <c r="A36" s="116" t="s">
        <v>373</v>
      </c>
      <c r="B36" s="108" t="s">
        <v>374</v>
      </c>
      <c r="C36" s="98"/>
      <c r="D36" s="98"/>
    </row>
    <row r="37" spans="1:4" ht="18.75" customHeight="1">
      <c r="A37" s="116" t="s">
        <v>375</v>
      </c>
      <c r="B37" s="108" t="s">
        <v>376</v>
      </c>
      <c r="C37" s="98"/>
      <c r="D37" s="98"/>
    </row>
    <row r="38" spans="1:4" ht="15" customHeight="1">
      <c r="A38" s="116" t="s">
        <v>377</v>
      </c>
      <c r="B38" s="108" t="s">
        <v>378</v>
      </c>
      <c r="C38" s="98"/>
      <c r="D38" s="98"/>
    </row>
    <row r="39" spans="1:4" ht="15" customHeight="1">
      <c r="A39" s="116" t="s">
        <v>379</v>
      </c>
      <c r="B39" s="108" t="s">
        <v>380</v>
      </c>
      <c r="C39" s="98"/>
      <c r="D39" s="98"/>
    </row>
    <row r="40" spans="1:4" ht="13.5" customHeight="1">
      <c r="A40" s="116" t="s">
        <v>381</v>
      </c>
      <c r="B40" s="108" t="s">
        <v>382</v>
      </c>
      <c r="C40" s="98"/>
      <c r="D40" s="98"/>
    </row>
    <row r="41" spans="1:4" ht="17.25" customHeight="1">
      <c r="A41" s="116" t="s">
        <v>383</v>
      </c>
      <c r="B41" s="108" t="s">
        <v>384</v>
      </c>
      <c r="C41" s="98"/>
      <c r="D41" s="98">
        <v>1</v>
      </c>
    </row>
    <row r="42" spans="1:4" ht="19.5" customHeight="1">
      <c r="A42" s="116" t="s">
        <v>385</v>
      </c>
      <c r="B42" s="108" t="s">
        <v>386</v>
      </c>
      <c r="C42" s="98"/>
      <c r="D42" s="98"/>
    </row>
    <row r="43" spans="1:4" ht="19.5" customHeight="1">
      <c r="A43" s="116" t="s">
        <v>387</v>
      </c>
      <c r="B43" s="108" t="s">
        <v>388</v>
      </c>
      <c r="C43" s="98"/>
      <c r="D43" s="98"/>
    </row>
    <row r="44" spans="1:4" ht="19.5" customHeight="1">
      <c r="A44" s="116" t="s">
        <v>389</v>
      </c>
      <c r="B44" s="108" t="s">
        <v>390</v>
      </c>
      <c r="C44" s="106"/>
      <c r="D44" s="106">
        <v>10102</v>
      </c>
    </row>
    <row r="45" spans="1:4" ht="26.25" customHeight="1">
      <c r="A45" s="118" t="s">
        <v>391</v>
      </c>
      <c r="B45" s="123" t="s">
        <v>392</v>
      </c>
      <c r="C45" s="98">
        <f>SUM(C34:C44)</f>
        <v>0</v>
      </c>
      <c r="D45" s="98">
        <f>SUM(D34:D44)</f>
        <v>90103</v>
      </c>
    </row>
    <row r="46" spans="1:4" ht="27" customHeight="1">
      <c r="A46" s="116" t="s">
        <v>393</v>
      </c>
      <c r="B46" s="108" t="s">
        <v>394</v>
      </c>
      <c r="C46" s="98"/>
      <c r="D46" s="98"/>
    </row>
    <row r="47" spans="1:4" ht="21" customHeight="1">
      <c r="A47" s="102" t="s">
        <v>395</v>
      </c>
      <c r="B47" s="108" t="s">
        <v>396</v>
      </c>
      <c r="C47" s="98"/>
      <c r="D47" s="98"/>
    </row>
    <row r="48" spans="1:4" ht="19.5" customHeight="1">
      <c r="A48" s="116" t="s">
        <v>397</v>
      </c>
      <c r="B48" s="108" t="s">
        <v>398</v>
      </c>
      <c r="C48" s="106"/>
      <c r="D48" s="106"/>
    </row>
    <row r="49" spans="1:4" ht="12.75">
      <c r="A49" s="116" t="s">
        <v>399</v>
      </c>
      <c r="B49" s="108" t="s">
        <v>400</v>
      </c>
      <c r="C49" s="144"/>
      <c r="D49" s="144"/>
    </row>
    <row r="50" spans="1:4" ht="23.25" customHeight="1">
      <c r="A50" s="116" t="s">
        <v>401</v>
      </c>
      <c r="B50" s="108" t="s">
        <v>402</v>
      </c>
      <c r="C50" s="98"/>
      <c r="D50" s="98"/>
    </row>
    <row r="51" spans="1:4" ht="28.5" customHeight="1">
      <c r="A51" s="114" t="s">
        <v>403</v>
      </c>
      <c r="B51" s="123" t="s">
        <v>404</v>
      </c>
      <c r="C51" s="98"/>
      <c r="D51" s="98"/>
    </row>
    <row r="52" spans="1:4" ht="28.5" customHeight="1">
      <c r="A52" s="121" t="s">
        <v>193</v>
      </c>
      <c r="B52" s="187"/>
      <c r="C52" s="98"/>
      <c r="D52" s="98"/>
    </row>
    <row r="53" spans="1:4" ht="29.25" customHeight="1">
      <c r="A53" s="102" t="s">
        <v>405</v>
      </c>
      <c r="B53" s="108" t="s">
        <v>406</v>
      </c>
      <c r="C53" s="98"/>
      <c r="D53" s="98"/>
    </row>
    <row r="54" spans="1:4" ht="27" customHeight="1">
      <c r="A54" s="102" t="s">
        <v>407</v>
      </c>
      <c r="B54" s="108" t="s">
        <v>408</v>
      </c>
      <c r="C54" s="98"/>
      <c r="D54" s="98"/>
    </row>
    <row r="55" spans="1:4" ht="33" customHeight="1">
      <c r="A55" s="102" t="s">
        <v>409</v>
      </c>
      <c r="B55" s="108" t="s">
        <v>410</v>
      </c>
      <c r="C55" s="106"/>
      <c r="D55" s="106"/>
    </row>
    <row r="56" spans="1:4" ht="22.5" customHeight="1">
      <c r="A56" s="102" t="s">
        <v>411</v>
      </c>
      <c r="B56" s="108" t="s">
        <v>412</v>
      </c>
      <c r="C56" s="98"/>
      <c r="D56" s="98"/>
    </row>
    <row r="57" spans="1:4" ht="20.25" customHeight="1">
      <c r="A57" s="102" t="s">
        <v>413</v>
      </c>
      <c r="B57" s="108" t="s">
        <v>414</v>
      </c>
      <c r="C57" s="98"/>
      <c r="D57" s="98"/>
    </row>
    <row r="58" spans="1:4" ht="16.5" customHeight="1">
      <c r="A58" s="114" t="s">
        <v>415</v>
      </c>
      <c r="B58" s="123" t="s">
        <v>416</v>
      </c>
      <c r="C58" s="98"/>
      <c r="D58" s="98"/>
    </row>
    <row r="59" spans="1:4" ht="17.25" customHeight="1">
      <c r="A59" s="116" t="s">
        <v>417</v>
      </c>
      <c r="B59" s="108" t="s">
        <v>418</v>
      </c>
      <c r="C59" s="98"/>
      <c r="D59" s="98"/>
    </row>
    <row r="60" spans="1:4" ht="18.75" customHeight="1">
      <c r="A60" s="116" t="s">
        <v>419</v>
      </c>
      <c r="B60" s="108" t="s">
        <v>420</v>
      </c>
      <c r="C60" s="98"/>
      <c r="D60" s="98"/>
    </row>
    <row r="61" spans="1:4" ht="16.5" customHeight="1">
      <c r="A61" s="116" t="s">
        <v>421</v>
      </c>
      <c r="B61" s="108" t="s">
        <v>422</v>
      </c>
      <c r="C61" s="106"/>
      <c r="D61" s="106"/>
    </row>
    <row r="62" spans="1:4" ht="29.25" customHeight="1">
      <c r="A62" s="116" t="s">
        <v>423</v>
      </c>
      <c r="B62" s="108" t="s">
        <v>424</v>
      </c>
      <c r="C62" s="98"/>
      <c r="D62" s="98"/>
    </row>
    <row r="63" spans="1:4" ht="28.5" customHeight="1">
      <c r="A63" s="116" t="s">
        <v>425</v>
      </c>
      <c r="B63" s="108" t="s">
        <v>426</v>
      </c>
      <c r="C63" s="98"/>
      <c r="D63" s="98"/>
    </row>
    <row r="64" spans="1:4" ht="18.75" customHeight="1">
      <c r="A64" s="114" t="s">
        <v>427</v>
      </c>
      <c r="B64" s="123" t="s">
        <v>428</v>
      </c>
      <c r="C64" s="98"/>
      <c r="D64" s="98"/>
    </row>
    <row r="65" spans="1:4" ht="20.25" customHeight="1">
      <c r="A65" s="116" t="s">
        <v>429</v>
      </c>
      <c r="B65" s="108" t="s">
        <v>430</v>
      </c>
      <c r="C65" s="106"/>
      <c r="D65" s="106"/>
    </row>
    <row r="66" spans="1:4" ht="12.75">
      <c r="A66" s="102" t="s">
        <v>431</v>
      </c>
      <c r="B66" s="108" t="s">
        <v>432</v>
      </c>
      <c r="C66" s="106"/>
      <c r="D66" s="106"/>
    </row>
    <row r="67" spans="1:4" ht="22.5" customHeight="1">
      <c r="A67" s="116" t="s">
        <v>433</v>
      </c>
      <c r="B67" s="108" t="s">
        <v>434</v>
      </c>
      <c r="C67" s="9"/>
      <c r="D67" s="9"/>
    </row>
    <row r="68" spans="1:4" ht="12.75">
      <c r="A68" s="116" t="s">
        <v>435</v>
      </c>
      <c r="B68" s="108" t="s">
        <v>436</v>
      </c>
      <c r="C68" s="98"/>
      <c r="D68" s="98"/>
    </row>
    <row r="69" spans="1:4" ht="12.75">
      <c r="A69" s="116" t="s">
        <v>437</v>
      </c>
      <c r="B69" s="108" t="s">
        <v>438</v>
      </c>
      <c r="C69" s="98"/>
      <c r="D69" s="98"/>
    </row>
    <row r="70" spans="1:4" ht="12.75">
      <c r="A70" s="114" t="s">
        <v>439</v>
      </c>
      <c r="B70" s="123" t="s">
        <v>440</v>
      </c>
      <c r="C70" s="98"/>
      <c r="D70" s="98"/>
    </row>
    <row r="71" spans="1:4" ht="29.25" customHeight="1">
      <c r="A71" s="121" t="s">
        <v>240</v>
      </c>
      <c r="B71" s="187"/>
      <c r="C71" s="98"/>
      <c r="D71" s="98"/>
    </row>
    <row r="72" spans="1:4" ht="12.75">
      <c r="A72" s="209" t="s">
        <v>441</v>
      </c>
      <c r="B72" s="124" t="s">
        <v>442</v>
      </c>
      <c r="C72" s="98">
        <f>C19+C33+C45+C51+C58+C64</f>
        <v>0</v>
      </c>
      <c r="D72" s="98">
        <f>D19+D33+D45+D51+D58+D64</f>
        <v>6786197</v>
      </c>
    </row>
    <row r="73" spans="1:4" ht="20.25" customHeight="1">
      <c r="A73" s="197" t="s">
        <v>443</v>
      </c>
      <c r="B73" s="198"/>
      <c r="C73" s="106"/>
      <c r="D73" s="106"/>
    </row>
    <row r="74" spans="1:4" ht="27" customHeight="1">
      <c r="A74" s="197" t="s">
        <v>444</v>
      </c>
      <c r="B74" s="198"/>
      <c r="C74" s="98"/>
      <c r="D74" s="98"/>
    </row>
    <row r="75" spans="1:4" ht="12.75">
      <c r="A75" s="136" t="s">
        <v>445</v>
      </c>
      <c r="B75" s="102" t="s">
        <v>446</v>
      </c>
      <c r="C75" s="98"/>
      <c r="D75" s="98"/>
    </row>
    <row r="76" spans="1:4" ht="32.25" customHeight="1">
      <c r="A76" s="116" t="s">
        <v>447</v>
      </c>
      <c r="B76" s="102" t="s">
        <v>448</v>
      </c>
      <c r="C76" s="98"/>
      <c r="D76" s="98"/>
    </row>
    <row r="77" spans="1:4" ht="12.75">
      <c r="A77" s="136" t="s">
        <v>449</v>
      </c>
      <c r="B77" s="102" t="s">
        <v>450</v>
      </c>
      <c r="C77" s="98"/>
      <c r="D77" s="98"/>
    </row>
    <row r="78" spans="1:4" ht="12.75">
      <c r="A78" s="132" t="s">
        <v>451</v>
      </c>
      <c r="B78" s="109" t="s">
        <v>452</v>
      </c>
      <c r="C78" s="106"/>
      <c r="D78" s="106"/>
    </row>
    <row r="79" spans="1:4" ht="31.5" customHeight="1">
      <c r="A79" s="116" t="s">
        <v>453</v>
      </c>
      <c r="B79" s="102" t="s">
        <v>454</v>
      </c>
      <c r="C79" s="98"/>
      <c r="D79" s="98"/>
    </row>
    <row r="80" spans="1:4" ht="33" customHeight="1">
      <c r="A80" s="136" t="s">
        <v>455</v>
      </c>
      <c r="B80" s="102" t="s">
        <v>456</v>
      </c>
      <c r="C80" s="98"/>
      <c r="D80" s="98"/>
    </row>
    <row r="81" spans="1:4" ht="27" customHeight="1">
      <c r="A81" s="116" t="s">
        <v>457</v>
      </c>
      <c r="B81" s="102" t="s">
        <v>458</v>
      </c>
      <c r="C81" s="98"/>
      <c r="D81" s="98"/>
    </row>
    <row r="82" spans="1:4" ht="29.25" customHeight="1">
      <c r="A82" s="136" t="s">
        <v>459</v>
      </c>
      <c r="B82" s="102" t="s">
        <v>460</v>
      </c>
      <c r="C82" s="98"/>
      <c r="D82" s="98"/>
    </row>
    <row r="83" spans="1:4" ht="25.5" customHeight="1">
      <c r="A83" s="140" t="s">
        <v>461</v>
      </c>
      <c r="B83" s="109" t="s">
        <v>462</v>
      </c>
      <c r="C83" s="98"/>
      <c r="D83" s="98"/>
    </row>
    <row r="84" spans="1:4" ht="12.75">
      <c r="A84" s="102" t="s">
        <v>463</v>
      </c>
      <c r="B84" s="102" t="s">
        <v>464</v>
      </c>
      <c r="C84" s="98">
        <v>2935366</v>
      </c>
      <c r="D84" s="98">
        <v>2935366</v>
      </c>
    </row>
    <row r="85" spans="1:4" ht="12.75">
      <c r="A85" s="102" t="s">
        <v>465</v>
      </c>
      <c r="B85" s="102" t="s">
        <v>464</v>
      </c>
      <c r="C85" s="98"/>
      <c r="D85" s="98"/>
    </row>
    <row r="86" spans="1:4" ht="12.75">
      <c r="A86" s="102" t="s">
        <v>466</v>
      </c>
      <c r="B86" s="102" t="s">
        <v>467</v>
      </c>
      <c r="C86" s="98"/>
      <c r="D86" s="98"/>
    </row>
    <row r="87" spans="1:4" ht="12.75">
      <c r="A87" s="102" t="s">
        <v>468</v>
      </c>
      <c r="B87" s="102" t="s">
        <v>467</v>
      </c>
      <c r="C87" s="98"/>
      <c r="D87" s="98"/>
    </row>
    <row r="88" spans="1:4" ht="20.25" customHeight="1">
      <c r="A88" s="109" t="s">
        <v>469</v>
      </c>
      <c r="B88" s="109" t="s">
        <v>470</v>
      </c>
      <c r="C88" s="98">
        <f>SUM(C84:C87)</f>
        <v>2935366</v>
      </c>
      <c r="D88" s="98">
        <f>SUM(D84:D87)</f>
        <v>2935366</v>
      </c>
    </row>
    <row r="89" spans="1:4" ht="18" customHeight="1">
      <c r="A89" s="136" t="s">
        <v>471</v>
      </c>
      <c r="B89" s="102" t="s">
        <v>472</v>
      </c>
      <c r="C89" s="106"/>
      <c r="D89" s="106"/>
    </row>
    <row r="90" spans="1:4" ht="33" customHeight="1">
      <c r="A90" s="136" t="s">
        <v>473</v>
      </c>
      <c r="B90" s="102" t="s">
        <v>474</v>
      </c>
      <c r="C90" s="98"/>
      <c r="D90" s="98"/>
    </row>
    <row r="91" spans="1:4" ht="29.25" customHeight="1">
      <c r="A91" s="136" t="s">
        <v>475</v>
      </c>
      <c r="B91" s="102" t="s">
        <v>476</v>
      </c>
      <c r="C91" s="98">
        <v>82516904</v>
      </c>
      <c r="D91" s="98">
        <v>84996487</v>
      </c>
    </row>
    <row r="92" spans="1:4" ht="12.75">
      <c r="A92" s="136" t="s">
        <v>477</v>
      </c>
      <c r="B92" s="102" t="s">
        <v>478</v>
      </c>
      <c r="C92" s="98"/>
      <c r="D92" s="98"/>
    </row>
    <row r="93" spans="1:4" ht="12.75">
      <c r="A93" s="116" t="s">
        <v>479</v>
      </c>
      <c r="B93" s="102" t="s">
        <v>480</v>
      </c>
      <c r="C93" s="98"/>
      <c r="D93" s="98"/>
    </row>
    <row r="94" spans="1:4" ht="12.75">
      <c r="A94" s="116" t="s">
        <v>481</v>
      </c>
      <c r="B94" s="102" t="s">
        <v>482</v>
      </c>
      <c r="C94" s="106"/>
      <c r="D94" s="106"/>
    </row>
    <row r="95" spans="1:4" ht="26.25" customHeight="1">
      <c r="A95" s="132" t="s">
        <v>483</v>
      </c>
      <c r="B95" s="109" t="s">
        <v>484</v>
      </c>
      <c r="C95" s="98">
        <f>SUM(C88:C94)</f>
        <v>85452270</v>
      </c>
      <c r="D95" s="98">
        <f>SUM(D88:D94)</f>
        <v>87931853</v>
      </c>
    </row>
    <row r="96" spans="1:4" ht="12.75">
      <c r="A96" s="116" t="s">
        <v>485</v>
      </c>
      <c r="B96" s="102" t="s">
        <v>486</v>
      </c>
      <c r="C96" s="9"/>
      <c r="D96" s="9"/>
    </row>
    <row r="97" spans="1:4" ht="12.75">
      <c r="A97" s="116" t="s">
        <v>487</v>
      </c>
      <c r="B97" s="102" t="s">
        <v>488</v>
      </c>
      <c r="C97" s="144"/>
      <c r="D97" s="144"/>
    </row>
    <row r="98" spans="1:4" ht="12.75">
      <c r="A98" s="136" t="s">
        <v>489</v>
      </c>
      <c r="B98" s="102" t="s">
        <v>490</v>
      </c>
      <c r="C98" s="147"/>
      <c r="D98" s="147"/>
    </row>
    <row r="99" spans="1:4" ht="12.75">
      <c r="A99" s="136" t="s">
        <v>491</v>
      </c>
      <c r="B99" s="102" t="s">
        <v>492</v>
      </c>
      <c r="C99" s="147"/>
      <c r="D99" s="147"/>
    </row>
    <row r="100" spans="1:4" ht="12.75">
      <c r="A100" s="136" t="s">
        <v>493</v>
      </c>
      <c r="B100" s="102" t="s">
        <v>494</v>
      </c>
      <c r="C100" s="147"/>
      <c r="D100" s="147"/>
    </row>
    <row r="101" spans="1:4" ht="12.75">
      <c r="A101" s="140" t="s">
        <v>495</v>
      </c>
      <c r="B101" s="109" t="s">
        <v>496</v>
      </c>
      <c r="C101" s="147"/>
      <c r="D101" s="147"/>
    </row>
    <row r="102" spans="1:4" ht="12.75">
      <c r="A102" s="132" t="s">
        <v>497</v>
      </c>
      <c r="B102" s="109" t="s">
        <v>498</v>
      </c>
      <c r="C102" s="147"/>
      <c r="D102" s="147"/>
    </row>
    <row r="103" spans="1:4" ht="12.75">
      <c r="A103" s="132" t="s">
        <v>499</v>
      </c>
      <c r="B103" s="109" t="s">
        <v>500</v>
      </c>
      <c r="C103" s="147"/>
      <c r="D103" s="147"/>
    </row>
    <row r="104" spans="1:4" ht="12.75">
      <c r="A104" s="148" t="s">
        <v>501</v>
      </c>
      <c r="B104" s="149" t="s">
        <v>502</v>
      </c>
      <c r="C104" s="152">
        <f>C95+C101+C102+C103</f>
        <v>85452270</v>
      </c>
      <c r="D104" s="152">
        <f>D95+D101+D102+D103</f>
        <v>87931853</v>
      </c>
    </row>
    <row r="105" spans="1:4" ht="12.75">
      <c r="A105" s="150" t="s">
        <v>24</v>
      </c>
      <c r="B105" s="210"/>
      <c r="C105" s="152">
        <f>SUM(C104)+C72</f>
        <v>85452270</v>
      </c>
      <c r="D105" s="152">
        <f>SUM(D104)</f>
        <v>87931853</v>
      </c>
    </row>
  </sheetData>
  <sheetProtection selectLockedCells="1" selectUnlockedCells="1"/>
  <mergeCells count="2">
    <mergeCell ref="A2:D2"/>
    <mergeCell ref="A3:D3"/>
  </mergeCells>
  <printOptions/>
  <pageMargins left="0.7479166666666667" right="0.7479166666666667" top="0.9958333333333333" bottom="0.9840277777777777" header="0.8305555555555556" footer="0.5118055555555555"/>
  <pageSetup horizontalDpi="300" verticalDpi="300" orientation="portrait" paperSize="9" scale="57"/>
  <headerFooter alignWithMargins="0">
    <oddHeader>&amp;C&amp;"Times New Roman,Normál"&amp;12 7. melléklet a 2/2019. (III. 5.) önkormányzati rendelethez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104"/>
  <sheetViews>
    <sheetView view="pageBreakPreview" zoomScaleSheetLayoutView="100" workbookViewId="0" topLeftCell="A82">
      <selection activeCell="G96" sqref="G96"/>
    </sheetView>
  </sheetViews>
  <sheetFormatPr defaultColWidth="9.140625" defaultRowHeight="15"/>
  <cols>
    <col min="1" max="1" width="39.8515625" style="0" customWidth="1"/>
    <col min="3" max="3" width="13.00390625" style="0" customWidth="1"/>
    <col min="4" max="4" width="14.140625" style="0" customWidth="1"/>
  </cols>
  <sheetData>
    <row r="1" spans="1:4" ht="24" customHeight="1">
      <c r="A1" s="19" t="s">
        <v>0</v>
      </c>
      <c r="B1" s="19"/>
      <c r="C1" s="19"/>
      <c r="D1" s="19"/>
    </row>
    <row r="2" spans="1:6" ht="24" customHeight="1">
      <c r="A2" s="20" t="s">
        <v>308</v>
      </c>
      <c r="B2" s="20"/>
      <c r="C2" s="20"/>
      <c r="D2" s="20"/>
      <c r="F2" s="176"/>
    </row>
    <row r="3" ht="12.75">
      <c r="A3" s="21"/>
    </row>
    <row r="4" ht="12.75">
      <c r="A4" s="22" t="s">
        <v>506</v>
      </c>
    </row>
    <row r="5" spans="1:4" ht="12.75">
      <c r="A5" s="89" t="s">
        <v>27</v>
      </c>
      <c r="B5" s="90" t="s">
        <v>309</v>
      </c>
      <c r="C5" s="92" t="s">
        <v>507</v>
      </c>
      <c r="D5" s="92" t="s">
        <v>300</v>
      </c>
    </row>
    <row r="6" spans="1:4" ht="15" customHeight="1">
      <c r="A6" s="101" t="s">
        <v>315</v>
      </c>
      <c r="B6" s="108" t="s">
        <v>316</v>
      </c>
      <c r="C6" s="152"/>
      <c r="D6" s="152"/>
    </row>
    <row r="7" spans="1:4" ht="12.75">
      <c r="A7" s="102" t="s">
        <v>317</v>
      </c>
      <c r="B7" s="108" t="s">
        <v>318</v>
      </c>
      <c r="C7" s="152"/>
      <c r="D7" s="152"/>
    </row>
    <row r="8" spans="1:4" ht="12.75">
      <c r="A8" s="102" t="s">
        <v>504</v>
      </c>
      <c r="B8" s="108" t="s">
        <v>320</v>
      </c>
      <c r="C8" s="152"/>
      <c r="D8" s="152"/>
    </row>
    <row r="9" spans="1:4" ht="12.75">
      <c r="A9" s="102" t="s">
        <v>321</v>
      </c>
      <c r="B9" s="108" t="s">
        <v>322</v>
      </c>
      <c r="C9" s="152"/>
      <c r="D9" s="152"/>
    </row>
    <row r="10" spans="1:4" ht="15" customHeight="1">
      <c r="A10" s="102" t="s">
        <v>323</v>
      </c>
      <c r="B10" s="108" t="s">
        <v>324</v>
      </c>
      <c r="C10" s="152"/>
      <c r="D10" s="152"/>
    </row>
    <row r="11" spans="1:4" ht="15" customHeight="1">
      <c r="A11" s="102" t="s">
        <v>325</v>
      </c>
      <c r="B11" s="108" t="s">
        <v>326</v>
      </c>
      <c r="C11" s="152"/>
      <c r="D11" s="152"/>
    </row>
    <row r="12" spans="1:4" ht="15" customHeight="1">
      <c r="A12" s="109" t="s">
        <v>327</v>
      </c>
      <c r="B12" s="186" t="s">
        <v>328</v>
      </c>
      <c r="C12" s="152"/>
      <c r="D12" s="152"/>
    </row>
    <row r="13" spans="1:4" ht="12.75">
      <c r="A13" s="102" t="s">
        <v>329</v>
      </c>
      <c r="B13" s="108" t="s">
        <v>330</v>
      </c>
      <c r="C13" s="152"/>
      <c r="D13" s="152"/>
    </row>
    <row r="14" spans="1:4" ht="12.75">
      <c r="A14" s="102" t="s">
        <v>331</v>
      </c>
      <c r="B14" s="108" t="s">
        <v>332</v>
      </c>
      <c r="C14" s="152"/>
      <c r="D14" s="152"/>
    </row>
    <row r="15" spans="1:4" ht="12.75">
      <c r="A15" s="102" t="s">
        <v>333</v>
      </c>
      <c r="B15" s="108" t="s">
        <v>334</v>
      </c>
      <c r="C15" s="152"/>
      <c r="D15" s="152"/>
    </row>
    <row r="16" spans="1:4" ht="12.75">
      <c r="A16" s="102" t="s">
        <v>335</v>
      </c>
      <c r="B16" s="108" t="s">
        <v>336</v>
      </c>
      <c r="C16" s="152"/>
      <c r="D16" s="152"/>
    </row>
    <row r="17" spans="1:4" ht="12.75">
      <c r="A17" s="102" t="s">
        <v>505</v>
      </c>
      <c r="B17" s="108" t="s">
        <v>338</v>
      </c>
      <c r="C17" s="152"/>
      <c r="D17" s="152">
        <v>1585573</v>
      </c>
    </row>
    <row r="18" spans="1:4" ht="12.75">
      <c r="A18" s="114" t="s">
        <v>339</v>
      </c>
      <c r="B18" s="123" t="s">
        <v>340</v>
      </c>
      <c r="C18" s="173"/>
      <c r="D18" s="173">
        <f>SUM(D13:D17)</f>
        <v>1585573</v>
      </c>
    </row>
    <row r="19" spans="1:4" ht="15" customHeight="1">
      <c r="A19" s="102" t="s">
        <v>341</v>
      </c>
      <c r="B19" s="108" t="s">
        <v>342</v>
      </c>
      <c r="C19" s="152"/>
      <c r="D19" s="152"/>
    </row>
    <row r="20" spans="1:4" ht="15" customHeight="1">
      <c r="A20" s="102" t="s">
        <v>343</v>
      </c>
      <c r="B20" s="108" t="s">
        <v>344</v>
      </c>
      <c r="C20" s="152"/>
      <c r="D20" s="152"/>
    </row>
    <row r="21" spans="1:4" ht="15" customHeight="1">
      <c r="A21" s="109" t="s">
        <v>345</v>
      </c>
      <c r="B21" s="186" t="s">
        <v>346</v>
      </c>
      <c r="C21" s="152"/>
      <c r="D21" s="152"/>
    </row>
    <row r="22" spans="1:4" ht="15" customHeight="1">
      <c r="A22" s="102" t="s">
        <v>347</v>
      </c>
      <c r="B22" s="108" t="s">
        <v>348</v>
      </c>
      <c r="C22" s="152"/>
      <c r="D22" s="152"/>
    </row>
    <row r="23" spans="1:4" ht="15" customHeight="1">
      <c r="A23" s="102" t="s">
        <v>349</v>
      </c>
      <c r="B23" s="108" t="s">
        <v>350</v>
      </c>
      <c r="C23" s="152"/>
      <c r="D23" s="152"/>
    </row>
    <row r="24" spans="1:4" ht="15" customHeight="1">
      <c r="A24" s="102" t="s">
        <v>351</v>
      </c>
      <c r="B24" s="108" t="s">
        <v>352</v>
      </c>
      <c r="C24" s="152"/>
      <c r="D24" s="152"/>
    </row>
    <row r="25" spans="1:4" ht="15" customHeight="1">
      <c r="A25" s="102" t="s">
        <v>353</v>
      </c>
      <c r="B25" s="108" t="s">
        <v>354</v>
      </c>
      <c r="C25" s="152"/>
      <c r="D25" s="152"/>
    </row>
    <row r="26" spans="1:4" ht="15" customHeight="1">
      <c r="A26" s="102" t="s">
        <v>355</v>
      </c>
      <c r="B26" s="108" t="s">
        <v>356</v>
      </c>
      <c r="C26" s="152"/>
      <c r="D26" s="152"/>
    </row>
    <row r="27" spans="1:4" ht="15" customHeight="1">
      <c r="A27" s="102" t="s">
        <v>357</v>
      </c>
      <c r="B27" s="108" t="s">
        <v>358</v>
      </c>
      <c r="C27" s="152"/>
      <c r="D27" s="152"/>
    </row>
    <row r="28" spans="1:4" ht="15" customHeight="1">
      <c r="A28" s="102" t="s">
        <v>359</v>
      </c>
      <c r="B28" s="108" t="s">
        <v>360</v>
      </c>
      <c r="C28" s="152"/>
      <c r="D28" s="152"/>
    </row>
    <row r="29" spans="1:4" ht="15" customHeight="1">
      <c r="A29" s="102" t="s">
        <v>361</v>
      </c>
      <c r="B29" s="108" t="s">
        <v>362</v>
      </c>
      <c r="C29" s="152"/>
      <c r="D29" s="152"/>
    </row>
    <row r="30" spans="1:4" ht="15" customHeight="1">
      <c r="A30" s="109" t="s">
        <v>363</v>
      </c>
      <c r="B30" s="186" t="s">
        <v>364</v>
      </c>
      <c r="C30" s="152"/>
      <c r="D30" s="152"/>
    </row>
    <row r="31" spans="1:4" ht="15" customHeight="1">
      <c r="A31" s="102" t="s">
        <v>365</v>
      </c>
      <c r="B31" s="108" t="s">
        <v>366</v>
      </c>
      <c r="C31" s="152"/>
      <c r="D31" s="152"/>
    </row>
    <row r="32" spans="1:4" ht="15" customHeight="1">
      <c r="A32" s="114" t="s">
        <v>367</v>
      </c>
      <c r="B32" s="123" t="s">
        <v>368</v>
      </c>
      <c r="C32" s="173"/>
      <c r="D32" s="173"/>
    </row>
    <row r="33" spans="1:4" ht="15" customHeight="1">
      <c r="A33" s="116" t="s">
        <v>369</v>
      </c>
      <c r="B33" s="108" t="s">
        <v>370</v>
      </c>
      <c r="C33" s="152"/>
      <c r="D33" s="152"/>
    </row>
    <row r="34" spans="1:4" ht="15" customHeight="1">
      <c r="A34" s="116" t="s">
        <v>371</v>
      </c>
      <c r="B34" s="108" t="s">
        <v>372</v>
      </c>
      <c r="C34" s="152"/>
      <c r="D34" s="152">
        <v>20000</v>
      </c>
    </row>
    <row r="35" spans="1:4" ht="15" customHeight="1">
      <c r="A35" s="116" t="s">
        <v>373</v>
      </c>
      <c r="B35" s="108" t="s">
        <v>374</v>
      </c>
      <c r="C35" s="152"/>
      <c r="D35" s="152"/>
    </row>
    <row r="36" spans="1:4" ht="15" customHeight="1">
      <c r="A36" s="116" t="s">
        <v>375</v>
      </c>
      <c r="B36" s="108" t="s">
        <v>376</v>
      </c>
      <c r="C36" s="152"/>
      <c r="D36" s="152"/>
    </row>
    <row r="37" spans="1:4" ht="15" customHeight="1">
      <c r="A37" s="116" t="s">
        <v>377</v>
      </c>
      <c r="B37" s="108" t="s">
        <v>378</v>
      </c>
      <c r="C37" s="152">
        <v>11522671</v>
      </c>
      <c r="D37" s="152">
        <v>9834364</v>
      </c>
    </row>
    <row r="38" spans="1:4" ht="15" customHeight="1">
      <c r="A38" s="116" t="s">
        <v>379</v>
      </c>
      <c r="B38" s="108" t="s">
        <v>380</v>
      </c>
      <c r="C38" s="152">
        <v>3111121</v>
      </c>
      <c r="D38" s="152">
        <v>2655241</v>
      </c>
    </row>
    <row r="39" spans="1:4" ht="15" customHeight="1">
      <c r="A39" s="116" t="s">
        <v>381</v>
      </c>
      <c r="B39" s="108" t="s">
        <v>382</v>
      </c>
      <c r="C39" s="152"/>
      <c r="D39" s="152"/>
    </row>
    <row r="40" spans="1:4" ht="15" customHeight="1">
      <c r="A40" s="116" t="s">
        <v>383</v>
      </c>
      <c r="B40" s="108" t="s">
        <v>384</v>
      </c>
      <c r="C40" s="152"/>
      <c r="D40" s="152"/>
    </row>
    <row r="41" spans="1:4" ht="15" customHeight="1">
      <c r="A41" s="116" t="s">
        <v>385</v>
      </c>
      <c r="B41" s="108" t="s">
        <v>386</v>
      </c>
      <c r="C41" s="152"/>
      <c r="D41" s="152"/>
    </row>
    <row r="42" spans="1:4" ht="15" customHeight="1">
      <c r="A42" s="116" t="s">
        <v>387</v>
      </c>
      <c r="B42" s="108" t="s">
        <v>388</v>
      </c>
      <c r="C42" s="152"/>
      <c r="D42" s="152"/>
    </row>
    <row r="43" spans="1:4" ht="15" customHeight="1">
      <c r="A43" s="116" t="s">
        <v>389</v>
      </c>
      <c r="B43" s="108" t="s">
        <v>390</v>
      </c>
      <c r="C43" s="173"/>
      <c r="D43" s="173">
        <v>392874</v>
      </c>
    </row>
    <row r="44" spans="1:4" ht="12.75">
      <c r="A44" s="118" t="s">
        <v>391</v>
      </c>
      <c r="B44" s="123" t="s">
        <v>392</v>
      </c>
      <c r="C44" s="152">
        <f>SUM(C33:C43)</f>
        <v>14633792</v>
      </c>
      <c r="D44" s="152">
        <f>SUM(D33:D43)</f>
        <v>12902479</v>
      </c>
    </row>
    <row r="45" spans="1:4" ht="12.75">
      <c r="A45" s="116" t="s">
        <v>393</v>
      </c>
      <c r="B45" s="108" t="s">
        <v>394</v>
      </c>
      <c r="C45" s="152"/>
      <c r="D45" s="152"/>
    </row>
    <row r="46" spans="1:4" ht="15" customHeight="1">
      <c r="A46" s="102" t="s">
        <v>395</v>
      </c>
      <c r="B46" s="108" t="s">
        <v>396</v>
      </c>
      <c r="C46" s="152"/>
      <c r="D46" s="152"/>
    </row>
    <row r="47" spans="1:4" ht="15" customHeight="1">
      <c r="A47" s="116" t="s">
        <v>397</v>
      </c>
      <c r="B47" s="108" t="s">
        <v>398</v>
      </c>
      <c r="C47" s="173"/>
      <c r="D47" s="173"/>
    </row>
    <row r="48" spans="1:4" ht="15" customHeight="1">
      <c r="A48" s="116" t="s">
        <v>399</v>
      </c>
      <c r="B48" s="108" t="s">
        <v>400</v>
      </c>
      <c r="C48" s="152"/>
      <c r="D48" s="152"/>
    </row>
    <row r="49" spans="1:4" ht="12.75">
      <c r="A49" s="116" t="s">
        <v>401</v>
      </c>
      <c r="B49" s="108" t="s">
        <v>402</v>
      </c>
      <c r="C49" s="152"/>
      <c r="D49" s="152"/>
    </row>
    <row r="50" spans="1:4" ht="12.75">
      <c r="A50" s="114" t="s">
        <v>403</v>
      </c>
      <c r="B50" s="123" t="s">
        <v>404</v>
      </c>
      <c r="C50" s="152"/>
      <c r="D50" s="152"/>
    </row>
    <row r="51" spans="1:4" ht="12.75">
      <c r="A51" s="121" t="s">
        <v>193</v>
      </c>
      <c r="B51" s="187"/>
      <c r="C51" s="152"/>
      <c r="D51" s="152"/>
    </row>
    <row r="52" spans="1:4" ht="12.75">
      <c r="A52" s="102" t="s">
        <v>405</v>
      </c>
      <c r="B52" s="108" t="s">
        <v>406</v>
      </c>
      <c r="C52" s="152"/>
      <c r="D52" s="152"/>
    </row>
    <row r="53" spans="1:4" ht="12.75">
      <c r="A53" s="102" t="s">
        <v>407</v>
      </c>
      <c r="B53" s="108" t="s">
        <v>408</v>
      </c>
      <c r="C53" s="152"/>
      <c r="D53" s="152"/>
    </row>
    <row r="54" spans="1:4" ht="15" customHeight="1">
      <c r="A54" s="102" t="s">
        <v>409</v>
      </c>
      <c r="B54" s="108" t="s">
        <v>410</v>
      </c>
      <c r="C54" s="173"/>
      <c r="D54" s="173"/>
    </row>
    <row r="55" spans="1:4" ht="15" customHeight="1">
      <c r="A55" s="102" t="s">
        <v>411</v>
      </c>
      <c r="B55" s="108" t="s">
        <v>412</v>
      </c>
      <c r="C55" s="152"/>
      <c r="D55" s="152"/>
    </row>
    <row r="56" spans="1:4" ht="15" customHeight="1">
      <c r="A56" s="102" t="s">
        <v>413</v>
      </c>
      <c r="B56" s="108" t="s">
        <v>414</v>
      </c>
      <c r="C56" s="152"/>
      <c r="D56" s="152"/>
    </row>
    <row r="57" spans="1:4" ht="15" customHeight="1">
      <c r="A57" s="114" t="s">
        <v>415</v>
      </c>
      <c r="B57" s="123" t="s">
        <v>416</v>
      </c>
      <c r="C57" s="152"/>
      <c r="D57" s="152"/>
    </row>
    <row r="58" spans="1:4" ht="15" customHeight="1">
      <c r="A58" s="116" t="s">
        <v>417</v>
      </c>
      <c r="B58" s="108" t="s">
        <v>418</v>
      </c>
      <c r="C58" s="152"/>
      <c r="D58" s="152"/>
    </row>
    <row r="59" spans="1:4" ht="15" customHeight="1">
      <c r="A59" s="116" t="s">
        <v>419</v>
      </c>
      <c r="B59" s="108" t="s">
        <v>420</v>
      </c>
      <c r="C59" s="152"/>
      <c r="D59" s="152"/>
    </row>
    <row r="60" spans="1:4" ht="15" customHeight="1">
      <c r="A60" s="116" t="s">
        <v>421</v>
      </c>
      <c r="B60" s="108" t="s">
        <v>422</v>
      </c>
      <c r="C60" s="173"/>
      <c r="D60" s="173"/>
    </row>
    <row r="61" spans="1:4" ht="12.75">
      <c r="A61" s="116" t="s">
        <v>423</v>
      </c>
      <c r="B61" s="108" t="s">
        <v>424</v>
      </c>
      <c r="C61" s="152"/>
      <c r="D61" s="152"/>
    </row>
    <row r="62" spans="1:4" ht="12.75">
      <c r="A62" s="116" t="s">
        <v>425</v>
      </c>
      <c r="B62" s="108" t="s">
        <v>426</v>
      </c>
      <c r="C62" s="152"/>
      <c r="D62" s="152"/>
    </row>
    <row r="63" spans="1:4" ht="15" customHeight="1">
      <c r="A63" s="114" t="s">
        <v>427</v>
      </c>
      <c r="B63" s="123" t="s">
        <v>428</v>
      </c>
      <c r="C63" s="152"/>
      <c r="D63" s="152"/>
    </row>
    <row r="64" spans="1:4" ht="15" customHeight="1">
      <c r="A64" s="116" t="s">
        <v>429</v>
      </c>
      <c r="B64" s="108" t="s">
        <v>430</v>
      </c>
      <c r="C64" s="173"/>
      <c r="D64" s="173"/>
    </row>
    <row r="65" spans="1:4" ht="15" customHeight="1">
      <c r="A65" s="102" t="s">
        <v>431</v>
      </c>
      <c r="B65" s="108" t="s">
        <v>432</v>
      </c>
      <c r="C65" s="152"/>
      <c r="D65" s="152"/>
    </row>
    <row r="66" spans="1:4" ht="12.75">
      <c r="A66" s="116" t="s">
        <v>433</v>
      </c>
      <c r="B66" s="108" t="s">
        <v>434</v>
      </c>
      <c r="C66" s="173"/>
      <c r="D66" s="173"/>
    </row>
    <row r="67" spans="1:4" ht="12.75">
      <c r="A67" s="116" t="s">
        <v>435</v>
      </c>
      <c r="B67" s="108" t="s">
        <v>436</v>
      </c>
      <c r="C67" s="152"/>
      <c r="D67" s="152"/>
    </row>
    <row r="68" spans="1:4" ht="12.75">
      <c r="A68" s="116" t="s">
        <v>437</v>
      </c>
      <c r="B68" s="108" t="s">
        <v>438</v>
      </c>
      <c r="C68" s="152"/>
      <c r="D68" s="152"/>
    </row>
    <row r="69" spans="1:4" ht="12.75">
      <c r="A69" s="114" t="s">
        <v>439</v>
      </c>
      <c r="B69" s="123" t="s">
        <v>440</v>
      </c>
      <c r="C69" s="152"/>
      <c r="D69" s="152"/>
    </row>
    <row r="70" spans="1:4" ht="12.75">
      <c r="A70" s="121" t="s">
        <v>240</v>
      </c>
      <c r="B70" s="187"/>
      <c r="C70" s="152"/>
      <c r="D70" s="152"/>
    </row>
    <row r="71" spans="1:4" ht="12.75">
      <c r="A71" s="209" t="s">
        <v>441</v>
      </c>
      <c r="B71" s="124" t="s">
        <v>442</v>
      </c>
      <c r="C71" s="152">
        <f>C44</f>
        <v>14633792</v>
      </c>
      <c r="D71" s="152">
        <f>D44+D18</f>
        <v>14488052</v>
      </c>
    </row>
    <row r="72" spans="1:4" ht="12.75">
      <c r="A72" s="197" t="s">
        <v>443</v>
      </c>
      <c r="B72" s="198"/>
      <c r="C72" s="152"/>
      <c r="D72" s="152"/>
    </row>
    <row r="73" spans="1:4" ht="12.75">
      <c r="A73" s="197" t="s">
        <v>444</v>
      </c>
      <c r="B73" s="198"/>
      <c r="C73" s="152"/>
      <c r="D73" s="152"/>
    </row>
    <row r="74" spans="1:4" ht="12.75">
      <c r="A74" s="136" t="s">
        <v>445</v>
      </c>
      <c r="B74" s="102" t="s">
        <v>446</v>
      </c>
      <c r="C74" s="152"/>
      <c r="D74" s="152"/>
    </row>
    <row r="75" spans="1:4" ht="12.75">
      <c r="A75" s="116" t="s">
        <v>447</v>
      </c>
      <c r="B75" s="102" t="s">
        <v>448</v>
      </c>
      <c r="C75" s="152"/>
      <c r="D75" s="152"/>
    </row>
    <row r="76" spans="1:4" ht="12.75">
      <c r="A76" s="136" t="s">
        <v>449</v>
      </c>
      <c r="B76" s="102" t="s">
        <v>450</v>
      </c>
      <c r="C76" s="152"/>
      <c r="D76" s="152"/>
    </row>
    <row r="77" spans="1:4" ht="12.75">
      <c r="A77" s="132" t="s">
        <v>451</v>
      </c>
      <c r="B77" s="109" t="s">
        <v>452</v>
      </c>
      <c r="C77" s="152"/>
      <c r="D77" s="152"/>
    </row>
    <row r="78" spans="1:4" ht="12.75">
      <c r="A78" s="116" t="s">
        <v>453</v>
      </c>
      <c r="B78" s="102" t="s">
        <v>454</v>
      </c>
      <c r="C78" s="152"/>
      <c r="D78" s="152"/>
    </row>
    <row r="79" spans="1:4" ht="12.75">
      <c r="A79" s="136" t="s">
        <v>455</v>
      </c>
      <c r="B79" s="102" t="s">
        <v>456</v>
      </c>
      <c r="C79" s="152"/>
      <c r="D79" s="152"/>
    </row>
    <row r="80" spans="1:4" ht="12.75">
      <c r="A80" s="116" t="s">
        <v>457</v>
      </c>
      <c r="B80" s="102" t="s">
        <v>458</v>
      </c>
      <c r="C80" s="152"/>
      <c r="D80" s="152"/>
    </row>
    <row r="81" spans="1:4" ht="12.75">
      <c r="A81" s="136" t="s">
        <v>459</v>
      </c>
      <c r="B81" s="102" t="s">
        <v>460</v>
      </c>
      <c r="C81" s="152"/>
      <c r="D81" s="152"/>
    </row>
    <row r="82" spans="1:4" ht="12.75">
      <c r="A82" s="140" t="s">
        <v>461</v>
      </c>
      <c r="B82" s="109" t="s">
        <v>462</v>
      </c>
      <c r="C82" s="152"/>
      <c r="D82" s="152"/>
    </row>
    <row r="83" spans="1:4" ht="12.75">
      <c r="A83" s="102" t="s">
        <v>463</v>
      </c>
      <c r="B83" s="102" t="s">
        <v>464</v>
      </c>
      <c r="C83" s="152">
        <v>8059</v>
      </c>
      <c r="D83" s="152">
        <v>8059</v>
      </c>
    </row>
    <row r="84" spans="1:4" ht="12.75">
      <c r="A84" s="102" t="s">
        <v>465</v>
      </c>
      <c r="B84" s="102" t="s">
        <v>464</v>
      </c>
      <c r="C84" s="152"/>
      <c r="D84" s="152"/>
    </row>
    <row r="85" spans="1:4" ht="12.75">
      <c r="A85" s="102" t="s">
        <v>466</v>
      </c>
      <c r="B85" s="102" t="s">
        <v>467</v>
      </c>
      <c r="C85" s="152"/>
      <c r="D85" s="152"/>
    </row>
    <row r="86" spans="1:4" ht="12.75">
      <c r="A86" s="102" t="s">
        <v>468</v>
      </c>
      <c r="B86" s="102" t="s">
        <v>467</v>
      </c>
      <c r="C86" s="152"/>
      <c r="D86" s="152"/>
    </row>
    <row r="87" spans="1:4" ht="12.75">
      <c r="A87" s="109" t="s">
        <v>469</v>
      </c>
      <c r="B87" s="109" t="s">
        <v>470</v>
      </c>
      <c r="C87" s="152">
        <f>SUM(C83:C86)</f>
        <v>8059</v>
      </c>
      <c r="D87" s="152">
        <f>SUM(D83:D86)</f>
        <v>8059</v>
      </c>
    </row>
    <row r="88" spans="1:4" ht="12.75">
      <c r="A88" s="136" t="s">
        <v>471</v>
      </c>
      <c r="B88" s="102" t="s">
        <v>472</v>
      </c>
      <c r="C88" s="173"/>
      <c r="D88" s="173"/>
    </row>
    <row r="89" spans="1:4" ht="12.75">
      <c r="A89" s="136" t="s">
        <v>473</v>
      </c>
      <c r="B89" s="102" t="s">
        <v>474</v>
      </c>
      <c r="C89" s="152"/>
      <c r="D89" s="152"/>
    </row>
    <row r="90" spans="1:4" ht="12.75">
      <c r="A90" s="136" t="s">
        <v>475</v>
      </c>
      <c r="B90" s="102" t="s">
        <v>476</v>
      </c>
      <c r="C90" s="152">
        <v>84162112</v>
      </c>
      <c r="D90" s="152">
        <v>85433000</v>
      </c>
    </row>
    <row r="91" spans="1:4" ht="12.75">
      <c r="A91" s="136" t="s">
        <v>477</v>
      </c>
      <c r="B91" s="102" t="s">
        <v>478</v>
      </c>
      <c r="C91" s="152"/>
      <c r="D91" s="152"/>
    </row>
    <row r="92" spans="1:4" ht="12.75">
      <c r="A92" s="116" t="s">
        <v>479</v>
      </c>
      <c r="B92" s="102" t="s">
        <v>480</v>
      </c>
      <c r="C92" s="152"/>
      <c r="D92" s="152"/>
    </row>
    <row r="93" spans="1:4" ht="12.75">
      <c r="A93" s="116" t="s">
        <v>481</v>
      </c>
      <c r="B93" s="102" t="s">
        <v>482</v>
      </c>
      <c r="C93" s="173"/>
      <c r="D93" s="173"/>
    </row>
    <row r="94" spans="1:4" ht="12.75">
      <c r="A94" s="132" t="s">
        <v>483</v>
      </c>
      <c r="B94" s="109" t="s">
        <v>484</v>
      </c>
      <c r="C94" s="173">
        <f>C87+C88+C89+C90+C91+C92+C93</f>
        <v>84170171</v>
      </c>
      <c r="D94" s="173">
        <f>D87+D88+D89+D90+D91+D92+D93</f>
        <v>85441059</v>
      </c>
    </row>
    <row r="95" spans="1:4" ht="12.75">
      <c r="A95" s="116" t="s">
        <v>485</v>
      </c>
      <c r="B95" s="102" t="s">
        <v>486</v>
      </c>
      <c r="C95" s="173">
        <f>C78+C85</f>
        <v>0</v>
      </c>
      <c r="D95" s="173"/>
    </row>
    <row r="96" spans="1:4" ht="12.75">
      <c r="A96" s="116" t="s">
        <v>487</v>
      </c>
      <c r="B96" s="102" t="s">
        <v>488</v>
      </c>
      <c r="C96" s="173"/>
      <c r="D96" s="173"/>
    </row>
    <row r="97" spans="1:4" ht="12.75">
      <c r="A97" s="136" t="s">
        <v>489</v>
      </c>
      <c r="B97" s="102" t="s">
        <v>490</v>
      </c>
      <c r="C97" s="147"/>
      <c r="D97" s="147"/>
    </row>
    <row r="98" spans="1:4" ht="12.75">
      <c r="A98" s="136" t="s">
        <v>491</v>
      </c>
      <c r="B98" s="102" t="s">
        <v>492</v>
      </c>
      <c r="C98" s="147"/>
      <c r="D98" s="147"/>
    </row>
    <row r="99" spans="1:4" ht="12.75">
      <c r="A99" s="136" t="s">
        <v>493</v>
      </c>
      <c r="B99" s="102" t="s">
        <v>494</v>
      </c>
      <c r="C99" s="147"/>
      <c r="D99" s="147"/>
    </row>
    <row r="100" spans="1:4" ht="12.75">
      <c r="A100" s="140" t="s">
        <v>495</v>
      </c>
      <c r="B100" s="109" t="s">
        <v>496</v>
      </c>
      <c r="C100" s="147"/>
      <c r="D100" s="147"/>
    </row>
    <row r="101" spans="1:4" ht="12.75">
      <c r="A101" s="132" t="s">
        <v>497</v>
      </c>
      <c r="B101" s="109" t="s">
        <v>498</v>
      </c>
      <c r="C101" s="147"/>
      <c r="D101" s="147"/>
    </row>
    <row r="102" spans="1:4" ht="12.75">
      <c r="A102" s="132" t="s">
        <v>499</v>
      </c>
      <c r="B102" s="109" t="s">
        <v>500</v>
      </c>
      <c r="C102" s="147"/>
      <c r="D102" s="147"/>
    </row>
    <row r="103" spans="1:4" ht="12.75">
      <c r="A103" s="148" t="s">
        <v>501</v>
      </c>
      <c r="B103" s="149" t="s">
        <v>502</v>
      </c>
      <c r="C103" s="152">
        <f>C94</f>
        <v>84170171</v>
      </c>
      <c r="D103" s="152">
        <f>D94</f>
        <v>85441059</v>
      </c>
    </row>
    <row r="104" spans="1:4" ht="12.75">
      <c r="A104" s="150" t="s">
        <v>24</v>
      </c>
      <c r="B104" s="210"/>
      <c r="C104" s="152">
        <f>C71+C94</f>
        <v>98803963</v>
      </c>
      <c r="D104" s="152">
        <f>D71+D94</f>
        <v>99929111</v>
      </c>
    </row>
  </sheetData>
  <sheetProtection selectLockedCells="1" selectUnlockedCells="1"/>
  <mergeCells count="2">
    <mergeCell ref="A1:D1"/>
    <mergeCell ref="A2:D2"/>
  </mergeCells>
  <printOptions/>
  <pageMargins left="0.7083333333333334" right="0.7083333333333334" top="0.7604166666666666" bottom="0.7479166666666667" header="0.5951388888888889" footer="0.5118055555555555"/>
  <pageSetup horizontalDpi="300" verticalDpi="300" orientation="portrait" paperSize="9" scale="50"/>
  <headerFooter alignWithMargins="0">
    <oddHeader>&amp;C&amp;"Times New Roman,Normál"&amp;12 8. melléklet a 2/2019. (III. 5.) önkormányzati rendelethez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K104"/>
  <sheetViews>
    <sheetView view="pageBreakPreview" zoomScaleSheetLayoutView="100" workbookViewId="0" topLeftCell="A74">
      <selection activeCell="C94" sqref="C94"/>
    </sheetView>
  </sheetViews>
  <sheetFormatPr defaultColWidth="9.140625" defaultRowHeight="15"/>
  <cols>
    <col min="1" max="1" width="117.421875" style="0" customWidth="1"/>
    <col min="3" max="3" width="13.00390625" style="0" customWidth="1"/>
    <col min="4" max="4" width="14.140625" style="17" customWidth="1"/>
    <col min="5" max="5" width="12.00390625" style="0" customWidth="1"/>
    <col min="6" max="6" width="13.28125" style="0" customWidth="1"/>
  </cols>
  <sheetData>
    <row r="1" spans="1:6" ht="24" customHeight="1">
      <c r="A1" s="19" t="s">
        <v>0</v>
      </c>
      <c r="B1" s="19"/>
      <c r="C1" s="19"/>
      <c r="D1" s="19"/>
      <c r="E1" s="19"/>
      <c r="F1" s="19"/>
    </row>
    <row r="2" spans="1:8" ht="24" customHeight="1">
      <c r="A2" s="20" t="s">
        <v>308</v>
      </c>
      <c r="B2" s="20"/>
      <c r="C2" s="20"/>
      <c r="D2" s="20"/>
      <c r="E2" s="20"/>
      <c r="F2" s="20"/>
      <c r="H2" s="176"/>
    </row>
    <row r="3" ht="12.75">
      <c r="A3" s="21"/>
    </row>
    <row r="4" ht="12.75">
      <c r="A4" s="22" t="s">
        <v>303</v>
      </c>
    </row>
    <row r="5" spans="1:6" ht="12.75">
      <c r="A5" s="89" t="s">
        <v>27</v>
      </c>
      <c r="B5" s="90" t="s">
        <v>309</v>
      </c>
      <c r="C5" s="92" t="s">
        <v>304</v>
      </c>
      <c r="D5" s="211" t="s">
        <v>305</v>
      </c>
      <c r="E5" s="92" t="s">
        <v>306</v>
      </c>
      <c r="F5" s="212" t="s">
        <v>307</v>
      </c>
    </row>
    <row r="6" spans="1:6" ht="15" customHeight="1">
      <c r="A6" s="101" t="s">
        <v>315</v>
      </c>
      <c r="B6" s="108" t="s">
        <v>316</v>
      </c>
      <c r="C6" s="183">
        <f>'6.bevételek működésfelh Önk.'!C6</f>
        <v>97622795</v>
      </c>
      <c r="D6" s="213">
        <f>'7.bevételek műk,felh.KözösHiv'!D7</f>
        <v>0</v>
      </c>
      <c r="E6" s="152">
        <f>'8.bevételek működés,felh.Óvoda'!D6</f>
        <v>0</v>
      </c>
      <c r="F6" s="152">
        <f aca="true" t="shared" si="0" ref="F6:F11">SUM(C6:E6)</f>
        <v>97622795</v>
      </c>
    </row>
    <row r="7" spans="1:6" ht="15" customHeight="1">
      <c r="A7" s="102" t="s">
        <v>317</v>
      </c>
      <c r="B7" s="108" t="s">
        <v>318</v>
      </c>
      <c r="C7" s="183">
        <f>'6.bevételek működésfelh Önk.'!C7</f>
        <v>40178900</v>
      </c>
      <c r="D7" s="213">
        <f>'7.bevételek műk,felh.KözösHiv'!D8</f>
        <v>0</v>
      </c>
      <c r="E7" s="152">
        <f>'8.bevételek működés,felh.Óvoda'!D7</f>
        <v>0</v>
      </c>
      <c r="F7" s="152">
        <f t="shared" si="0"/>
        <v>40178900</v>
      </c>
    </row>
    <row r="8" spans="1:6" ht="15" customHeight="1">
      <c r="A8" s="102" t="s">
        <v>504</v>
      </c>
      <c r="B8" s="108" t="s">
        <v>320</v>
      </c>
      <c r="C8" s="183">
        <f>'6.bevételek működésfelh Önk.'!C8</f>
        <v>56065490</v>
      </c>
      <c r="D8" s="213">
        <f>'7.bevételek műk,felh.KözösHiv'!D9</f>
        <v>0</v>
      </c>
      <c r="E8" s="152">
        <f>'8.bevételek működés,felh.Óvoda'!D8</f>
        <v>0</v>
      </c>
      <c r="F8" s="152">
        <f t="shared" si="0"/>
        <v>56065490</v>
      </c>
    </row>
    <row r="9" spans="1:6" ht="15" customHeight="1">
      <c r="A9" s="102" t="s">
        <v>321</v>
      </c>
      <c r="B9" s="108" t="s">
        <v>322</v>
      </c>
      <c r="C9" s="183">
        <f>'6.bevételek működésfelh Önk.'!C9</f>
        <v>2554406</v>
      </c>
      <c r="D9" s="213">
        <f>'7.bevételek műk,felh.KözösHiv'!D10</f>
        <v>0</v>
      </c>
      <c r="E9" s="152">
        <f>'8.bevételek működés,felh.Óvoda'!D9</f>
        <v>0</v>
      </c>
      <c r="F9" s="152">
        <f t="shared" si="0"/>
        <v>2554406</v>
      </c>
    </row>
    <row r="10" spans="1:6" ht="15" customHeight="1">
      <c r="A10" s="102" t="s">
        <v>323</v>
      </c>
      <c r="B10" s="108" t="s">
        <v>324</v>
      </c>
      <c r="C10" s="183">
        <f>'6.bevételek működésfelh Önk.'!C10</f>
        <v>12701403</v>
      </c>
      <c r="D10" s="213">
        <f>'7.bevételek műk,felh.KözösHiv'!D11</f>
        <v>0</v>
      </c>
      <c r="E10" s="152">
        <f>'8.bevételek működés,felh.Óvoda'!D10</f>
        <v>0</v>
      </c>
      <c r="F10" s="152">
        <f t="shared" si="0"/>
        <v>12701403</v>
      </c>
    </row>
    <row r="11" spans="1:6" ht="15" customHeight="1">
      <c r="A11" s="102" t="s">
        <v>325</v>
      </c>
      <c r="B11" s="108" t="s">
        <v>326</v>
      </c>
      <c r="C11" s="183">
        <f>'6.bevételek működésfelh Önk.'!C11</f>
        <v>215400</v>
      </c>
      <c r="D11" s="213">
        <f>'7.bevételek műk,felh.KözösHiv'!D12</f>
        <v>0</v>
      </c>
      <c r="E11" s="152">
        <f>'8.bevételek működés,felh.Óvoda'!D11</f>
        <v>0</v>
      </c>
      <c r="F11" s="152">
        <f t="shared" si="0"/>
        <v>215400</v>
      </c>
    </row>
    <row r="12" spans="1:6" ht="15" customHeight="1">
      <c r="A12" s="109" t="s">
        <v>327</v>
      </c>
      <c r="B12" s="186" t="s">
        <v>328</v>
      </c>
      <c r="C12" s="183">
        <f>SUM(C6:C11)</f>
        <v>209338394</v>
      </c>
      <c r="D12" s="213">
        <f>SUM(D6:D11)</f>
        <v>0</v>
      </c>
      <c r="E12" s="213">
        <f>SUM(E6:E11)</f>
        <v>0</v>
      </c>
      <c r="F12" s="152">
        <f>SUM(F6:F11)</f>
        <v>209338394</v>
      </c>
    </row>
    <row r="13" spans="1:6" ht="15" customHeight="1">
      <c r="A13" s="102" t="s">
        <v>329</v>
      </c>
      <c r="B13" s="108" t="s">
        <v>330</v>
      </c>
      <c r="C13" s="183">
        <f>'6.bevételek működésfelh Önk.'!C13</f>
        <v>0</v>
      </c>
      <c r="D13" s="213">
        <f>'7.bevételek műk,felh.KözösHiv'!D14</f>
        <v>0</v>
      </c>
      <c r="E13" s="152">
        <f>'8.bevételek működés,felh.Óvoda'!D13</f>
        <v>0</v>
      </c>
      <c r="F13" s="152">
        <f>SUM(C13:E13)</f>
        <v>0</v>
      </c>
    </row>
    <row r="14" spans="1:6" ht="15" customHeight="1">
      <c r="A14" s="102" t="s">
        <v>331</v>
      </c>
      <c r="B14" s="108" t="s">
        <v>332</v>
      </c>
      <c r="C14" s="183">
        <f>'6.bevételek működésfelh Önk.'!C14</f>
        <v>0</v>
      </c>
      <c r="D14" s="213">
        <f>'7.bevételek műk,felh.KözösHiv'!D15</f>
        <v>0</v>
      </c>
      <c r="E14" s="152">
        <f>'8.bevételek működés,felh.Óvoda'!D14</f>
        <v>0</v>
      </c>
      <c r="F14" s="152">
        <f>SUM(C14:E14)</f>
        <v>0</v>
      </c>
    </row>
    <row r="15" spans="1:6" ht="15" customHeight="1">
      <c r="A15" s="102" t="s">
        <v>333</v>
      </c>
      <c r="B15" s="108" t="s">
        <v>334</v>
      </c>
      <c r="C15" s="183">
        <f>'6.bevételek működésfelh Önk.'!C15</f>
        <v>0</v>
      </c>
      <c r="D15" s="213">
        <f>'7.bevételek műk,felh.KözösHiv'!D16</f>
        <v>0</v>
      </c>
      <c r="E15" s="152">
        <f>'8.bevételek működés,felh.Óvoda'!D15</f>
        <v>0</v>
      </c>
      <c r="F15" s="152">
        <f>SUM(C15:E15)</f>
        <v>0</v>
      </c>
    </row>
    <row r="16" spans="1:6" ht="15" customHeight="1">
      <c r="A16" s="102" t="s">
        <v>335</v>
      </c>
      <c r="B16" s="108" t="s">
        <v>336</v>
      </c>
      <c r="C16" s="183">
        <f>'6.bevételek működésfelh Önk.'!C16</f>
        <v>0</v>
      </c>
      <c r="D16" s="213">
        <f>'7.bevételek műk,felh.KözösHiv'!D17</f>
        <v>0</v>
      </c>
      <c r="E16" s="152">
        <f>'8.bevételek működés,felh.Óvoda'!D16</f>
        <v>0</v>
      </c>
      <c r="F16" s="152">
        <f>SUM(C16:E16)</f>
        <v>0</v>
      </c>
    </row>
    <row r="17" spans="1:6" ht="15" customHeight="1">
      <c r="A17" s="102" t="s">
        <v>505</v>
      </c>
      <c r="B17" s="108" t="s">
        <v>338</v>
      </c>
      <c r="C17" s="183">
        <f>'6.bevételek működésfelh Önk.'!C17</f>
        <v>112167730</v>
      </c>
      <c r="D17" s="213">
        <f>'7.bevételek műk,felh.KözösHiv'!D18</f>
        <v>6696094</v>
      </c>
      <c r="E17" s="152">
        <f>'8.bevételek működés,felh.Óvoda'!D17</f>
        <v>1585573</v>
      </c>
      <c r="F17" s="152">
        <f>SUM(C17:E17)</f>
        <v>120449397</v>
      </c>
    </row>
    <row r="18" spans="1:6" ht="15" customHeight="1">
      <c r="A18" s="114" t="s">
        <v>339</v>
      </c>
      <c r="B18" s="123" t="s">
        <v>340</v>
      </c>
      <c r="C18" s="183">
        <f>C12+C13+C14+C15+C16+C17</f>
        <v>321506124</v>
      </c>
      <c r="D18" s="213">
        <f>SUM(D13:D17)</f>
        <v>6696094</v>
      </c>
      <c r="E18" s="213">
        <f>SUM(E13:E17)</f>
        <v>1585573</v>
      </c>
      <c r="F18" s="173">
        <f>SUM(F12:F17)</f>
        <v>329787791</v>
      </c>
    </row>
    <row r="19" spans="1:6" ht="15" customHeight="1">
      <c r="A19" s="102" t="s">
        <v>341</v>
      </c>
      <c r="B19" s="108" t="s">
        <v>342</v>
      </c>
      <c r="C19" s="183"/>
      <c r="D19" s="213">
        <f>'7.bevételek műk,felh.KözösHiv'!D20</f>
        <v>0</v>
      </c>
      <c r="E19" s="152">
        <f>'8.bevételek működés,felh.Óvoda'!D19</f>
        <v>0</v>
      </c>
      <c r="F19" s="152">
        <f>SUM(C19:E19)</f>
        <v>0</v>
      </c>
    </row>
    <row r="20" spans="1:6" ht="15" customHeight="1">
      <c r="A20" s="102" t="s">
        <v>343</v>
      </c>
      <c r="B20" s="108" t="s">
        <v>344</v>
      </c>
      <c r="C20" s="183"/>
      <c r="D20" s="213">
        <f>'7.bevételek műk,felh.KözösHiv'!D21</f>
        <v>0</v>
      </c>
      <c r="E20" s="152">
        <f>'8.bevételek működés,felh.Óvoda'!D20</f>
        <v>0</v>
      </c>
      <c r="F20" s="152">
        <f>SUM(C20:E20)</f>
        <v>0</v>
      </c>
    </row>
    <row r="21" spans="1:6" ht="15" customHeight="1">
      <c r="A21" s="109" t="s">
        <v>345</v>
      </c>
      <c r="B21" s="186" t="s">
        <v>346</v>
      </c>
      <c r="C21" s="183"/>
      <c r="D21" s="213">
        <f>SUM(D19:D20)</f>
        <v>0</v>
      </c>
      <c r="E21" s="213">
        <f>SUM(E19:E20)</f>
        <v>0</v>
      </c>
      <c r="F21" s="152">
        <f>SUM(F19:F20)</f>
        <v>0</v>
      </c>
    </row>
    <row r="22" spans="1:6" ht="15" customHeight="1">
      <c r="A22" s="102" t="s">
        <v>347</v>
      </c>
      <c r="B22" s="108" t="s">
        <v>348</v>
      </c>
      <c r="C22" s="183">
        <f>'6.bevételek működésfelh Önk.'!C22</f>
        <v>0</v>
      </c>
      <c r="D22" s="213">
        <f>'7.bevételek műk,felh.KözösHiv'!D23</f>
        <v>0</v>
      </c>
      <c r="E22" s="152">
        <f>'8.bevételek működés,felh.Óvoda'!D22</f>
        <v>0</v>
      </c>
      <c r="F22" s="152">
        <f>SUM(C22:E22)</f>
        <v>0</v>
      </c>
    </row>
    <row r="23" spans="1:6" ht="15" customHeight="1">
      <c r="A23" s="102" t="s">
        <v>349</v>
      </c>
      <c r="B23" s="108" t="s">
        <v>350</v>
      </c>
      <c r="C23" s="183">
        <f>'6.bevételek működésfelh Önk.'!C23</f>
        <v>0</v>
      </c>
      <c r="D23" s="213">
        <f>'7.bevételek műk,felh.KözösHiv'!D24</f>
        <v>0</v>
      </c>
      <c r="E23" s="152">
        <f>'8.bevételek működés,felh.Óvoda'!D23</f>
        <v>0</v>
      </c>
      <c r="F23" s="152">
        <f aca="true" t="shared" si="1" ref="F23:F29">SUM(C23:E23)</f>
        <v>0</v>
      </c>
    </row>
    <row r="24" spans="1:6" ht="15" customHeight="1">
      <c r="A24" s="102" t="s">
        <v>351</v>
      </c>
      <c r="B24" s="108" t="s">
        <v>352</v>
      </c>
      <c r="C24" s="183">
        <f>'6.bevételek működésfelh Önk.'!C24</f>
        <v>4360143</v>
      </c>
      <c r="D24" s="213">
        <f>'7.bevételek műk,felh.KözösHiv'!D25</f>
        <v>0</v>
      </c>
      <c r="E24" s="152">
        <f>'8.bevételek működés,felh.Óvoda'!D24</f>
        <v>0</v>
      </c>
      <c r="F24" s="152">
        <f t="shared" si="1"/>
        <v>4360143</v>
      </c>
    </row>
    <row r="25" spans="1:6" ht="15" customHeight="1">
      <c r="A25" s="102" t="s">
        <v>353</v>
      </c>
      <c r="B25" s="108" t="s">
        <v>354</v>
      </c>
      <c r="C25" s="183">
        <f>'6.bevételek működésfelh Önk.'!C25</f>
        <v>29284807</v>
      </c>
      <c r="D25" s="213">
        <f>'7.bevételek műk,felh.KözösHiv'!D26</f>
        <v>0</v>
      </c>
      <c r="E25" s="152">
        <f>'8.bevételek működés,felh.Óvoda'!D25</f>
        <v>0</v>
      </c>
      <c r="F25" s="152">
        <f t="shared" si="1"/>
        <v>29284807</v>
      </c>
    </row>
    <row r="26" spans="1:6" ht="15" customHeight="1">
      <c r="A26" s="102" t="s">
        <v>355</v>
      </c>
      <c r="B26" s="108" t="s">
        <v>356</v>
      </c>
      <c r="C26" s="183">
        <f>'6.bevételek működésfelh Önk.'!C26</f>
        <v>0</v>
      </c>
      <c r="D26" s="213">
        <f>'7.bevételek műk,felh.KözösHiv'!D27</f>
        <v>0</v>
      </c>
      <c r="E26" s="152">
        <f>'8.bevételek működés,felh.Óvoda'!D26</f>
        <v>0</v>
      </c>
      <c r="F26" s="152">
        <f t="shared" si="1"/>
        <v>0</v>
      </c>
    </row>
    <row r="27" spans="1:6" ht="15" customHeight="1">
      <c r="A27" s="102" t="s">
        <v>357</v>
      </c>
      <c r="B27" s="108" t="s">
        <v>358</v>
      </c>
      <c r="C27" s="183">
        <f>'6.bevételek működésfelh Önk.'!C27</f>
        <v>0</v>
      </c>
      <c r="D27" s="213">
        <f>'7.bevételek műk,felh.KözösHiv'!D28</f>
        <v>0</v>
      </c>
      <c r="E27" s="152">
        <f>'8.bevételek működés,felh.Óvoda'!D27</f>
        <v>0</v>
      </c>
      <c r="F27" s="152">
        <f t="shared" si="1"/>
        <v>0</v>
      </c>
    </row>
    <row r="28" spans="1:6" ht="15" customHeight="1">
      <c r="A28" s="102" t="s">
        <v>359</v>
      </c>
      <c r="B28" s="108" t="s">
        <v>360</v>
      </c>
      <c r="C28" s="183">
        <f>'6.bevételek működésfelh Önk.'!C28</f>
        <v>6006213</v>
      </c>
      <c r="D28" s="213">
        <f>'7.bevételek műk,felh.KözösHiv'!D29</f>
        <v>0</v>
      </c>
      <c r="E28" s="152">
        <f>'8.bevételek működés,felh.Óvoda'!D28</f>
        <v>0</v>
      </c>
      <c r="F28" s="152">
        <f t="shared" si="1"/>
        <v>6006213</v>
      </c>
    </row>
    <row r="29" spans="1:6" ht="15" customHeight="1">
      <c r="A29" s="102" t="s">
        <v>361</v>
      </c>
      <c r="B29" s="108" t="s">
        <v>362</v>
      </c>
      <c r="C29" s="183">
        <f>'6.bevételek működésfelh Önk.'!C29</f>
        <v>258900</v>
      </c>
      <c r="D29" s="213">
        <f>'7.bevételek műk,felh.KözösHiv'!D30</f>
        <v>0</v>
      </c>
      <c r="E29" s="152">
        <f>'8.bevételek működés,felh.Óvoda'!D29</f>
        <v>0</v>
      </c>
      <c r="F29" s="152">
        <f t="shared" si="1"/>
        <v>258900</v>
      </c>
    </row>
    <row r="30" spans="1:6" ht="15" customHeight="1">
      <c r="A30" s="109" t="s">
        <v>363</v>
      </c>
      <c r="B30" s="186" t="s">
        <v>364</v>
      </c>
      <c r="C30" s="183">
        <f>'6.bevételek működésfelh Önk.'!C30</f>
        <v>35549920</v>
      </c>
      <c r="D30" s="213">
        <f>SUM(D25:D29)</f>
        <v>0</v>
      </c>
      <c r="E30" s="152">
        <f>'8.bevételek működés,felh.Óvoda'!D30</f>
        <v>0</v>
      </c>
      <c r="F30" s="152">
        <f>SUM(F25:F29)</f>
        <v>35549920</v>
      </c>
    </row>
    <row r="31" spans="1:6" ht="15" customHeight="1">
      <c r="A31" s="102" t="s">
        <v>365</v>
      </c>
      <c r="B31" s="108" t="s">
        <v>366</v>
      </c>
      <c r="C31" s="183">
        <f>'6.bevételek működésfelh Önk.'!C31</f>
        <v>289689</v>
      </c>
      <c r="D31" s="213">
        <f>'7.bevételek műk,felh.KözösHiv'!D32</f>
        <v>0</v>
      </c>
      <c r="E31" s="152">
        <f>'8.bevételek működés,felh.Óvoda'!D31</f>
        <v>0</v>
      </c>
      <c r="F31" s="152">
        <f>SUM(C31:E31)</f>
        <v>289689</v>
      </c>
    </row>
    <row r="32" spans="1:6" ht="15" customHeight="1">
      <c r="A32" s="114" t="s">
        <v>367</v>
      </c>
      <c r="B32" s="123" t="s">
        <v>368</v>
      </c>
      <c r="C32" s="183">
        <f>'6.bevételek működésfelh Önk.'!C32</f>
        <v>40199752</v>
      </c>
      <c r="D32" s="213">
        <f>D22+D23+D24+D30+D31</f>
        <v>0</v>
      </c>
      <c r="E32" s="213">
        <f>E22+E23+E24+E30+E31</f>
        <v>0</v>
      </c>
      <c r="F32" s="173">
        <f>F22+F21+F23+F24+F30+F31</f>
        <v>40199752</v>
      </c>
    </row>
    <row r="33" spans="1:6" ht="15" customHeight="1">
      <c r="A33" s="116" t="s">
        <v>369</v>
      </c>
      <c r="B33" s="108" t="s">
        <v>370</v>
      </c>
      <c r="C33" s="183">
        <f>'6.bevételek működésfelh Önk.'!C33</f>
        <v>1786150</v>
      </c>
      <c r="D33" s="213">
        <f>'7.bevételek műk,felh.KözösHiv'!D34</f>
        <v>0</v>
      </c>
      <c r="E33" s="152">
        <f>'8.bevételek működés,felh.Óvoda'!D33</f>
        <v>0</v>
      </c>
      <c r="F33" s="152">
        <f>SUM(C33:E33)</f>
        <v>1786150</v>
      </c>
    </row>
    <row r="34" spans="1:6" ht="15" customHeight="1">
      <c r="A34" s="116" t="s">
        <v>371</v>
      </c>
      <c r="B34" s="108" t="s">
        <v>372</v>
      </c>
      <c r="C34" s="183">
        <f>'6.bevételek működésfelh Önk.'!C34</f>
        <v>10605971</v>
      </c>
      <c r="D34" s="213">
        <f>'7.bevételek műk,felh.KözösHiv'!D35</f>
        <v>80000</v>
      </c>
      <c r="E34" s="152">
        <f>'8.bevételek működés,felh.Óvoda'!D34</f>
        <v>20000</v>
      </c>
      <c r="F34" s="152">
        <f aca="true" t="shared" si="2" ref="F34:F43">SUM(C34:E34)</f>
        <v>10705971</v>
      </c>
    </row>
    <row r="35" spans="1:6" ht="15" customHeight="1">
      <c r="A35" s="116" t="s">
        <v>373</v>
      </c>
      <c r="B35" s="108" t="s">
        <v>374</v>
      </c>
      <c r="C35" s="183">
        <f>'6.bevételek működésfelh Önk.'!C35</f>
        <v>1599288</v>
      </c>
      <c r="D35" s="213">
        <f>'7.bevételek műk,felh.KözösHiv'!D36</f>
        <v>0</v>
      </c>
      <c r="E35" s="152">
        <f>'8.bevételek működés,felh.Óvoda'!D35</f>
        <v>0</v>
      </c>
      <c r="F35" s="152">
        <f t="shared" si="2"/>
        <v>1599288</v>
      </c>
    </row>
    <row r="36" spans="1:6" ht="15" customHeight="1">
      <c r="A36" s="116" t="s">
        <v>375</v>
      </c>
      <c r="B36" s="108" t="s">
        <v>376</v>
      </c>
      <c r="C36" s="183">
        <f>'6.bevételek működésfelh Önk.'!C36</f>
        <v>3648494</v>
      </c>
      <c r="D36" s="213">
        <f>'7.bevételek műk,felh.KözösHiv'!D37</f>
        <v>0</v>
      </c>
      <c r="E36" s="152">
        <f>'8.bevételek működés,felh.Óvoda'!D36</f>
        <v>0</v>
      </c>
      <c r="F36" s="152">
        <f t="shared" si="2"/>
        <v>3648494</v>
      </c>
    </row>
    <row r="37" spans="1:6" ht="15" customHeight="1">
      <c r="A37" s="116" t="s">
        <v>377</v>
      </c>
      <c r="B37" s="108" t="s">
        <v>378</v>
      </c>
      <c r="C37" s="183">
        <f>'6.bevételek működésfelh Önk.'!C37</f>
        <v>0</v>
      </c>
      <c r="D37" s="213">
        <f>'7.bevételek műk,felh.KözösHiv'!D38</f>
        <v>0</v>
      </c>
      <c r="E37" s="152">
        <f>'8.bevételek működés,felh.Óvoda'!D37</f>
        <v>9834364</v>
      </c>
      <c r="F37" s="152">
        <f t="shared" si="2"/>
        <v>9834364</v>
      </c>
    </row>
    <row r="38" spans="1:6" ht="15" customHeight="1">
      <c r="A38" s="116" t="s">
        <v>379</v>
      </c>
      <c r="B38" s="108" t="s">
        <v>380</v>
      </c>
      <c r="C38" s="183">
        <f>'6.bevételek működésfelh Önk.'!C38</f>
        <v>3264807</v>
      </c>
      <c r="D38" s="213">
        <f>'7.bevételek műk,felh.KözösHiv'!D39</f>
        <v>0</v>
      </c>
      <c r="E38" s="152">
        <f>'8.bevételek működés,felh.Óvoda'!D38</f>
        <v>2655241</v>
      </c>
      <c r="F38" s="152">
        <f t="shared" si="2"/>
        <v>5920048</v>
      </c>
    </row>
    <row r="39" spans="1:6" ht="15" customHeight="1">
      <c r="A39" s="116" t="s">
        <v>381</v>
      </c>
      <c r="B39" s="108" t="s">
        <v>382</v>
      </c>
      <c r="C39" s="183">
        <f>'6.bevételek működésfelh Önk.'!C39</f>
        <v>0</v>
      </c>
      <c r="D39" s="213">
        <f>'7.bevételek műk,felh.KözösHiv'!D40</f>
        <v>0</v>
      </c>
      <c r="E39" s="152">
        <f>'8.bevételek működés,felh.Óvoda'!D39</f>
        <v>0</v>
      </c>
      <c r="F39" s="152">
        <f t="shared" si="2"/>
        <v>0</v>
      </c>
    </row>
    <row r="40" spans="1:6" ht="15" customHeight="1">
      <c r="A40" s="116" t="s">
        <v>383</v>
      </c>
      <c r="B40" s="108" t="s">
        <v>384</v>
      </c>
      <c r="C40" s="183">
        <f>'6.bevételek működésfelh Önk.'!C40</f>
        <v>2874</v>
      </c>
      <c r="D40" s="213">
        <f>'7.bevételek műk,felh.KözösHiv'!D41</f>
        <v>1</v>
      </c>
      <c r="E40" s="152">
        <f>'8.bevételek működés,felh.Óvoda'!D40</f>
        <v>0</v>
      </c>
      <c r="F40" s="152">
        <f t="shared" si="2"/>
        <v>2875</v>
      </c>
    </row>
    <row r="41" spans="1:6" ht="15" customHeight="1">
      <c r="A41" s="116" t="s">
        <v>385</v>
      </c>
      <c r="B41" s="108" t="s">
        <v>386</v>
      </c>
      <c r="C41" s="183">
        <f>'6.bevételek működésfelh Önk.'!C41</f>
        <v>0</v>
      </c>
      <c r="D41" s="213">
        <f>'7.bevételek műk,felh.KözösHiv'!D42</f>
        <v>0</v>
      </c>
      <c r="E41" s="152">
        <f>'8.bevételek működés,felh.Óvoda'!D41</f>
        <v>0</v>
      </c>
      <c r="F41" s="152">
        <f t="shared" si="2"/>
        <v>0</v>
      </c>
    </row>
    <row r="42" spans="1:6" ht="15" customHeight="1">
      <c r="A42" s="116" t="s">
        <v>387</v>
      </c>
      <c r="B42" s="108" t="s">
        <v>388</v>
      </c>
      <c r="C42" s="183">
        <f>'6.bevételek működésfelh Önk.'!C42</f>
        <v>0</v>
      </c>
      <c r="D42" s="213">
        <f>'7.bevételek műk,felh.KözösHiv'!D43</f>
        <v>0</v>
      </c>
      <c r="E42" s="152">
        <f>'8.bevételek működés,felh.Óvoda'!D42</f>
        <v>0</v>
      </c>
      <c r="F42" s="152">
        <f t="shared" si="2"/>
        <v>0</v>
      </c>
    </row>
    <row r="43" spans="1:6" ht="15" customHeight="1">
      <c r="A43" s="116" t="s">
        <v>389</v>
      </c>
      <c r="B43" s="108" t="s">
        <v>390</v>
      </c>
      <c r="C43" s="183">
        <f>'6.bevételek működésfelh Önk.'!C43</f>
        <v>266069</v>
      </c>
      <c r="D43" s="213">
        <f>'7.bevételek műk,felh.KözösHiv'!D44</f>
        <v>10102</v>
      </c>
      <c r="E43" s="152">
        <f>'8.bevételek működés,felh.Óvoda'!D43</f>
        <v>392874</v>
      </c>
      <c r="F43" s="152">
        <f t="shared" si="2"/>
        <v>669045</v>
      </c>
    </row>
    <row r="44" spans="1:6" ht="15" customHeight="1">
      <c r="A44" s="118" t="s">
        <v>391</v>
      </c>
      <c r="B44" s="123" t="s">
        <v>392</v>
      </c>
      <c r="C44" s="183">
        <f>SUM(C33:C43)</f>
        <v>21173653</v>
      </c>
      <c r="D44" s="213">
        <f>SUM(D33:D43)</f>
        <v>90103</v>
      </c>
      <c r="E44" s="213">
        <f>SUM(E33:E43)</f>
        <v>12902479</v>
      </c>
      <c r="F44" s="152">
        <f>SUM(F33:F43)</f>
        <v>34166235</v>
      </c>
    </row>
    <row r="45" spans="1:6" ht="15" customHeight="1">
      <c r="A45" s="116" t="s">
        <v>393</v>
      </c>
      <c r="B45" s="108" t="s">
        <v>394</v>
      </c>
      <c r="C45" s="183">
        <f>'6.bevételek működésfelh Önk.'!C45</f>
        <v>0</v>
      </c>
      <c r="D45" s="213">
        <f>'7.bevételek műk,felh.KözösHiv'!D46</f>
        <v>0</v>
      </c>
      <c r="E45" s="152">
        <f>'8.bevételek működés,felh.Óvoda'!D45</f>
        <v>0</v>
      </c>
      <c r="F45" s="152">
        <f>SUM(C45:E45)</f>
        <v>0</v>
      </c>
    </row>
    <row r="46" spans="1:6" ht="15" customHeight="1">
      <c r="A46" s="102" t="s">
        <v>395</v>
      </c>
      <c r="B46" s="108" t="s">
        <v>396</v>
      </c>
      <c r="C46" s="183">
        <f>'6.bevételek működésfelh Önk.'!C46</f>
        <v>0</v>
      </c>
      <c r="D46" s="213">
        <f>'7.bevételek műk,felh.KözösHiv'!D47</f>
        <v>0</v>
      </c>
      <c r="E46" s="152">
        <f>'8.bevételek működés,felh.Óvoda'!D46</f>
        <v>0</v>
      </c>
      <c r="F46" s="152">
        <f>SUM(C46:E46)</f>
        <v>0</v>
      </c>
    </row>
    <row r="47" spans="1:6" ht="15" customHeight="1">
      <c r="A47" s="116" t="s">
        <v>397</v>
      </c>
      <c r="B47" s="108" t="s">
        <v>398</v>
      </c>
      <c r="C47" s="183">
        <f>'6.bevételek működésfelh Önk.'!C47</f>
        <v>0</v>
      </c>
      <c r="D47" s="213">
        <f>'7.bevételek műk,felh.KözösHiv'!D48</f>
        <v>0</v>
      </c>
      <c r="E47" s="152">
        <f>'8.bevételek működés,felh.Óvoda'!D47</f>
        <v>0</v>
      </c>
      <c r="F47" s="152">
        <f>SUM(C47:E47)</f>
        <v>0</v>
      </c>
    </row>
    <row r="48" spans="1:6" ht="15" customHeight="1">
      <c r="A48" s="116" t="s">
        <v>399</v>
      </c>
      <c r="B48" s="108" t="s">
        <v>400</v>
      </c>
      <c r="C48" s="183">
        <f>'6.bevételek működésfelh Önk.'!C48</f>
        <v>1212180</v>
      </c>
      <c r="D48" s="213">
        <f>'7.bevételek műk,felh.KözösHiv'!D49</f>
        <v>0</v>
      </c>
      <c r="E48" s="152">
        <f>'8.bevételek működés,felh.Óvoda'!D48</f>
        <v>0</v>
      </c>
      <c r="F48" s="152">
        <f>SUM(C48:E48)</f>
        <v>1212180</v>
      </c>
    </row>
    <row r="49" spans="1:6" ht="15" customHeight="1">
      <c r="A49" s="116" t="s">
        <v>401</v>
      </c>
      <c r="B49" s="108" t="s">
        <v>402</v>
      </c>
      <c r="C49" s="183">
        <f>'6.bevételek működésfelh Önk.'!C49</f>
        <v>0</v>
      </c>
      <c r="D49" s="213">
        <f>'7.bevételek műk,felh.KözösHiv'!D50</f>
        <v>0</v>
      </c>
      <c r="E49" s="152">
        <f>'8.bevételek működés,felh.Óvoda'!D49</f>
        <v>0</v>
      </c>
      <c r="F49" s="152">
        <f>SUM(C49:E49)</f>
        <v>0</v>
      </c>
    </row>
    <row r="50" spans="1:6" ht="15" customHeight="1">
      <c r="A50" s="114" t="s">
        <v>403</v>
      </c>
      <c r="B50" s="123" t="s">
        <v>404</v>
      </c>
      <c r="C50" s="183">
        <f>'6.bevételek működésfelh Önk.'!C50</f>
        <v>1212180</v>
      </c>
      <c r="D50" s="213">
        <f>SUM(D45:D49)</f>
        <v>0</v>
      </c>
      <c r="E50" s="213">
        <f>SUM(E45:E49)</f>
        <v>0</v>
      </c>
      <c r="F50" s="152">
        <f>SUM(F45:F49)</f>
        <v>1212180</v>
      </c>
    </row>
    <row r="51" spans="1:6" ht="15" customHeight="1">
      <c r="A51" s="121" t="s">
        <v>193</v>
      </c>
      <c r="B51" s="187"/>
      <c r="C51" s="183">
        <f>'6.bevételek működésfelh Önk.'!C51</f>
        <v>0</v>
      </c>
      <c r="D51" s="213">
        <v>0</v>
      </c>
      <c r="E51" s="152">
        <v>0</v>
      </c>
      <c r="F51" s="152"/>
    </row>
    <row r="52" spans="1:6" ht="15" customHeight="1">
      <c r="A52" s="102" t="s">
        <v>405</v>
      </c>
      <c r="B52" s="108" t="s">
        <v>406</v>
      </c>
      <c r="C52" s="183">
        <f>'6.bevételek működésfelh Önk.'!C52</f>
        <v>6864194</v>
      </c>
      <c r="D52" s="213">
        <f>'7.bevételek műk,felh.KözösHiv'!D53</f>
        <v>0</v>
      </c>
      <c r="E52" s="152">
        <f>'8.bevételek működés,felh.Óvoda'!D52</f>
        <v>0</v>
      </c>
      <c r="F52" s="152">
        <f aca="true" t="shared" si="3" ref="F52:F57">SUM(C52:E52)</f>
        <v>6864194</v>
      </c>
    </row>
    <row r="53" spans="1:6" ht="15" customHeight="1">
      <c r="A53" s="102" t="s">
        <v>407</v>
      </c>
      <c r="B53" s="108" t="s">
        <v>408</v>
      </c>
      <c r="C53" s="183">
        <f>'6.bevételek működésfelh Önk.'!C53</f>
        <v>0</v>
      </c>
      <c r="D53" s="213">
        <f>'7.bevételek műk,felh.KözösHiv'!D54</f>
        <v>0</v>
      </c>
      <c r="E53" s="152">
        <f>'8.bevételek működés,felh.Óvoda'!D53</f>
        <v>0</v>
      </c>
      <c r="F53" s="152">
        <f t="shared" si="3"/>
        <v>0</v>
      </c>
    </row>
    <row r="54" spans="1:6" ht="15" customHeight="1">
      <c r="A54" s="102" t="s">
        <v>409</v>
      </c>
      <c r="B54" s="108" t="s">
        <v>410</v>
      </c>
      <c r="C54" s="183">
        <f>'6.bevételek működésfelh Önk.'!C54</f>
        <v>0</v>
      </c>
      <c r="D54" s="213">
        <f>'7.bevételek műk,felh.KözösHiv'!D55</f>
        <v>0</v>
      </c>
      <c r="E54" s="152">
        <f>'8.bevételek működés,felh.Óvoda'!D54</f>
        <v>0</v>
      </c>
      <c r="F54" s="152">
        <f t="shared" si="3"/>
        <v>0</v>
      </c>
    </row>
    <row r="55" spans="1:6" ht="15" customHeight="1">
      <c r="A55" s="102" t="s">
        <v>411</v>
      </c>
      <c r="B55" s="108" t="s">
        <v>412</v>
      </c>
      <c r="C55" s="183">
        <f>'6.bevételek működésfelh Önk.'!C55</f>
        <v>0</v>
      </c>
      <c r="D55" s="213">
        <f>'7.bevételek műk,felh.KözösHiv'!D56</f>
        <v>0</v>
      </c>
      <c r="E55" s="152">
        <f>'8.bevételek működés,felh.Óvoda'!D55</f>
        <v>0</v>
      </c>
      <c r="F55" s="152">
        <f t="shared" si="3"/>
        <v>0</v>
      </c>
    </row>
    <row r="56" spans="1:6" ht="15" customHeight="1">
      <c r="A56" s="102" t="s">
        <v>413</v>
      </c>
      <c r="B56" s="108" t="s">
        <v>414</v>
      </c>
      <c r="C56" s="183">
        <f>'6.bevételek működésfelh Önk.'!C56</f>
        <v>41317648</v>
      </c>
      <c r="D56" s="213">
        <f>'7.bevételek műk,felh.KözösHiv'!D57</f>
        <v>0</v>
      </c>
      <c r="E56" s="152">
        <f>'8.bevételek működés,felh.Óvoda'!D56</f>
        <v>0</v>
      </c>
      <c r="F56" s="152">
        <f t="shared" si="3"/>
        <v>41317648</v>
      </c>
    </row>
    <row r="57" spans="1:6" ht="15" customHeight="1">
      <c r="A57" s="114" t="s">
        <v>415</v>
      </c>
      <c r="B57" s="123" t="s">
        <v>416</v>
      </c>
      <c r="C57" s="183">
        <f>'6.bevételek működésfelh Önk.'!C57</f>
        <v>48181842</v>
      </c>
      <c r="D57" s="213">
        <f>SUM(D51:D56)</f>
        <v>0</v>
      </c>
      <c r="E57" s="152">
        <f>SUM(E52:E56)</f>
        <v>0</v>
      </c>
      <c r="F57" s="152">
        <f t="shared" si="3"/>
        <v>48181842</v>
      </c>
    </row>
    <row r="58" spans="1:6" ht="15" customHeight="1">
      <c r="A58" s="116" t="s">
        <v>417</v>
      </c>
      <c r="B58" s="108" t="s">
        <v>418</v>
      </c>
      <c r="C58" s="183">
        <f>'6.bevételek működésfelh Önk.'!C58</f>
        <v>0</v>
      </c>
      <c r="D58" s="213">
        <f>'7.bevételek műk,felh.KözösHiv'!D59</f>
        <v>0</v>
      </c>
      <c r="E58" s="152">
        <f>'8.bevételek működés,felh.Óvoda'!D58</f>
        <v>0</v>
      </c>
      <c r="F58" s="152"/>
    </row>
    <row r="59" spans="1:6" ht="15" customHeight="1">
      <c r="A59" s="116" t="s">
        <v>419</v>
      </c>
      <c r="B59" s="108" t="s">
        <v>420</v>
      </c>
      <c r="C59" s="183">
        <f>'6.bevételek működésfelh Önk.'!C59</f>
        <v>0</v>
      </c>
      <c r="D59" s="213">
        <f>'7.bevételek műk,felh.KözösHiv'!D60</f>
        <v>0</v>
      </c>
      <c r="E59" s="152">
        <f>'8.bevételek működés,felh.Óvoda'!D59</f>
        <v>0</v>
      </c>
      <c r="F59" s="152"/>
    </row>
    <row r="60" spans="1:6" ht="15" customHeight="1">
      <c r="A60" s="116" t="s">
        <v>421</v>
      </c>
      <c r="B60" s="108" t="s">
        <v>422</v>
      </c>
      <c r="C60" s="183">
        <f>'6.bevételek működésfelh Önk.'!C60</f>
        <v>0</v>
      </c>
      <c r="D60" s="213">
        <f>'7.bevételek műk,felh.KözösHiv'!D61</f>
        <v>0</v>
      </c>
      <c r="E60" s="152">
        <f>'8.bevételek működés,felh.Óvoda'!D60</f>
        <v>0</v>
      </c>
      <c r="F60" s="173"/>
    </row>
    <row r="61" spans="1:6" ht="15" customHeight="1">
      <c r="A61" s="116" t="s">
        <v>423</v>
      </c>
      <c r="B61" s="108" t="s">
        <v>424</v>
      </c>
      <c r="C61" s="183">
        <f>'6.bevételek működésfelh Önk.'!C61</f>
        <v>0</v>
      </c>
      <c r="D61" s="213">
        <f>'7.bevételek műk,felh.KözösHiv'!D62</f>
        <v>0</v>
      </c>
      <c r="E61" s="152">
        <f>'8.bevételek működés,felh.Óvoda'!D61</f>
        <v>0</v>
      </c>
      <c r="F61" s="152"/>
    </row>
    <row r="62" spans="1:6" ht="15" customHeight="1">
      <c r="A62" s="116" t="s">
        <v>425</v>
      </c>
      <c r="B62" s="108" t="s">
        <v>426</v>
      </c>
      <c r="C62" s="183">
        <f>'6.bevételek működésfelh Önk.'!C62</f>
        <v>0</v>
      </c>
      <c r="D62" s="213">
        <f>'7.bevételek műk,felh.KözösHiv'!D63</f>
        <v>0</v>
      </c>
      <c r="E62" s="152">
        <f>'8.bevételek működés,felh.Óvoda'!D62</f>
        <v>0</v>
      </c>
      <c r="F62" s="152"/>
    </row>
    <row r="63" spans="1:6" ht="15" customHeight="1">
      <c r="A63" s="114" t="s">
        <v>427</v>
      </c>
      <c r="B63" s="123" t="s">
        <v>428</v>
      </c>
      <c r="C63" s="183">
        <f>'6.bevételek működésfelh Önk.'!C63</f>
        <v>0</v>
      </c>
      <c r="D63" s="213">
        <f>SUM(D58:D62)</f>
        <v>0</v>
      </c>
      <c r="E63" s="213">
        <f>SUM(E58:E62)</f>
        <v>0</v>
      </c>
      <c r="F63" s="152"/>
    </row>
    <row r="64" spans="1:6" ht="15" customHeight="1">
      <c r="A64" s="116" t="s">
        <v>429</v>
      </c>
      <c r="B64" s="108" t="s">
        <v>430</v>
      </c>
      <c r="C64" s="183">
        <f>'6.bevételek működésfelh Önk.'!C64</f>
        <v>0</v>
      </c>
      <c r="D64" s="213">
        <f>'7.bevételek műk,felh.KözösHiv'!D65</f>
        <v>0</v>
      </c>
      <c r="E64" s="152">
        <f>'8.bevételek működés,felh.Óvoda'!D64</f>
        <v>0</v>
      </c>
      <c r="F64" s="173"/>
    </row>
    <row r="65" spans="1:6" ht="15" customHeight="1">
      <c r="A65" s="102" t="s">
        <v>431</v>
      </c>
      <c r="B65" s="108" t="s">
        <v>432</v>
      </c>
      <c r="C65" s="183">
        <f>'6.bevételek működésfelh Önk.'!C65</f>
        <v>0</v>
      </c>
      <c r="D65" s="213">
        <f>'7.bevételek műk,felh.KözösHiv'!D66</f>
        <v>0</v>
      </c>
      <c r="E65" s="152">
        <f>'8.bevételek működés,felh.Óvoda'!D65</f>
        <v>0</v>
      </c>
      <c r="F65" s="214"/>
    </row>
    <row r="66" spans="1:6" ht="12.75">
      <c r="A66" s="116" t="s">
        <v>433</v>
      </c>
      <c r="B66" s="108" t="s">
        <v>434</v>
      </c>
      <c r="C66" s="183">
        <f>'6.bevételek működésfelh Önk.'!C66</f>
        <v>0</v>
      </c>
      <c r="D66" s="213">
        <f>'7.bevételek műk,felh.KözösHiv'!D67</f>
        <v>0</v>
      </c>
      <c r="E66" s="152">
        <f>'8.bevételek működés,felh.Óvoda'!D66</f>
        <v>0</v>
      </c>
      <c r="F66" s="215"/>
    </row>
    <row r="67" spans="1:6" ht="12.75">
      <c r="A67" s="116" t="s">
        <v>435</v>
      </c>
      <c r="B67" s="108" t="s">
        <v>436</v>
      </c>
      <c r="C67" s="183">
        <f>'6.bevételek működésfelh Önk.'!C67</f>
        <v>0</v>
      </c>
      <c r="D67" s="213">
        <f>'7.bevételek műk,felh.KözösHiv'!D68</f>
        <v>0</v>
      </c>
      <c r="E67" s="152">
        <f>'8.bevételek működés,felh.Óvoda'!D67</f>
        <v>0</v>
      </c>
      <c r="F67" s="216">
        <f>SUM(C67:E67)</f>
        <v>0</v>
      </c>
    </row>
    <row r="68" spans="1:6" ht="12.75">
      <c r="A68" s="116" t="s">
        <v>437</v>
      </c>
      <c r="B68" s="108" t="s">
        <v>438</v>
      </c>
      <c r="C68" s="183">
        <f>'6.bevételek működésfelh Önk.'!C68</f>
        <v>0</v>
      </c>
      <c r="D68" s="213">
        <f>'7.bevételek műk,felh.KözösHiv'!D69</f>
        <v>0</v>
      </c>
      <c r="E68" s="152">
        <f>'8.bevételek működés,felh.Óvoda'!D68</f>
        <v>0</v>
      </c>
      <c r="F68" s="216">
        <f>SUM(C68:E68)</f>
        <v>0</v>
      </c>
    </row>
    <row r="69" spans="1:6" ht="12.75">
      <c r="A69" s="114" t="s">
        <v>439</v>
      </c>
      <c r="B69" s="123" t="s">
        <v>440</v>
      </c>
      <c r="C69" s="183">
        <f>'6.bevételek működésfelh Önk.'!C69</f>
        <v>0</v>
      </c>
      <c r="D69" s="213">
        <f>SUM(D64:D68)</f>
        <v>0</v>
      </c>
      <c r="E69" s="213">
        <f>SUM(E64:E68)</f>
        <v>0</v>
      </c>
      <c r="F69" s="152">
        <f>SUM(F67:F68)</f>
        <v>0</v>
      </c>
    </row>
    <row r="70" spans="1:6" ht="12.75">
      <c r="A70" s="188" t="s">
        <v>240</v>
      </c>
      <c r="B70" s="189"/>
      <c r="C70" s="183">
        <f>'6.bevételek működésfelh Önk.'!C70</f>
        <v>0</v>
      </c>
      <c r="D70" s="213">
        <v>0</v>
      </c>
      <c r="E70" s="152">
        <v>0</v>
      </c>
      <c r="F70" s="152"/>
    </row>
    <row r="71" spans="1:6" ht="12.75">
      <c r="A71" s="191" t="s">
        <v>441</v>
      </c>
      <c r="B71" s="192" t="s">
        <v>442</v>
      </c>
      <c r="C71" s="183">
        <f>'6.bevételek működésfelh Önk.'!C71</f>
        <v>432273551</v>
      </c>
      <c r="D71" s="183">
        <f>D18+D32+D44+D50+D57+D63+D69</f>
        <v>6786197</v>
      </c>
      <c r="E71" s="183">
        <f>E18+E32+E44+E50+E57+E63+E69</f>
        <v>14488052</v>
      </c>
      <c r="F71" s="152">
        <f>F18+F32+F44+F50+F57+F63+F69</f>
        <v>453547800</v>
      </c>
    </row>
    <row r="72" spans="1:6" ht="12.75">
      <c r="A72" s="194" t="s">
        <v>443</v>
      </c>
      <c r="B72" s="195"/>
      <c r="C72" s="183">
        <f>'6.bevételek működésfelh Önk.'!C72</f>
        <v>0</v>
      </c>
      <c r="D72" s="213">
        <v>0</v>
      </c>
      <c r="E72" s="152">
        <v>0</v>
      </c>
      <c r="F72" s="152"/>
    </row>
    <row r="73" spans="1:6" ht="12.75">
      <c r="A73" s="197" t="s">
        <v>444</v>
      </c>
      <c r="B73" s="198"/>
      <c r="C73" s="183">
        <f>'6.bevételek működésfelh Önk.'!C73</f>
        <v>0</v>
      </c>
      <c r="D73" s="213">
        <v>0</v>
      </c>
      <c r="E73" s="152">
        <v>0</v>
      </c>
      <c r="F73" s="152"/>
    </row>
    <row r="74" spans="1:6" ht="12.75">
      <c r="A74" s="136" t="s">
        <v>445</v>
      </c>
      <c r="B74" s="102" t="s">
        <v>446</v>
      </c>
      <c r="C74" s="183">
        <f>'6.bevételek működésfelh Önk.'!C74</f>
        <v>0</v>
      </c>
      <c r="D74" s="213">
        <f>'7.bevételek műk,felh.KözösHiv'!D75</f>
        <v>0</v>
      </c>
      <c r="E74" s="152">
        <f>'8.bevételek működés,felh.Óvoda'!D74</f>
        <v>0</v>
      </c>
      <c r="F74" s="152"/>
    </row>
    <row r="75" spans="1:6" ht="12.75">
      <c r="A75" s="116" t="s">
        <v>447</v>
      </c>
      <c r="B75" s="102" t="s">
        <v>448</v>
      </c>
      <c r="C75" s="183">
        <f>'6.bevételek működésfelh Önk.'!C75</f>
        <v>0</v>
      </c>
      <c r="D75" s="213">
        <f>'7.bevételek műk,felh.KözösHiv'!D76</f>
        <v>0</v>
      </c>
      <c r="E75" s="152">
        <f>'8.bevételek működés,felh.Óvoda'!D75</f>
        <v>0</v>
      </c>
      <c r="F75" s="152"/>
    </row>
    <row r="76" spans="1:6" ht="12.75">
      <c r="A76" s="136" t="s">
        <v>449</v>
      </c>
      <c r="B76" s="102" t="s">
        <v>450</v>
      </c>
      <c r="C76" s="183">
        <f>'6.bevételek működésfelh Önk.'!C76</f>
        <v>0</v>
      </c>
      <c r="D76" s="213">
        <f>'7.bevételek műk,felh.KözösHiv'!D77</f>
        <v>0</v>
      </c>
      <c r="E76" s="152">
        <f>'8.bevételek működés,felh.Óvoda'!D76</f>
        <v>0</v>
      </c>
      <c r="F76" s="152"/>
    </row>
    <row r="77" spans="1:6" ht="12.75">
      <c r="A77" s="132" t="s">
        <v>451</v>
      </c>
      <c r="B77" s="109" t="s">
        <v>452</v>
      </c>
      <c r="C77" s="183">
        <f>'6.bevételek működésfelh Önk.'!C77</f>
        <v>0</v>
      </c>
      <c r="D77" s="213">
        <f>SUM(D74:D76)</f>
        <v>0</v>
      </c>
      <c r="E77" s="213">
        <f>SUM(E74:E76)</f>
        <v>0</v>
      </c>
      <c r="F77" s="152"/>
    </row>
    <row r="78" spans="1:6" ht="12.75">
      <c r="A78" s="116" t="s">
        <v>453</v>
      </c>
      <c r="B78" s="102" t="s">
        <v>454</v>
      </c>
      <c r="C78" s="183">
        <f>'6.bevételek működésfelh Önk.'!C78</f>
        <v>0</v>
      </c>
      <c r="D78" s="213">
        <f>'7.bevételek műk,felh.KözösHiv'!D79</f>
        <v>0</v>
      </c>
      <c r="E78" s="152">
        <f>'8.bevételek működés,felh.Óvoda'!D78</f>
        <v>0</v>
      </c>
      <c r="F78" s="152"/>
    </row>
    <row r="79" spans="1:6" ht="12.75">
      <c r="A79" s="136" t="s">
        <v>455</v>
      </c>
      <c r="B79" s="102" t="s">
        <v>456</v>
      </c>
      <c r="C79" s="183">
        <f>'6.bevételek működésfelh Önk.'!C79</f>
        <v>0</v>
      </c>
      <c r="D79" s="213">
        <f>'7.bevételek műk,felh.KözösHiv'!D80</f>
        <v>0</v>
      </c>
      <c r="E79" s="152">
        <f>'8.bevételek működés,felh.Óvoda'!D79</f>
        <v>0</v>
      </c>
      <c r="F79" s="152"/>
    </row>
    <row r="80" spans="1:6" ht="12.75">
      <c r="A80" s="116" t="s">
        <v>457</v>
      </c>
      <c r="B80" s="102" t="s">
        <v>458</v>
      </c>
      <c r="C80" s="183">
        <f>'6.bevételek működésfelh Önk.'!C80</f>
        <v>0</v>
      </c>
      <c r="D80" s="213">
        <f>'7.bevételek műk,felh.KözösHiv'!D81</f>
        <v>0</v>
      </c>
      <c r="E80" s="152">
        <f>'8.bevételek működés,felh.Óvoda'!D80</f>
        <v>0</v>
      </c>
      <c r="F80" s="152"/>
    </row>
    <row r="81" spans="1:6" ht="12.75">
      <c r="A81" s="136" t="s">
        <v>459</v>
      </c>
      <c r="B81" s="102" t="s">
        <v>460</v>
      </c>
      <c r="C81" s="183">
        <f>'6.bevételek működésfelh Önk.'!C81</f>
        <v>0</v>
      </c>
      <c r="D81" s="213">
        <f>'7.bevételek műk,felh.KözösHiv'!D82</f>
        <v>0</v>
      </c>
      <c r="E81" s="152">
        <f>'8.bevételek működés,felh.Óvoda'!D81</f>
        <v>0</v>
      </c>
      <c r="F81" s="152"/>
    </row>
    <row r="82" spans="1:6" ht="12.75">
      <c r="A82" s="140" t="s">
        <v>461</v>
      </c>
      <c r="B82" s="109" t="s">
        <v>462</v>
      </c>
      <c r="C82" s="183">
        <f>'6.bevételek működésfelh Önk.'!C82</f>
        <v>0</v>
      </c>
      <c r="D82" s="213">
        <f>SUM(D78:D81)</f>
        <v>0</v>
      </c>
      <c r="E82" s="213">
        <f>SUM(E78:E81)</f>
        <v>0</v>
      </c>
      <c r="F82" s="152"/>
    </row>
    <row r="83" spans="1:6" ht="12.75">
      <c r="A83" s="102" t="s">
        <v>463</v>
      </c>
      <c r="B83" s="102" t="s">
        <v>464</v>
      </c>
      <c r="C83" s="183">
        <f>'6.bevételek működésfelh Önk.'!C83</f>
        <v>20874444</v>
      </c>
      <c r="D83" s="213">
        <f>'7.bevételek műk,felh.KözösHiv'!D84</f>
        <v>2935366</v>
      </c>
      <c r="E83" s="152">
        <f>'8.bevételek működés,felh.Óvoda'!D83</f>
        <v>8059</v>
      </c>
      <c r="F83" s="152">
        <f>SUM(C83:E83)</f>
        <v>23817869</v>
      </c>
    </row>
    <row r="84" spans="1:6" ht="12.75">
      <c r="A84" s="102" t="s">
        <v>465</v>
      </c>
      <c r="B84" s="102" t="s">
        <v>464</v>
      </c>
      <c r="C84" s="183">
        <f>'6.bevételek működésfelh Önk.'!C84</f>
        <v>231703201</v>
      </c>
      <c r="D84" s="213">
        <f>'7.bevételek műk,felh.KözösHiv'!D85</f>
        <v>0</v>
      </c>
      <c r="E84" s="152">
        <f>'8.bevételek működés,felh.Óvoda'!D84</f>
        <v>0</v>
      </c>
      <c r="F84" s="152">
        <f>SUM(C84:E84)</f>
        <v>231703201</v>
      </c>
    </row>
    <row r="85" spans="1:6" ht="12.75">
      <c r="A85" s="102" t="s">
        <v>466</v>
      </c>
      <c r="B85" s="102" t="s">
        <v>467</v>
      </c>
      <c r="C85" s="183">
        <f>'6.bevételek működésfelh Önk.'!C85</f>
        <v>0</v>
      </c>
      <c r="D85" s="213">
        <f>'7.bevételek műk,felh.KözösHiv'!D86</f>
        <v>0</v>
      </c>
      <c r="E85" s="152">
        <f>'8.bevételek működés,felh.Óvoda'!D85</f>
        <v>0</v>
      </c>
      <c r="F85" s="152"/>
    </row>
    <row r="86" spans="1:6" ht="12.75">
      <c r="A86" s="102" t="s">
        <v>468</v>
      </c>
      <c r="B86" s="102" t="s">
        <v>467</v>
      </c>
      <c r="C86" s="183">
        <f>'6.bevételek működésfelh Önk.'!C86</f>
        <v>0</v>
      </c>
      <c r="D86" s="213">
        <f>'7.bevételek műk,felh.KözösHiv'!D87</f>
        <v>0</v>
      </c>
      <c r="E86" s="152">
        <f>'8.bevételek működés,felh.Óvoda'!D86</f>
        <v>0</v>
      </c>
      <c r="F86" s="152"/>
    </row>
    <row r="87" spans="1:6" ht="12.75">
      <c r="A87" s="109" t="s">
        <v>469</v>
      </c>
      <c r="B87" s="109" t="s">
        <v>470</v>
      </c>
      <c r="C87" s="183">
        <f>'6.bevételek működésfelh Önk.'!C87</f>
        <v>252577645</v>
      </c>
      <c r="D87" s="213">
        <f>SUM(D83:D86)</f>
        <v>2935366</v>
      </c>
      <c r="E87" s="213">
        <f>SUM(E83:E86)</f>
        <v>8059</v>
      </c>
      <c r="F87" s="152">
        <f>SUM(F83:F86)</f>
        <v>255521070</v>
      </c>
    </row>
    <row r="88" spans="1:6" ht="12.75">
      <c r="A88" s="136" t="s">
        <v>471</v>
      </c>
      <c r="B88" s="102" t="s">
        <v>472</v>
      </c>
      <c r="C88" s="183">
        <f>'6.bevételek működésfelh Önk.'!C88</f>
        <v>7826647</v>
      </c>
      <c r="D88" s="213">
        <f>'7.bevételek műk,felh.KözösHiv'!D89</f>
        <v>0</v>
      </c>
      <c r="E88" s="152">
        <f>'8.bevételek működés,felh.Óvoda'!D88</f>
        <v>0</v>
      </c>
      <c r="F88" s="173">
        <f>SUM(C88:E88)</f>
        <v>7826647</v>
      </c>
    </row>
    <row r="89" spans="1:6" ht="12.75">
      <c r="A89" s="136" t="s">
        <v>473</v>
      </c>
      <c r="B89" s="102" t="s">
        <v>474</v>
      </c>
      <c r="C89" s="183">
        <f>'6.bevételek működésfelh Önk.'!C89</f>
        <v>0</v>
      </c>
      <c r="D89" s="213">
        <f>'7.bevételek műk,felh.KözösHiv'!D90</f>
        <v>0</v>
      </c>
      <c r="E89" s="152">
        <f>'8.bevételek működés,felh.Óvoda'!D89</f>
        <v>0</v>
      </c>
      <c r="F89" s="152"/>
    </row>
    <row r="90" spans="1:6" ht="12.75">
      <c r="A90" s="136" t="s">
        <v>475</v>
      </c>
      <c r="B90" s="102" t="s">
        <v>476</v>
      </c>
      <c r="C90" s="183">
        <f>'6.bevételek működésfelh Önk.'!C90</f>
        <v>0</v>
      </c>
      <c r="D90" s="213">
        <f>'7.bevételek műk,felh.KözösHiv'!D91</f>
        <v>84996487</v>
      </c>
      <c r="E90" s="152">
        <f>'8.bevételek működés,felh.Óvoda'!D90</f>
        <v>85433000</v>
      </c>
      <c r="F90" s="152"/>
    </row>
    <row r="91" spans="1:6" ht="12.75">
      <c r="A91" s="136" t="s">
        <v>477</v>
      </c>
      <c r="B91" s="102" t="s">
        <v>478</v>
      </c>
      <c r="C91" s="183">
        <f>'6.bevételek működésfelh Önk.'!C91</f>
        <v>0</v>
      </c>
      <c r="D91" s="213">
        <f>'7.bevételek műk,felh.KözösHiv'!D92</f>
        <v>0</v>
      </c>
      <c r="E91" s="152">
        <f>'8.bevételek működés,felh.Óvoda'!D91</f>
        <v>0</v>
      </c>
      <c r="F91" s="152"/>
    </row>
    <row r="92" spans="1:6" ht="12.75">
      <c r="A92" s="116" t="s">
        <v>479</v>
      </c>
      <c r="B92" s="102" t="s">
        <v>480</v>
      </c>
      <c r="C92" s="183">
        <f>'6.bevételek működésfelh Önk.'!C92</f>
        <v>0</v>
      </c>
      <c r="D92" s="213">
        <f>'7.bevételek műk,felh.KözösHiv'!D93</f>
        <v>0</v>
      </c>
      <c r="E92" s="152">
        <f>'8.bevételek működés,felh.Óvoda'!D92</f>
        <v>0</v>
      </c>
      <c r="F92" s="152"/>
    </row>
    <row r="93" spans="1:6" ht="12.75">
      <c r="A93" s="116" t="s">
        <v>481</v>
      </c>
      <c r="B93" s="102" t="s">
        <v>482</v>
      </c>
      <c r="C93" s="183">
        <f>'6.bevételek működésfelh Önk.'!C93</f>
        <v>0</v>
      </c>
      <c r="D93" s="213">
        <f>'7.bevételek műk,felh.KözösHiv'!D94</f>
        <v>0</v>
      </c>
      <c r="E93" s="152">
        <f>'8.bevételek működés,felh.Óvoda'!D93</f>
        <v>0</v>
      </c>
      <c r="F93" s="217"/>
    </row>
    <row r="94" spans="1:6" ht="12.75">
      <c r="A94" s="132" t="s">
        <v>483</v>
      </c>
      <c r="B94" s="109" t="s">
        <v>484</v>
      </c>
      <c r="C94" s="183">
        <f>'6.bevételek működésfelh Önk.'!C94</f>
        <v>260404292</v>
      </c>
      <c r="D94" s="213">
        <f>D87+D90</f>
        <v>87931853</v>
      </c>
      <c r="E94" s="213">
        <f>E87+E90</f>
        <v>85441059</v>
      </c>
      <c r="F94" s="213">
        <f>F77+F82+F87+F88+F89+F90+F91+F92+F93</f>
        <v>263347717</v>
      </c>
    </row>
    <row r="95" spans="1:6" ht="12.75">
      <c r="A95" s="116" t="s">
        <v>485</v>
      </c>
      <c r="B95" s="102" t="s">
        <v>486</v>
      </c>
      <c r="C95" s="183">
        <f>'6.bevételek működésfelh Önk.'!C95</f>
        <v>0</v>
      </c>
      <c r="D95" s="213">
        <f>'7.bevételek műk,felh.KözösHiv'!D96</f>
        <v>0</v>
      </c>
      <c r="E95" s="152">
        <f>'8.bevételek működés,felh.Óvoda'!D95</f>
        <v>0</v>
      </c>
      <c r="F95" s="173"/>
    </row>
    <row r="96" spans="1:6" ht="12.75">
      <c r="A96" s="116" t="s">
        <v>487</v>
      </c>
      <c r="B96" s="102" t="s">
        <v>488</v>
      </c>
      <c r="C96" s="183">
        <f>'6.bevételek működésfelh Önk.'!C96</f>
        <v>0</v>
      </c>
      <c r="D96" s="213">
        <f>'7.bevételek műk,felh.KözösHiv'!D97</f>
        <v>0</v>
      </c>
      <c r="E96" s="152">
        <f>'8.bevételek működés,felh.Óvoda'!D96</f>
        <v>0</v>
      </c>
      <c r="F96" s="173"/>
    </row>
    <row r="97" spans="1:6" ht="12.75">
      <c r="A97" s="136" t="s">
        <v>489</v>
      </c>
      <c r="B97" s="102" t="s">
        <v>490</v>
      </c>
      <c r="C97" s="183">
        <f>'6.bevételek működésfelh Önk.'!C97</f>
        <v>0</v>
      </c>
      <c r="D97" s="213">
        <f>'7.bevételek műk,felh.KözösHiv'!D98</f>
        <v>0</v>
      </c>
      <c r="E97" s="152">
        <f>'8.bevételek működés,felh.Óvoda'!D97</f>
        <v>0</v>
      </c>
      <c r="F97" s="147"/>
    </row>
    <row r="98" spans="1:6" ht="12.75">
      <c r="A98" s="136" t="s">
        <v>491</v>
      </c>
      <c r="B98" s="102" t="s">
        <v>492</v>
      </c>
      <c r="C98" s="183">
        <f>'6.bevételek működésfelh Önk.'!C98</f>
        <v>0</v>
      </c>
      <c r="D98" s="213">
        <f>'7.bevételek műk,felh.KözösHiv'!D99</f>
        <v>0</v>
      </c>
      <c r="E98" s="152">
        <f>'8.bevételek működés,felh.Óvoda'!D98</f>
        <v>0</v>
      </c>
      <c r="F98" s="147"/>
    </row>
    <row r="99" spans="1:6" ht="12.75">
      <c r="A99" s="136" t="s">
        <v>493</v>
      </c>
      <c r="B99" s="102" t="s">
        <v>494</v>
      </c>
      <c r="C99" s="183">
        <f>'6.bevételek működésfelh Önk.'!C99</f>
        <v>0</v>
      </c>
      <c r="D99" s="213">
        <f>'7.bevételek műk,felh.KözösHiv'!D100</f>
        <v>0</v>
      </c>
      <c r="E99" s="152">
        <f>'8.bevételek működés,felh.Óvoda'!D99</f>
        <v>0</v>
      </c>
      <c r="F99" s="147"/>
    </row>
    <row r="100" spans="1:11" ht="12.75">
      <c r="A100" s="140" t="s">
        <v>495</v>
      </c>
      <c r="B100" s="109" t="s">
        <v>496</v>
      </c>
      <c r="C100" s="183">
        <f>'6.bevételek működésfelh Önk.'!C100</f>
        <v>0</v>
      </c>
      <c r="D100" s="213">
        <f>SUM(D95:D99)</f>
        <v>0</v>
      </c>
      <c r="E100" s="213">
        <f>SUM(E95:E99)</f>
        <v>0</v>
      </c>
      <c r="F100" s="147"/>
      <c r="K100">
        <v>0</v>
      </c>
    </row>
    <row r="101" spans="1:6" ht="12.75">
      <c r="A101" s="199" t="s">
        <v>497</v>
      </c>
      <c r="B101" s="200" t="s">
        <v>498</v>
      </c>
      <c r="C101" s="183">
        <f>'6.bevételek működésfelh Önk.'!C101</f>
        <v>0</v>
      </c>
      <c r="D101" s="213">
        <v>0</v>
      </c>
      <c r="E101" s="152">
        <v>0</v>
      </c>
      <c r="F101" s="147"/>
    </row>
    <row r="102" spans="1:6" ht="12.75">
      <c r="A102" s="201" t="s">
        <v>499</v>
      </c>
      <c r="B102" s="202" t="s">
        <v>500</v>
      </c>
      <c r="C102" s="183">
        <f>'6.bevételek működésfelh Önk.'!C102</f>
        <v>0</v>
      </c>
      <c r="D102" s="213">
        <v>0</v>
      </c>
      <c r="E102" s="152">
        <v>0</v>
      </c>
      <c r="F102" s="147"/>
    </row>
    <row r="103" spans="1:6" ht="12.75">
      <c r="A103" s="204" t="s">
        <v>501</v>
      </c>
      <c r="B103" s="205" t="s">
        <v>502</v>
      </c>
      <c r="C103" s="183">
        <f>'6.bevételek működésfelh Önk.'!C103</f>
        <v>260404292</v>
      </c>
      <c r="D103" s="183">
        <f>D94</f>
        <v>87931853</v>
      </c>
      <c r="E103" s="183">
        <f>E94</f>
        <v>85441059</v>
      </c>
      <c r="F103" s="152">
        <f>F94</f>
        <v>263347717</v>
      </c>
    </row>
    <row r="104" spans="1:6" ht="12.75">
      <c r="A104" s="206" t="s">
        <v>24</v>
      </c>
      <c r="B104" s="207"/>
      <c r="C104" s="183">
        <f>'6.bevételek működésfelh Önk.'!C104</f>
        <v>692677843</v>
      </c>
      <c r="D104" s="213">
        <f>D71+D103</f>
        <v>94718050</v>
      </c>
      <c r="E104" s="213">
        <f>E71+E103</f>
        <v>99929111</v>
      </c>
      <c r="F104" s="152">
        <f>C104+D83+E83+E71+D71</f>
        <v>716895517</v>
      </c>
    </row>
  </sheetData>
  <sheetProtection selectLockedCells="1" selectUnlockedCells="1"/>
  <mergeCells count="2">
    <mergeCell ref="A1:F1"/>
    <mergeCell ref="A2:F2"/>
  </mergeCells>
  <printOptions/>
  <pageMargins left="0.7083333333333334" right="0.7083333333333334" top="0.7604166666666666" bottom="0.7479166666666667" header="0.5951388888888889" footer="0.5118055555555555"/>
  <pageSetup horizontalDpi="300" verticalDpi="300" orientation="portrait" paperSize="9" scale="48"/>
  <headerFooter alignWithMargins="0">
    <oddHeader>&amp;C&amp;"Times New Roman,Normál"&amp;12 9. melléklet a 2/2019. (III. 5.)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2019-02-16T16:10:03Z</cp:lastPrinted>
  <dcterms:created xsi:type="dcterms:W3CDTF">2018-08-15T19:13:22Z</dcterms:created>
  <dcterms:modified xsi:type="dcterms:W3CDTF">2019-03-04T14:31:28Z</dcterms:modified>
  <cp:category/>
  <cp:version/>
  <cp:contentType/>
  <cp:contentStatus/>
</cp:coreProperties>
</file>