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25" windowHeight="93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<sst xmlns="http://schemas.openxmlformats.org/spreadsheetml/2006/main" count="250" uniqueCount="250">
  <si>
    <t>Rovat szám:</t>
  </si>
  <si>
    <t>Rovat megnevezése:</t>
  </si>
  <si>
    <r>
      <t xml:space="preserve">2. számú melléklet  </t>
    </r>
    <r>
      <rPr>
        <b/>
        <sz val="10"/>
        <rFont val="Times New Roman"/>
        <family val="1"/>
      </rPr>
      <t>(2/B)</t>
    </r>
  </si>
  <si>
    <t>B1</t>
  </si>
  <si>
    <t>Működési célú támogatások államháztartáson belülről</t>
  </si>
  <si>
    <t>B11</t>
  </si>
  <si>
    <t>Önkormányzatok működési támogatásai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</si>
  <si>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</si>
  <si>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</si>
  <si>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</si>
  <si>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</si>
  <si>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</si>
  <si>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</si>
  <si>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</si>
  <si>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</si>
  <si>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</si>
  <si>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</si>
  <si>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</si>
  <si>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</si>
  <si>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</si>
  <si>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</si>
  <si>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visszatérüles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</si>
  <si>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</si>
  <si>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</si>
  <si>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B13</t>
  </si>
  <si>
    <t>B14</t>
  </si>
  <si>
    <t>B15</t>
  </si>
  <si>
    <t>B16</t>
  </si>
  <si>
    <t>B2</t>
  </si>
  <si>
    <t>Felhalmozási célú támogatások államháztartáson belülről</t>
  </si>
  <si>
    <t>Felhalmozási célú önkormányzati támogatások</t>
  </si>
  <si>
    <t>Felhalmozási célú garancia-és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</si>
  <si>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</si>
  <si>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</si>
  <si>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</si>
  <si>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</si>
  <si>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</si>
  <si>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</si>
  <si>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</si>
  <si>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</si>
  <si>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</si>
  <si>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</si>
  <si>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</si>
  <si>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</si>
  <si>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Magánszemélyek jövedelemadói</t>
  </si>
  <si>
    <t>Társaságok jövedelemadói</t>
  </si>
  <si>
    <t>B32</t>
  </si>
  <si>
    <t>Szociális hozzájárulási adó és járulékok</t>
  </si>
  <si>
    <t>B33</t>
  </si>
  <si>
    <t>B34</t>
  </si>
  <si>
    <t>Bérhez és foglalkoztatáshoz kapcsolódó adók</t>
  </si>
  <si>
    <t>Vagyoni típusú adók</t>
  </si>
  <si>
    <t>B35</t>
  </si>
  <si>
    <t>Termékek és szolgáltatások adói</t>
  </si>
  <si>
    <t>Értékesítési és forgalmi adók</t>
  </si>
  <si>
    <t>Fogyasztási adók</t>
  </si>
  <si>
    <t>Pénzügyi monopóliumok nyereségét terhelő adók</t>
  </si>
  <si>
    <t>Egyéb áruhasználati és szolgáltatási adók</t>
  </si>
  <si>
    <t>B36</t>
  </si>
  <si>
    <t>Egyéb közhatalmi bevételek</t>
  </si>
  <si>
    <t>B351</t>
  </si>
  <si>
    <t>B352</t>
  </si>
  <si>
    <t>B353</t>
  </si>
  <si>
    <t>B354</t>
  </si>
  <si>
    <t>B355</t>
  </si>
  <si>
    <t>B312</t>
  </si>
  <si>
    <t>B311</t>
  </si>
  <si>
    <t>B4</t>
  </si>
  <si>
    <t>Működési bevételek</t>
  </si>
  <si>
    <t>B401</t>
  </si>
  <si>
    <t>B402</t>
  </si>
  <si>
    <t>B403</t>
  </si>
  <si>
    <t>B405</t>
  </si>
  <si>
    <t>B406</t>
  </si>
  <si>
    <t>B407</t>
  </si>
  <si>
    <t>B408</t>
  </si>
  <si>
    <t>B409</t>
  </si>
  <si>
    <t>B410</t>
  </si>
  <si>
    <t>Készletértékesítése ellenértéke</t>
  </si>
  <si>
    <t>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</si>
  <si>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</si>
  <si>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</si>
  <si>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</si>
  <si>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</si>
  <si>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</si>
  <si>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</si>
  <si>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B5</t>
  </si>
  <si>
    <t>Felhalmozási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</si>
  <si>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</si>
  <si>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</si>
  <si>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</si>
  <si>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</si>
  <si>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</si>
  <si>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</si>
  <si>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</si>
  <si>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</si>
  <si>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</si>
  <si>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</si>
  <si>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B6</t>
  </si>
  <si>
    <t>Működési célú átvett pénzeszközök</t>
  </si>
  <si>
    <t>B61</t>
  </si>
  <si>
    <t>B62</t>
  </si>
  <si>
    <t>B63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</si>
  <si>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</si>
  <si>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</t>
  </si>
  <si>
    <t>Egyéb működési célú átvett pénzeszközök</t>
  </si>
  <si>
    <t>B7</t>
  </si>
  <si>
    <t>B71</t>
  </si>
  <si>
    <t>B72</t>
  </si>
  <si>
    <t>B73</t>
  </si>
  <si>
    <t>Felhalmozási célú átvett pénzeszközök</t>
  </si>
  <si>
    <t>Felhalmozási célú garancia- és kezességvállalásból származó megtérülések államháztartáson kívül</t>
  </si>
  <si>
    <t>Felhalmozási célú visszatérítendő támogatások, kölcsönök visszatérülése államháztartáson kívül</t>
  </si>
  <si>
    <t>Egyéb felhalmozási célú átvett pénzeszközök</t>
  </si>
  <si>
    <t>B1-B7</t>
  </si>
  <si>
    <t>B8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</si>
  <si>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</si>
  <si>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</si>
  <si>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</si>
  <si>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</si>
  <si>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</si>
  <si>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</si>
  <si>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B8113</t>
  </si>
  <si>
    <t>B812</t>
  </si>
  <si>
    <t>Hosszúlejáratú hitelek, kölcsönök felvétele</t>
  </si>
  <si>
    <t>Rövid lejáratú hitelek, kölcsönök felvétele</t>
  </si>
  <si>
    <t>Belföldi értékpapírok bevételei</t>
  </si>
  <si>
    <t>B8121</t>
  </si>
  <si>
    <t>B8122</t>
  </si>
  <si>
    <t>B8123</t>
  </si>
  <si>
    <t>B8124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</si>
  <si>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</si>
  <si>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</si>
  <si>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</si>
  <si>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</si>
  <si>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B813</t>
  </si>
  <si>
    <t>B8131</t>
  </si>
  <si>
    <t>B8132</t>
  </si>
  <si>
    <t>Maradvány igénybevétele</t>
  </si>
  <si>
    <t>Előző év költségvetési maradvényának igénybevétele</t>
  </si>
  <si>
    <t>Előző év vállalkozási maradványának igénybevétele</t>
  </si>
  <si>
    <t>B814</t>
  </si>
  <si>
    <t>B815</t>
  </si>
  <si>
    <t>B816</t>
  </si>
  <si>
    <t>B817</t>
  </si>
  <si>
    <t>B818</t>
  </si>
  <si>
    <t>B82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</si>
  <si>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</si>
  <si>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</si>
  <si>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</si>
  <si>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</si>
  <si>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</si>
  <si>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Külföldi finanszírozás bevételei</t>
  </si>
  <si>
    <t>B821</t>
  </si>
  <si>
    <t>B822</t>
  </si>
  <si>
    <t>B823</t>
  </si>
  <si>
    <t>B824</t>
  </si>
  <si>
    <t>B83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</si>
  <si>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</si>
  <si>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</si>
  <si>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</si>
  <si>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</si>
  <si>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Adóssághoz nem kapcsolódó származékos ügyletek bevételei</t>
  </si>
  <si>
    <t>KÖLTSÉGVETÉSI BEVÉTELEK</t>
  </si>
  <si>
    <t>Likviditási célú hitelek, kölcsönök felvétele pénzügyi vállalkozástól</t>
  </si>
  <si>
    <t>FINANSZÍROZÁSI BEVÉTELEK</t>
  </si>
  <si>
    <t>I.1.b)-V.</t>
  </si>
  <si>
    <t>Település üzemeltetéshez kapcsolódó feladatellátás támogatása beszámítás után</t>
  </si>
  <si>
    <t>I.1.c)-V.</t>
  </si>
  <si>
    <t>Egyéb önkormányzati feladatok támogatása beszámítás után</t>
  </si>
  <si>
    <t>Települési önkormányzatok egyes köznevelési feladatainak támogatása</t>
  </si>
  <si>
    <t xml:space="preserve"> III.3.d</t>
  </si>
  <si>
    <t>III.5.a</t>
  </si>
  <si>
    <t>Házi segítségnyújtás</t>
  </si>
  <si>
    <t>Gyermekétkeztetés-a finanszírozás szempontjából elismert dolgozók bértámogatása</t>
  </si>
  <si>
    <t>IV.1.d</t>
  </si>
  <si>
    <t>Telelpülési önkormányzatok támogatása a nyilvános könyvtári és közművelődési feladatokhoz</t>
  </si>
  <si>
    <t>Önkormányzat áfa bevétele</t>
  </si>
  <si>
    <t>Gépjárműadók (40%)</t>
  </si>
  <si>
    <t>Kommunális adó bevétel</t>
  </si>
  <si>
    <t>Bírság bevétel</t>
  </si>
  <si>
    <t>Késedelmi pótlék</t>
  </si>
  <si>
    <t>Iparűzési adó bevétel</t>
  </si>
  <si>
    <t>Működési pénzmaradvány</t>
  </si>
  <si>
    <t>Felhalmozási pénzmaradvány</t>
  </si>
  <si>
    <t>Működési célú költségvetési bevételek</t>
  </si>
  <si>
    <t>Felhalmozási célú költségvetési bevételek</t>
  </si>
  <si>
    <t>B8/1</t>
  </si>
  <si>
    <t>B8/2</t>
  </si>
  <si>
    <t>Finanszírozási bevételek (működési)</t>
  </si>
  <si>
    <t>Finanszírozási bevételek (felhalmozási)</t>
  </si>
  <si>
    <t>Működési célú költségvetési bevételek mindösszesen</t>
  </si>
  <si>
    <t>B1+B3+B4+B6+B8/1</t>
  </si>
  <si>
    <t>B2+B5+ B7+B8/2</t>
  </si>
  <si>
    <t>Felhalmozási célú költségvetési bevételek mindösszesen</t>
  </si>
  <si>
    <t>B1-B8</t>
  </si>
  <si>
    <t>B2+B5+ B7</t>
  </si>
  <si>
    <t>B1+B3+ B4+B6</t>
  </si>
  <si>
    <t>BEVÉTELEK</t>
  </si>
  <si>
    <t>Dunaszentbenedek Község Önkormányzata</t>
  </si>
  <si>
    <t>III.3c</t>
  </si>
  <si>
    <t>Szociális étkeztetés</t>
  </si>
  <si>
    <t>III.5.b</t>
  </si>
  <si>
    <t>Gyermekétkeztetés üzemeltetési támogatása</t>
  </si>
  <si>
    <t>Mezőőri szolgálat támogatása</t>
  </si>
  <si>
    <t>Fogorvos finanszírozása</t>
  </si>
  <si>
    <t>Ebédkihordás</t>
  </si>
  <si>
    <t>Házi gondozási díj átvállalás</t>
  </si>
  <si>
    <t>I.6.</t>
  </si>
  <si>
    <t>III.2.</t>
  </si>
  <si>
    <t>Települési önkormányzatok szociális feladatainak egyéb támogatása</t>
  </si>
  <si>
    <t>III.5.c</t>
  </si>
  <si>
    <t>A rászoruló gyermekek intézményem kívüli szünidei étkeztetésének tám.</t>
  </si>
  <si>
    <t>KNPA támogatás</t>
  </si>
  <si>
    <t>Közvetített szolgáltatások ellenértéke</t>
  </si>
  <si>
    <t>Szolidaritási hozzájárulás</t>
  </si>
  <si>
    <t>Paksi Atomerőmű fejlesztési támogatása</t>
  </si>
  <si>
    <t>Módosított ei.:   2019.01.01.</t>
  </si>
  <si>
    <t>Varga Tünde megszüntetéséhez hozzájárulás</t>
  </si>
  <si>
    <t>BEVÉTELEK ÖSSZESEN</t>
  </si>
  <si>
    <t>Faluház korszerűsítése - Szennyvíztársulás</t>
  </si>
  <si>
    <t>Jövőnk Energiája Térségfejlesztési Alapítvány - Faluház</t>
  </si>
  <si>
    <t>TOP - Közlekedésfejlesztési pályázat</t>
  </si>
  <si>
    <t>Református Egyház támogatás - JETA pályázat</t>
  </si>
  <si>
    <t>2019. évi költségvetése e Ft-ban</t>
  </si>
  <si>
    <t>Módosított ei.:   2019.04.30</t>
  </si>
  <si>
    <t>Bérkompenzáció támogatása</t>
  </si>
  <si>
    <t>Szociális ágazati pótlék</t>
  </si>
  <si>
    <t>Bursa Hungarica támogatás visszautalás</t>
  </si>
  <si>
    <t>MVH támogatás</t>
  </si>
  <si>
    <t>Szűrővizsgálat utiköltség támogatás</t>
  </si>
  <si>
    <t>Közös Hivatal 2018. évi elszámolás</t>
  </si>
  <si>
    <t>Közfoglalkoztatás eszközbeszerzés</t>
  </si>
  <si>
    <t>Módosított ei.:   2019.08.31</t>
  </si>
  <si>
    <t>Szociális célú tűzifa támogatás</t>
  </si>
  <si>
    <t>Módosított ei.:   2019.10.31</t>
  </si>
  <si>
    <t>Magyar Falu program támogatás - Útfelújítás</t>
  </si>
  <si>
    <t>Módosított ei.:   2019.12.31</t>
  </si>
  <si>
    <t>Minimálbér kiegészítésének támogatása</t>
  </si>
  <si>
    <t>Diákmunka</t>
  </si>
  <si>
    <t>Belterületi közutak rendbetétele</t>
  </si>
  <si>
    <t>Hagyományos hosszabb távú közfoglalkoztatás</t>
  </si>
  <si>
    <t>Szociális program</t>
  </si>
  <si>
    <t>Mezőgazdasági program</t>
  </si>
  <si>
    <t>Mezőgazdasági földutak rendbetétele</t>
  </si>
  <si>
    <t>Közfoglalkoztatás egyszeri juttatás</t>
  </si>
  <si>
    <t>EFOP támogatás</t>
  </si>
  <si>
    <t>Óvoda 2018. évi működési elszámolás</t>
  </si>
  <si>
    <t>Magyar Falu program támogatás - óvoda udvar felújítás</t>
  </si>
  <si>
    <t>2/2020. (II.26.)  önkormányzati rendelet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</si>
</sst>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3" fillId="5" borderId="10" xfId="0" applyFont="1" applyFill="1" applyBorder="1" applyAlignment="1">
      <alignment horizontal="center" wrapText="1"/>
    </xf>
    <xf numFmtId="3" fontId="3" fillId="5" borderId="10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/>
    </xf>
    <xf numFmtId="3" fontId="3" fillId="32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9" fillId="10" borderId="11" xfId="0" applyFont="1" applyFill="1" applyBorder="1" applyAlignment="1">
      <alignment wrapText="1"/>
    </xf>
    <xf numFmtId="3" fontId="9" fillId="1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3" fontId="3" fillId="34" borderId="11" xfId="0" applyNumberFormat="1" applyFont="1" applyFill="1" applyBorder="1" applyAlignment="1">
      <alignment/>
    </xf>
    <xf numFmtId="0" fontId="8" fillId="1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="170" zoomScaleNormal="170" zoomScalePageLayoutView="0" workbookViewId="0" topLeftCell="A1">
      <selection activeCell="A3" sqref="A3:D3"/>
    </sheetView>
  </sheetViews>
  <sheetFormatPr defaultColWidth="9.140625" defaultRowHeight="12.75"/>
  <cols>
    <col min="1" max="1" width="7.57421875" style="1" customWidth="1"/>
    <col min="2" max="2" width="46.00390625" style="2" customWidth="1"/>
    <col min="3" max="7" width="10.8515625" style="0" bestFit="1" customWidth="1"/>
  </cols>
  <sheetData>
    <row r="1" spans="1:4" ht="15.75">
      <c r="A1" s="44" t="s">
        <v>199</v>
      </c>
      <c r="B1" s="44"/>
      <c r="C1" s="44"/>
      <c r="D1" s="44"/>
    </row>
    <row r="2" spans="1:4" ht="15.75">
      <c r="A2" s="44" t="s">
        <v>224</v>
      </c>
      <c r="B2" s="44"/>
      <c r="C2" s="44"/>
      <c r="D2" s="44"/>
    </row>
    <row r="3" spans="1:4" ht="12.75">
      <c r="A3" s="45" t="s">
        <v>249</v>
      </c>
      <c r="B3" s="45"/>
      <c r="C3" s="45"/>
      <c r="D3" s="45"/>
    </row>
    <row r="4" spans="1:4" ht="13.5" thickBot="1">
      <c r="A4" s="45" t="s">
        <v>2</v>
      </c>
      <c r="B4" s="45"/>
      <c r="C4" s="45"/>
      <c r="D4" s="45"/>
    </row>
    <row r="5" ht="15" customHeight="1" thickBot="1">
      <c r="B5" s="42" t="s">
        <v>198</v>
      </c>
    </row>
    <row r="6" spans="1:7" ht="38.25">
      <c r="A6" s="4" t="s">
        <v>0</v>
      </c>
      <c r="B6" s="4" t="s">
        <v>1</v>
      </c>
      <c r="C6" s="5" t="s">
        <v>217</v>
      </c>
      <c r="D6" s="5" t="s">
        <v>225</v>
      </c>
      <c r="E6" s="5" t="s">
        <v>233</v>
      </c>
      <c r="F6" s="5" t="s">
        <v>235</v>
      </c>
      <c r="G6" s="5" t="s">
        <v>237</v>
      </c>
    </row>
    <row r="7" spans="1:7" ht="13.5" customHeight="1">
      <c r="A7" s="6" t="s">
        <v>3</v>
      </c>
      <c r="B7" s="7" t="s">
        <v>4</v>
      </c>
      <c r="C7" s="20">
        <f>C8+C29+C30+C31+C32+C33</f>
        <v>48226000</v>
      </c>
      <c r="D7" s="20">
        <f>D8+D29+D30+D31+D32+D33</f>
        <v>48603063</v>
      </c>
      <c r="E7" s="20">
        <f>E8+E29+E30+E31+E32+E33</f>
        <v>64806855</v>
      </c>
      <c r="F7" s="20">
        <f>F8+F29+F30+F31+F32+F33</f>
        <v>71719226</v>
      </c>
      <c r="G7" s="20">
        <f>G8+G29+G30+G31+G32+G33</f>
        <v>81818242</v>
      </c>
    </row>
    <row r="8" spans="1:7" ht="12.75">
      <c r="A8" s="8" t="s">
        <v>5</v>
      </c>
      <c r="B8" s="9" t="s">
        <v>6</v>
      </c>
      <c r="C8" s="21">
        <f>C9+C14+C15+C24+C26+C28</f>
        <v>10956696</v>
      </c>
      <c r="D8" s="21">
        <f>D9+D14+D15+D24+D26+D28</f>
        <v>11333759</v>
      </c>
      <c r="E8" s="21">
        <f>E9+E14+E15+E24+E26+E28</f>
        <v>15078480</v>
      </c>
      <c r="F8" s="21">
        <f>F9+F14+F15+F24+F26+F28</f>
        <v>15245081</v>
      </c>
      <c r="G8" s="21">
        <f>G9+G14+G15+G24+G26+G28</f>
        <v>16616475</v>
      </c>
    </row>
    <row r="9" spans="1:7" ht="12.75">
      <c r="A9" s="10" t="s">
        <v>12</v>
      </c>
      <c r="B9" s="11" t="s">
        <v>7</v>
      </c>
      <c r="C9" s="22">
        <f>SUM(C10:C13)</f>
        <v>0</v>
      </c>
      <c r="D9" s="22">
        <f>SUM(D10:D13)</f>
        <v>377063</v>
      </c>
      <c r="E9" s="22">
        <f>SUM(E10:E13)</f>
        <v>714105</v>
      </c>
      <c r="F9" s="22">
        <f>SUM(F10:F13)</f>
        <v>880706</v>
      </c>
      <c r="G9" s="22">
        <f>SUM(G10:G13)</f>
        <v>1047304</v>
      </c>
    </row>
    <row r="10" spans="1:7" ht="22.5">
      <c r="A10" s="16" t="s">
        <v>166</v>
      </c>
      <c r="B10" s="17" t="s">
        <v>167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12.75">
      <c r="A11" s="16" t="s">
        <v>168</v>
      </c>
      <c r="B11" s="18" t="s">
        <v>169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12.75">
      <c r="A12" s="16"/>
      <c r="B12" s="17" t="s">
        <v>215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12.75">
      <c r="A13" s="16" t="s">
        <v>208</v>
      </c>
      <c r="B13" s="17" t="s">
        <v>226</v>
      </c>
      <c r="C13" s="23">
        <v>0</v>
      </c>
      <c r="D13" s="23">
        <v>377063</v>
      </c>
      <c r="E13" s="23">
        <v>714105</v>
      </c>
      <c r="F13" s="23">
        <v>880706</v>
      </c>
      <c r="G13" s="23">
        <v>1047304</v>
      </c>
    </row>
    <row r="14" spans="1:7" ht="24">
      <c r="A14" s="10" t="s">
        <v>13</v>
      </c>
      <c r="B14" s="11" t="s">
        <v>170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24">
      <c r="A15" s="10" t="s">
        <v>14</v>
      </c>
      <c r="B15" s="11" t="s">
        <v>8</v>
      </c>
      <c r="C15" s="22">
        <f>SUM(C16:C21)</f>
        <v>9156696</v>
      </c>
      <c r="D15" s="22">
        <f>SUM(D16:D21)</f>
        <v>9156696</v>
      </c>
      <c r="E15" s="22">
        <f>SUM(E16:E23)</f>
        <v>9980696</v>
      </c>
      <c r="F15" s="22">
        <f>SUM(F16:F23)</f>
        <v>9980696</v>
      </c>
      <c r="G15" s="22">
        <f>SUM(G16:G23)</f>
        <v>10844690</v>
      </c>
    </row>
    <row r="16" spans="1:7" ht="22.5">
      <c r="A16" s="16" t="s">
        <v>209</v>
      </c>
      <c r="B16" s="17" t="s">
        <v>210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ht="12.75">
      <c r="A17" s="16" t="s">
        <v>200</v>
      </c>
      <c r="B17" s="17" t="s">
        <v>201</v>
      </c>
      <c r="C17" s="23">
        <v>3100160</v>
      </c>
      <c r="D17" s="23">
        <v>3100160</v>
      </c>
      <c r="E17" s="23">
        <v>3100160</v>
      </c>
      <c r="F17" s="23">
        <v>3100160</v>
      </c>
      <c r="G17" s="23">
        <v>3044800</v>
      </c>
    </row>
    <row r="18" spans="1:7" ht="12.75">
      <c r="A18" s="16" t="s">
        <v>171</v>
      </c>
      <c r="B18" s="17" t="s">
        <v>173</v>
      </c>
      <c r="C18" s="23">
        <v>2970000</v>
      </c>
      <c r="D18" s="23">
        <v>2970000</v>
      </c>
      <c r="E18" s="23">
        <v>2970000</v>
      </c>
      <c r="F18" s="23">
        <v>2970000</v>
      </c>
      <c r="G18" s="23">
        <v>2970000</v>
      </c>
    </row>
    <row r="19" spans="1:7" ht="22.5">
      <c r="A19" s="16" t="s">
        <v>172</v>
      </c>
      <c r="B19" s="17" t="s">
        <v>174</v>
      </c>
      <c r="C19" s="23">
        <v>2508000</v>
      </c>
      <c r="D19" s="23">
        <v>2508000</v>
      </c>
      <c r="E19" s="23">
        <v>2508000</v>
      </c>
      <c r="F19" s="23">
        <v>2508000</v>
      </c>
      <c r="G19" s="23">
        <v>2755000</v>
      </c>
    </row>
    <row r="20" spans="1:7" ht="12.75">
      <c r="A20" s="16" t="s">
        <v>202</v>
      </c>
      <c r="B20" s="17" t="s">
        <v>203</v>
      </c>
      <c r="C20" s="23">
        <v>482206</v>
      </c>
      <c r="D20" s="23">
        <v>482206</v>
      </c>
      <c r="E20" s="23">
        <v>482206</v>
      </c>
      <c r="F20" s="23">
        <v>482206</v>
      </c>
      <c r="G20" s="23">
        <v>345099</v>
      </c>
    </row>
    <row r="21" spans="1:7" ht="12" customHeight="1">
      <c r="A21" s="16" t="s">
        <v>211</v>
      </c>
      <c r="B21" s="17" t="s">
        <v>212</v>
      </c>
      <c r="C21" s="23">
        <v>96330</v>
      </c>
      <c r="D21" s="23">
        <v>96330</v>
      </c>
      <c r="E21" s="23">
        <v>96330</v>
      </c>
      <c r="F21" s="23">
        <v>96330</v>
      </c>
      <c r="G21" s="23">
        <v>110865</v>
      </c>
    </row>
    <row r="22" spans="1:7" ht="12" customHeight="1">
      <c r="A22" s="16"/>
      <c r="B22" s="17" t="s">
        <v>238</v>
      </c>
      <c r="C22" s="23">
        <v>0</v>
      </c>
      <c r="D22" s="23">
        <v>0</v>
      </c>
      <c r="E22" s="23">
        <v>396500</v>
      </c>
      <c r="F22" s="23">
        <v>396500</v>
      </c>
      <c r="G22" s="23">
        <v>824000</v>
      </c>
    </row>
    <row r="23" spans="1:7" ht="12" customHeight="1">
      <c r="A23" s="16"/>
      <c r="B23" s="17" t="s">
        <v>227</v>
      </c>
      <c r="C23" s="23">
        <v>0</v>
      </c>
      <c r="D23" s="23">
        <v>0</v>
      </c>
      <c r="E23" s="23">
        <v>427500</v>
      </c>
      <c r="F23" s="23">
        <v>427500</v>
      </c>
      <c r="G23" s="23">
        <v>794926</v>
      </c>
    </row>
    <row r="24" spans="1:7" ht="12.75">
      <c r="A24" s="10" t="s">
        <v>15</v>
      </c>
      <c r="B24" s="11" t="s">
        <v>9</v>
      </c>
      <c r="C24" s="22">
        <f>C25</f>
        <v>1800000</v>
      </c>
      <c r="D24" s="22">
        <f>D25</f>
        <v>1800000</v>
      </c>
      <c r="E24" s="22">
        <v>1800000</v>
      </c>
      <c r="F24" s="22">
        <v>1800000</v>
      </c>
      <c r="G24" s="22">
        <v>2140802</v>
      </c>
    </row>
    <row r="25" spans="1:7" ht="22.5">
      <c r="A25" s="16" t="s">
        <v>175</v>
      </c>
      <c r="B25" s="17" t="s">
        <v>176</v>
      </c>
      <c r="C25" s="23">
        <v>1800000</v>
      </c>
      <c r="D25" s="23">
        <v>1800000</v>
      </c>
      <c r="E25" s="23">
        <v>2286000</v>
      </c>
      <c r="F25" s="23">
        <v>2286000</v>
      </c>
      <c r="G25" s="23">
        <v>2140802</v>
      </c>
    </row>
    <row r="26" spans="1:7" ht="12.75">
      <c r="A26" s="10" t="s">
        <v>16</v>
      </c>
      <c r="B26" s="11" t="s">
        <v>10</v>
      </c>
      <c r="C26" s="22">
        <v>0</v>
      </c>
      <c r="D26" s="22">
        <v>0</v>
      </c>
      <c r="E26" s="22">
        <v>2286000</v>
      </c>
      <c r="F26" s="22">
        <v>2286000</v>
      </c>
      <c r="G26" s="22">
        <v>2286000</v>
      </c>
    </row>
    <row r="27" spans="1:7" ht="12.75">
      <c r="A27" s="10"/>
      <c r="B27" s="17" t="s">
        <v>234</v>
      </c>
      <c r="C27" s="23">
        <v>0</v>
      </c>
      <c r="D27" s="23">
        <v>0</v>
      </c>
      <c r="E27" s="23">
        <v>2286000</v>
      </c>
      <c r="F27" s="23">
        <v>2286000</v>
      </c>
      <c r="G27" s="23">
        <v>2286000</v>
      </c>
    </row>
    <row r="28" spans="1:7" ht="12.75">
      <c r="A28" s="10" t="s">
        <v>17</v>
      </c>
      <c r="B28" s="11" t="s">
        <v>11</v>
      </c>
      <c r="C28" s="24">
        <f>SUM(C29:C32)</f>
        <v>0</v>
      </c>
      <c r="D28" s="24">
        <f>SUM(D29:D32)</f>
        <v>0</v>
      </c>
      <c r="E28" s="24">
        <v>297679</v>
      </c>
      <c r="F28" s="24">
        <v>297679</v>
      </c>
      <c r="G28" s="24">
        <v>297679</v>
      </c>
    </row>
    <row r="29" spans="1:7" ht="12.75">
      <c r="A29" s="8" t="s">
        <v>18</v>
      </c>
      <c r="B29" s="9" t="s">
        <v>19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ht="25.5">
      <c r="A30" s="8" t="s">
        <v>24</v>
      </c>
      <c r="B30" s="9" t="s">
        <v>20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ht="25.5">
      <c r="A31" s="8" t="s">
        <v>25</v>
      </c>
      <c r="B31" s="9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ht="25.5">
      <c r="A32" s="8" t="s">
        <v>26</v>
      </c>
      <c r="B32" s="9" t="s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ht="25.5">
      <c r="A33" s="8" t="s">
        <v>27</v>
      </c>
      <c r="B33" s="9" t="s">
        <v>23</v>
      </c>
      <c r="C33" s="27">
        <f>SUM(C34:C45)</f>
        <v>37269304</v>
      </c>
      <c r="D33" s="27">
        <f>SUM(D34:D45)</f>
        <v>37269304</v>
      </c>
      <c r="E33" s="27">
        <f>SUM(E34:E51)</f>
        <v>49728375</v>
      </c>
      <c r="F33" s="27">
        <f>SUM(F34:F51)</f>
        <v>56474145</v>
      </c>
      <c r="G33" s="27">
        <f>SUM(G34:G51)</f>
        <v>65201767</v>
      </c>
    </row>
    <row r="34" spans="1:7" ht="12.75">
      <c r="A34" s="8"/>
      <c r="B34" s="17" t="s">
        <v>204</v>
      </c>
      <c r="C34" s="23">
        <v>1080000</v>
      </c>
      <c r="D34" s="23">
        <v>1080000</v>
      </c>
      <c r="E34" s="23">
        <v>1080000</v>
      </c>
      <c r="F34" s="23">
        <v>1080000</v>
      </c>
      <c r="G34" s="23">
        <v>1080000</v>
      </c>
    </row>
    <row r="35" spans="1:7" ht="12.75">
      <c r="A35" s="8"/>
      <c r="B35" s="17" t="s">
        <v>205</v>
      </c>
      <c r="C35" s="23">
        <v>9600000</v>
      </c>
      <c r="D35" s="23">
        <v>9600000</v>
      </c>
      <c r="E35" s="23">
        <v>9600000</v>
      </c>
      <c r="F35" s="23">
        <v>9600000</v>
      </c>
      <c r="G35" s="23">
        <v>9887745</v>
      </c>
    </row>
    <row r="36" spans="1:7" ht="12.75">
      <c r="A36" s="8"/>
      <c r="B36" s="17" t="s">
        <v>239</v>
      </c>
      <c r="C36" s="23">
        <v>0</v>
      </c>
      <c r="D36" s="23">
        <v>0</v>
      </c>
      <c r="E36" s="23">
        <v>0</v>
      </c>
      <c r="F36" s="23">
        <v>0</v>
      </c>
      <c r="G36" s="23">
        <v>393918</v>
      </c>
    </row>
    <row r="37" spans="1:7" ht="12.75">
      <c r="A37" s="8"/>
      <c r="B37" s="17" t="s">
        <v>240</v>
      </c>
      <c r="C37" s="23">
        <v>1263184</v>
      </c>
      <c r="D37" s="23">
        <v>1263184</v>
      </c>
      <c r="E37" s="23">
        <v>1263184</v>
      </c>
      <c r="F37" s="23">
        <v>1263184</v>
      </c>
      <c r="G37" s="23">
        <v>1263184</v>
      </c>
    </row>
    <row r="38" spans="1:7" ht="12.75">
      <c r="A38" s="8"/>
      <c r="B38" s="17" t="s">
        <v>241</v>
      </c>
      <c r="C38" s="23">
        <v>0</v>
      </c>
      <c r="D38" s="23">
        <v>0</v>
      </c>
      <c r="E38" s="23">
        <v>0</v>
      </c>
      <c r="F38" s="23">
        <v>0</v>
      </c>
      <c r="G38" s="23">
        <v>540851</v>
      </c>
    </row>
    <row r="39" spans="1:7" ht="12.75">
      <c r="A39" s="8"/>
      <c r="B39" s="17" t="s">
        <v>243</v>
      </c>
      <c r="C39" s="23">
        <v>1792002</v>
      </c>
      <c r="D39" s="23">
        <v>1792002</v>
      </c>
      <c r="E39" s="23">
        <v>1792002</v>
      </c>
      <c r="F39" s="23">
        <v>1792002</v>
      </c>
      <c r="G39" s="23">
        <v>7559099</v>
      </c>
    </row>
    <row r="40" spans="1:7" ht="12.75">
      <c r="A40" s="8"/>
      <c r="B40" s="17" t="s">
        <v>244</v>
      </c>
      <c r="C40" s="23">
        <v>3765064</v>
      </c>
      <c r="D40" s="23">
        <v>3765064</v>
      </c>
      <c r="E40" s="23">
        <v>3765064</v>
      </c>
      <c r="F40" s="23">
        <v>3765064</v>
      </c>
      <c r="G40" s="23">
        <v>3765064</v>
      </c>
    </row>
    <row r="41" spans="1:7" ht="12.75">
      <c r="A41" s="8"/>
      <c r="B41" s="17" t="s">
        <v>242</v>
      </c>
      <c r="C41" s="23">
        <v>0</v>
      </c>
      <c r="D41" s="23">
        <v>0</v>
      </c>
      <c r="E41" s="23">
        <v>11909793</v>
      </c>
      <c r="F41" s="23">
        <v>18655563</v>
      </c>
      <c r="G41" s="23">
        <v>17770866</v>
      </c>
    </row>
    <row r="42" spans="1:7" ht="12.75">
      <c r="A42" s="8"/>
      <c r="B42" s="17" t="s">
        <v>245</v>
      </c>
      <c r="C42" s="23">
        <v>0</v>
      </c>
      <c r="D42" s="23">
        <v>0</v>
      </c>
      <c r="E42" s="23">
        <v>0</v>
      </c>
      <c r="F42" s="23">
        <v>0</v>
      </c>
      <c r="G42" s="23">
        <v>1811463</v>
      </c>
    </row>
    <row r="43" spans="1:7" ht="12.75">
      <c r="A43" s="8"/>
      <c r="B43" s="17" t="s">
        <v>213</v>
      </c>
      <c r="C43" s="23">
        <v>13044543</v>
      </c>
      <c r="D43" s="23">
        <v>13044543</v>
      </c>
      <c r="E43" s="23">
        <v>13044543</v>
      </c>
      <c r="F43" s="23">
        <v>13044543</v>
      </c>
      <c r="G43" s="23">
        <v>13446240</v>
      </c>
    </row>
    <row r="44" spans="1:7" ht="12.75">
      <c r="A44" s="8"/>
      <c r="B44" s="17" t="s">
        <v>220</v>
      </c>
      <c r="C44" s="23">
        <v>5757641</v>
      </c>
      <c r="D44" s="23">
        <v>5757641</v>
      </c>
      <c r="E44" s="23">
        <v>5757641</v>
      </c>
      <c r="F44" s="23">
        <v>5757641</v>
      </c>
      <c r="G44" s="23">
        <v>5800000</v>
      </c>
    </row>
    <row r="45" spans="1:7" ht="12.75">
      <c r="A45" s="8"/>
      <c r="B45" s="17" t="s">
        <v>218</v>
      </c>
      <c r="C45" s="23">
        <v>966870</v>
      </c>
      <c r="D45" s="23">
        <v>966870</v>
      </c>
      <c r="E45" s="23">
        <v>966870</v>
      </c>
      <c r="F45" s="23">
        <v>966870</v>
      </c>
      <c r="G45" s="23">
        <v>1096434</v>
      </c>
    </row>
    <row r="46" spans="1:7" ht="12.75">
      <c r="A46" s="8"/>
      <c r="B46" s="17" t="s">
        <v>229</v>
      </c>
      <c r="C46" s="23">
        <v>0</v>
      </c>
      <c r="D46" s="23">
        <v>0</v>
      </c>
      <c r="E46" s="23">
        <v>274332</v>
      </c>
      <c r="F46" s="23">
        <v>274332</v>
      </c>
      <c r="G46" s="23">
        <v>274332</v>
      </c>
    </row>
    <row r="47" spans="1:7" ht="12.75">
      <c r="A47" s="8"/>
      <c r="B47" s="17" t="s">
        <v>230</v>
      </c>
      <c r="C47" s="23">
        <v>0</v>
      </c>
      <c r="D47" s="23">
        <v>0</v>
      </c>
      <c r="E47" s="23">
        <v>40219</v>
      </c>
      <c r="F47" s="23">
        <v>40219</v>
      </c>
      <c r="G47" s="23">
        <v>84747</v>
      </c>
    </row>
    <row r="48" spans="1:7" ht="12.75">
      <c r="A48" s="8"/>
      <c r="B48" s="17" t="s">
        <v>247</v>
      </c>
      <c r="C48" s="23">
        <v>0</v>
      </c>
      <c r="D48" s="23">
        <v>0</v>
      </c>
      <c r="E48" s="23">
        <v>0</v>
      </c>
      <c r="F48" s="23">
        <v>0</v>
      </c>
      <c r="G48" s="23">
        <v>192792</v>
      </c>
    </row>
    <row r="49" spans="1:7" ht="12.75">
      <c r="A49" s="8"/>
      <c r="B49" s="17" t="s">
        <v>231</v>
      </c>
      <c r="C49" s="23">
        <v>0</v>
      </c>
      <c r="D49" s="23">
        <v>0</v>
      </c>
      <c r="E49" s="23">
        <v>9727</v>
      </c>
      <c r="F49" s="23">
        <v>9727</v>
      </c>
      <c r="G49" s="23">
        <v>9727</v>
      </c>
    </row>
    <row r="50" spans="1:7" ht="12.75">
      <c r="A50" s="8"/>
      <c r="B50" s="17" t="s">
        <v>246</v>
      </c>
      <c r="C50" s="23">
        <v>0</v>
      </c>
      <c r="D50" s="23">
        <v>0</v>
      </c>
      <c r="E50" s="23">
        <v>0</v>
      </c>
      <c r="F50" s="23">
        <v>0</v>
      </c>
      <c r="G50" s="23">
        <v>305</v>
      </c>
    </row>
    <row r="51" spans="1:7" ht="12.75">
      <c r="A51" s="8"/>
      <c r="B51" s="17" t="s">
        <v>228</v>
      </c>
      <c r="C51" s="23">
        <v>0</v>
      </c>
      <c r="D51" s="23">
        <v>0</v>
      </c>
      <c r="E51" s="23">
        <v>225000</v>
      </c>
      <c r="F51" s="23">
        <v>225000</v>
      </c>
      <c r="G51" s="23">
        <v>225000</v>
      </c>
    </row>
    <row r="52" spans="3:7" ht="12.75">
      <c r="C52" s="3"/>
      <c r="D52" s="3"/>
      <c r="E52" s="3"/>
      <c r="F52" s="3"/>
      <c r="G52" s="3"/>
    </row>
    <row r="53" spans="1:7" ht="27" customHeight="1">
      <c r="A53" s="6" t="s">
        <v>28</v>
      </c>
      <c r="B53" s="7" t="s">
        <v>29</v>
      </c>
      <c r="C53" s="20">
        <f>C54+C55+C56+C57+C58</f>
        <v>0</v>
      </c>
      <c r="D53" s="20">
        <f>D54+D55+D56+D57+D58</f>
        <v>0</v>
      </c>
      <c r="E53" s="20">
        <f>E54+E55+E56+E57+E58</f>
        <v>46395289</v>
      </c>
      <c r="F53" s="20">
        <f>F54+F55+F56+F57+F58</f>
        <v>75639701</v>
      </c>
      <c r="G53" s="20">
        <f>G54+G55+G56+G57+G58</f>
        <v>79460584</v>
      </c>
    </row>
    <row r="54" spans="1:7" ht="12.75">
      <c r="A54" s="8" t="s">
        <v>35</v>
      </c>
      <c r="B54" s="9" t="s">
        <v>30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ht="25.5">
      <c r="A55" s="8" t="s">
        <v>36</v>
      </c>
      <c r="B55" s="9" t="s">
        <v>31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ht="25.5">
      <c r="A56" s="8" t="s">
        <v>37</v>
      </c>
      <c r="B56" s="9" t="s">
        <v>32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ht="25.5">
      <c r="A57" s="8" t="s">
        <v>38</v>
      </c>
      <c r="B57" s="9" t="s">
        <v>33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ht="25.5">
      <c r="A58" s="8" t="s">
        <v>39</v>
      </c>
      <c r="B58" s="9" t="s">
        <v>34</v>
      </c>
      <c r="C58" s="21">
        <f>SUM(C59+C62)</f>
        <v>0</v>
      </c>
      <c r="D58" s="21">
        <f>SUM(D59+D62)</f>
        <v>0</v>
      </c>
      <c r="E58" s="21">
        <f>SUM(E59+E60)</f>
        <v>46395289</v>
      </c>
      <c r="F58" s="21">
        <f>SUM(F59+F62+F60+F61)</f>
        <v>75639701</v>
      </c>
      <c r="G58" s="21">
        <f>SUM(G59+G62+G60+G61)</f>
        <v>79460584</v>
      </c>
    </row>
    <row r="59" spans="1:7" ht="12.75">
      <c r="A59" s="8"/>
      <c r="B59" s="17" t="s">
        <v>232</v>
      </c>
      <c r="C59" s="43">
        <v>0</v>
      </c>
      <c r="D59" s="43">
        <v>0</v>
      </c>
      <c r="E59" s="43">
        <v>395289</v>
      </c>
      <c r="F59" s="43">
        <v>395289</v>
      </c>
      <c r="G59" s="43">
        <v>395289</v>
      </c>
    </row>
    <row r="60" spans="1:7" ht="12.75">
      <c r="A60" s="8"/>
      <c r="B60" s="17" t="s">
        <v>222</v>
      </c>
      <c r="C60" s="26">
        <v>46000000</v>
      </c>
      <c r="D60" s="26">
        <v>46000000</v>
      </c>
      <c r="E60" s="26">
        <v>46000000</v>
      </c>
      <c r="F60" s="26">
        <v>46000000</v>
      </c>
      <c r="G60" s="26">
        <v>46000000</v>
      </c>
    </row>
    <row r="61" spans="1:7" ht="12.75">
      <c r="A61" s="8"/>
      <c r="B61" s="17" t="s">
        <v>236</v>
      </c>
      <c r="C61" s="26">
        <v>0</v>
      </c>
      <c r="D61" s="26">
        <v>0</v>
      </c>
      <c r="E61" s="26">
        <v>0</v>
      </c>
      <c r="F61" s="26">
        <v>29244412</v>
      </c>
      <c r="G61" s="26">
        <v>29244412</v>
      </c>
    </row>
    <row r="62" spans="1:7" ht="12.75">
      <c r="A62" s="8"/>
      <c r="B62" s="17" t="s">
        <v>248</v>
      </c>
      <c r="C62" s="26">
        <v>0</v>
      </c>
      <c r="D62" s="26">
        <v>0</v>
      </c>
      <c r="E62" s="26">
        <v>0</v>
      </c>
      <c r="F62" s="26">
        <v>0</v>
      </c>
      <c r="G62" s="26">
        <v>3820883</v>
      </c>
    </row>
    <row r="63" spans="3:7" ht="12.75">
      <c r="C63" s="3"/>
      <c r="D63" s="3"/>
      <c r="E63" s="3"/>
      <c r="F63" s="3"/>
      <c r="G63" s="3"/>
    </row>
    <row r="64" spans="1:7" ht="13.5" customHeight="1">
      <c r="A64" s="6" t="s">
        <v>40</v>
      </c>
      <c r="B64" s="7" t="s">
        <v>41</v>
      </c>
      <c r="C64" s="20">
        <f>C65+C68+C69+C70+C72+C79</f>
        <v>25988000</v>
      </c>
      <c r="D64" s="20">
        <f>D65+D68+D69+D70+D72+D79</f>
        <v>25988000</v>
      </c>
      <c r="E64" s="20">
        <f>E65+E68+E69+E70+E72+E79</f>
        <v>25988000</v>
      </c>
      <c r="F64" s="20">
        <f>F65+F68+F69+F70+F72+F79</f>
        <v>25988000</v>
      </c>
      <c r="G64" s="20">
        <f>G65+G68+G69+G70+G72+G79</f>
        <v>20814729</v>
      </c>
    </row>
    <row r="65" spans="1:7" ht="12.75">
      <c r="A65" s="8" t="s">
        <v>42</v>
      </c>
      <c r="B65" s="9" t="s">
        <v>43</v>
      </c>
      <c r="C65" s="21">
        <f>C66+C67</f>
        <v>0</v>
      </c>
      <c r="D65" s="21">
        <f>D66+D67</f>
        <v>0</v>
      </c>
      <c r="E65" s="21">
        <f>E66+E67</f>
        <v>0</v>
      </c>
      <c r="F65" s="21">
        <f>F66+F67</f>
        <v>0</v>
      </c>
      <c r="G65" s="21">
        <f>G66+G67</f>
        <v>0</v>
      </c>
    </row>
    <row r="66" spans="1:7" ht="12.75">
      <c r="A66" s="10" t="s">
        <v>66</v>
      </c>
      <c r="B66" s="11" t="s">
        <v>44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ht="12.75">
      <c r="A67" s="10" t="s">
        <v>65</v>
      </c>
      <c r="B67" s="11" t="s">
        <v>45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ht="12.75">
      <c r="A68" s="8" t="s">
        <v>46</v>
      </c>
      <c r="B68" s="9" t="s">
        <v>47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</row>
    <row r="69" spans="1:7" ht="12.75">
      <c r="A69" s="8" t="s">
        <v>48</v>
      </c>
      <c r="B69" s="9" t="s">
        <v>50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</row>
    <row r="70" spans="1:7" ht="12.75">
      <c r="A70" s="8" t="s">
        <v>49</v>
      </c>
      <c r="B70" s="9" t="s">
        <v>51</v>
      </c>
      <c r="C70" s="21">
        <f>C71</f>
        <v>1200000</v>
      </c>
      <c r="D70" s="21">
        <f>D71</f>
        <v>1200000</v>
      </c>
      <c r="E70" s="21">
        <f>E71</f>
        <v>1200000</v>
      </c>
      <c r="F70" s="21">
        <f>F71</f>
        <v>1200000</v>
      </c>
      <c r="G70" s="21">
        <f>G71</f>
        <v>1205080</v>
      </c>
    </row>
    <row r="71" spans="1:7" ht="12.75">
      <c r="A71" s="8"/>
      <c r="B71" s="17" t="s">
        <v>179</v>
      </c>
      <c r="C71" s="23">
        <v>1200000</v>
      </c>
      <c r="D71" s="23">
        <v>1200000</v>
      </c>
      <c r="E71" s="23">
        <v>1200000</v>
      </c>
      <c r="F71" s="23">
        <v>1200000</v>
      </c>
      <c r="G71" s="23">
        <v>1205080</v>
      </c>
    </row>
    <row r="72" spans="1:7" ht="12.75">
      <c r="A72" s="8" t="s">
        <v>52</v>
      </c>
      <c r="B72" s="9" t="s">
        <v>53</v>
      </c>
      <c r="C72" s="21">
        <f>C73+C75+C76+C77+C78</f>
        <v>24108000</v>
      </c>
      <c r="D72" s="21">
        <f>D73+D75+D76+D77+D78</f>
        <v>24108000</v>
      </c>
      <c r="E72" s="21">
        <f>E73+E75+E76+E77+E78</f>
        <v>24108000</v>
      </c>
      <c r="F72" s="21">
        <f>F73+F75+F76+F77+F78</f>
        <v>24108000</v>
      </c>
      <c r="G72" s="21">
        <f>G73+G75+G76+G77+G78</f>
        <v>19195893</v>
      </c>
    </row>
    <row r="73" spans="1:7" ht="12.75">
      <c r="A73" s="10" t="s">
        <v>60</v>
      </c>
      <c r="B73" s="11" t="s">
        <v>54</v>
      </c>
      <c r="C73" s="22">
        <f>C74</f>
        <v>5000000</v>
      </c>
      <c r="D73" s="22">
        <f>D74</f>
        <v>5000000</v>
      </c>
      <c r="E73" s="22">
        <f>E74</f>
        <v>5000000</v>
      </c>
      <c r="F73" s="22">
        <f>F74</f>
        <v>5000000</v>
      </c>
      <c r="G73" s="22">
        <f>G74</f>
        <v>1297860</v>
      </c>
    </row>
    <row r="74" spans="1:7" ht="12.75">
      <c r="A74" s="10"/>
      <c r="B74" s="17" t="s">
        <v>182</v>
      </c>
      <c r="C74" s="23">
        <v>5000000</v>
      </c>
      <c r="D74" s="23">
        <v>5000000</v>
      </c>
      <c r="E74" s="23">
        <v>5000000</v>
      </c>
      <c r="F74" s="23">
        <v>5000000</v>
      </c>
      <c r="G74" s="23">
        <v>1297860</v>
      </c>
    </row>
    <row r="75" spans="1:7" ht="12.75">
      <c r="A75" s="10" t="s">
        <v>61</v>
      </c>
      <c r="B75" s="11" t="s">
        <v>55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ht="12.75" customHeight="1">
      <c r="A76" s="10" t="s">
        <v>62</v>
      </c>
      <c r="B76" s="11" t="s">
        <v>56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</row>
    <row r="77" spans="1:7" ht="12.75" customHeight="1">
      <c r="A77" s="10" t="s">
        <v>63</v>
      </c>
      <c r="B77" s="11" t="s">
        <v>178</v>
      </c>
      <c r="C77" s="22">
        <v>19108000</v>
      </c>
      <c r="D77" s="22">
        <v>19108000</v>
      </c>
      <c r="E77" s="22">
        <v>19108000</v>
      </c>
      <c r="F77" s="22">
        <v>19108000</v>
      </c>
      <c r="G77" s="22">
        <v>17898033</v>
      </c>
    </row>
    <row r="78" spans="1:7" ht="12.75" customHeight="1">
      <c r="A78" s="10" t="s">
        <v>64</v>
      </c>
      <c r="B78" s="11" t="s">
        <v>57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</row>
    <row r="79" spans="1:7" ht="12.75" customHeight="1">
      <c r="A79" s="8" t="s">
        <v>58</v>
      </c>
      <c r="B79" s="9" t="s">
        <v>59</v>
      </c>
      <c r="C79" s="21">
        <f>C80+C81</f>
        <v>680000</v>
      </c>
      <c r="D79" s="21">
        <f>D80+D81</f>
        <v>680000</v>
      </c>
      <c r="E79" s="21">
        <f>E80+E81</f>
        <v>680000</v>
      </c>
      <c r="F79" s="21">
        <f>F80+F81</f>
        <v>680000</v>
      </c>
      <c r="G79" s="21">
        <f>G80+G81</f>
        <v>413756</v>
      </c>
    </row>
    <row r="80" spans="1:7" ht="12.75" customHeight="1">
      <c r="A80" s="10"/>
      <c r="B80" s="17" t="s">
        <v>180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</row>
    <row r="81" spans="1:7" ht="12.75">
      <c r="A81" s="8"/>
      <c r="B81" s="17" t="s">
        <v>181</v>
      </c>
      <c r="C81" s="23">
        <v>680000</v>
      </c>
      <c r="D81" s="23">
        <v>680000</v>
      </c>
      <c r="E81" s="23">
        <v>680000</v>
      </c>
      <c r="F81" s="23">
        <v>680000</v>
      </c>
      <c r="G81" s="23">
        <v>413756</v>
      </c>
    </row>
    <row r="82" spans="3:7" ht="12.75" customHeight="1">
      <c r="C82" s="3"/>
      <c r="D82" s="3"/>
      <c r="E82" s="3"/>
      <c r="F82" s="3"/>
      <c r="G82" s="3"/>
    </row>
    <row r="83" spans="1:7" ht="13.5" customHeight="1">
      <c r="A83" s="6" t="s">
        <v>67</v>
      </c>
      <c r="B83" s="7" t="s">
        <v>68</v>
      </c>
      <c r="C83" s="20">
        <f>C84+C85+C86+C87+C90+C92+C93+C94+C95</f>
        <v>16621911</v>
      </c>
      <c r="D83" s="20">
        <f>D84+D85+D86+D87+D90+D92+D93+D94+D95</f>
        <v>16621911</v>
      </c>
      <c r="E83" s="20">
        <f>E84+E85+E86+E87+E90+E92+E93+E94+E95</f>
        <v>16676803</v>
      </c>
      <c r="F83" s="20">
        <f>F84+F85+F86+F87+F90+F92+F93+F94+F95</f>
        <v>16676819</v>
      </c>
      <c r="G83" s="20">
        <f>G84+G85+G86+G87+G90+G92+G93+G94+G95</f>
        <v>16822681</v>
      </c>
    </row>
    <row r="84" spans="1:7" ht="12.75">
      <c r="A84" s="8" t="s">
        <v>69</v>
      </c>
      <c r="B84" s="9" t="s">
        <v>78</v>
      </c>
      <c r="C84" s="21">
        <v>2263015</v>
      </c>
      <c r="D84" s="21">
        <v>2263015</v>
      </c>
      <c r="E84" s="21">
        <v>2263015</v>
      </c>
      <c r="F84" s="21">
        <v>2263015</v>
      </c>
      <c r="G84" s="21">
        <v>1143104</v>
      </c>
    </row>
    <row r="85" spans="1:7" ht="12.75">
      <c r="A85" s="8" t="s">
        <v>70</v>
      </c>
      <c r="B85" s="9" t="s">
        <v>79</v>
      </c>
      <c r="C85" s="21">
        <v>1847885</v>
      </c>
      <c r="D85" s="21">
        <v>1847885</v>
      </c>
      <c r="E85" s="21">
        <v>1902753</v>
      </c>
      <c r="F85" s="21">
        <v>1902753</v>
      </c>
      <c r="G85" s="21">
        <v>2613638</v>
      </c>
    </row>
    <row r="86" spans="1:7" ht="12.75">
      <c r="A86" s="8" t="s">
        <v>71</v>
      </c>
      <c r="B86" s="9" t="s">
        <v>214</v>
      </c>
      <c r="C86" s="21">
        <v>1215067</v>
      </c>
      <c r="D86" s="21">
        <v>1215067</v>
      </c>
      <c r="E86" s="21">
        <v>1215067</v>
      </c>
      <c r="F86" s="21">
        <v>1215067</v>
      </c>
      <c r="G86" s="21">
        <v>824103</v>
      </c>
    </row>
    <row r="87" spans="1:7" ht="12.75">
      <c r="A87" s="8" t="s">
        <v>72</v>
      </c>
      <c r="B87" s="9" t="s">
        <v>80</v>
      </c>
      <c r="C87" s="21">
        <f>SUM(C88:C89)</f>
        <v>4860442</v>
      </c>
      <c r="D87" s="21">
        <f>SUM(D88:D89)</f>
        <v>4860442</v>
      </c>
      <c r="E87" s="21">
        <f>SUM(E88:E89)</f>
        <v>4860442</v>
      </c>
      <c r="F87" s="21">
        <f>SUM(F88:F89)</f>
        <v>4860442</v>
      </c>
      <c r="G87" s="21">
        <f>SUM(G88:G89)</f>
        <v>5992821</v>
      </c>
    </row>
    <row r="88" spans="1:7" ht="12.75">
      <c r="A88" s="8"/>
      <c r="B88" s="17" t="s">
        <v>206</v>
      </c>
      <c r="C88" s="23">
        <v>733400</v>
      </c>
      <c r="D88" s="23">
        <v>733400</v>
      </c>
      <c r="E88" s="23">
        <v>733400</v>
      </c>
      <c r="F88" s="23">
        <v>733400</v>
      </c>
      <c r="G88" s="23">
        <v>868800</v>
      </c>
    </row>
    <row r="89" spans="1:7" ht="12.75">
      <c r="A89" s="8"/>
      <c r="B89" s="17" t="s">
        <v>207</v>
      </c>
      <c r="C89" s="23">
        <v>4127042</v>
      </c>
      <c r="D89" s="23">
        <v>4127042</v>
      </c>
      <c r="E89" s="23">
        <v>4127042</v>
      </c>
      <c r="F89" s="23">
        <v>4127042</v>
      </c>
      <c r="G89" s="23">
        <v>5124021</v>
      </c>
    </row>
    <row r="90" spans="1:7" ht="12.75">
      <c r="A90" s="8" t="s">
        <v>73</v>
      </c>
      <c r="B90" s="9" t="s">
        <v>81</v>
      </c>
      <c r="C90" s="21">
        <f>SUM(C91:C91)</f>
        <v>1895422</v>
      </c>
      <c r="D90" s="21">
        <f>SUM(D91:D91)</f>
        <v>1895422</v>
      </c>
      <c r="E90" s="21">
        <f>SUM(E91:E91)</f>
        <v>1895422</v>
      </c>
      <c r="F90" s="21">
        <f>SUM(F91:F91)</f>
        <v>1895422</v>
      </c>
      <c r="G90" s="21">
        <f>SUM(G91:G91)</f>
        <v>1800330</v>
      </c>
    </row>
    <row r="91" spans="1:7" ht="12.75">
      <c r="A91" s="8"/>
      <c r="B91" s="18" t="s">
        <v>177</v>
      </c>
      <c r="C91" s="23">
        <v>1895422</v>
      </c>
      <c r="D91" s="23">
        <v>1895422</v>
      </c>
      <c r="E91" s="23">
        <v>1895422</v>
      </c>
      <c r="F91" s="23">
        <v>1895422</v>
      </c>
      <c r="G91" s="23">
        <v>1800330</v>
      </c>
    </row>
    <row r="92" spans="1:7" ht="12.75">
      <c r="A92" s="8" t="s">
        <v>74</v>
      </c>
      <c r="B92" s="9" t="s">
        <v>82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</row>
    <row r="93" spans="1:7" ht="13.5" customHeight="1">
      <c r="A93" s="8" t="s">
        <v>75</v>
      </c>
      <c r="B93" s="9" t="s">
        <v>83</v>
      </c>
      <c r="C93" s="21">
        <v>0</v>
      </c>
      <c r="D93" s="21">
        <v>0</v>
      </c>
      <c r="E93" s="21">
        <v>24</v>
      </c>
      <c r="F93" s="21">
        <v>40</v>
      </c>
      <c r="G93" s="21">
        <v>61</v>
      </c>
    </row>
    <row r="94" spans="1:7" ht="12.75">
      <c r="A94" s="8" t="s">
        <v>76</v>
      </c>
      <c r="B94" s="9" t="s">
        <v>84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</row>
    <row r="95" spans="1:7" ht="12.75">
      <c r="A95" s="8" t="s">
        <v>77</v>
      </c>
      <c r="B95" s="9" t="s">
        <v>85</v>
      </c>
      <c r="C95" s="21">
        <v>4540080</v>
      </c>
      <c r="D95" s="21">
        <v>4540080</v>
      </c>
      <c r="E95" s="21">
        <v>4540080</v>
      </c>
      <c r="F95" s="21">
        <v>4540080</v>
      </c>
      <c r="G95" s="21">
        <v>4448624</v>
      </c>
    </row>
    <row r="96" spans="3:7" ht="12.75">
      <c r="C96" s="3"/>
      <c r="D96" s="3"/>
      <c r="E96" s="3"/>
      <c r="F96" s="3"/>
      <c r="G96" s="3"/>
    </row>
    <row r="97" spans="1:7" ht="13.5" customHeight="1">
      <c r="A97" s="6" t="s">
        <v>86</v>
      </c>
      <c r="B97" s="7" t="s">
        <v>87</v>
      </c>
      <c r="C97" s="20">
        <f>SUM(C98:C102)</f>
        <v>0</v>
      </c>
      <c r="D97" s="20">
        <f>SUM(D98:D102)</f>
        <v>0</v>
      </c>
      <c r="E97" s="20">
        <f>SUM(E98:E102)</f>
        <v>0</v>
      </c>
      <c r="F97" s="20">
        <f>SUM(F98:F102)</f>
        <v>0</v>
      </c>
      <c r="G97" s="20">
        <f>SUM(G98:G102)</f>
        <v>0</v>
      </c>
    </row>
    <row r="98" spans="1:7" ht="12.75">
      <c r="A98" s="8" t="s">
        <v>88</v>
      </c>
      <c r="B98" s="9" t="s">
        <v>93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</row>
    <row r="99" spans="1:7" ht="12.75">
      <c r="A99" s="8" t="s">
        <v>89</v>
      </c>
      <c r="B99" s="9" t="s">
        <v>94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</row>
    <row r="100" spans="1:7" ht="12.75">
      <c r="A100" s="8" t="s">
        <v>90</v>
      </c>
      <c r="B100" s="9" t="s">
        <v>95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</row>
    <row r="101" spans="1:7" ht="12.75">
      <c r="A101" s="8" t="s">
        <v>91</v>
      </c>
      <c r="B101" s="9" t="s">
        <v>96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</row>
    <row r="102" spans="1:7" ht="12.75">
      <c r="A102" s="8" t="s">
        <v>92</v>
      </c>
      <c r="B102" s="9" t="s">
        <v>97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</row>
    <row r="103" spans="3:7" ht="12.75">
      <c r="C103" s="3"/>
      <c r="D103" s="3"/>
      <c r="E103" s="3"/>
      <c r="F103" s="3"/>
      <c r="G103" s="3"/>
    </row>
    <row r="104" spans="1:7" s="41" customFormat="1" ht="13.5" customHeight="1">
      <c r="A104" s="12" t="s">
        <v>98</v>
      </c>
      <c r="B104" s="13" t="s">
        <v>99</v>
      </c>
      <c r="C104" s="25">
        <f>C105+C106+C107</f>
        <v>0</v>
      </c>
      <c r="D104" s="25">
        <f>D105+D106+D107</f>
        <v>0</v>
      </c>
      <c r="E104" s="25">
        <f>E105+E106+E107</f>
        <v>0</v>
      </c>
      <c r="F104" s="25">
        <f>F105+F106+F107</f>
        <v>0</v>
      </c>
      <c r="G104" s="25">
        <f>G105+G106+G107</f>
        <v>1000000</v>
      </c>
    </row>
    <row r="105" spans="1:7" ht="25.5">
      <c r="A105" s="8" t="s">
        <v>100</v>
      </c>
      <c r="B105" s="9" t="s">
        <v>103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</row>
    <row r="106" spans="1:7" ht="25.5">
      <c r="A106" s="8" t="s">
        <v>101</v>
      </c>
      <c r="B106" s="9" t="s">
        <v>104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</row>
    <row r="107" spans="1:7" ht="12.75">
      <c r="A107" s="8" t="s">
        <v>102</v>
      </c>
      <c r="B107" s="9" t="s">
        <v>105</v>
      </c>
      <c r="C107" s="21">
        <v>0</v>
      </c>
      <c r="D107" s="21">
        <v>0</v>
      </c>
      <c r="E107" s="21">
        <v>0</v>
      </c>
      <c r="F107" s="21">
        <v>0</v>
      </c>
      <c r="G107" s="21">
        <v>1000000</v>
      </c>
    </row>
    <row r="108" spans="3:7" ht="12.75">
      <c r="C108" s="3"/>
      <c r="D108" s="3"/>
      <c r="E108" s="3"/>
      <c r="F108" s="3"/>
      <c r="G108" s="3"/>
    </row>
    <row r="109" spans="1:7" s="14" customFormat="1" ht="13.5" customHeight="1">
      <c r="A109" s="12" t="s">
        <v>106</v>
      </c>
      <c r="B109" s="13" t="s">
        <v>110</v>
      </c>
      <c r="C109" s="25">
        <f>C110+C111+C112</f>
        <v>34383462</v>
      </c>
      <c r="D109" s="25">
        <f>D110+D111+D112</f>
        <v>34383462</v>
      </c>
      <c r="E109" s="25">
        <f>E110+E111+E112</f>
        <v>34383462</v>
      </c>
      <c r="F109" s="25">
        <f>F110+F111+F112</f>
        <v>34383462</v>
      </c>
      <c r="G109" s="25">
        <f>G110+G111+G112</f>
        <v>34230562</v>
      </c>
    </row>
    <row r="110" spans="1:7" ht="25.5">
      <c r="A110" s="8" t="s">
        <v>107</v>
      </c>
      <c r="B110" s="9" t="s">
        <v>111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</row>
    <row r="111" spans="1:7" ht="25.5">
      <c r="A111" s="8" t="s">
        <v>108</v>
      </c>
      <c r="B111" s="9" t="s">
        <v>112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</row>
    <row r="112" spans="1:7" ht="12.75">
      <c r="A112" s="8" t="s">
        <v>109</v>
      </c>
      <c r="B112" s="9" t="s">
        <v>113</v>
      </c>
      <c r="C112" s="21">
        <f>SUM(C113:C115)</f>
        <v>34383462</v>
      </c>
      <c r="D112" s="21">
        <f>SUM(D113:D115)</f>
        <v>34383462</v>
      </c>
      <c r="E112" s="21">
        <f>SUM(E113:E115)</f>
        <v>34383462</v>
      </c>
      <c r="F112" s="21">
        <f>SUM(F113:F115)</f>
        <v>34383462</v>
      </c>
      <c r="G112" s="21">
        <f>SUM(G113:G115)</f>
        <v>34230562</v>
      </c>
    </row>
    <row r="113" spans="1:7" ht="12.75">
      <c r="A113" s="8"/>
      <c r="B113" s="29" t="s">
        <v>221</v>
      </c>
      <c r="C113" s="23">
        <v>23030562</v>
      </c>
      <c r="D113" s="23">
        <v>23030562</v>
      </c>
      <c r="E113" s="23">
        <v>23030562</v>
      </c>
      <c r="F113" s="23">
        <v>23030562</v>
      </c>
      <c r="G113" s="23">
        <v>23030562</v>
      </c>
    </row>
    <row r="114" spans="1:7" ht="12.75">
      <c r="A114" s="8"/>
      <c r="B114" s="17" t="s">
        <v>216</v>
      </c>
      <c r="C114" s="23">
        <v>11200000</v>
      </c>
      <c r="D114" s="23">
        <v>11200000</v>
      </c>
      <c r="E114" s="23">
        <v>11200000</v>
      </c>
      <c r="F114" s="23">
        <v>11200000</v>
      </c>
      <c r="G114" s="23">
        <v>11200000</v>
      </c>
    </row>
    <row r="115" spans="1:7" ht="12.75">
      <c r="A115" s="8"/>
      <c r="B115" s="17" t="s">
        <v>223</v>
      </c>
      <c r="C115" s="23">
        <v>152900</v>
      </c>
      <c r="D115" s="23">
        <v>152900</v>
      </c>
      <c r="E115" s="23">
        <v>152900</v>
      </c>
      <c r="F115" s="23">
        <v>152900</v>
      </c>
      <c r="G115" s="23">
        <v>0</v>
      </c>
    </row>
    <row r="116" spans="1:7" ht="12.75">
      <c r="A116" s="30"/>
      <c r="B116" s="31"/>
      <c r="C116" s="32"/>
      <c r="D116" s="32"/>
      <c r="E116" s="32"/>
      <c r="F116" s="32"/>
      <c r="G116" s="32"/>
    </row>
    <row r="117" spans="1:7" ht="24">
      <c r="A117" s="35" t="s">
        <v>197</v>
      </c>
      <c r="B117" s="35" t="s">
        <v>185</v>
      </c>
      <c r="C117" s="36">
        <f>C7+C64+C83+C104</f>
        <v>90835911</v>
      </c>
      <c r="D117" s="36">
        <f>D7+D64+D83+D104</f>
        <v>91212974</v>
      </c>
      <c r="E117" s="36">
        <f>E7+E64+E83+E104</f>
        <v>107471658</v>
      </c>
      <c r="F117" s="36">
        <f>F7+F64+F83+F104</f>
        <v>114384045</v>
      </c>
      <c r="G117" s="36">
        <f>G7+G64+G83+G104</f>
        <v>120455652</v>
      </c>
    </row>
    <row r="118" spans="1:7" ht="12.75">
      <c r="A118" s="33"/>
      <c r="B118" s="33"/>
      <c r="C118" s="34"/>
      <c r="D118" s="34"/>
      <c r="E118" s="34"/>
      <c r="F118" s="34"/>
      <c r="G118" s="34"/>
    </row>
    <row r="119" spans="1:7" ht="24">
      <c r="A119" s="35" t="s">
        <v>196</v>
      </c>
      <c r="B119" s="35" t="s">
        <v>186</v>
      </c>
      <c r="C119" s="36">
        <f>C53+C97+C109</f>
        <v>34383462</v>
      </c>
      <c r="D119" s="36">
        <f>D53+D97+D109</f>
        <v>34383462</v>
      </c>
      <c r="E119" s="36">
        <f>E53+E97+E109</f>
        <v>80778751</v>
      </c>
      <c r="F119" s="36">
        <f>F53+F97+F109</f>
        <v>110023163</v>
      </c>
      <c r="G119" s="36">
        <f>G53+G97+G109</f>
        <v>113691146</v>
      </c>
    </row>
    <row r="120" spans="3:7" ht="12.75">
      <c r="C120" s="3"/>
      <c r="D120" s="3"/>
      <c r="E120" s="3"/>
      <c r="F120" s="3"/>
      <c r="G120" s="3"/>
    </row>
    <row r="121" spans="1:7" ht="13.5" customHeight="1">
      <c r="A121" s="37" t="s">
        <v>114</v>
      </c>
      <c r="B121" s="38" t="s">
        <v>163</v>
      </c>
      <c r="C121" s="39">
        <f>C117+C119</f>
        <v>125219373</v>
      </c>
      <c r="D121" s="39">
        <f>D117+D119</f>
        <v>125596436</v>
      </c>
      <c r="E121" s="39">
        <f>E117+E119</f>
        <v>188250409</v>
      </c>
      <c r="F121" s="39">
        <f>F117+F119</f>
        <v>224407208</v>
      </c>
      <c r="G121" s="39">
        <f>G117+G119</f>
        <v>234146798</v>
      </c>
    </row>
    <row r="122" spans="3:7" ht="12.75">
      <c r="C122" s="3"/>
      <c r="D122" s="3"/>
      <c r="E122" s="3"/>
      <c r="F122" s="3"/>
      <c r="G122" s="3"/>
    </row>
    <row r="123" spans="1:7" ht="13.5" customHeight="1">
      <c r="A123" s="12" t="s">
        <v>116</v>
      </c>
      <c r="B123" s="13" t="s">
        <v>117</v>
      </c>
      <c r="C123" s="25">
        <f>C124+C128+C133+C138+C139+C140+C141+C142</f>
        <v>102274484</v>
      </c>
      <c r="D123" s="25">
        <f>D124+D128+D133+D138+D139+D140+D141+D142</f>
        <v>111621016</v>
      </c>
      <c r="E123" s="25">
        <f>E124+E128+E133+E138+E139+E140+E141+E142</f>
        <v>111621016</v>
      </c>
      <c r="F123" s="25">
        <f>F124+F128+F133+F138+F139+F140+F141+F142</f>
        <v>111621016</v>
      </c>
      <c r="G123" s="25">
        <f>G124+G128+G133+G138+G139+G140+G141+G142</f>
        <v>115450272</v>
      </c>
    </row>
    <row r="124" spans="1:7" ht="12.75">
      <c r="A124" s="8" t="s">
        <v>118</v>
      </c>
      <c r="B124" s="9" t="s">
        <v>119</v>
      </c>
      <c r="C124" s="21">
        <f>C125+C126+C127</f>
        <v>0</v>
      </c>
      <c r="D124" s="21">
        <f>D125+D126+D127</f>
        <v>0</v>
      </c>
      <c r="E124" s="21">
        <f>E125+E126+E127</f>
        <v>0</v>
      </c>
      <c r="F124" s="21">
        <f>F125+F126+F127</f>
        <v>0</v>
      </c>
      <c r="G124" s="21">
        <f>G125+G126+G127</f>
        <v>0</v>
      </c>
    </row>
    <row r="125" spans="1:7" ht="12.75">
      <c r="A125" s="10" t="s">
        <v>120</v>
      </c>
      <c r="B125" s="11" t="s">
        <v>124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</row>
    <row r="126" spans="1:7" ht="24">
      <c r="A126" s="10" t="s">
        <v>121</v>
      </c>
      <c r="B126" s="11" t="s">
        <v>164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</row>
    <row r="127" spans="1:7" ht="12.75">
      <c r="A127" s="10" t="s">
        <v>122</v>
      </c>
      <c r="B127" s="11" t="s">
        <v>125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</row>
    <row r="128" spans="1:7" ht="12.75">
      <c r="A128" s="15" t="s">
        <v>123</v>
      </c>
      <c r="B128" s="28" t="s">
        <v>126</v>
      </c>
      <c r="C128" s="27">
        <f>C129+C130+C131+C132</f>
        <v>0</v>
      </c>
      <c r="D128" s="27">
        <f>D129+D130+D131+D132</f>
        <v>0</v>
      </c>
      <c r="E128" s="27">
        <f>E129+E130+E131+E132</f>
        <v>0</v>
      </c>
      <c r="F128" s="27">
        <f>F129+F130+F131+F132</f>
        <v>0</v>
      </c>
      <c r="G128" s="27">
        <f>G129+G130+G131+G132</f>
        <v>0</v>
      </c>
    </row>
    <row r="129" spans="1:7" ht="12.75">
      <c r="A129" s="10" t="s">
        <v>127</v>
      </c>
      <c r="B129" s="11" t="s">
        <v>131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</row>
    <row r="130" spans="1:7" ht="12.75">
      <c r="A130" s="10" t="s">
        <v>128</v>
      </c>
      <c r="B130" s="11" t="s">
        <v>132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</row>
    <row r="131" spans="1:7" ht="12.75">
      <c r="A131" s="10" t="s">
        <v>129</v>
      </c>
      <c r="B131" s="11" t="s">
        <v>133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</row>
    <row r="132" spans="1:7" ht="12.75" customHeight="1">
      <c r="A132" s="10" t="s">
        <v>130</v>
      </c>
      <c r="B132" s="11" t="s">
        <v>134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</row>
    <row r="133" spans="1:7" ht="12.75" customHeight="1">
      <c r="A133" s="15" t="s">
        <v>135</v>
      </c>
      <c r="B133" s="9" t="s">
        <v>138</v>
      </c>
      <c r="C133" s="21">
        <f>C134+C137</f>
        <v>102274484</v>
      </c>
      <c r="D133" s="21">
        <f>D134+D137</f>
        <v>111621016</v>
      </c>
      <c r="E133" s="21">
        <f>E134+E137</f>
        <v>111621016</v>
      </c>
      <c r="F133" s="21">
        <f>F134+F137</f>
        <v>111621016</v>
      </c>
      <c r="G133" s="21">
        <f>G134+G137</f>
        <v>113535644</v>
      </c>
    </row>
    <row r="134" spans="1:7" ht="12.75" customHeight="1">
      <c r="A134" s="10" t="s">
        <v>136</v>
      </c>
      <c r="B134" s="11" t="s">
        <v>139</v>
      </c>
      <c r="C134" s="22">
        <f>C135+C136</f>
        <v>102274484</v>
      </c>
      <c r="D134" s="22">
        <f>D135+D136</f>
        <v>111621016</v>
      </c>
      <c r="E134" s="22">
        <f>E135+E136</f>
        <v>111621016</v>
      </c>
      <c r="F134" s="22">
        <f>F135+F136</f>
        <v>111621016</v>
      </c>
      <c r="G134" s="22">
        <f>G135+G136</f>
        <v>113535644</v>
      </c>
    </row>
    <row r="135" spans="1:7" ht="12.75" customHeight="1">
      <c r="A135" s="10"/>
      <c r="B135" s="29" t="s">
        <v>183</v>
      </c>
      <c r="C135" s="23">
        <v>17045596</v>
      </c>
      <c r="D135" s="23">
        <v>26392128</v>
      </c>
      <c r="E135" s="23">
        <v>27383086</v>
      </c>
      <c r="F135" s="23">
        <v>27429540</v>
      </c>
      <c r="G135" s="23">
        <v>87659472</v>
      </c>
    </row>
    <row r="136" spans="1:7" ht="12.75" customHeight="1">
      <c r="A136" s="10"/>
      <c r="B136" s="29" t="s">
        <v>184</v>
      </c>
      <c r="C136" s="23">
        <v>85228888</v>
      </c>
      <c r="D136" s="23">
        <v>85228888</v>
      </c>
      <c r="E136" s="23">
        <v>84237930</v>
      </c>
      <c r="F136" s="23">
        <v>84191476</v>
      </c>
      <c r="G136" s="23">
        <v>25876172</v>
      </c>
    </row>
    <row r="137" spans="1:7" ht="12.75" customHeight="1">
      <c r="A137" s="10" t="s">
        <v>137</v>
      </c>
      <c r="B137" s="11" t="s">
        <v>140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</row>
    <row r="138" spans="1:7" ht="12.75" customHeight="1">
      <c r="A138" s="15" t="s">
        <v>141</v>
      </c>
      <c r="B138" s="9" t="s">
        <v>147</v>
      </c>
      <c r="C138" s="27">
        <v>0</v>
      </c>
      <c r="D138" s="27">
        <v>0</v>
      </c>
      <c r="E138" s="27">
        <v>0</v>
      </c>
      <c r="F138" s="27">
        <v>0</v>
      </c>
      <c r="G138" s="27">
        <v>1914628</v>
      </c>
    </row>
    <row r="139" spans="1:7" ht="12.75" customHeight="1">
      <c r="A139" s="15" t="s">
        <v>142</v>
      </c>
      <c r="B139" s="9" t="s">
        <v>148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</row>
    <row r="140" spans="1:7" ht="12.75" customHeight="1">
      <c r="A140" s="15" t="s">
        <v>143</v>
      </c>
      <c r="B140" s="9" t="s">
        <v>149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</row>
    <row r="141" spans="1:7" ht="12.75" customHeight="1">
      <c r="A141" s="15" t="s">
        <v>144</v>
      </c>
      <c r="B141" s="9" t="s">
        <v>150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</row>
    <row r="142" spans="1:7" ht="12.75" customHeight="1">
      <c r="A142" s="15" t="s">
        <v>145</v>
      </c>
      <c r="B142" s="9" t="s">
        <v>151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</row>
    <row r="143" spans="3:7" ht="12.75" customHeight="1">
      <c r="C143" s="3"/>
      <c r="D143" s="3"/>
      <c r="E143" s="3"/>
      <c r="F143" s="3"/>
      <c r="G143" s="3"/>
    </row>
    <row r="144" spans="1:7" ht="13.5" customHeight="1">
      <c r="A144" s="12" t="s">
        <v>146</v>
      </c>
      <c r="B144" s="13" t="s">
        <v>152</v>
      </c>
      <c r="C144" s="25">
        <f>C145+C146+C147+C148</f>
        <v>0</v>
      </c>
      <c r="D144" s="25">
        <f>D145+D146+D147+D148</f>
        <v>0</v>
      </c>
      <c r="E144" s="25">
        <f>E145+E146+E147+E148</f>
        <v>0</v>
      </c>
      <c r="F144" s="25">
        <f>F145+F146+F147+F148</f>
        <v>0</v>
      </c>
      <c r="G144" s="25">
        <f>G145+G146+G147+G148</f>
        <v>0</v>
      </c>
    </row>
    <row r="145" spans="1:7" ht="24.75" customHeight="1">
      <c r="A145" s="8" t="s">
        <v>153</v>
      </c>
      <c r="B145" s="9" t="s">
        <v>158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</row>
    <row r="146" spans="1:7" ht="25.5">
      <c r="A146" s="8" t="s">
        <v>154</v>
      </c>
      <c r="B146" s="9" t="s">
        <v>159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</row>
    <row r="147" spans="1:7" ht="12.75">
      <c r="A147" s="8" t="s">
        <v>155</v>
      </c>
      <c r="B147" s="9" t="s">
        <v>160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</row>
    <row r="148" spans="1:7" ht="12.75">
      <c r="A148" s="8" t="s">
        <v>156</v>
      </c>
      <c r="B148" s="9" t="s">
        <v>161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</row>
    <row r="149" spans="3:7" ht="12.75">
      <c r="C149" s="3"/>
      <c r="D149" s="3"/>
      <c r="E149" s="3"/>
      <c r="F149" s="3"/>
      <c r="G149" s="3"/>
    </row>
    <row r="150" spans="1:7" ht="27" customHeight="1">
      <c r="A150" s="12" t="s">
        <v>157</v>
      </c>
      <c r="B150" s="13" t="s">
        <v>162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</row>
    <row r="151" spans="3:7" ht="12.75" customHeight="1">
      <c r="C151" s="3"/>
      <c r="D151" s="3"/>
      <c r="E151" s="3"/>
      <c r="F151" s="3"/>
      <c r="G151" s="3"/>
    </row>
    <row r="152" spans="1:7" ht="13.5" customHeight="1">
      <c r="A152" s="37" t="s">
        <v>115</v>
      </c>
      <c r="B152" s="38" t="s">
        <v>165</v>
      </c>
      <c r="C152" s="39">
        <f>C123+C144+C150</f>
        <v>102274484</v>
      </c>
      <c r="D152" s="39">
        <f>D123+D144+D150</f>
        <v>111621016</v>
      </c>
      <c r="E152" s="39">
        <f>E123+E144+E150</f>
        <v>111621016</v>
      </c>
      <c r="F152" s="39">
        <f>F123+F144+F150</f>
        <v>111621016</v>
      </c>
      <c r="G152" s="39">
        <f>G123+G144+G150</f>
        <v>115450272</v>
      </c>
    </row>
    <row r="153" spans="1:7" ht="12.75" customHeight="1">
      <c r="A153" s="19" t="s">
        <v>187</v>
      </c>
      <c r="B153" s="17" t="s">
        <v>189</v>
      </c>
      <c r="C153" s="26">
        <v>17045596</v>
      </c>
      <c r="D153" s="26">
        <v>26392128</v>
      </c>
      <c r="E153" s="26">
        <v>27383086</v>
      </c>
      <c r="F153" s="26">
        <v>27429540</v>
      </c>
      <c r="G153" s="26">
        <v>87659472</v>
      </c>
    </row>
    <row r="154" spans="1:7" ht="12.75" customHeight="1">
      <c r="A154" s="19" t="s">
        <v>188</v>
      </c>
      <c r="B154" s="17" t="s">
        <v>190</v>
      </c>
      <c r="C154" s="26">
        <v>85228888</v>
      </c>
      <c r="D154" s="26">
        <v>85228888</v>
      </c>
      <c r="E154" s="26">
        <v>84237930</v>
      </c>
      <c r="F154" s="26">
        <v>84191476</v>
      </c>
      <c r="G154" s="26">
        <v>25876172</v>
      </c>
    </row>
    <row r="155" spans="3:7" ht="12.75">
      <c r="C155" s="3"/>
      <c r="D155" s="3"/>
      <c r="E155" s="3"/>
      <c r="F155" s="3"/>
      <c r="G155" s="3"/>
    </row>
    <row r="156" spans="1:7" ht="24" customHeight="1">
      <c r="A156" s="40" t="s">
        <v>192</v>
      </c>
      <c r="B156" s="35" t="s">
        <v>191</v>
      </c>
      <c r="C156" s="36">
        <f>C117+C153</f>
        <v>107881507</v>
      </c>
      <c r="D156" s="36">
        <f>D117+D153</f>
        <v>117605102</v>
      </c>
      <c r="E156" s="36">
        <f>E117+E153</f>
        <v>134854744</v>
      </c>
      <c r="F156" s="36">
        <f>F117+F153</f>
        <v>141813585</v>
      </c>
      <c r="G156" s="36">
        <f>G117+G153</f>
        <v>208115124</v>
      </c>
    </row>
    <row r="157" spans="1:7" ht="12.75">
      <c r="A157" s="33"/>
      <c r="B157" s="33"/>
      <c r="C157" s="34"/>
      <c r="D157" s="34"/>
      <c r="E157" s="34"/>
      <c r="F157" s="34"/>
      <c r="G157" s="34"/>
    </row>
    <row r="158" spans="1:7" ht="24">
      <c r="A158" s="35" t="s">
        <v>193</v>
      </c>
      <c r="B158" s="35" t="s">
        <v>194</v>
      </c>
      <c r="C158" s="36">
        <f>C119+C154</f>
        <v>119612350</v>
      </c>
      <c r="D158" s="36">
        <f>D119+D154</f>
        <v>119612350</v>
      </c>
      <c r="E158" s="36">
        <f>E119+E154</f>
        <v>165016681</v>
      </c>
      <c r="F158" s="36">
        <f>F119+F154</f>
        <v>194214639</v>
      </c>
      <c r="G158" s="36">
        <f>G119+G154</f>
        <v>139567318</v>
      </c>
    </row>
    <row r="159" spans="1:7" ht="12.75">
      <c r="A159" s="2"/>
      <c r="C159" s="3"/>
      <c r="D159" s="3"/>
      <c r="E159" s="3"/>
      <c r="F159" s="3"/>
      <c r="G159" s="3"/>
    </row>
    <row r="160" spans="1:7" ht="13.5" customHeight="1">
      <c r="A160" s="38" t="s">
        <v>195</v>
      </c>
      <c r="B160" s="38" t="s">
        <v>219</v>
      </c>
      <c r="C160" s="39">
        <f>C156+C158</f>
        <v>227493857</v>
      </c>
      <c r="D160" s="39">
        <f>D156+D158</f>
        <v>237217452</v>
      </c>
      <c r="E160" s="39">
        <f>E156+E158</f>
        <v>299871425</v>
      </c>
      <c r="F160" s="39">
        <f>F156+F158</f>
        <v>336028224</v>
      </c>
      <c r="G160" s="39">
        <f>G156+G158</f>
        <v>347682442</v>
      </c>
    </row>
    <row r="175" ht="12.75" customHeight="1"/>
    <row r="176" ht="12.75" customHeight="1"/>
    <row r="200" ht="16.5" customHeight="1"/>
    <row r="225" ht="15" customHeight="1"/>
  </sheetData>
  <sheetProtection/>
  <mergeCells count="4">
    <mergeCell ref="A1:D1"/>
    <mergeCell ref="A2:D2"/>
    <mergeCell ref="A3:D3"/>
    <mergeCell ref="A4:D4"/>
  </mergeCells>
  <printOptions/>
  <pageMargins left="0.16" right="0.11" top="0.17" bottom="0.24" header="0.16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Ordas Körjegyzőség</dc:creator>
  <cp:keywords/>
  <dc:description/>
  <cp:lastModifiedBy>User</cp:lastModifiedBy>
  <cp:lastPrinted>2020-03-04T18:41:44Z</cp:lastPrinted>
  <dcterms:created xsi:type="dcterms:W3CDTF">2014-02-19T12:17:10Z</dcterms:created>
  <dcterms:modified xsi:type="dcterms:W3CDTF">2020-03-04T18:42:21Z</dcterms:modified>
  <cp:category/>
  <cp:version/>
  <cp:contentType/>
  <cp:contentStatus/>
</cp:coreProperties>
</file>