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. DOKUMENTUMOK\TESTÜLETI JKV.RENDELETEK\2016\2015 évi zárszámadás\táblák\"/>
    </mc:Choice>
  </mc:AlternateContent>
  <bookViews>
    <workbookView xWindow="0" yWindow="0" windowWidth="19200" windowHeight="12885"/>
  </bookViews>
  <sheets>
    <sheet name="1.3 önk fel. " sheetId="1" r:id="rId1"/>
  </sheets>
  <externalReferences>
    <externalReference r:id="rId2"/>
  </externalReferences>
  <definedNames>
    <definedName name="_xlnm.Print_Area" localSheetId="0">'1.3 önk fel. '!$A$1:$F$159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9" i="1" l="1"/>
  <c r="D149" i="1"/>
  <c r="C149" i="1"/>
  <c r="E144" i="1"/>
  <c r="D144" i="1"/>
  <c r="C144" i="1"/>
  <c r="E137" i="1"/>
  <c r="D137" i="1"/>
  <c r="C137" i="1"/>
  <c r="E133" i="1"/>
  <c r="E157" i="1" s="1"/>
  <c r="D133" i="1"/>
  <c r="D157" i="1" s="1"/>
  <c r="C133" i="1"/>
  <c r="C157" i="1" s="1"/>
  <c r="E123" i="1"/>
  <c r="E118" i="1" s="1"/>
  <c r="D123" i="1"/>
  <c r="C123" i="1"/>
  <c r="C118" i="1" s="1"/>
  <c r="D118" i="1"/>
  <c r="F109" i="1"/>
  <c r="E109" i="1"/>
  <c r="E102" i="1"/>
  <c r="D102" i="1"/>
  <c r="F102" i="1" s="1"/>
  <c r="C102" i="1"/>
  <c r="F100" i="1"/>
  <c r="E100" i="1"/>
  <c r="F99" i="1"/>
  <c r="E99" i="1"/>
  <c r="F98" i="1"/>
  <c r="E98" i="1"/>
  <c r="E97" i="1"/>
  <c r="E132" i="1" s="1"/>
  <c r="E158" i="1" s="1"/>
  <c r="F158" i="1" s="1"/>
  <c r="D97" i="1"/>
  <c r="D132" i="1" s="1"/>
  <c r="D158" i="1" s="1"/>
  <c r="C97" i="1"/>
  <c r="C132" i="1" s="1"/>
  <c r="C158" i="1" s="1"/>
  <c r="C90" i="1"/>
  <c r="E79" i="1"/>
  <c r="D79" i="1"/>
  <c r="E76" i="1"/>
  <c r="D76" i="1"/>
  <c r="C76" i="1"/>
  <c r="E67" i="1"/>
  <c r="E90" i="1" s="1"/>
  <c r="D67" i="1"/>
  <c r="D90" i="1" s="1"/>
  <c r="E61" i="1"/>
  <c r="D61" i="1"/>
  <c r="C61" i="1"/>
  <c r="E56" i="1"/>
  <c r="D56" i="1"/>
  <c r="C56" i="1"/>
  <c r="E50" i="1"/>
  <c r="D50" i="1"/>
  <c r="C50" i="1"/>
  <c r="E49" i="1"/>
  <c r="E48" i="1"/>
  <c r="E47" i="1"/>
  <c r="E46" i="1"/>
  <c r="E45" i="1"/>
  <c r="F44" i="1"/>
  <c r="E44" i="1"/>
  <c r="F43" i="1"/>
  <c r="E43" i="1"/>
  <c r="E42" i="1"/>
  <c r="E41" i="1"/>
  <c r="F40" i="1"/>
  <c r="E40" i="1"/>
  <c r="F39" i="1"/>
  <c r="E38" i="1"/>
  <c r="F38" i="1" s="1"/>
  <c r="D38" i="1"/>
  <c r="C38" i="1"/>
  <c r="E30" i="1"/>
  <c r="D30" i="1"/>
  <c r="C30" i="1"/>
  <c r="E23" i="1"/>
  <c r="D23" i="1"/>
  <c r="C23" i="1"/>
  <c r="F21" i="1"/>
  <c r="E16" i="1"/>
  <c r="D16" i="1"/>
  <c r="D66" i="1" s="1"/>
  <c r="C16" i="1"/>
  <c r="E9" i="1"/>
  <c r="E66" i="1" s="1"/>
  <c r="D9" i="1"/>
  <c r="C9" i="1"/>
  <c r="C66" i="1" s="1"/>
  <c r="C91" i="1" s="1"/>
  <c r="E91" i="1" l="1"/>
  <c r="F66" i="1"/>
  <c r="D91" i="1"/>
  <c r="F16" i="1"/>
  <c r="F97" i="1"/>
  <c r="F132" i="1" s="1"/>
  <c r="F91" i="1" l="1"/>
</calcChain>
</file>

<file path=xl/sharedStrings.xml><?xml version="1.0" encoding="utf-8"?>
<sst xmlns="http://schemas.openxmlformats.org/spreadsheetml/2006/main" count="317" uniqueCount="272">
  <si>
    <t xml:space="preserve"> 3. melléklet a 14/2016. (IV. 22.) önkormányzati rendelethez</t>
  </si>
  <si>
    <t>TÉGLÁS VÁROS ÖNKORMÁNYZATÁNAK 
2015. ÉVI ÖNKÉNTVÁLLALT FELDATAINAK MÉRLEGE</t>
  </si>
  <si>
    <t>B E V É T E L E K</t>
  </si>
  <si>
    <t>Ezer forintban</t>
  </si>
  <si>
    <t>Sor-
szám</t>
  </si>
  <si>
    <t>Bevételi jogcím</t>
  </si>
  <si>
    <t>2015. évi eredeti  előirányzat</t>
  </si>
  <si>
    <t>2015. évi módosított  előirányzat</t>
  </si>
  <si>
    <t>Teljesítés</t>
  </si>
  <si>
    <t>Teljesítés                 %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</si>
  <si>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</si>
  <si>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</si>
  <si>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</si>
  <si>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</si>
  <si>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</si>
  <si>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</si>
  <si>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</si>
  <si>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</si>
  <si>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</si>
  <si>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</si>
  <si>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</si>
  <si>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</si>
  <si>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</si>
  <si>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</si>
  <si>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</si>
  <si>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</si>
  <si>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központosított előirányzatok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</si>
  <si>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</si>
  <si>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</si>
  <si>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</si>
  <si>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</si>
  <si>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</si>
  <si>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</si>
  <si>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</si>
  <si>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</si>
  <si>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</si>
  <si>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</si>
  <si>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</si>
  <si>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</si>
  <si>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</si>
  <si>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</si>
  <si>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</si>
  <si>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</si>
  <si>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</si>
  <si>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</si>
  <si>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</si>
  <si>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</si>
  <si>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</si>
  <si>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</si>
  <si>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</si>
  <si>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Felh. célú visszatérítendő támogatások, kölcsönök visszatérülése</t>
  </si>
  <si>
    <t>3.4.</t>
  </si>
  <si>
    <t>Felh.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</si>
  <si>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</si>
  <si>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</si>
  <si>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</si>
  <si>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</si>
  <si>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</si>
  <si>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</si>
  <si>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</si>
  <si>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(4.1.1.+ 4.1.2.+ 4.1.3.)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</si>
  <si>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</si>
  <si>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</si>
  <si>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</si>
  <si>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</si>
  <si>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</si>
  <si>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</si>
  <si>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</si>
  <si>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</si>
  <si>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</si>
  <si>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</si>
  <si>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</si>
  <si>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</si>
  <si>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</si>
  <si>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</si>
  <si>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</si>
  <si>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</si>
  <si>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</si>
  <si>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</si>
  <si>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</si>
  <si>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</si>
  <si>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</si>
  <si>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</si>
  <si>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</si>
  <si>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</si>
  <si>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</si>
  <si>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</si>
  <si>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</si>
  <si>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</si>
  <si>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</si>
  <si>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</si>
  <si>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</si>
  <si>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Alkalmazottak térítése</t>
  </si>
  <si>
    <t>5.10.</t>
  </si>
  <si>
    <t xml:space="preserve">Biztosító által fizetett kártérítés </t>
  </si>
  <si>
    <t>5.11.</t>
  </si>
  <si>
    <t>Egyéb működési bevételek</t>
  </si>
  <si>
    <t>6.</t>
  </si>
  <si>
    <t>Felhalmozási bevételek (6.1.+…+6.5.)</t>
  </si>
  <si>
    <t>6.1.</t>
  </si>
  <si>
    <t>Ingatlanok, immateriális javak értékesítése</t>
  </si>
  <si>
    <t>6.2.</t>
  </si>
  <si>
    <t>Tárgyi eszközök hasznosítása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</si>
  <si>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</si>
  <si>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</si>
  <si>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</si>
  <si>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</si>
  <si>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</si>
  <si>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</si>
  <si>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</si>
  <si>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</si>
  <si>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</si>
  <si>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Műk. célú garancia- és kezességvállalásból megtérülések ÁH-n kívülről</t>
  </si>
  <si>
    <t>7.2.</t>
  </si>
  <si>
    <t>Műk. célú visszatérítendő tám.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</si>
  <si>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</si>
  <si>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</si>
  <si>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</si>
  <si>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</si>
  <si>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</si>
  <si>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</si>
  <si>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</si>
  <si>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gar.- és kezességvállalásból megtérülések ÁH-n kívülről</t>
  </si>
  <si>
    <t>8.2.</t>
  </si>
  <si>
    <t>Felhalm. célú visszatérítendő tám.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</si>
  <si>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</si>
  <si>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</si>
  <si>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</si>
  <si>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</si>
  <si>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</si>
  <si>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</si>
  <si>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</si>
  <si>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</si>
  <si>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</si>
  <si>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</si>
  <si>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</si>
  <si>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</si>
  <si>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</si>
  <si>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</si>
  <si>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</si>
  <si>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</si>
  <si>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</si>
  <si>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</si>
  <si>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</si>
  <si>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</si>
  <si>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</si>
  <si>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</si>
  <si>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</si>
  <si>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</si>
  <si>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</si>
  <si>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</si>
  <si>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</si>
  <si>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</si>
  <si>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</si>
  <si>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</si>
  <si>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</si>
  <si>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</si>
  <si>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</si>
  <si>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</si>
  <si>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</si>
  <si>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</si>
  <si>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</si>
  <si>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</si>
  <si>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</si>
  <si>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</si>
  <si>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</si>
  <si>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</si>
  <si>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</si>
  <si>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</si>
  <si>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</si>
  <si>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</si>
  <si>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</si>
  <si>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</si>
  <si>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</si>
  <si>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</si>
  <si>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</si>
  <si>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</si>
  <si>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</si>
  <si>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</si>
  <si>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</si>
  <si>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BEV. ÖSSZESEN: (9+16)</t>
  </si>
  <si>
    <t>K I A D Á S O K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</si>
  <si>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</si>
  <si>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</si>
  <si>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</si>
  <si>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</si>
  <si>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</si>
  <si>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</si>
  <si>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</si>
  <si>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</si>
  <si>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</si>
  <si>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</si>
  <si>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</si>
  <si>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</si>
  <si>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</si>
  <si>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</si>
  <si>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</si>
  <si>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</si>
  <si>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</si>
  <si>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</si>
  <si>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</si>
  <si>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</si>
  <si>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</si>
  <si>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</si>
  <si>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</si>
  <si>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</si>
  <si>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</si>
  <si>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</si>
  <si>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</si>
  <si>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</si>
  <si>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</si>
  <si>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</si>
  <si>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</si>
  <si>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</si>
  <si>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</si>
  <si>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</si>
  <si>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1.8-ből: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</si>
  <si>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</si>
  <si>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</si>
  <si>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</si>
  <si>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</si>
  <si>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</si>
  <si>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</si>
  <si>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</si>
  <si>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</si>
  <si>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- Garancia- és kezességvállalásból kifizetés ÁH-n belülre</t>
  </si>
  <si>
    <t>2.7.</t>
  </si>
  <si>
    <t xml:space="preserve">   - Visszatérítendő támogatások, kölcsönök nyújtása ÁH-n belülre</t>
  </si>
  <si>
    <t>2.8.</t>
  </si>
  <si>
    <t xml:space="preserve">   - Visszatérítendő tám. kölcsönök törlesztése ÁH-n belülre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</si>
  <si>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</si>
  <si>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</si>
  <si>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</si>
  <si>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</si>
  <si>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</si>
  <si>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 xml:space="preserve">   - Visszatérítendő tám. kölcsönök nyújtása ÁH-n kívülre</t>
  </si>
  <si>
    <t>2.12.</t>
  </si>
  <si>
    <t xml:space="preserve">   - Lakástámogatás</t>
  </si>
  <si>
    <t>2.13.</t>
  </si>
  <si>
    <t xml:space="preserve">   - Egyéb felh.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</si>
  <si>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</si>
  <si>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</si>
  <si>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</si>
  <si>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</si>
  <si>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</si>
  <si>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</si>
  <si>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</si>
  <si>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</si>
  <si>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</si>
  <si>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</si>
  <si>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</si>
  <si>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</si>
  <si>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</si>
  <si>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</si>
  <si>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</si>
  <si>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</si>
  <si>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</si>
  <si>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</si>
  <si>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</si>
  <si>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</si>
  <si>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</si>
  <si>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</si>
  <si>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</si>
  <si>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</si>
  <si>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</si>
  <si>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</si>
  <si>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</si>
  <si>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Váltókiadások</t>
  </si>
  <si>
    <t>10.</t>
  </si>
  <si>
    <t>FINANSZÍROZÁSI KIADÁSOK ÖSSZESEN: (4.+…+9.)</t>
  </si>
  <si>
    <t>11.</t>
  </si>
  <si>
    <t>KIADÁSOK ÖSSZESEN: (3.+10.)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</si>
</sst>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0.0%"/>
  </numFmts>
  <fonts count="15" x14ac:knownFonts="1">
    <font>
      <sz val="10"/>
      <name val="Times New Roman CE"/>
      <charset val="238"/>
    </font>
    <font>
      <sz val="12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133">
    <xf numFmtId="0" fontId="0" fillId="0" borderId="0" xfId="0"/>
    <xf numFmtId="0" fontId="1" fillId="0" borderId="0" xfId="1" applyFont="1" applyFill="1" applyProtection="1"/>
    <xf numFmtId="0" fontId="0" fillId="0" borderId="0" xfId="1" applyFont="1" applyFill="1" applyAlignment="1" applyProtection="1">
      <alignment horizontal="right" vertical="center"/>
    </xf>
    <xf numFmtId="0" fontId="1" fillId="0" borderId="0" xfId="1" applyFont="1" applyFill="1" applyAlignment="1" applyProtection="1">
      <alignment horizontal="center" wrapText="1"/>
    </xf>
    <xf numFmtId="0" fontId="1" fillId="0" borderId="0" xfId="1" applyFont="1" applyFill="1" applyAlignment="1" applyProtection="1">
      <alignment horizontal="center"/>
    </xf>
    <xf numFmtId="0" fontId="1" fillId="0" borderId="0" xfId="1" applyFont="1" applyFill="1" applyAlignment="1" applyProtection="1">
      <alignment horizontal="center"/>
    </xf>
    <xf numFmtId="164" fontId="3" fillId="0" borderId="0" xfId="1" applyNumberFormat="1" applyFont="1" applyFill="1" applyBorder="1" applyAlignment="1" applyProtection="1">
      <alignment horizontal="center" vertical="center"/>
    </xf>
    <xf numFmtId="164" fontId="4" fillId="0" borderId="1" xfId="1" applyNumberFormat="1" applyFont="1" applyFill="1" applyBorder="1" applyAlignment="1" applyProtection="1">
      <alignment horizontal="left" vertical="center"/>
    </xf>
    <xf numFmtId="164" fontId="4" fillId="0" borderId="1" xfId="1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0" fontId="7" fillId="0" borderId="7" xfId="1" applyFont="1" applyFill="1" applyBorder="1" applyAlignment="1" applyProtection="1">
      <alignment horizontal="center" vertical="center" wrapText="1"/>
    </xf>
    <xf numFmtId="0" fontId="7" fillId="0" borderId="8" xfId="1" applyFont="1" applyFill="1" applyBorder="1" applyAlignment="1" applyProtection="1">
      <alignment horizontal="center" vertical="center" wrapText="1"/>
    </xf>
    <xf numFmtId="0" fontId="7" fillId="0" borderId="9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left" vertical="center" wrapText="1" indent="1"/>
    </xf>
    <xf numFmtId="3" fontId="7" fillId="0" borderId="10" xfId="1" applyNumberFormat="1" applyFont="1" applyFill="1" applyBorder="1" applyAlignment="1" applyProtection="1">
      <alignment horizontal="right" vertical="center" wrapText="1" indent="1"/>
    </xf>
    <xf numFmtId="165" fontId="7" fillId="0" borderId="5" xfId="2" applyNumberFormat="1" applyFont="1" applyFill="1" applyBorder="1" applyAlignment="1" applyProtection="1">
      <alignment horizontal="right" vertical="center" wrapText="1" indent="1"/>
    </xf>
    <xf numFmtId="3" fontId="8" fillId="0" borderId="0" xfId="1" applyNumberFormat="1" applyFont="1" applyFill="1" applyProtection="1"/>
    <xf numFmtId="49" fontId="9" fillId="0" borderId="11" xfId="1" applyNumberFormat="1" applyFont="1" applyFill="1" applyBorder="1" applyAlignment="1" applyProtection="1">
      <alignment horizontal="left" vertical="center" wrapText="1" indent="1"/>
    </xf>
    <xf numFmtId="0" fontId="10" fillId="0" borderId="12" xfId="0" applyFont="1" applyBorder="1" applyAlignment="1" applyProtection="1">
      <alignment horizontal="left" wrapText="1" indent="1"/>
    </xf>
    <xf numFmtId="3" fontId="10" fillId="0" borderId="13" xfId="0" applyNumberFormat="1" applyFont="1" applyBorder="1" applyAlignment="1" applyProtection="1">
      <alignment horizontal="right" wrapText="1" indent="1"/>
    </xf>
    <xf numFmtId="165" fontId="11" fillId="0" borderId="9" xfId="2" applyNumberFormat="1" applyFont="1" applyFill="1" applyBorder="1" applyAlignment="1" applyProtection="1">
      <alignment horizontal="right" vertical="center" wrapText="1" indent="1"/>
    </xf>
    <xf numFmtId="49" fontId="9" fillId="0" borderId="14" xfId="1" applyNumberFormat="1" applyFont="1" applyFill="1" applyBorder="1" applyAlignment="1" applyProtection="1">
      <alignment horizontal="left" vertical="center" wrapText="1" indent="1"/>
    </xf>
    <xf numFmtId="0" fontId="10" fillId="0" borderId="15" xfId="0" applyFont="1" applyBorder="1" applyAlignment="1" applyProtection="1">
      <alignment horizontal="left" wrapText="1" indent="1"/>
    </xf>
    <xf numFmtId="3" fontId="10" fillId="0" borderId="16" xfId="0" applyNumberFormat="1" applyFont="1" applyBorder="1" applyAlignment="1" applyProtection="1">
      <alignment horizontal="right" wrapText="1" indent="1"/>
    </xf>
    <xf numFmtId="165" fontId="11" fillId="0" borderId="17" xfId="2" applyNumberFormat="1" applyFont="1" applyFill="1" applyBorder="1" applyAlignment="1" applyProtection="1">
      <alignment horizontal="right" vertical="center" wrapText="1" indent="1"/>
    </xf>
    <xf numFmtId="49" fontId="9" fillId="0" borderId="18" xfId="1" applyNumberFormat="1" applyFont="1" applyFill="1" applyBorder="1" applyAlignment="1" applyProtection="1">
      <alignment horizontal="left" vertical="center" wrapText="1" indent="1"/>
    </xf>
    <xf numFmtId="0" fontId="10" fillId="0" borderId="19" xfId="0" applyFont="1" applyBorder="1" applyAlignment="1" applyProtection="1">
      <alignment horizontal="left" wrapText="1" indent="1"/>
    </xf>
    <xf numFmtId="3" fontId="10" fillId="0" borderId="20" xfId="0" applyNumberFormat="1" applyFont="1" applyBorder="1" applyAlignment="1" applyProtection="1">
      <alignment horizontal="right" wrapText="1" indent="1"/>
    </xf>
    <xf numFmtId="165" fontId="11" fillId="0" borderId="21" xfId="2" applyNumberFormat="1" applyFont="1" applyFill="1" applyBorder="1" applyAlignment="1" applyProtection="1">
      <alignment horizontal="right" vertical="center" wrapText="1" indent="1"/>
    </xf>
    <xf numFmtId="0" fontId="12" fillId="0" borderId="3" xfId="0" applyFont="1" applyBorder="1" applyAlignment="1" applyProtection="1">
      <alignment horizontal="left" vertical="center" wrapText="1" indent="1"/>
    </xf>
    <xf numFmtId="3" fontId="12" fillId="0" borderId="10" xfId="0" applyNumberFormat="1" applyFont="1" applyBorder="1" applyAlignment="1" applyProtection="1">
      <alignment horizontal="right" vertical="center" wrapText="1" indent="1"/>
    </xf>
    <xf numFmtId="3" fontId="12" fillId="0" borderId="3" xfId="0" applyNumberFormat="1" applyFont="1" applyBorder="1" applyAlignment="1" applyProtection="1">
      <alignment horizontal="right" vertical="center" wrapText="1" indent="1"/>
    </xf>
    <xf numFmtId="165" fontId="7" fillId="0" borderId="22" xfId="2" applyNumberFormat="1" applyFont="1" applyFill="1" applyBorder="1" applyAlignment="1" applyProtection="1">
      <alignment horizontal="right" vertical="center" wrapText="1" indent="1"/>
    </xf>
    <xf numFmtId="3" fontId="10" fillId="0" borderId="13" xfId="0" applyNumberFormat="1" applyFont="1" applyBorder="1" applyAlignment="1" applyProtection="1">
      <alignment wrapText="1"/>
    </xf>
    <xf numFmtId="165" fontId="11" fillId="0" borderId="23" xfId="2" applyNumberFormat="1" applyFont="1" applyFill="1" applyBorder="1" applyAlignment="1" applyProtection="1">
      <alignment horizontal="right" vertical="center" wrapText="1" indent="1"/>
    </xf>
    <xf numFmtId="3" fontId="7" fillId="0" borderId="3" xfId="1" applyNumberFormat="1" applyFont="1" applyFill="1" applyBorder="1" applyAlignment="1" applyProtection="1">
      <alignment horizontal="right" vertical="center" wrapText="1" indent="1"/>
    </xf>
    <xf numFmtId="0" fontId="10" fillId="0" borderId="13" xfId="0" applyFont="1" applyBorder="1" applyAlignment="1" applyProtection="1">
      <alignment horizontal="left" wrapText="1" indent="1"/>
    </xf>
    <xf numFmtId="0" fontId="10" fillId="0" borderId="16" xfId="0" applyFont="1" applyBorder="1" applyAlignment="1" applyProtection="1">
      <alignment horizontal="left" wrapText="1" indent="1"/>
    </xf>
    <xf numFmtId="3" fontId="10" fillId="0" borderId="16" xfId="0" applyNumberFormat="1" applyFont="1" applyBorder="1" applyAlignment="1" applyProtection="1">
      <alignment horizontal="left" wrapText="1" indent="1"/>
    </xf>
    <xf numFmtId="0" fontId="10" fillId="0" borderId="15" xfId="0" quotePrefix="1" applyFont="1" applyBorder="1" applyAlignment="1" applyProtection="1">
      <alignment horizontal="left" wrapText="1" indent="1"/>
    </xf>
    <xf numFmtId="3" fontId="10" fillId="0" borderId="13" xfId="0" applyNumberFormat="1" applyFont="1" applyBorder="1" applyAlignment="1" applyProtection="1">
      <alignment horizontal="left" wrapText="1" indent="1"/>
    </xf>
    <xf numFmtId="165" fontId="7" fillId="0" borderId="23" xfId="2" applyNumberFormat="1" applyFont="1" applyFill="1" applyBorder="1" applyAlignment="1" applyProtection="1">
      <alignment horizontal="right" vertical="center" wrapText="1" indent="1"/>
    </xf>
    <xf numFmtId="165" fontId="7" fillId="0" borderId="17" xfId="2" applyNumberFormat="1" applyFont="1" applyFill="1" applyBorder="1" applyAlignment="1" applyProtection="1">
      <alignment horizontal="right" vertical="center" wrapText="1" indent="1"/>
    </xf>
    <xf numFmtId="3" fontId="10" fillId="0" borderId="20" xfId="0" applyNumberFormat="1" applyFont="1" applyBorder="1" applyAlignment="1" applyProtection="1">
      <alignment horizontal="left" wrapText="1" indent="1"/>
    </xf>
    <xf numFmtId="165" fontId="7" fillId="0" borderId="21" xfId="2" applyNumberFormat="1" applyFont="1" applyFill="1" applyBorder="1" applyAlignment="1" applyProtection="1">
      <alignment horizontal="right" vertical="center" wrapText="1" indent="1"/>
    </xf>
    <xf numFmtId="0" fontId="12" fillId="0" borderId="2" xfId="0" applyFont="1" applyBorder="1" applyAlignment="1" applyProtection="1">
      <alignment wrapText="1"/>
    </xf>
    <xf numFmtId="0" fontId="10" fillId="0" borderId="19" xfId="0" applyFont="1" applyBorder="1" applyAlignment="1" applyProtection="1">
      <alignment wrapText="1"/>
    </xf>
    <xf numFmtId="3" fontId="10" fillId="0" borderId="20" xfId="0" applyNumberFormat="1" applyFont="1" applyBorder="1" applyAlignment="1" applyProtection="1">
      <alignment horizontal="right" wrapText="1"/>
    </xf>
    <xf numFmtId="3" fontId="10" fillId="0" borderId="12" xfId="0" applyNumberFormat="1" applyFont="1" applyBorder="1" applyAlignment="1" applyProtection="1">
      <alignment horizontal="right" wrapText="1" indent="1"/>
    </xf>
    <xf numFmtId="165" fontId="7" fillId="0" borderId="24" xfId="2" applyNumberFormat="1" applyFont="1" applyFill="1" applyBorder="1" applyAlignment="1" applyProtection="1">
      <alignment horizontal="right" vertical="center" wrapText="1" indent="1"/>
    </xf>
    <xf numFmtId="3" fontId="10" fillId="0" borderId="19" xfId="0" applyNumberFormat="1" applyFont="1" applyBorder="1" applyAlignment="1" applyProtection="1">
      <alignment horizontal="right" wrapText="1" indent="1"/>
    </xf>
    <xf numFmtId="165" fontId="7" fillId="0" borderId="25" xfId="2" applyNumberFormat="1" applyFont="1" applyFill="1" applyBorder="1" applyAlignment="1" applyProtection="1">
      <alignment horizontal="right" vertical="center" wrapText="1" indent="1"/>
    </xf>
    <xf numFmtId="165" fontId="7" fillId="0" borderId="26" xfId="2" applyNumberFormat="1" applyFont="1" applyFill="1" applyBorder="1" applyAlignment="1" applyProtection="1">
      <alignment horizontal="right" vertical="center" wrapText="1" indent="1"/>
    </xf>
    <xf numFmtId="3" fontId="10" fillId="0" borderId="15" xfId="0" applyNumberFormat="1" applyFont="1" applyBorder="1" applyAlignment="1" applyProtection="1">
      <alignment horizontal="right" wrapText="1" indent="1"/>
    </xf>
    <xf numFmtId="0" fontId="10" fillId="0" borderId="11" xfId="0" applyFont="1" applyBorder="1" applyAlignment="1" applyProtection="1">
      <alignment wrapText="1"/>
    </xf>
    <xf numFmtId="0" fontId="10" fillId="0" borderId="14" xfId="0" applyFont="1" applyBorder="1" applyAlignment="1" applyProtection="1">
      <alignment wrapText="1"/>
    </xf>
    <xf numFmtId="0" fontId="10" fillId="0" borderId="19" xfId="0" applyFont="1" applyBorder="1" applyAlignment="1" applyProtection="1">
      <alignment horizontal="left" vertical="center" wrapText="1" indent="1"/>
    </xf>
    <xf numFmtId="0" fontId="12" fillId="0" borderId="3" xfId="0" applyFont="1" applyBorder="1" applyAlignment="1" applyProtection="1">
      <alignment wrapText="1"/>
    </xf>
    <xf numFmtId="3" fontId="12" fillId="0" borderId="10" xfId="0" applyNumberFormat="1" applyFont="1" applyBorder="1" applyAlignment="1" applyProtection="1">
      <alignment horizontal="right" wrapText="1" indent="1"/>
    </xf>
    <xf numFmtId="3" fontId="12" fillId="0" borderId="3" xfId="0" applyNumberFormat="1" applyFont="1" applyBorder="1" applyAlignment="1" applyProtection="1">
      <alignment horizontal="right" wrapText="1" indent="1"/>
    </xf>
    <xf numFmtId="0" fontId="12" fillId="0" borderId="27" xfId="0" applyFont="1" applyBorder="1" applyAlignment="1" applyProtection="1">
      <alignment wrapText="1"/>
    </xf>
    <xf numFmtId="3" fontId="12" fillId="0" borderId="28" xfId="0" applyNumberFormat="1" applyFont="1" applyBorder="1" applyAlignment="1" applyProtection="1">
      <alignment horizontal="right" wrapText="1" indent="1"/>
    </xf>
    <xf numFmtId="3" fontId="12" fillId="0" borderId="27" xfId="0" applyNumberFormat="1" applyFont="1" applyBorder="1" applyAlignment="1" applyProtection="1">
      <alignment horizontal="right" wrapText="1" indent="1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vertical="center" wrapText="1"/>
    </xf>
    <xf numFmtId="164" fontId="3" fillId="0" borderId="0" xfId="1" applyNumberFormat="1" applyFont="1" applyFill="1" applyBorder="1" applyAlignment="1" applyProtection="1">
      <alignment horizontal="right" vertical="center" wrapText="1" indent="1"/>
    </xf>
    <xf numFmtId="164" fontId="4" fillId="0" borderId="1" xfId="1" applyNumberFormat="1" applyFont="1" applyFill="1" applyBorder="1" applyAlignment="1" applyProtection="1">
      <alignment horizontal="left"/>
    </xf>
    <xf numFmtId="164" fontId="4" fillId="0" borderId="1" xfId="1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right"/>
    </xf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10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left" vertical="center" wrapText="1" indent="1"/>
    </xf>
    <xf numFmtId="0" fontId="7" fillId="0" borderId="7" xfId="1" applyFont="1" applyFill="1" applyBorder="1" applyAlignment="1" applyProtection="1">
      <alignment vertical="center" wrapText="1"/>
    </xf>
    <xf numFmtId="3" fontId="7" fillId="0" borderId="8" xfId="1" applyNumberFormat="1" applyFont="1" applyFill="1" applyBorder="1" applyAlignment="1" applyProtection="1">
      <alignment horizontal="right" vertical="center" wrapText="1" indent="1"/>
    </xf>
    <xf numFmtId="165" fontId="7" fillId="0" borderId="9" xfId="2" applyNumberFormat="1" applyFont="1" applyFill="1" applyBorder="1" applyAlignment="1" applyProtection="1">
      <alignment horizontal="right" vertical="center" wrapText="1" indent="1"/>
    </xf>
    <xf numFmtId="3" fontId="1" fillId="0" borderId="0" xfId="1" applyNumberFormat="1" applyFill="1" applyProtection="1"/>
    <xf numFmtId="49" fontId="9" fillId="0" borderId="29" xfId="1" applyNumberFormat="1" applyFont="1" applyFill="1" applyBorder="1" applyAlignment="1" applyProtection="1">
      <alignment horizontal="left" vertical="center" wrapText="1" indent="1"/>
    </xf>
    <xf numFmtId="0" fontId="9" fillId="0" borderId="30" xfId="1" applyFont="1" applyFill="1" applyBorder="1" applyAlignment="1" applyProtection="1">
      <alignment horizontal="left" vertical="center" wrapText="1" indent="1"/>
    </xf>
    <xf numFmtId="3" fontId="9" fillId="0" borderId="8" xfId="1" applyNumberFormat="1" applyFont="1" applyFill="1" applyBorder="1" applyAlignment="1" applyProtection="1">
      <alignment horizontal="right" vertical="center" wrapText="1" indent="1"/>
    </xf>
    <xf numFmtId="0" fontId="11" fillId="0" borderId="0" xfId="1" applyFont="1" applyFill="1" applyProtection="1"/>
    <xf numFmtId="0" fontId="9" fillId="0" borderId="15" xfId="1" applyFont="1" applyFill="1" applyBorder="1" applyAlignment="1" applyProtection="1">
      <alignment horizontal="left" vertical="center" wrapText="1" indent="1"/>
    </xf>
    <xf numFmtId="3" fontId="9" fillId="0" borderId="15" xfId="1" applyNumberFormat="1" applyFont="1" applyFill="1" applyBorder="1" applyAlignment="1" applyProtection="1">
      <alignment horizontal="right" vertical="center" wrapText="1" indent="1"/>
    </xf>
    <xf numFmtId="3" fontId="9" fillId="0" borderId="13" xfId="1" applyNumberFormat="1" applyFont="1" applyFill="1" applyBorder="1" applyAlignment="1" applyProtection="1">
      <alignment horizontal="right" vertical="center" wrapText="1" indent="1"/>
    </xf>
    <xf numFmtId="0" fontId="9" fillId="0" borderId="31" xfId="1" applyFont="1" applyFill="1" applyBorder="1" applyAlignment="1" applyProtection="1">
      <alignment horizontal="left" vertical="center" wrapText="1" indent="1"/>
    </xf>
    <xf numFmtId="0" fontId="9" fillId="0" borderId="0" xfId="1" applyFont="1" applyFill="1" applyBorder="1" applyAlignment="1" applyProtection="1">
      <alignment horizontal="left" vertical="center" wrapText="1" indent="1"/>
    </xf>
    <xf numFmtId="3" fontId="9" fillId="0" borderId="20" xfId="1" applyNumberFormat="1" applyFont="1" applyFill="1" applyBorder="1" applyAlignment="1" applyProtection="1">
      <alignment horizontal="right" vertical="center" wrapText="1" indent="1"/>
    </xf>
    <xf numFmtId="0" fontId="9" fillId="0" borderId="19" xfId="1" applyFont="1" applyFill="1" applyBorder="1" applyAlignment="1" applyProtection="1">
      <alignment horizontal="left" vertical="center" wrapText="1" indent="6"/>
    </xf>
    <xf numFmtId="3" fontId="9" fillId="0" borderId="20" xfId="1" applyNumberFormat="1" applyFont="1" applyFill="1" applyBorder="1" applyAlignment="1" applyProtection="1">
      <alignment horizontal="right" vertical="center" indent="1"/>
    </xf>
    <xf numFmtId="0" fontId="9" fillId="0" borderId="15" xfId="1" applyFont="1" applyFill="1" applyBorder="1" applyAlignment="1" applyProtection="1">
      <alignment horizontal="left" indent="6"/>
    </xf>
    <xf numFmtId="0" fontId="9" fillId="0" borderId="15" xfId="1" applyFont="1" applyFill="1" applyBorder="1" applyAlignment="1" applyProtection="1">
      <alignment horizontal="left" vertical="center" wrapText="1" indent="6"/>
    </xf>
    <xf numFmtId="49" fontId="9" fillId="0" borderId="32" xfId="1" applyNumberFormat="1" applyFont="1" applyFill="1" applyBorder="1" applyAlignment="1" applyProtection="1">
      <alignment horizontal="left" vertical="center" wrapText="1" indent="1"/>
    </xf>
    <xf numFmtId="3" fontId="9" fillId="0" borderId="33" xfId="1" applyNumberFormat="1" applyFont="1" applyFill="1" applyBorder="1" applyAlignment="1" applyProtection="1">
      <alignment horizontal="righ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1"/>
    </xf>
    <xf numFmtId="49" fontId="9" fillId="0" borderId="34" xfId="1" applyNumberFormat="1" applyFont="1" applyFill="1" applyBorder="1" applyAlignment="1" applyProtection="1">
      <alignment horizontal="left" vertical="center" wrapText="1" indent="1"/>
    </xf>
    <xf numFmtId="3" fontId="9" fillId="0" borderId="0" xfId="1" applyNumberFormat="1" applyFont="1" applyFill="1" applyBorder="1" applyAlignment="1" applyProtection="1">
      <alignment horizontal="right" vertical="center" wrapText="1" indent="1"/>
    </xf>
    <xf numFmtId="3" fontId="9" fillId="0" borderId="35" xfId="1" applyNumberFormat="1" applyFont="1" applyFill="1" applyBorder="1" applyAlignment="1" applyProtection="1">
      <alignment horizontal="right" vertical="center" wrapText="1" indent="1"/>
    </xf>
    <xf numFmtId="3" fontId="9" fillId="0" borderId="28" xfId="1" applyNumberFormat="1" applyFont="1" applyFill="1" applyBorder="1" applyAlignment="1" applyProtection="1">
      <alignment horizontal="right" vertical="center" wrapText="1" indent="1"/>
    </xf>
    <xf numFmtId="0" fontId="7" fillId="0" borderId="10" xfId="1" applyFont="1" applyFill="1" applyBorder="1" applyAlignment="1" applyProtection="1">
      <alignment vertical="center" wrapText="1"/>
    </xf>
    <xf numFmtId="3" fontId="13" fillId="0" borderId="3" xfId="1" applyNumberFormat="1" applyFont="1" applyFill="1" applyBorder="1" applyAlignment="1" applyProtection="1">
      <alignment horizontal="right" vertical="center" wrapText="1" indent="1"/>
    </xf>
    <xf numFmtId="0" fontId="9" fillId="0" borderId="19" xfId="1" applyFont="1" applyFill="1" applyBorder="1" applyAlignment="1" applyProtection="1">
      <alignment horizontal="left" vertical="center" wrapText="1" indent="1"/>
    </xf>
    <xf numFmtId="0" fontId="10" fillId="0" borderId="15" xfId="0" applyFont="1" applyBorder="1" applyAlignment="1" applyProtection="1">
      <alignment horizontal="left" vertical="center" wrapText="1" indent="3"/>
    </xf>
    <xf numFmtId="3" fontId="10" fillId="0" borderId="15" xfId="0" applyNumberFormat="1" applyFont="1" applyBorder="1" applyAlignment="1" applyProtection="1">
      <alignment horizontal="righ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3"/>
    </xf>
    <xf numFmtId="0" fontId="9" fillId="0" borderId="15" xfId="1" applyFont="1" applyFill="1" applyBorder="1" applyAlignment="1" applyProtection="1">
      <alignment horizontal="left" vertical="center" wrapText="1" indent="3"/>
    </xf>
    <xf numFmtId="3" fontId="9" fillId="0" borderId="19" xfId="1" applyNumberFormat="1" applyFont="1" applyFill="1" applyBorder="1" applyAlignment="1" applyProtection="1">
      <alignment horizontal="right" vertical="center" wrapText="1" indent="1"/>
    </xf>
    <xf numFmtId="0" fontId="13" fillId="0" borderId="10" xfId="1" applyFont="1" applyFill="1" applyBorder="1" applyAlignment="1" applyProtection="1">
      <alignment horizontal="left" vertical="center" wrapText="1" indent="1"/>
    </xf>
    <xf numFmtId="165" fontId="13" fillId="0" borderId="22" xfId="2" applyNumberFormat="1" applyFont="1" applyFill="1" applyBorder="1" applyAlignment="1" applyProtection="1">
      <alignment horizontal="right" vertical="center" wrapText="1" indent="1"/>
    </xf>
    <xf numFmtId="3" fontId="9" fillId="0" borderId="36" xfId="1" applyNumberFormat="1" applyFont="1" applyFill="1" applyBorder="1" applyAlignment="1" applyProtection="1">
      <alignment vertical="center" wrapText="1"/>
    </xf>
    <xf numFmtId="3" fontId="9" fillId="0" borderId="12" xfId="1" applyNumberFormat="1" applyFont="1" applyFill="1" applyBorder="1" applyAlignment="1" applyProtection="1">
      <alignment horizontal="right" vertical="center" wrapText="1" indent="1"/>
    </xf>
    <xf numFmtId="0" fontId="9" fillId="0" borderId="37" xfId="1" applyFont="1" applyFill="1" applyBorder="1" applyAlignment="1" applyProtection="1">
      <alignment horizontal="left" vertical="center" wrapText="1" indent="1"/>
    </xf>
    <xf numFmtId="3" fontId="9" fillId="0" borderId="0" xfId="1" applyNumberFormat="1" applyFont="1" applyFill="1" applyBorder="1" applyAlignment="1" applyProtection="1">
      <alignment vertical="center" wrapText="1"/>
    </xf>
    <xf numFmtId="0" fontId="13" fillId="0" borderId="3" xfId="1" applyFont="1" applyFill="1" applyBorder="1" applyAlignment="1" applyProtection="1">
      <alignment horizontal="left" vertical="center" wrapText="1" indent="1"/>
    </xf>
    <xf numFmtId="3" fontId="13" fillId="0" borderId="10" xfId="1" applyNumberFormat="1" applyFont="1" applyFill="1" applyBorder="1" applyAlignment="1" applyProtection="1">
      <alignment horizontal="right" vertical="center" wrapText="1" indent="1"/>
    </xf>
    <xf numFmtId="165" fontId="7" fillId="0" borderId="38" xfId="2" applyNumberFormat="1" applyFont="1" applyFill="1" applyBorder="1" applyAlignment="1" applyProtection="1">
      <alignment horizontal="right" vertical="center" wrapText="1" indent="1"/>
    </xf>
    <xf numFmtId="3" fontId="9" fillId="0" borderId="15" xfId="1" applyNumberFormat="1" applyFont="1" applyFill="1" applyBorder="1" applyAlignment="1" applyProtection="1">
      <alignment vertical="center" wrapText="1"/>
    </xf>
    <xf numFmtId="165" fontId="7" fillId="0" borderId="35" xfId="2" applyNumberFormat="1" applyFont="1" applyFill="1" applyBorder="1" applyAlignment="1" applyProtection="1">
      <alignment horizontal="right" vertical="center" wrapText="1" indent="1"/>
    </xf>
    <xf numFmtId="3" fontId="13" fillId="0" borderId="3" xfId="1" applyNumberFormat="1" applyFont="1" applyFill="1" applyBorder="1" applyAlignment="1" applyProtection="1">
      <alignment vertical="center" wrapText="1"/>
    </xf>
    <xf numFmtId="3" fontId="13" fillId="0" borderId="1" xfId="1" applyNumberFormat="1" applyFont="1" applyFill="1" applyBorder="1" applyAlignment="1" applyProtection="1">
      <alignment horizontal="right" vertical="center" wrapText="1" indent="1"/>
    </xf>
    <xf numFmtId="3" fontId="13" fillId="0" borderId="27" xfId="1" applyNumberFormat="1" applyFont="1" applyFill="1" applyBorder="1" applyAlignment="1" applyProtection="1">
      <alignment horizontal="right" vertical="center" wrapText="1" indent="1"/>
    </xf>
    <xf numFmtId="3" fontId="13" fillId="0" borderId="28" xfId="1" applyNumberFormat="1" applyFont="1" applyFill="1" applyBorder="1" applyAlignment="1" applyProtection="1">
      <alignment horizontal="right" vertical="center" wrapText="1" indent="1"/>
    </xf>
    <xf numFmtId="0" fontId="12" fillId="0" borderId="39" xfId="0" applyFont="1" applyBorder="1" applyAlignment="1" applyProtection="1">
      <alignment horizontal="left" vertical="center" wrapText="1" indent="1"/>
    </xf>
    <xf numFmtId="0" fontId="14" fillId="0" borderId="40" xfId="0" applyFont="1" applyBorder="1" applyAlignment="1" applyProtection="1">
      <alignment horizontal="left" vertical="center" wrapText="1" indent="1"/>
    </xf>
    <xf numFmtId="3" fontId="14" fillId="0" borderId="28" xfId="0" applyNumberFormat="1" applyFont="1" applyBorder="1" applyAlignment="1" applyProtection="1">
      <alignment horizontal="right" vertical="center" wrapText="1" indent="1"/>
    </xf>
    <xf numFmtId="3" fontId="14" fillId="0" borderId="27" xfId="0" applyNumberFormat="1" applyFont="1" applyBorder="1" applyAlignment="1" applyProtection="1">
      <alignment horizontal="right" vertical="center" wrapText="1" indent="1"/>
    </xf>
    <xf numFmtId="0" fontId="1" fillId="0" borderId="0" xfId="1" applyFont="1" applyFill="1" applyAlignment="1" applyProtection="1">
      <alignment horizontal="right" vertical="center" indent="1"/>
    </xf>
  </cellXfs>
  <cellStyles count="3">
    <cellStyle name="Normál" xfId="0" builtinId="0"/>
    <cellStyle name="Normál_KVRENMUNKA" xfId="1"/>
    <cellStyle name="Százalék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DOKUMENTUMOK/TEST&#220;LETI%20JKV.RENDELETEK/2016/2015%20&#233;vi%20z&#225;rsz&#225;mad&#225;s/2-z&#225;rsz.t&#225;bl&#225;i%2020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1.2 köt fel."/>
      <sheetName val="1.3 önk fel. "/>
      <sheetName val="1.4 áll. fel. "/>
      <sheetName val="5.sz.mell  "/>
      <sheetName val="6.sz.mell  "/>
      <sheetName val="7-önkormányzat"/>
      <sheetName val="8-Ö.köt.fel"/>
      <sheetName val="9-Ö.önk.fel"/>
      <sheetName val="10-Ö.áll.fel"/>
      <sheetName val="11-hivatal"/>
      <sheetName val="12-Hivatal köt.fel"/>
      <sheetName val="13-Hivatal önk. fel."/>
      <sheetName val="14-Hivatal áll.fel."/>
      <sheetName val="15-Városellátó"/>
      <sheetName val="16-Városellátő köt.fel."/>
      <sheetName val="17-Városell.önk.fel."/>
      <sheetName val="18-Óvoda"/>
      <sheetName val="19-Könyvtár"/>
      <sheetName val="20.sz.mell."/>
      <sheetName val="21.sz.mell."/>
      <sheetName val="22.sz. mell."/>
      <sheetName val="23.sz mell."/>
      <sheetName val="24. sz. mell. "/>
      <sheetName val="25.sz mell."/>
      <sheetName val="26.sz mell."/>
      <sheetName val="27.sz mell."/>
      <sheetName val="28.sz mell."/>
      <sheetName val="29.sz mell."/>
      <sheetName val="30.sz mell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1">
          <cell r="E41">
            <v>77</v>
          </cell>
        </row>
        <row r="95">
          <cell r="E95">
            <v>219</v>
          </cell>
        </row>
        <row r="96">
          <cell r="E96">
            <v>53</v>
          </cell>
        </row>
        <row r="97">
          <cell r="E97">
            <v>988</v>
          </cell>
        </row>
        <row r="106">
          <cell r="E106">
            <v>16520</v>
          </cell>
        </row>
      </sheetData>
      <sheetData sheetId="9"/>
      <sheetData sheetId="10"/>
      <sheetData sheetId="11"/>
      <sheetData sheetId="12">
        <row r="10">
          <cell r="E10">
            <v>17691</v>
          </cell>
        </row>
        <row r="13">
          <cell r="E13">
            <v>4641</v>
          </cell>
        </row>
        <row r="46">
          <cell r="E46">
            <v>8566</v>
          </cell>
        </row>
        <row r="47">
          <cell r="E47">
            <v>2312</v>
          </cell>
        </row>
        <row r="48">
          <cell r="E48">
            <v>17588</v>
          </cell>
        </row>
      </sheetData>
      <sheetData sheetId="13"/>
      <sheetData sheetId="14"/>
      <sheetData sheetId="15"/>
      <sheetData sheetId="16">
        <row r="10">
          <cell r="E10">
            <v>6362</v>
          </cell>
        </row>
        <row r="13">
          <cell r="E13">
            <v>14157</v>
          </cell>
        </row>
        <row r="46">
          <cell r="E46">
            <v>9726</v>
          </cell>
        </row>
        <row r="47">
          <cell r="E47">
            <v>2677</v>
          </cell>
        </row>
        <row r="48">
          <cell r="E48">
            <v>25862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159"/>
  <sheetViews>
    <sheetView tabSelected="1" zoomScale="120" zoomScaleNormal="120" zoomScaleSheetLayoutView="100" workbookViewId="0">
      <selection activeCell="F1" sqref="F1"/>
    </sheetView>
  </sheetViews>
  <sheetFormatPr defaultRowHeight="15.75" x14ac:dyDescent="0.25"/>
  <cols>
    <col min="1" max="1" width="9.5" style="1" customWidth="1"/>
    <col min="2" max="2" width="55" style="1" customWidth="1"/>
    <col min="3" max="4" width="13.33203125" style="1" customWidth="1"/>
    <col min="5" max="5" width="11.83203125" style="1" customWidth="1"/>
    <col min="6" max="6" width="14.1640625" style="132" customWidth="1"/>
    <col min="7" max="7" width="13.33203125" customWidth="1"/>
  </cols>
  <sheetData>
    <row r="1" spans="1:7" x14ac:dyDescent="0.25">
      <c r="F1" s="2" t="s">
        <v>0</v>
      </c>
    </row>
    <row r="2" spans="1:7" ht="12.75" x14ac:dyDescent="0.2">
      <c r="A2" s="3" t="s">
        <v>1</v>
      </c>
      <c r="B2" s="4"/>
      <c r="C2" s="4"/>
      <c r="D2" s="4"/>
      <c r="E2" s="4"/>
      <c r="F2" s="4"/>
    </row>
    <row r="3" spans="1:7" ht="22.5" customHeight="1" x14ac:dyDescent="0.2">
      <c r="A3" s="4"/>
      <c r="B3" s="4"/>
      <c r="C3" s="4"/>
      <c r="D3" s="4"/>
      <c r="E3" s="4"/>
      <c r="F3" s="4"/>
    </row>
    <row r="4" spans="1:7" ht="22.5" customHeight="1" x14ac:dyDescent="0.25">
      <c r="A4" s="5"/>
      <c r="B4" s="5"/>
      <c r="C4" s="5"/>
      <c r="D4" s="5"/>
      <c r="E4" s="5"/>
      <c r="F4" s="5"/>
    </row>
    <row r="5" spans="1:7" ht="15.95" customHeight="1" x14ac:dyDescent="0.2">
      <c r="A5" s="6" t="s">
        <v>2</v>
      </c>
      <c r="B5" s="6"/>
      <c r="C5" s="6"/>
      <c r="D5" s="6"/>
      <c r="E5" s="6"/>
      <c r="F5" s="6"/>
    </row>
    <row r="6" spans="1:7" ht="15.95" customHeight="1" thickBot="1" x14ac:dyDescent="0.25">
      <c r="A6" s="7"/>
      <c r="B6" s="7"/>
      <c r="C6" s="8"/>
      <c r="D6" s="8"/>
      <c r="E6" s="8"/>
      <c r="F6" s="9" t="s">
        <v>3</v>
      </c>
    </row>
    <row r="7" spans="1:7" ht="38.1" customHeight="1" thickBot="1" x14ac:dyDescent="0.25">
      <c r="A7" s="10" t="s">
        <v>4</v>
      </c>
      <c r="B7" s="11" t="s">
        <v>5</v>
      </c>
      <c r="C7" s="11" t="s">
        <v>6</v>
      </c>
      <c r="D7" s="11" t="s">
        <v>7</v>
      </c>
      <c r="E7" s="12" t="s">
        <v>8</v>
      </c>
      <c r="F7" s="13" t="s">
        <v>9</v>
      </c>
    </row>
    <row r="8" spans="1:7" ht="12" customHeight="1" thickBot="1" x14ac:dyDescent="0.25">
      <c r="A8" s="14"/>
      <c r="B8" s="15" t="s">
        <v>10</v>
      </c>
      <c r="C8" s="16" t="s">
        <v>11</v>
      </c>
      <c r="D8" s="16" t="s">
        <v>12</v>
      </c>
      <c r="E8" s="16" t="s">
        <v>13</v>
      </c>
      <c r="F8" s="17" t="s">
        <v>14</v>
      </c>
    </row>
    <row r="9" spans="1:7" ht="12" customHeight="1" thickBot="1" x14ac:dyDescent="0.25">
      <c r="A9" s="18" t="s">
        <v>15</v>
      </c>
      <c r="B9" s="19" t="s">
        <v>16</v>
      </c>
      <c r="C9" s="20">
        <f>SUM(C10:C15)</f>
        <v>0</v>
      </c>
      <c r="D9" s="20">
        <f>SUM(D10:D15)</f>
        <v>0</v>
      </c>
      <c r="E9" s="20">
        <f>SUM(E10:E15)</f>
        <v>0</v>
      </c>
      <c r="F9" s="21"/>
      <c r="G9" s="22"/>
    </row>
    <row r="10" spans="1:7" ht="12" customHeight="1" x14ac:dyDescent="0.2">
      <c r="A10" s="23" t="s">
        <v>17</v>
      </c>
      <c r="B10" s="24" t="s">
        <v>18</v>
      </c>
      <c r="C10" s="25"/>
      <c r="D10" s="25"/>
      <c r="E10" s="25"/>
      <c r="F10" s="26"/>
    </row>
    <row r="11" spans="1:7" ht="12" customHeight="1" x14ac:dyDescent="0.2">
      <c r="A11" s="27" t="s">
        <v>19</v>
      </c>
      <c r="B11" s="28" t="s">
        <v>20</v>
      </c>
      <c r="C11" s="29"/>
      <c r="D11" s="29"/>
      <c r="E11" s="29"/>
      <c r="F11" s="30"/>
    </row>
    <row r="12" spans="1:7" ht="12" customHeight="1" x14ac:dyDescent="0.2">
      <c r="A12" s="27" t="s">
        <v>21</v>
      </c>
      <c r="B12" s="28" t="s">
        <v>22</v>
      </c>
      <c r="C12" s="29"/>
      <c r="D12" s="29"/>
      <c r="E12" s="29"/>
      <c r="F12" s="30"/>
    </row>
    <row r="13" spans="1:7" ht="12" customHeight="1" x14ac:dyDescent="0.2">
      <c r="A13" s="27" t="s">
        <v>23</v>
      </c>
      <c r="B13" s="28" t="s">
        <v>24</v>
      </c>
      <c r="C13" s="29"/>
      <c r="D13" s="29"/>
      <c r="E13" s="29"/>
      <c r="F13" s="30"/>
    </row>
    <row r="14" spans="1:7" ht="12" customHeight="1" x14ac:dyDescent="0.2">
      <c r="A14" s="27" t="s">
        <v>25</v>
      </c>
      <c r="B14" s="28" t="s">
        <v>26</v>
      </c>
      <c r="C14" s="29"/>
      <c r="D14" s="29"/>
      <c r="E14" s="29"/>
      <c r="F14" s="30"/>
    </row>
    <row r="15" spans="1:7" ht="12" customHeight="1" thickBot="1" x14ac:dyDescent="0.25">
      <c r="A15" s="31" t="s">
        <v>27</v>
      </c>
      <c r="B15" s="32" t="s">
        <v>28</v>
      </c>
      <c r="C15" s="33"/>
      <c r="D15" s="33"/>
      <c r="E15" s="33"/>
      <c r="F15" s="34"/>
    </row>
    <row r="16" spans="1:7" ht="12" customHeight="1" thickBot="1" x14ac:dyDescent="0.25">
      <c r="A16" s="18" t="s">
        <v>29</v>
      </c>
      <c r="B16" s="35" t="s">
        <v>30</v>
      </c>
      <c r="C16" s="36">
        <f>SUM(C17:C21)</f>
        <v>350</v>
      </c>
      <c r="D16" s="36">
        <f>SUM(D17:D21)</f>
        <v>350</v>
      </c>
      <c r="E16" s="37">
        <f>SUM(E17:E21)</f>
        <v>382</v>
      </c>
      <c r="F16" s="38">
        <f>E16/D16</f>
        <v>1.0914285714285714</v>
      </c>
      <c r="G16" s="22"/>
    </row>
    <row r="17" spans="1:7" ht="12" customHeight="1" x14ac:dyDescent="0.2">
      <c r="A17" s="23" t="s">
        <v>31</v>
      </c>
      <c r="B17" s="24" t="s">
        <v>32</v>
      </c>
      <c r="C17" s="39"/>
      <c r="D17" s="25"/>
      <c r="E17" s="25"/>
      <c r="F17" s="40"/>
    </row>
    <row r="18" spans="1:7" ht="12" customHeight="1" x14ac:dyDescent="0.2">
      <c r="A18" s="27" t="s">
        <v>33</v>
      </c>
      <c r="B18" s="28" t="s">
        <v>34</v>
      </c>
      <c r="C18" s="29"/>
      <c r="D18" s="29"/>
      <c r="E18" s="29"/>
      <c r="F18" s="30"/>
    </row>
    <row r="19" spans="1:7" ht="12" customHeight="1" x14ac:dyDescent="0.2">
      <c r="A19" s="27" t="s">
        <v>35</v>
      </c>
      <c r="B19" s="28" t="s">
        <v>36</v>
      </c>
      <c r="C19" s="29"/>
      <c r="D19" s="29"/>
      <c r="E19" s="29"/>
      <c r="F19" s="30"/>
    </row>
    <row r="20" spans="1:7" ht="12" customHeight="1" x14ac:dyDescent="0.2">
      <c r="A20" s="27" t="s">
        <v>37</v>
      </c>
      <c r="B20" s="28" t="s">
        <v>38</v>
      </c>
      <c r="C20" s="29"/>
      <c r="D20" s="29"/>
      <c r="E20" s="29"/>
      <c r="F20" s="30"/>
    </row>
    <row r="21" spans="1:7" ht="12" customHeight="1" x14ac:dyDescent="0.2">
      <c r="A21" s="27" t="s">
        <v>39</v>
      </c>
      <c r="B21" s="28" t="s">
        <v>40</v>
      </c>
      <c r="C21" s="29">
        <v>350</v>
      </c>
      <c r="D21" s="29">
        <v>350</v>
      </c>
      <c r="E21" s="29">
        <v>382</v>
      </c>
      <c r="F21" s="30">
        <f>E21/D21</f>
        <v>1.0914285714285714</v>
      </c>
    </row>
    <row r="22" spans="1:7" ht="12" customHeight="1" thickBot="1" x14ac:dyDescent="0.25">
      <c r="A22" s="31" t="s">
        <v>41</v>
      </c>
      <c r="B22" s="32" t="s">
        <v>42</v>
      </c>
      <c r="C22" s="33"/>
      <c r="D22" s="33"/>
      <c r="E22" s="33"/>
      <c r="F22" s="34"/>
    </row>
    <row r="23" spans="1:7" ht="16.5" customHeight="1" thickBot="1" x14ac:dyDescent="0.25">
      <c r="A23" s="18" t="s">
        <v>43</v>
      </c>
      <c r="B23" s="19" t="s">
        <v>44</v>
      </c>
      <c r="C23" s="20">
        <f>SUM(C24:C28)</f>
        <v>0</v>
      </c>
      <c r="D23" s="20">
        <f>SUM(D24:D28)</f>
        <v>0</v>
      </c>
      <c r="E23" s="41">
        <f>SUM(E24:E28)</f>
        <v>0</v>
      </c>
      <c r="F23" s="38"/>
    </row>
    <row r="24" spans="1:7" ht="12" customHeight="1" x14ac:dyDescent="0.2">
      <c r="A24" s="23" t="s">
        <v>45</v>
      </c>
      <c r="B24" s="24" t="s">
        <v>46</v>
      </c>
      <c r="C24" s="42"/>
      <c r="D24" s="25"/>
      <c r="E24" s="25"/>
      <c r="F24" s="40"/>
    </row>
    <row r="25" spans="1:7" ht="12" customHeight="1" x14ac:dyDescent="0.2">
      <c r="A25" s="27" t="s">
        <v>47</v>
      </c>
      <c r="B25" s="28" t="s">
        <v>48</v>
      </c>
      <c r="C25" s="43"/>
      <c r="D25" s="44"/>
      <c r="E25" s="29"/>
      <c r="F25" s="30"/>
    </row>
    <row r="26" spans="1:7" ht="12" customHeight="1" x14ac:dyDescent="0.2">
      <c r="A26" s="27" t="s">
        <v>49</v>
      </c>
      <c r="B26" s="28" t="s">
        <v>50</v>
      </c>
      <c r="C26" s="43"/>
      <c r="D26" s="44"/>
      <c r="E26" s="29"/>
      <c r="F26" s="30"/>
    </row>
    <row r="27" spans="1:7" ht="12" customHeight="1" x14ac:dyDescent="0.2">
      <c r="A27" s="27" t="s">
        <v>51</v>
      </c>
      <c r="B27" s="28" t="s">
        <v>52</v>
      </c>
      <c r="C27" s="43"/>
      <c r="D27" s="44"/>
      <c r="E27" s="29"/>
      <c r="F27" s="30"/>
    </row>
    <row r="28" spans="1:7" ht="12" customHeight="1" x14ac:dyDescent="0.2">
      <c r="A28" s="27" t="s">
        <v>53</v>
      </c>
      <c r="B28" s="28" t="s">
        <v>54</v>
      </c>
      <c r="C28" s="29"/>
      <c r="D28" s="29"/>
      <c r="E28" s="29"/>
      <c r="F28" s="30"/>
    </row>
    <row r="29" spans="1:7" ht="12" customHeight="1" thickBot="1" x14ac:dyDescent="0.25">
      <c r="A29" s="31" t="s">
        <v>55</v>
      </c>
      <c r="B29" s="32" t="s">
        <v>56</v>
      </c>
      <c r="C29" s="33"/>
      <c r="D29" s="33"/>
      <c r="E29" s="33"/>
      <c r="F29" s="34"/>
    </row>
    <row r="30" spans="1:7" ht="12" customHeight="1" thickBot="1" x14ac:dyDescent="0.25">
      <c r="A30" s="18" t="s">
        <v>57</v>
      </c>
      <c r="B30" s="19" t="s">
        <v>58</v>
      </c>
      <c r="C30" s="20">
        <f>C31+C35+C36+C37</f>
        <v>0</v>
      </c>
      <c r="D30" s="20">
        <f>D31+D35+D36+D37</f>
        <v>0</v>
      </c>
      <c r="E30" s="41">
        <f>E31+E35+E36+E37</f>
        <v>0</v>
      </c>
      <c r="F30" s="38"/>
      <c r="G30" s="22"/>
    </row>
    <row r="31" spans="1:7" ht="12" customHeight="1" x14ac:dyDescent="0.2">
      <c r="A31" s="23" t="s">
        <v>59</v>
      </c>
      <c r="B31" s="24" t="s">
        <v>60</v>
      </c>
      <c r="C31" s="25"/>
      <c r="D31" s="25"/>
      <c r="E31" s="25"/>
      <c r="F31" s="40"/>
    </row>
    <row r="32" spans="1:7" ht="12" customHeight="1" x14ac:dyDescent="0.2">
      <c r="A32" s="27" t="s">
        <v>61</v>
      </c>
      <c r="B32" s="28" t="s">
        <v>62</v>
      </c>
      <c r="C32" s="29"/>
      <c r="D32" s="29"/>
      <c r="E32" s="29"/>
      <c r="F32" s="30"/>
    </row>
    <row r="33" spans="1:7" ht="12" customHeight="1" x14ac:dyDescent="0.2">
      <c r="A33" s="27" t="s">
        <v>63</v>
      </c>
      <c r="B33" s="28" t="s">
        <v>64</v>
      </c>
      <c r="C33" s="29"/>
      <c r="D33" s="29"/>
      <c r="E33" s="29"/>
      <c r="F33" s="30"/>
    </row>
    <row r="34" spans="1:7" ht="12" customHeight="1" x14ac:dyDescent="0.2">
      <c r="A34" s="27" t="s">
        <v>65</v>
      </c>
      <c r="B34" s="45" t="s">
        <v>66</v>
      </c>
      <c r="C34" s="29"/>
      <c r="D34" s="29"/>
      <c r="E34" s="29"/>
      <c r="F34" s="30"/>
    </row>
    <row r="35" spans="1:7" ht="12" customHeight="1" x14ac:dyDescent="0.2">
      <c r="A35" s="27" t="s">
        <v>67</v>
      </c>
      <c r="B35" s="28" t="s">
        <v>68</v>
      </c>
      <c r="C35" s="29"/>
      <c r="D35" s="29"/>
      <c r="E35" s="29"/>
      <c r="F35" s="30"/>
    </row>
    <row r="36" spans="1:7" ht="12" customHeight="1" x14ac:dyDescent="0.2">
      <c r="A36" s="27" t="s">
        <v>69</v>
      </c>
      <c r="B36" s="28" t="s">
        <v>70</v>
      </c>
      <c r="C36" s="29"/>
      <c r="D36" s="29"/>
      <c r="E36" s="29"/>
      <c r="F36" s="30"/>
    </row>
    <row r="37" spans="1:7" ht="12" customHeight="1" thickBot="1" x14ac:dyDescent="0.25">
      <c r="A37" s="31" t="s">
        <v>71</v>
      </c>
      <c r="B37" s="32" t="s">
        <v>72</v>
      </c>
      <c r="C37" s="33"/>
      <c r="D37" s="33"/>
      <c r="E37" s="33"/>
      <c r="F37" s="34"/>
    </row>
    <row r="38" spans="1:7" ht="12" customHeight="1" thickBot="1" x14ac:dyDescent="0.25">
      <c r="A38" s="18" t="s">
        <v>73</v>
      </c>
      <c r="B38" s="19" t="s">
        <v>74</v>
      </c>
      <c r="C38" s="20">
        <f>SUM(C39:C49)</f>
        <v>38820</v>
      </c>
      <c r="D38" s="20">
        <f>SUM(D39:D49)</f>
        <v>38820</v>
      </c>
      <c r="E38" s="41">
        <f>SUM(E39:E49)</f>
        <v>43211</v>
      </c>
      <c r="F38" s="38">
        <f>E38/D38</f>
        <v>1.1131117980422462</v>
      </c>
      <c r="G38" s="22"/>
    </row>
    <row r="39" spans="1:7" ht="12" customHeight="1" x14ac:dyDescent="0.2">
      <c r="A39" s="23" t="s">
        <v>75</v>
      </c>
      <c r="B39" s="24" t="s">
        <v>76</v>
      </c>
      <c r="C39" s="25">
        <v>600</v>
      </c>
      <c r="D39" s="25">
        <v>600</v>
      </c>
      <c r="E39" s="25">
        <v>283</v>
      </c>
      <c r="F39" s="40">
        <f>E39/D39</f>
        <v>0.47166666666666668</v>
      </c>
    </row>
    <row r="40" spans="1:7" ht="12" customHeight="1" x14ac:dyDescent="0.2">
      <c r="A40" s="27" t="s">
        <v>77</v>
      </c>
      <c r="B40" s="28" t="s">
        <v>78</v>
      </c>
      <c r="C40" s="25">
        <v>5398</v>
      </c>
      <c r="D40" s="29">
        <v>9743</v>
      </c>
      <c r="E40" s="29">
        <f>+'[1]13-Hivatal önk. fel.'!E10+'[1]17-Városell.önk.fel.'!E10</f>
        <v>24053</v>
      </c>
      <c r="F40" s="30">
        <f>E40/D40</f>
        <v>2.4687467925690241</v>
      </c>
    </row>
    <row r="41" spans="1:7" ht="12" customHeight="1" x14ac:dyDescent="0.2">
      <c r="A41" s="27" t="s">
        <v>79</v>
      </c>
      <c r="B41" s="28" t="s">
        <v>80</v>
      </c>
      <c r="C41" s="25"/>
      <c r="D41" s="29">
        <v>0</v>
      </c>
      <c r="E41" s="29">
        <f>+'[1]13-Hivatal önk. fel.'!E11+'[1]17-Városell.önk.fel.'!E11</f>
        <v>0</v>
      </c>
      <c r="F41" s="30"/>
    </row>
    <row r="42" spans="1:7" ht="12" customHeight="1" x14ac:dyDescent="0.2">
      <c r="A42" s="27" t="s">
        <v>81</v>
      </c>
      <c r="B42" s="28" t="s">
        <v>82</v>
      </c>
      <c r="C42" s="25"/>
      <c r="D42" s="29">
        <v>0</v>
      </c>
      <c r="E42" s="29">
        <f>+'[1]13-Hivatal önk. fel.'!E12+'[1]17-Városell.önk.fel.'!E12</f>
        <v>0</v>
      </c>
      <c r="F42" s="30"/>
    </row>
    <row r="43" spans="1:7" ht="12" customHeight="1" x14ac:dyDescent="0.2">
      <c r="A43" s="27" t="s">
        <v>83</v>
      </c>
      <c r="B43" s="28" t="s">
        <v>84</v>
      </c>
      <c r="C43" s="25">
        <v>28315</v>
      </c>
      <c r="D43" s="29">
        <v>28315</v>
      </c>
      <c r="E43" s="29">
        <f>+'[1]13-Hivatal önk. fel.'!E13+'[1]17-Városell.önk.fel.'!E13</f>
        <v>18798</v>
      </c>
      <c r="F43" s="30">
        <f>E43/D43</f>
        <v>0.66388839837541935</v>
      </c>
    </row>
    <row r="44" spans="1:7" ht="12" customHeight="1" x14ac:dyDescent="0.2">
      <c r="A44" s="27" t="s">
        <v>85</v>
      </c>
      <c r="B44" s="28" t="s">
        <v>86</v>
      </c>
      <c r="C44" s="25">
        <v>162</v>
      </c>
      <c r="D44" s="29">
        <v>162</v>
      </c>
      <c r="E44" s="29">
        <f>+'[1]13-Hivatal önk. fel.'!E14+'[1]17-Városell.önk.fel.'!E14+'[1]9-Ö.önk.fel'!E41</f>
        <v>77</v>
      </c>
      <c r="F44" s="30">
        <f>E44/D44</f>
        <v>0.47530864197530864</v>
      </c>
    </row>
    <row r="45" spans="1:7" ht="12" customHeight="1" x14ac:dyDescent="0.2">
      <c r="A45" s="27" t="s">
        <v>87</v>
      </c>
      <c r="B45" s="28" t="s">
        <v>88</v>
      </c>
      <c r="C45" s="25"/>
      <c r="D45" s="29"/>
      <c r="E45" s="29">
        <f>+'[1]13-Hivatal önk. fel.'!E15+'[1]17-Városell.önk.fel.'!E15</f>
        <v>0</v>
      </c>
      <c r="F45" s="30"/>
    </row>
    <row r="46" spans="1:7" ht="12" customHeight="1" x14ac:dyDescent="0.2">
      <c r="A46" s="27" t="s">
        <v>89</v>
      </c>
      <c r="B46" s="28" t="s">
        <v>90</v>
      </c>
      <c r="C46" s="25"/>
      <c r="D46" s="29"/>
      <c r="E46" s="29">
        <f>+'[1]13-Hivatal önk. fel.'!E16+'[1]17-Városell.önk.fel.'!E16</f>
        <v>0</v>
      </c>
      <c r="F46" s="30"/>
    </row>
    <row r="47" spans="1:7" ht="12" customHeight="1" x14ac:dyDescent="0.2">
      <c r="A47" s="27" t="s">
        <v>91</v>
      </c>
      <c r="B47" s="28" t="s">
        <v>92</v>
      </c>
      <c r="C47" s="25">
        <v>4345</v>
      </c>
      <c r="D47" s="29"/>
      <c r="E47" s="29">
        <f>+'[1]13-Hivatal önk. fel.'!E17+'[1]17-Városell.önk.fel.'!E17</f>
        <v>0</v>
      </c>
      <c r="F47" s="30"/>
    </row>
    <row r="48" spans="1:7" ht="12" customHeight="1" x14ac:dyDescent="0.2">
      <c r="A48" s="31" t="s">
        <v>93</v>
      </c>
      <c r="B48" s="32" t="s">
        <v>94</v>
      </c>
      <c r="C48" s="25"/>
      <c r="D48" s="33"/>
      <c r="E48" s="29">
        <f>+'[1]13-Hivatal önk. fel.'!E18+'[1]17-Városell.önk.fel.'!E18</f>
        <v>0</v>
      </c>
      <c r="F48" s="34"/>
    </row>
    <row r="49" spans="1:8" ht="12" customHeight="1" thickBot="1" x14ac:dyDescent="0.25">
      <c r="A49" s="31" t="s">
        <v>95</v>
      </c>
      <c r="B49" s="32" t="s">
        <v>96</v>
      </c>
      <c r="C49" s="25"/>
      <c r="D49" s="33"/>
      <c r="E49" s="29">
        <f>+'[1]13-Hivatal önk. fel.'!E19+'[1]17-Városell.önk.fel.'!E19</f>
        <v>0</v>
      </c>
      <c r="F49" s="34"/>
    </row>
    <row r="50" spans="1:8" ht="12" customHeight="1" thickBot="1" x14ac:dyDescent="0.25">
      <c r="A50" s="18" t="s">
        <v>97</v>
      </c>
      <c r="B50" s="19" t="s">
        <v>98</v>
      </c>
      <c r="C50" s="20">
        <f>SUM(C51:C55)</f>
        <v>0</v>
      </c>
      <c r="D50" s="20">
        <f>SUM(D51:D55)</f>
        <v>0</v>
      </c>
      <c r="E50" s="41">
        <f>SUM(E51:E55)</f>
        <v>0</v>
      </c>
      <c r="F50" s="38"/>
      <c r="G50" s="22"/>
    </row>
    <row r="51" spans="1:8" ht="12" customHeight="1" x14ac:dyDescent="0.2">
      <c r="A51" s="23" t="s">
        <v>99</v>
      </c>
      <c r="B51" s="24" t="s">
        <v>100</v>
      </c>
      <c r="C51" s="46"/>
      <c r="D51" s="46"/>
      <c r="E51" s="46"/>
      <c r="F51" s="47"/>
    </row>
    <row r="52" spans="1:8" ht="12" customHeight="1" x14ac:dyDescent="0.2">
      <c r="A52" s="27" t="s">
        <v>101</v>
      </c>
      <c r="B52" s="28" t="s">
        <v>102</v>
      </c>
      <c r="C52" s="29"/>
      <c r="D52" s="29"/>
      <c r="E52" s="44"/>
      <c r="F52" s="48"/>
    </row>
    <row r="53" spans="1:8" ht="12" customHeight="1" x14ac:dyDescent="0.2">
      <c r="A53" s="27" t="s">
        <v>103</v>
      </c>
      <c r="B53" s="28" t="s">
        <v>104</v>
      </c>
      <c r="C53" s="44"/>
      <c r="D53" s="44"/>
      <c r="E53" s="44"/>
      <c r="F53" s="48"/>
    </row>
    <row r="54" spans="1:8" ht="12" customHeight="1" x14ac:dyDescent="0.2">
      <c r="A54" s="27" t="s">
        <v>105</v>
      </c>
      <c r="B54" s="28" t="s">
        <v>106</v>
      </c>
      <c r="C54" s="44"/>
      <c r="D54" s="44"/>
      <c r="E54" s="44"/>
      <c r="F54" s="48"/>
    </row>
    <row r="55" spans="1:8" ht="12" customHeight="1" thickBot="1" x14ac:dyDescent="0.25">
      <c r="A55" s="31" t="s">
        <v>107</v>
      </c>
      <c r="B55" s="32" t="s">
        <v>108</v>
      </c>
      <c r="C55" s="49"/>
      <c r="D55" s="49"/>
      <c r="E55" s="49"/>
      <c r="F55" s="50"/>
    </row>
    <row r="56" spans="1:8" ht="12" customHeight="1" thickBot="1" x14ac:dyDescent="0.25">
      <c r="A56" s="18" t="s">
        <v>109</v>
      </c>
      <c r="B56" s="19" t="s">
        <v>110</v>
      </c>
      <c r="C56" s="20">
        <f>SUM(C57:C60)</f>
        <v>0</v>
      </c>
      <c r="D56" s="20">
        <f>SUM(D57:D60)</f>
        <v>0</v>
      </c>
      <c r="E56" s="41">
        <f>SUM(E57:E60)</f>
        <v>0</v>
      </c>
      <c r="F56" s="38"/>
      <c r="H56" s="22"/>
    </row>
    <row r="57" spans="1:8" ht="12.75" customHeight="1" x14ac:dyDescent="0.2">
      <c r="A57" s="23" t="s">
        <v>111</v>
      </c>
      <c r="B57" s="24" t="s">
        <v>112</v>
      </c>
      <c r="C57" s="25"/>
      <c r="D57" s="25"/>
      <c r="E57" s="25"/>
      <c r="F57" s="47"/>
    </row>
    <row r="58" spans="1:8" ht="12" customHeight="1" x14ac:dyDescent="0.2">
      <c r="A58" s="27" t="s">
        <v>113</v>
      </c>
      <c r="B58" s="28" t="s">
        <v>114</v>
      </c>
      <c r="C58" s="29"/>
      <c r="D58" s="29"/>
      <c r="E58" s="29"/>
      <c r="F58" s="48"/>
    </row>
    <row r="59" spans="1:8" ht="12" customHeight="1" x14ac:dyDescent="0.2">
      <c r="A59" s="27" t="s">
        <v>115</v>
      </c>
      <c r="B59" s="28" t="s">
        <v>116</v>
      </c>
      <c r="C59" s="29"/>
      <c r="D59" s="29"/>
      <c r="E59" s="29"/>
      <c r="F59" s="48"/>
    </row>
    <row r="60" spans="1:8" ht="12" customHeight="1" thickBot="1" x14ac:dyDescent="0.25">
      <c r="A60" s="31" t="s">
        <v>117</v>
      </c>
      <c r="B60" s="32" t="s">
        <v>118</v>
      </c>
      <c r="C60" s="33"/>
      <c r="D60" s="33"/>
      <c r="E60" s="33"/>
      <c r="F60" s="50"/>
    </row>
    <row r="61" spans="1:8" ht="12" customHeight="1" thickBot="1" x14ac:dyDescent="0.25">
      <c r="A61" s="18" t="s">
        <v>119</v>
      </c>
      <c r="B61" s="35" t="s">
        <v>120</v>
      </c>
      <c r="C61" s="36">
        <f>SUM(C62:C64)</f>
        <v>0</v>
      </c>
      <c r="D61" s="36">
        <f>SUM(D62:D65)</f>
        <v>0</v>
      </c>
      <c r="E61" s="37">
        <f>SUM(E62:E65)</f>
        <v>0</v>
      </c>
      <c r="F61" s="38"/>
    </row>
    <row r="62" spans="1:8" ht="12" customHeight="1" x14ac:dyDescent="0.2">
      <c r="A62" s="23" t="s">
        <v>121</v>
      </c>
      <c r="B62" s="24" t="s">
        <v>122</v>
      </c>
      <c r="C62" s="25"/>
      <c r="D62" s="25"/>
      <c r="E62" s="25"/>
      <c r="F62" s="47"/>
    </row>
    <row r="63" spans="1:8" ht="12" customHeight="1" x14ac:dyDescent="0.2">
      <c r="A63" s="27" t="s">
        <v>123</v>
      </c>
      <c r="B63" s="28" t="s">
        <v>124</v>
      </c>
      <c r="C63" s="29"/>
      <c r="D63" s="29"/>
      <c r="E63" s="29"/>
      <c r="F63" s="30"/>
    </row>
    <row r="64" spans="1:8" ht="12" customHeight="1" x14ac:dyDescent="0.2">
      <c r="A64" s="27" t="s">
        <v>125</v>
      </c>
      <c r="B64" s="28" t="s">
        <v>126</v>
      </c>
      <c r="C64" s="29"/>
      <c r="D64" s="29"/>
      <c r="E64" s="29"/>
      <c r="F64" s="48"/>
    </row>
    <row r="65" spans="1:7" ht="12" customHeight="1" thickBot="1" x14ac:dyDescent="0.25">
      <c r="A65" s="31" t="s">
        <v>127</v>
      </c>
      <c r="B65" s="32" t="s">
        <v>128</v>
      </c>
      <c r="C65" s="33"/>
      <c r="D65" s="33"/>
      <c r="E65" s="33"/>
      <c r="F65" s="50"/>
    </row>
    <row r="66" spans="1:7" ht="12" customHeight="1" thickBot="1" x14ac:dyDescent="0.25">
      <c r="A66" s="18" t="s">
        <v>129</v>
      </c>
      <c r="B66" s="19" t="s">
        <v>130</v>
      </c>
      <c r="C66" s="20">
        <f>C9+C16+C23+C30+C38+C50+C56+C61</f>
        <v>39170</v>
      </c>
      <c r="D66" s="20">
        <f>D9+D16+D23+D30+D38+D50+D56+D61</f>
        <v>39170</v>
      </c>
      <c r="E66" s="41">
        <f>E9+E16+E23+E30+E38+E50+E56+E61</f>
        <v>43593</v>
      </c>
      <c r="F66" s="38">
        <f>E66/D66</f>
        <v>1.1129180495276998</v>
      </c>
      <c r="G66" s="22"/>
    </row>
    <row r="67" spans="1:7" ht="12" customHeight="1" thickBot="1" x14ac:dyDescent="0.25">
      <c r="A67" s="51" t="s">
        <v>131</v>
      </c>
      <c r="B67" s="35" t="s">
        <v>132</v>
      </c>
      <c r="C67" s="36"/>
      <c r="D67" s="36">
        <f>SUM(D68:D70)</f>
        <v>0</v>
      </c>
      <c r="E67" s="37">
        <f>SUM(E68:E70)</f>
        <v>0</v>
      </c>
      <c r="F67" s="38"/>
    </row>
    <row r="68" spans="1:7" ht="12" customHeight="1" x14ac:dyDescent="0.2">
      <c r="A68" s="23" t="s">
        <v>133</v>
      </c>
      <c r="B68" s="24" t="s">
        <v>134</v>
      </c>
      <c r="C68" s="25"/>
      <c r="D68" s="25"/>
      <c r="E68" s="25"/>
      <c r="F68" s="40"/>
    </row>
    <row r="69" spans="1:7" ht="12" customHeight="1" x14ac:dyDescent="0.2">
      <c r="A69" s="27" t="s">
        <v>135</v>
      </c>
      <c r="B69" s="28" t="s">
        <v>136</v>
      </c>
      <c r="C69" s="29"/>
      <c r="D69" s="29"/>
      <c r="E69" s="29"/>
      <c r="F69" s="48"/>
    </row>
    <row r="70" spans="1:7" ht="12" customHeight="1" thickBot="1" x14ac:dyDescent="0.25">
      <c r="A70" s="31" t="s">
        <v>137</v>
      </c>
      <c r="B70" s="52" t="s">
        <v>138</v>
      </c>
      <c r="C70" s="53"/>
      <c r="D70" s="53"/>
      <c r="E70" s="53"/>
      <c r="F70" s="50"/>
    </row>
    <row r="71" spans="1:7" ht="12" customHeight="1" thickBot="1" x14ac:dyDescent="0.25">
      <c r="A71" s="51" t="s">
        <v>139</v>
      </c>
      <c r="B71" s="35" t="s">
        <v>140</v>
      </c>
      <c r="C71" s="36"/>
      <c r="D71" s="36"/>
      <c r="E71" s="37"/>
      <c r="F71" s="38"/>
    </row>
    <row r="72" spans="1:7" ht="12" customHeight="1" x14ac:dyDescent="0.2">
      <c r="A72" s="23" t="s">
        <v>141</v>
      </c>
      <c r="B72" s="24" t="s">
        <v>142</v>
      </c>
      <c r="C72" s="25"/>
      <c r="D72" s="25"/>
      <c r="E72" s="25"/>
      <c r="F72" s="47"/>
    </row>
    <row r="73" spans="1:7" ht="12" customHeight="1" x14ac:dyDescent="0.2">
      <c r="A73" s="27" t="s">
        <v>143</v>
      </c>
      <c r="B73" s="28" t="s">
        <v>144</v>
      </c>
      <c r="C73" s="29"/>
      <c r="D73" s="29"/>
      <c r="E73" s="29"/>
      <c r="F73" s="48"/>
    </row>
    <row r="74" spans="1:7" ht="12" customHeight="1" x14ac:dyDescent="0.2">
      <c r="A74" s="27" t="s">
        <v>145</v>
      </c>
      <c r="B74" s="28" t="s">
        <v>146</v>
      </c>
      <c r="C74" s="29"/>
      <c r="D74" s="29"/>
      <c r="E74" s="29"/>
      <c r="F74" s="48"/>
    </row>
    <row r="75" spans="1:7" ht="12" customHeight="1" thickBot="1" x14ac:dyDescent="0.25">
      <c r="A75" s="31" t="s">
        <v>147</v>
      </c>
      <c r="B75" s="32" t="s">
        <v>148</v>
      </c>
      <c r="C75" s="33"/>
      <c r="D75" s="33"/>
      <c r="E75" s="33"/>
      <c r="F75" s="50"/>
    </row>
    <row r="76" spans="1:7" ht="12" customHeight="1" thickBot="1" x14ac:dyDescent="0.25">
      <c r="A76" s="51" t="s">
        <v>149</v>
      </c>
      <c r="B76" s="35" t="s">
        <v>150</v>
      </c>
      <c r="C76" s="36">
        <f>SUM(C77:C78)</f>
        <v>0</v>
      </c>
      <c r="D76" s="36">
        <f>SUM(D77:D78)</f>
        <v>0</v>
      </c>
      <c r="E76" s="37">
        <f>SUM(E77:E78)</f>
        <v>0</v>
      </c>
      <c r="F76" s="38"/>
    </row>
    <row r="77" spans="1:7" ht="12" customHeight="1" x14ac:dyDescent="0.2">
      <c r="A77" s="23" t="s">
        <v>151</v>
      </c>
      <c r="B77" s="24" t="s">
        <v>152</v>
      </c>
      <c r="C77" s="25"/>
      <c r="D77" s="25"/>
      <c r="E77" s="54"/>
      <c r="F77" s="55"/>
    </row>
    <row r="78" spans="1:7" ht="12" customHeight="1" thickBot="1" x14ac:dyDescent="0.25">
      <c r="A78" s="31" t="s">
        <v>153</v>
      </c>
      <c r="B78" s="32" t="s">
        <v>154</v>
      </c>
      <c r="C78" s="33"/>
      <c r="D78" s="33"/>
      <c r="E78" s="56"/>
      <c r="F78" s="57"/>
    </row>
    <row r="79" spans="1:7" ht="12" customHeight="1" thickBot="1" x14ac:dyDescent="0.25">
      <c r="A79" s="51" t="s">
        <v>155</v>
      </c>
      <c r="B79" s="35" t="s">
        <v>156</v>
      </c>
      <c r="C79" s="36"/>
      <c r="D79" s="36">
        <f>SUM(D80:D82)</f>
        <v>0</v>
      </c>
      <c r="E79" s="37">
        <f>SUM(E80:E82)</f>
        <v>0</v>
      </c>
      <c r="F79" s="38"/>
    </row>
    <row r="80" spans="1:7" ht="12" customHeight="1" x14ac:dyDescent="0.2">
      <c r="A80" s="23" t="s">
        <v>157</v>
      </c>
      <c r="B80" s="24" t="s">
        <v>158</v>
      </c>
      <c r="C80" s="25"/>
      <c r="D80" s="25"/>
      <c r="E80" s="54"/>
      <c r="F80" s="55"/>
    </row>
    <row r="81" spans="1:7" ht="12" customHeight="1" x14ac:dyDescent="0.2">
      <c r="A81" s="27" t="s">
        <v>159</v>
      </c>
      <c r="B81" s="28" t="s">
        <v>160</v>
      </c>
      <c r="C81" s="25"/>
      <c r="D81" s="25"/>
      <c r="E81" s="54"/>
      <c r="F81" s="58"/>
    </row>
    <row r="82" spans="1:7" ht="12" customHeight="1" thickBot="1" x14ac:dyDescent="0.25">
      <c r="A82" s="27" t="s">
        <v>161</v>
      </c>
      <c r="B82" s="28" t="s">
        <v>162</v>
      </c>
      <c r="C82" s="29"/>
      <c r="D82" s="29"/>
      <c r="E82" s="59"/>
      <c r="F82" s="57"/>
    </row>
    <row r="83" spans="1:7" ht="12" customHeight="1" thickBot="1" x14ac:dyDescent="0.25">
      <c r="A83" s="51" t="s">
        <v>163</v>
      </c>
      <c r="B83" s="35" t="s">
        <v>164</v>
      </c>
      <c r="C83" s="36"/>
      <c r="D83" s="36"/>
      <c r="E83" s="37"/>
      <c r="F83" s="38"/>
    </row>
    <row r="84" spans="1:7" ht="12" customHeight="1" x14ac:dyDescent="0.2">
      <c r="A84" s="60" t="s">
        <v>165</v>
      </c>
      <c r="B84" s="24" t="s">
        <v>166</v>
      </c>
      <c r="C84" s="25"/>
      <c r="D84" s="25"/>
      <c r="E84" s="25"/>
      <c r="F84" s="47"/>
    </row>
    <row r="85" spans="1:7" ht="12" customHeight="1" x14ac:dyDescent="0.2">
      <c r="A85" s="61" t="s">
        <v>167</v>
      </c>
      <c r="B85" s="28" t="s">
        <v>168</v>
      </c>
      <c r="C85" s="25"/>
      <c r="D85" s="25"/>
      <c r="E85" s="25"/>
      <c r="F85" s="47"/>
    </row>
    <row r="86" spans="1:7" ht="12" customHeight="1" x14ac:dyDescent="0.2">
      <c r="A86" s="61" t="s">
        <v>169</v>
      </c>
      <c r="B86" t="s">
        <v>170</v>
      </c>
      <c r="C86" s="25"/>
      <c r="D86" s="25"/>
      <c r="E86" s="25"/>
      <c r="F86" s="47"/>
    </row>
    <row r="87" spans="1:7" ht="12" customHeight="1" thickBot="1" x14ac:dyDescent="0.25">
      <c r="A87" s="61" t="s">
        <v>171</v>
      </c>
      <c r="B87" s="62" t="s">
        <v>172</v>
      </c>
      <c r="C87" s="29"/>
      <c r="D87" s="29"/>
      <c r="E87" s="29"/>
      <c r="F87" s="50"/>
    </row>
    <row r="88" spans="1:7" ht="13.5" customHeight="1" thickBot="1" x14ac:dyDescent="0.25">
      <c r="A88" s="51" t="s">
        <v>173</v>
      </c>
      <c r="B88" s="35" t="s">
        <v>174</v>
      </c>
      <c r="C88" s="36"/>
      <c r="D88" s="36"/>
      <c r="E88" s="37"/>
      <c r="F88" s="38"/>
    </row>
    <row r="89" spans="1:7" ht="13.5" customHeight="1" thickBot="1" x14ac:dyDescent="0.25">
      <c r="A89" s="51" t="s">
        <v>175</v>
      </c>
      <c r="B89" s="35" t="s">
        <v>176</v>
      </c>
      <c r="C89" s="36"/>
      <c r="D89" s="36"/>
      <c r="E89" s="37"/>
      <c r="F89" s="38"/>
    </row>
    <row r="90" spans="1:7" ht="15.75" customHeight="1" thickBot="1" x14ac:dyDescent="0.25">
      <c r="A90" s="51" t="s">
        <v>177</v>
      </c>
      <c r="B90" s="63" t="s">
        <v>178</v>
      </c>
      <c r="C90" s="64">
        <f>C67+C71+C76+C79+C83</f>
        <v>0</v>
      </c>
      <c r="D90" s="64">
        <f>D67+D71+D76+D79+D83</f>
        <v>0</v>
      </c>
      <c r="E90" s="65">
        <f>E67+E76+E79</f>
        <v>0</v>
      </c>
      <c r="F90" s="38"/>
    </row>
    <row r="91" spans="1:7" ht="13.5" customHeight="1" thickBot="1" x14ac:dyDescent="0.25">
      <c r="A91" s="51" t="s">
        <v>179</v>
      </c>
      <c r="B91" s="66" t="s">
        <v>180</v>
      </c>
      <c r="C91" s="67">
        <f>C66+C90</f>
        <v>39170</v>
      </c>
      <c r="D91" s="67">
        <f>D66+D90</f>
        <v>39170</v>
      </c>
      <c r="E91" s="68">
        <f>E66+E90</f>
        <v>43593</v>
      </c>
      <c r="F91" s="38">
        <f>E91/D91</f>
        <v>1.1129180495276998</v>
      </c>
      <c r="G91" s="22"/>
    </row>
    <row r="92" spans="1:7" ht="36" customHeight="1" x14ac:dyDescent="0.2">
      <c r="A92" s="69"/>
      <c r="B92" s="70"/>
      <c r="C92" s="70"/>
      <c r="D92" s="70"/>
      <c r="E92" s="70"/>
      <c r="F92" s="71"/>
    </row>
    <row r="93" spans="1:7" ht="16.5" customHeight="1" x14ac:dyDescent="0.2">
      <c r="A93" s="6" t="s">
        <v>181</v>
      </c>
      <c r="B93" s="6"/>
      <c r="C93" s="6"/>
      <c r="D93" s="6"/>
      <c r="E93" s="6"/>
      <c r="F93" s="6"/>
    </row>
    <row r="94" spans="1:7" ht="16.5" customHeight="1" thickBot="1" x14ac:dyDescent="0.3">
      <c r="A94" s="72"/>
      <c r="B94" s="72"/>
      <c r="C94" s="73"/>
      <c r="D94" s="73"/>
      <c r="E94" s="73"/>
      <c r="F94" s="74" t="s">
        <v>3</v>
      </c>
    </row>
    <row r="95" spans="1:7" ht="38.1" customHeight="1" thickBot="1" x14ac:dyDescent="0.25">
      <c r="A95" s="10" t="s">
        <v>4</v>
      </c>
      <c r="B95" s="11" t="s">
        <v>182</v>
      </c>
      <c r="C95" s="11" t="s">
        <v>6</v>
      </c>
      <c r="D95" s="11" t="s">
        <v>7</v>
      </c>
      <c r="E95" s="12" t="s">
        <v>8</v>
      </c>
      <c r="F95" s="13" t="s">
        <v>9</v>
      </c>
    </row>
    <row r="96" spans="1:7" ht="12" customHeight="1" thickBot="1" x14ac:dyDescent="0.25">
      <c r="A96" s="75"/>
      <c r="B96" s="76" t="s">
        <v>10</v>
      </c>
      <c r="C96" s="77" t="s">
        <v>11</v>
      </c>
      <c r="D96" s="77" t="s">
        <v>12</v>
      </c>
      <c r="E96" s="77" t="s">
        <v>13</v>
      </c>
      <c r="F96" s="78" t="s">
        <v>14</v>
      </c>
    </row>
    <row r="97" spans="1:8" ht="12" customHeight="1" thickBot="1" x14ac:dyDescent="0.3">
      <c r="A97" s="79" t="s">
        <v>15</v>
      </c>
      <c r="B97" s="80" t="s">
        <v>183</v>
      </c>
      <c r="C97" s="81">
        <f>SUM(C98:C102)+C115</f>
        <v>94932</v>
      </c>
      <c r="D97" s="81">
        <f>SUM(D98:D102)</f>
        <v>94932</v>
      </c>
      <c r="E97" s="81">
        <f>SUM(E98:E102)</f>
        <v>84511</v>
      </c>
      <c r="F97" s="82">
        <f>E97/D97</f>
        <v>0.89022668857708676</v>
      </c>
      <c r="G97" s="83"/>
    </row>
    <row r="98" spans="1:8" ht="12" customHeight="1" x14ac:dyDescent="0.2">
      <c r="A98" s="84" t="s">
        <v>17</v>
      </c>
      <c r="B98" s="85" t="s">
        <v>184</v>
      </c>
      <c r="C98" s="86">
        <v>19733</v>
      </c>
      <c r="D98" s="86">
        <v>19733</v>
      </c>
      <c r="E98" s="86">
        <f>+'[1]9-Ö.önk.fel'!E95+'[1]13-Hivatal önk. fel.'!E46+'[1]17-Városell.önk.fel.'!E46</f>
        <v>18511</v>
      </c>
      <c r="F98" s="26">
        <f>E98/D98</f>
        <v>0.93807327826483555</v>
      </c>
      <c r="H98" s="87"/>
    </row>
    <row r="99" spans="1:8" ht="12" customHeight="1" x14ac:dyDescent="0.2">
      <c r="A99" s="27" t="s">
        <v>19</v>
      </c>
      <c r="B99" s="88" t="s">
        <v>185</v>
      </c>
      <c r="C99" s="89">
        <v>5430</v>
      </c>
      <c r="D99" s="89">
        <v>5430</v>
      </c>
      <c r="E99" s="89">
        <f>+'[1]9-Ö.önk.fel'!E96+'[1]13-Hivatal önk. fel.'!E47+'[1]17-Városell.önk.fel.'!E47</f>
        <v>5042</v>
      </c>
      <c r="F99" s="30">
        <f>E99/D99</f>
        <v>0.9285451197053407</v>
      </c>
      <c r="H99" s="87"/>
    </row>
    <row r="100" spans="1:8" ht="12" customHeight="1" x14ac:dyDescent="0.2">
      <c r="A100" s="27" t="s">
        <v>21</v>
      </c>
      <c r="B100" s="88" t="s">
        <v>186</v>
      </c>
      <c r="C100" s="89">
        <v>53249</v>
      </c>
      <c r="D100" s="89">
        <v>53249</v>
      </c>
      <c r="E100" s="90">
        <f>+'[1]9-Ö.önk.fel'!E97+'[1]13-Hivatal önk. fel.'!E48+'[1]17-Városell.önk.fel.'!E48</f>
        <v>44438</v>
      </c>
      <c r="F100" s="30">
        <f>E100/D100</f>
        <v>0.8345321038892749</v>
      </c>
      <c r="H100" s="87"/>
    </row>
    <row r="101" spans="1:8" ht="12" customHeight="1" x14ac:dyDescent="0.2">
      <c r="A101" s="27" t="s">
        <v>23</v>
      </c>
      <c r="B101" s="91" t="s">
        <v>187</v>
      </c>
      <c r="C101" s="89"/>
      <c r="D101" s="89"/>
      <c r="E101" s="89"/>
      <c r="F101" s="30"/>
      <c r="H101" s="87"/>
    </row>
    <row r="102" spans="1:8" ht="12" customHeight="1" x14ac:dyDescent="0.2">
      <c r="A102" s="27" t="s">
        <v>188</v>
      </c>
      <c r="B102" s="92" t="s">
        <v>189</v>
      </c>
      <c r="C102" s="89">
        <f>SUM(C103:C114)</f>
        <v>16520</v>
      </c>
      <c r="D102" s="89">
        <f>SUM(D103:D115)</f>
        <v>16520</v>
      </c>
      <c r="E102" s="89">
        <f>SUM(E103:E115)</f>
        <v>16520</v>
      </c>
      <c r="F102" s="30">
        <f>E102/D102</f>
        <v>1</v>
      </c>
      <c r="H102" s="87"/>
    </row>
    <row r="103" spans="1:8" ht="12" customHeight="1" x14ac:dyDescent="0.2">
      <c r="A103" s="27" t="s">
        <v>27</v>
      </c>
      <c r="B103" s="88" t="s">
        <v>190</v>
      </c>
      <c r="C103" s="89"/>
      <c r="D103" s="93"/>
      <c r="E103" s="93"/>
      <c r="F103" s="30"/>
    </row>
    <row r="104" spans="1:8" ht="12" customHeight="1" x14ac:dyDescent="0.2">
      <c r="A104" s="27" t="s">
        <v>191</v>
      </c>
      <c r="B104" s="94" t="s">
        <v>192</v>
      </c>
      <c r="C104" s="89"/>
      <c r="D104" s="95"/>
      <c r="E104" s="95"/>
      <c r="F104" s="30"/>
    </row>
    <row r="105" spans="1:8" ht="13.5" customHeight="1" x14ac:dyDescent="0.2">
      <c r="A105" s="27" t="s">
        <v>193</v>
      </c>
      <c r="B105" s="94" t="s">
        <v>194</v>
      </c>
      <c r="C105" s="89"/>
      <c r="D105" s="93"/>
      <c r="E105" s="93"/>
      <c r="F105" s="30"/>
    </row>
    <row r="106" spans="1:8" ht="19.5" customHeight="1" x14ac:dyDescent="0.2">
      <c r="A106" s="27" t="s">
        <v>195</v>
      </c>
      <c r="B106" s="96" t="s">
        <v>196</v>
      </c>
      <c r="C106" s="89"/>
      <c r="D106" s="93"/>
      <c r="E106" s="93"/>
      <c r="F106" s="30"/>
    </row>
    <row r="107" spans="1:8" ht="12" customHeight="1" x14ac:dyDescent="0.2">
      <c r="A107" s="27" t="s">
        <v>197</v>
      </c>
      <c r="B107" s="97" t="s">
        <v>198</v>
      </c>
      <c r="C107" s="89"/>
      <c r="D107" s="95"/>
      <c r="E107" s="95"/>
      <c r="F107" s="30"/>
    </row>
    <row r="108" spans="1:8" ht="12" customHeight="1" x14ac:dyDescent="0.2">
      <c r="A108" s="27" t="s">
        <v>199</v>
      </c>
      <c r="B108" s="97" t="s">
        <v>200</v>
      </c>
      <c r="C108" s="89"/>
      <c r="D108" s="95"/>
      <c r="E108" s="95"/>
      <c r="F108" s="30"/>
    </row>
    <row r="109" spans="1:8" ht="11.25" customHeight="1" x14ac:dyDescent="0.2">
      <c r="A109" s="27" t="s">
        <v>201</v>
      </c>
      <c r="B109" s="96" t="s">
        <v>202</v>
      </c>
      <c r="C109" s="89">
        <v>16520</v>
      </c>
      <c r="D109" s="93">
        <v>16520</v>
      </c>
      <c r="E109" s="93">
        <f>+'[1]9-Ö.önk.fel'!E106</f>
        <v>16520</v>
      </c>
      <c r="F109" s="30">
        <f>E109/D109</f>
        <v>1</v>
      </c>
    </row>
    <row r="110" spans="1:8" ht="12" customHeight="1" x14ac:dyDescent="0.2">
      <c r="A110" s="27" t="s">
        <v>203</v>
      </c>
      <c r="B110" s="96" t="s">
        <v>204</v>
      </c>
      <c r="C110" s="89"/>
      <c r="D110" s="93"/>
      <c r="E110" s="93"/>
      <c r="F110" s="30"/>
    </row>
    <row r="111" spans="1:8" ht="9.75" customHeight="1" x14ac:dyDescent="0.2">
      <c r="A111" s="27" t="s">
        <v>205</v>
      </c>
      <c r="B111" s="97" t="s">
        <v>206</v>
      </c>
      <c r="C111" s="89"/>
      <c r="D111" s="93"/>
      <c r="E111" s="93"/>
      <c r="F111" s="30"/>
    </row>
    <row r="112" spans="1:8" ht="11.25" customHeight="1" x14ac:dyDescent="0.2">
      <c r="A112" s="98" t="s">
        <v>207</v>
      </c>
      <c r="B112" s="94" t="s">
        <v>208</v>
      </c>
      <c r="C112" s="99"/>
      <c r="D112" s="93"/>
      <c r="E112" s="93"/>
      <c r="F112" s="34"/>
    </row>
    <row r="113" spans="1:6" ht="11.25" customHeight="1" x14ac:dyDescent="0.2">
      <c r="A113" s="27" t="s">
        <v>209</v>
      </c>
      <c r="B113" s="94" t="s">
        <v>210</v>
      </c>
      <c r="C113" s="89"/>
      <c r="D113" s="89"/>
      <c r="E113" s="89"/>
      <c r="F113" s="30"/>
    </row>
    <row r="114" spans="1:6" ht="11.25" customHeight="1" x14ac:dyDescent="0.2">
      <c r="A114" s="31" t="s">
        <v>211</v>
      </c>
      <c r="B114" s="97" t="s">
        <v>212</v>
      </c>
      <c r="C114" s="89"/>
      <c r="D114" s="89"/>
      <c r="E114" s="89"/>
      <c r="F114" s="30"/>
    </row>
    <row r="115" spans="1:6" ht="11.25" customHeight="1" x14ac:dyDescent="0.2">
      <c r="A115" s="27" t="s">
        <v>213</v>
      </c>
      <c r="B115" s="100" t="s">
        <v>214</v>
      </c>
      <c r="C115" s="89"/>
      <c r="D115" s="89"/>
      <c r="E115" s="89"/>
      <c r="F115" s="30"/>
    </row>
    <row r="116" spans="1:6" ht="11.25" customHeight="1" x14ac:dyDescent="0.2">
      <c r="A116" s="27" t="s">
        <v>215</v>
      </c>
      <c r="B116" s="88" t="s">
        <v>216</v>
      </c>
      <c r="C116" s="89"/>
      <c r="D116" s="89"/>
      <c r="E116" s="89"/>
      <c r="F116" s="30"/>
    </row>
    <row r="117" spans="1:6" ht="11.25" customHeight="1" thickBot="1" x14ac:dyDescent="0.25">
      <c r="A117" s="101" t="s">
        <v>217</v>
      </c>
      <c r="B117" s="94" t="s">
        <v>218</v>
      </c>
      <c r="C117" s="102">
        <v>0</v>
      </c>
      <c r="D117" s="103"/>
      <c r="E117" s="104"/>
      <c r="F117" s="30"/>
    </row>
    <row r="118" spans="1:6" ht="12" customHeight="1" thickBot="1" x14ac:dyDescent="0.25">
      <c r="A118" s="18" t="s">
        <v>29</v>
      </c>
      <c r="B118" s="105" t="s">
        <v>219</v>
      </c>
      <c r="C118" s="106">
        <f>SUM(C119+C121+C123)</f>
        <v>0</v>
      </c>
      <c r="D118" s="106">
        <f>SUM(D119+D121+D123)</f>
        <v>0</v>
      </c>
      <c r="E118" s="106">
        <f>SUM(E119+E121+E123)</f>
        <v>0</v>
      </c>
      <c r="F118" s="38"/>
    </row>
    <row r="119" spans="1:6" ht="12" customHeight="1" x14ac:dyDescent="0.2">
      <c r="A119" s="23" t="s">
        <v>31</v>
      </c>
      <c r="B119" s="88" t="s">
        <v>220</v>
      </c>
      <c r="C119" s="90"/>
      <c r="D119" s="90"/>
      <c r="E119" s="90"/>
      <c r="F119" s="40"/>
    </row>
    <row r="120" spans="1:6" ht="12" customHeight="1" x14ac:dyDescent="0.2">
      <c r="A120" s="23" t="s">
        <v>33</v>
      </c>
      <c r="B120" s="107" t="s">
        <v>221</v>
      </c>
      <c r="C120" s="90"/>
      <c r="D120" s="99"/>
      <c r="E120" s="99"/>
      <c r="F120" s="30"/>
    </row>
    <row r="121" spans="1:6" ht="12" customHeight="1" x14ac:dyDescent="0.2">
      <c r="A121" s="23" t="s">
        <v>35</v>
      </c>
      <c r="B121" s="107" t="s">
        <v>222</v>
      </c>
      <c r="C121" s="90"/>
      <c r="D121" s="93"/>
      <c r="E121" s="93"/>
      <c r="F121" s="30"/>
    </row>
    <row r="122" spans="1:6" ht="12" customHeight="1" x14ac:dyDescent="0.2">
      <c r="A122" s="23" t="s">
        <v>37</v>
      </c>
      <c r="B122" s="107" t="s">
        <v>223</v>
      </c>
      <c r="C122" s="90"/>
      <c r="D122" s="89"/>
      <c r="E122" s="89"/>
      <c r="F122" s="30"/>
    </row>
    <row r="123" spans="1:6" ht="12" customHeight="1" x14ac:dyDescent="0.2">
      <c r="A123" s="23" t="s">
        <v>39</v>
      </c>
      <c r="B123" s="62" t="s">
        <v>224</v>
      </c>
      <c r="C123" s="90">
        <f>SUM(C124:C131)</f>
        <v>0</v>
      </c>
      <c r="D123" s="90">
        <f>SUM(D124:D131)</f>
        <v>0</v>
      </c>
      <c r="E123" s="90">
        <f>SUM(E124:E131)</f>
        <v>0</v>
      </c>
      <c r="F123" s="30"/>
    </row>
    <row r="124" spans="1:6" ht="11.25" customHeight="1" x14ac:dyDescent="0.2">
      <c r="A124" s="23" t="s">
        <v>41</v>
      </c>
      <c r="B124" s="108" t="s">
        <v>225</v>
      </c>
      <c r="C124" s="90"/>
      <c r="D124" s="109"/>
      <c r="E124" s="109"/>
      <c r="F124" s="30"/>
    </row>
    <row r="125" spans="1:6" ht="10.5" customHeight="1" x14ac:dyDescent="0.2">
      <c r="A125" s="23" t="s">
        <v>226</v>
      </c>
      <c r="B125" s="110" t="s">
        <v>227</v>
      </c>
      <c r="C125" s="90"/>
      <c r="D125" s="89"/>
      <c r="E125" s="89"/>
      <c r="F125" s="30"/>
    </row>
    <row r="126" spans="1:6" ht="10.5" customHeight="1" x14ac:dyDescent="0.2">
      <c r="A126" s="23" t="s">
        <v>228</v>
      </c>
      <c r="B126" s="111" t="s">
        <v>229</v>
      </c>
      <c r="C126" s="90"/>
      <c r="D126" s="89"/>
      <c r="E126" s="89"/>
      <c r="F126" s="30"/>
    </row>
    <row r="127" spans="1:6" ht="12" customHeight="1" x14ac:dyDescent="0.2">
      <c r="A127" s="23" t="s">
        <v>230</v>
      </c>
      <c r="B127" s="111" t="s">
        <v>231</v>
      </c>
      <c r="C127" s="90"/>
      <c r="D127" s="89"/>
      <c r="E127" s="89"/>
      <c r="F127" s="30"/>
    </row>
    <row r="128" spans="1:6" ht="12" customHeight="1" x14ac:dyDescent="0.2">
      <c r="A128" s="23" t="s">
        <v>232</v>
      </c>
      <c r="B128" s="111" t="s">
        <v>233</v>
      </c>
      <c r="C128" s="90"/>
      <c r="D128" s="89"/>
      <c r="E128" s="89"/>
      <c r="F128" s="30"/>
    </row>
    <row r="129" spans="1:7" ht="12" customHeight="1" x14ac:dyDescent="0.2">
      <c r="A129" s="23" t="s">
        <v>234</v>
      </c>
      <c r="B129" s="111" t="s">
        <v>235</v>
      </c>
      <c r="C129" s="90"/>
      <c r="D129" s="89"/>
      <c r="E129" s="89"/>
      <c r="F129" s="30"/>
    </row>
    <row r="130" spans="1:7" ht="12" customHeight="1" x14ac:dyDescent="0.2">
      <c r="A130" s="23" t="s">
        <v>236</v>
      </c>
      <c r="B130" s="111" t="s">
        <v>237</v>
      </c>
      <c r="C130" s="90"/>
      <c r="D130" s="89"/>
      <c r="E130" s="89"/>
      <c r="F130" s="30"/>
    </row>
    <row r="131" spans="1:7" ht="10.5" customHeight="1" thickBot="1" x14ac:dyDescent="0.25">
      <c r="A131" s="98" t="s">
        <v>238</v>
      </c>
      <c r="B131" s="111" t="s">
        <v>239</v>
      </c>
      <c r="C131" s="99"/>
      <c r="D131" s="112"/>
      <c r="E131" s="112"/>
      <c r="F131" s="34"/>
    </row>
    <row r="132" spans="1:7" ht="12" customHeight="1" thickBot="1" x14ac:dyDescent="0.3">
      <c r="A132" s="18">
        <v>3</v>
      </c>
      <c r="B132" s="113" t="s">
        <v>240</v>
      </c>
      <c r="C132" s="106">
        <f>C97+C118</f>
        <v>94932</v>
      </c>
      <c r="D132" s="106">
        <f>D97+D118</f>
        <v>94932</v>
      </c>
      <c r="E132" s="106">
        <f>E97+E118</f>
        <v>84511</v>
      </c>
      <c r="F132" s="114">
        <f>F97+F118</f>
        <v>0.89022668857708676</v>
      </c>
      <c r="G132" s="83"/>
    </row>
    <row r="133" spans="1:7" ht="12" customHeight="1" thickBot="1" x14ac:dyDescent="0.25">
      <c r="A133" s="18" t="s">
        <v>241</v>
      </c>
      <c r="B133" s="113" t="s">
        <v>242</v>
      </c>
      <c r="C133" s="106">
        <f>SUM(C134:C136)</f>
        <v>0</v>
      </c>
      <c r="D133" s="106">
        <f>SUM(D134:D136)</f>
        <v>0</v>
      </c>
      <c r="E133" s="106">
        <f>SUM(E134:E136)</f>
        <v>0</v>
      </c>
      <c r="F133" s="38"/>
    </row>
    <row r="134" spans="1:7" ht="12" customHeight="1" x14ac:dyDescent="0.2">
      <c r="A134" s="23" t="s">
        <v>59</v>
      </c>
      <c r="B134" s="100" t="s">
        <v>243</v>
      </c>
      <c r="C134" s="115"/>
      <c r="D134" s="116"/>
      <c r="E134" s="116"/>
      <c r="F134" s="40"/>
    </row>
    <row r="135" spans="1:7" ht="12" customHeight="1" x14ac:dyDescent="0.2">
      <c r="A135" s="23" t="s">
        <v>67</v>
      </c>
      <c r="B135" s="100" t="s">
        <v>244</v>
      </c>
      <c r="C135" s="115"/>
      <c r="D135" s="89"/>
      <c r="E135" s="89"/>
      <c r="F135" s="48"/>
    </row>
    <row r="136" spans="1:7" ht="12" customHeight="1" thickBot="1" x14ac:dyDescent="0.25">
      <c r="A136" s="98" t="s">
        <v>69</v>
      </c>
      <c r="B136" s="117" t="s">
        <v>245</v>
      </c>
      <c r="C136" s="118"/>
      <c r="D136" s="112"/>
      <c r="E136" s="112"/>
      <c r="F136" s="50"/>
    </row>
    <row r="137" spans="1:7" ht="12" customHeight="1" thickBot="1" x14ac:dyDescent="0.25">
      <c r="A137" s="18" t="s">
        <v>73</v>
      </c>
      <c r="B137" s="119" t="s">
        <v>246</v>
      </c>
      <c r="C137" s="120">
        <f>SUM(C138:C143)</f>
        <v>0</v>
      </c>
      <c r="D137" s="120">
        <f>SUM(D138:D143)</f>
        <v>0</v>
      </c>
      <c r="E137" s="106">
        <f>SUM(E138:E143)</f>
        <v>0</v>
      </c>
      <c r="F137" s="38"/>
    </row>
    <row r="138" spans="1:7" ht="12" customHeight="1" x14ac:dyDescent="0.2">
      <c r="A138" s="23" t="s">
        <v>75</v>
      </c>
      <c r="B138" s="100" t="s">
        <v>247</v>
      </c>
      <c r="C138" s="115"/>
      <c r="D138" s="116"/>
      <c r="E138" s="116"/>
      <c r="F138" s="55"/>
    </row>
    <row r="139" spans="1:7" ht="12" customHeight="1" x14ac:dyDescent="0.2">
      <c r="A139" s="23" t="s">
        <v>77</v>
      </c>
      <c r="B139" s="100" t="s">
        <v>248</v>
      </c>
      <c r="C139" s="115"/>
      <c r="D139" s="89"/>
      <c r="E139" s="89"/>
      <c r="F139" s="121"/>
    </row>
    <row r="140" spans="1:7" ht="12" customHeight="1" x14ac:dyDescent="0.2">
      <c r="A140" s="23" t="s">
        <v>79</v>
      </c>
      <c r="B140" s="100" t="s">
        <v>249</v>
      </c>
      <c r="C140" s="115"/>
      <c r="D140" s="89"/>
      <c r="E140" s="89"/>
      <c r="F140" s="121"/>
    </row>
    <row r="141" spans="1:7" ht="12" customHeight="1" x14ac:dyDescent="0.2">
      <c r="A141" s="23" t="s">
        <v>81</v>
      </c>
      <c r="B141" s="100" t="s">
        <v>250</v>
      </c>
      <c r="C141" s="122"/>
      <c r="D141" s="89"/>
      <c r="E141" s="89"/>
      <c r="F141" s="121"/>
    </row>
    <row r="142" spans="1:7" ht="12" customHeight="1" x14ac:dyDescent="0.2">
      <c r="A142" s="23" t="s">
        <v>83</v>
      </c>
      <c r="B142" s="100" t="s">
        <v>251</v>
      </c>
      <c r="C142" s="122"/>
      <c r="D142" s="89"/>
      <c r="E142" s="89"/>
      <c r="F142" s="121"/>
    </row>
    <row r="143" spans="1:7" ht="12" customHeight="1" thickBot="1" x14ac:dyDescent="0.25">
      <c r="A143" s="98" t="s">
        <v>85</v>
      </c>
      <c r="B143" s="100" t="s">
        <v>252</v>
      </c>
      <c r="C143" s="122"/>
      <c r="D143" s="122"/>
      <c r="E143" s="122"/>
      <c r="F143" s="58"/>
    </row>
    <row r="144" spans="1:7" ht="12" customHeight="1" thickBot="1" x14ac:dyDescent="0.25">
      <c r="A144" s="18" t="s">
        <v>97</v>
      </c>
      <c r="B144" s="119" t="s">
        <v>253</v>
      </c>
      <c r="C144" s="120">
        <f>SUM(C145:C148)</f>
        <v>0</v>
      </c>
      <c r="D144" s="120">
        <f>SUM(D145:D148)</f>
        <v>0</v>
      </c>
      <c r="E144" s="106">
        <f>SUM(E145:E148)</f>
        <v>0</v>
      </c>
      <c r="F144" s="38"/>
    </row>
    <row r="145" spans="1:7" ht="12" customHeight="1" x14ac:dyDescent="0.2">
      <c r="A145" s="23" t="s">
        <v>99</v>
      </c>
      <c r="B145" s="100" t="s">
        <v>254</v>
      </c>
      <c r="C145" s="115"/>
      <c r="D145" s="116"/>
      <c r="E145" s="116"/>
      <c r="F145" s="55"/>
    </row>
    <row r="146" spans="1:7" ht="12" customHeight="1" x14ac:dyDescent="0.2">
      <c r="A146" s="23" t="s">
        <v>101</v>
      </c>
      <c r="B146" s="100" t="s">
        <v>255</v>
      </c>
      <c r="C146" s="115"/>
      <c r="D146" s="89"/>
      <c r="E146" s="89"/>
      <c r="F146" s="121"/>
    </row>
    <row r="147" spans="1:7" ht="12" customHeight="1" x14ac:dyDescent="0.2">
      <c r="A147" s="23" t="s">
        <v>103</v>
      </c>
      <c r="B147" s="100" t="s">
        <v>256</v>
      </c>
      <c r="C147" s="115"/>
      <c r="D147" s="89"/>
      <c r="E147" s="89"/>
      <c r="F147" s="121"/>
    </row>
    <row r="148" spans="1:7" ht="12" customHeight="1" thickBot="1" x14ac:dyDescent="0.25">
      <c r="A148" s="98" t="s">
        <v>105</v>
      </c>
      <c r="B148" s="117" t="s">
        <v>257</v>
      </c>
      <c r="C148" s="118"/>
      <c r="D148" s="112"/>
      <c r="E148" s="112"/>
      <c r="F148" s="57"/>
    </row>
    <row r="149" spans="1:7" ht="12" customHeight="1" thickBot="1" x14ac:dyDescent="0.25">
      <c r="A149" s="18" t="s">
        <v>258</v>
      </c>
      <c r="B149" s="119" t="s">
        <v>259</v>
      </c>
      <c r="C149" s="120">
        <f>SUM(C150:C154)</f>
        <v>0</v>
      </c>
      <c r="D149" s="120">
        <f>SUM(D150:D154)</f>
        <v>0</v>
      </c>
      <c r="E149" s="106">
        <f>SUM(E150:E154)</f>
        <v>0</v>
      </c>
      <c r="F149" s="38"/>
    </row>
    <row r="150" spans="1:7" ht="12" customHeight="1" x14ac:dyDescent="0.2">
      <c r="A150" s="23" t="s">
        <v>111</v>
      </c>
      <c r="B150" s="100" t="s">
        <v>260</v>
      </c>
      <c r="C150" s="115"/>
      <c r="D150" s="116"/>
      <c r="E150" s="116"/>
      <c r="F150" s="55"/>
    </row>
    <row r="151" spans="1:7" ht="12" customHeight="1" x14ac:dyDescent="0.2">
      <c r="A151" s="23" t="s">
        <v>113</v>
      </c>
      <c r="B151" s="100" t="s">
        <v>261</v>
      </c>
      <c r="C151" s="122"/>
      <c r="D151" s="122"/>
      <c r="E151" s="122"/>
      <c r="F151" s="121"/>
    </row>
    <row r="152" spans="1:7" ht="12" customHeight="1" x14ac:dyDescent="0.2">
      <c r="A152" s="23" t="s">
        <v>115</v>
      </c>
      <c r="B152" s="100" t="s">
        <v>262</v>
      </c>
      <c r="C152" s="122"/>
      <c r="D152" s="122"/>
      <c r="E152" s="122"/>
      <c r="F152" s="121"/>
    </row>
    <row r="153" spans="1:7" ht="12" customHeight="1" x14ac:dyDescent="0.2">
      <c r="A153" s="23" t="s">
        <v>117</v>
      </c>
      <c r="B153" s="100" t="s">
        <v>263</v>
      </c>
      <c r="C153" s="122"/>
      <c r="D153" s="122"/>
      <c r="E153" s="122"/>
      <c r="F153" s="121"/>
    </row>
    <row r="154" spans="1:7" ht="12" customHeight="1" thickBot="1" x14ac:dyDescent="0.25">
      <c r="A154" s="23" t="s">
        <v>264</v>
      </c>
      <c r="B154" s="100" t="s">
        <v>265</v>
      </c>
      <c r="C154" s="115"/>
      <c r="D154" s="123"/>
      <c r="E154" s="123"/>
      <c r="F154" s="121"/>
    </row>
    <row r="155" spans="1:7" ht="15" customHeight="1" thickBot="1" x14ac:dyDescent="0.25">
      <c r="A155" s="18" t="s">
        <v>119</v>
      </c>
      <c r="B155" s="119" t="s">
        <v>266</v>
      </c>
      <c r="C155" s="120">
        <v>0</v>
      </c>
      <c r="D155" s="120">
        <v>0</v>
      </c>
      <c r="E155" s="106">
        <v>0</v>
      </c>
      <c r="F155" s="38"/>
    </row>
    <row r="156" spans="1:7" ht="15" customHeight="1" thickBot="1" x14ac:dyDescent="0.25">
      <c r="A156" s="18" t="s">
        <v>129</v>
      </c>
      <c r="B156" s="119" t="s">
        <v>267</v>
      </c>
      <c r="C156" s="124"/>
      <c r="D156" s="125"/>
      <c r="E156" s="126"/>
      <c r="F156" s="38"/>
    </row>
    <row r="157" spans="1:7" ht="15" customHeight="1" thickBot="1" x14ac:dyDescent="0.25">
      <c r="A157" s="79" t="s">
        <v>268</v>
      </c>
      <c r="B157" s="119" t="s">
        <v>269</v>
      </c>
      <c r="C157" s="127">
        <f>+C133+C137+C144+C149+C155+C156</f>
        <v>0</v>
      </c>
      <c r="D157" s="127">
        <f>+D133+D137+D144+D149+D155+D156</f>
        <v>0</v>
      </c>
      <c r="E157" s="126">
        <f>+E133+E137+E144+E149+E155+E156</f>
        <v>0</v>
      </c>
      <c r="F157" s="38"/>
    </row>
    <row r="158" spans="1:7" ht="12.95" customHeight="1" thickBot="1" x14ac:dyDescent="0.25">
      <c r="A158" s="128" t="s">
        <v>270</v>
      </c>
      <c r="B158" s="129" t="s">
        <v>271</v>
      </c>
      <c r="C158" s="130">
        <f>C132+C157</f>
        <v>94932</v>
      </c>
      <c r="D158" s="130">
        <f>D132+D157</f>
        <v>94932</v>
      </c>
      <c r="E158" s="131">
        <f>E132+E157</f>
        <v>84511</v>
      </c>
      <c r="F158" s="38">
        <f>E158/D158</f>
        <v>0.89022668857708676</v>
      </c>
      <c r="G158" s="22"/>
    </row>
    <row r="159" spans="1:7" ht="7.5" customHeight="1" x14ac:dyDescent="0.25"/>
  </sheetData>
  <mergeCells count="5">
    <mergeCell ref="A2:F3"/>
    <mergeCell ref="A5:F5"/>
    <mergeCell ref="A6:B6"/>
    <mergeCell ref="A93:F93"/>
    <mergeCell ref="A94:B94"/>
  </mergeCells>
  <printOptions horizontalCentered="1"/>
  <pageMargins left="0.78740157480314965" right="0.78740157480314965" top="7.874015748031496E-2" bottom="0" header="0.78740157480314965" footer="0.15748031496062992"/>
  <pageSetup paperSize="9" scale="70" fitToHeight="2" orientation="portrait" r:id="rId1"/>
  <headerFooter alignWithMargins="0"/>
  <rowBreaks count="1" manualBreakCount="1">
    <brk id="9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1.3 önk fel. </vt:lpstr>
      <vt:lpstr>'1.3 önk fel. '!Nyomtatási_terület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2016-04-22T09:06:15Z</dcterms:created>
  <dcterms:modified xsi:type="dcterms:W3CDTF">2016-04-22T09:06:29Z</dcterms:modified>
</cp:coreProperties>
</file>