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12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<sst xmlns="http://schemas.openxmlformats.org/spreadsheetml/2006/main" count="183" uniqueCount="183">
  <si>
    <t>Megnevezés</t>
  </si>
  <si>
    <t>10</t>
  </si>
  <si>
    <t>11</t>
  </si>
  <si>
    <t>13</t>
  </si>
  <si>
    <t>A</t>
  </si>
  <si>
    <t>B</t>
  </si>
  <si>
    <t>C</t>
  </si>
  <si>
    <t>D</t>
  </si>
  <si>
    <t>E</t>
  </si>
  <si>
    <t>16</t>
  </si>
  <si>
    <t>21</t>
  </si>
  <si>
    <t>28</t>
  </si>
  <si>
    <t>Előző időszak</t>
  </si>
  <si>
    <t>Tárgyi időszak</t>
  </si>
  <si>
    <t>2017. évi MÉRLEG -FOLYÁS Község Önkormányzata (Ft)</t>
  </si>
  <si>
    <t>Módosítások</t>
  </si>
  <si>
    <t>ESZKÖZÖK</t>
  </si>
  <si>
    <t>01</t>
  </si>
  <si>
    <t>A/I/1</t>
  </si>
  <si>
    <t>Vagyoni értékű jogok</t>
  </si>
  <si>
    <t>02</t>
  </si>
  <si>
    <t>A/I/2</t>
  </si>
  <si>
    <t>Szellemi termékek</t>
  </si>
  <si>
    <t>04</t>
  </si>
  <si>
    <t>A/I</t>
  </si>
  <si>
    <t>Immateriális javak (=A/I/1+A/I/2+A/I/3) (=01+02)</t>
  </si>
  <si>
    <t>05</t>
  </si>
  <si>
    <t>A/II/1</t>
  </si>
  <si>
    <t>Ingatlanok és a kapcsolódó vagyoni értékű jogok</t>
  </si>
  <si>
    <t>06</t>
  </si>
  <si>
    <t>A/II/2</t>
  </si>
  <si>
    <t>Gépek,berendezések,felszerelések,járművek</t>
  </si>
  <si>
    <t>07</t>
  </si>
  <si>
    <t>A/II/3</t>
  </si>
  <si>
    <t>Tenyészállatok</t>
  </si>
  <si>
    <t>08</t>
  </si>
  <si>
    <t xml:space="preserve">A/II/4 </t>
  </si>
  <si>
    <t>Beruházások, felújítások</t>
  </si>
  <si>
    <t>A/II</t>
  </si>
  <si>
    <t>Tárgyi eszközök (=A/II/1+…+A/II/5) (=04+05+06)</t>
  </si>
  <si>
    <t>A/III/1</t>
  </si>
  <si>
    <t>Tartós részesedések (11&gt;=12+13)</t>
  </si>
  <si>
    <t>A/III/1b</t>
  </si>
  <si>
    <t xml:space="preserve">     - ebből: tartós részesedések nem pénzügyi vállalkozásban</t>
  </si>
  <si>
    <t>A/III/1e</t>
  </si>
  <si>
    <t xml:space="preserve">     - ebből: egyéb tartós részesedések</t>
  </si>
  <si>
    <t>A/III</t>
  </si>
  <si>
    <t xml:space="preserve">Befektetett pénzügyi eszközök (=A/III/1+A/III/2+A/III/3) </t>
  </si>
  <si>
    <t>A)</t>
  </si>
  <si>
    <t>NEMZETI VAGYONBA TARTOZÓ BEFEKTETETT ESZKÖZÖK (=A/I+A/II+A/III+A/IV) (=03+07+11)</t>
  </si>
  <si>
    <t>47</t>
  </si>
  <si>
    <t>C/II/1</t>
  </si>
  <si>
    <t>Forintpénztár</t>
  </si>
  <si>
    <t>50</t>
  </si>
  <si>
    <t>C/II</t>
  </si>
  <si>
    <t>Pénztárak, csekkek, betétkönyvek (=C/II/1+C//II+C/II)</t>
  </si>
  <si>
    <t>51</t>
  </si>
  <si>
    <t>C/III/1</t>
  </si>
  <si>
    <t>Kincstáron kívüli forintszámlák</t>
  </si>
  <si>
    <t>53</t>
  </si>
  <si>
    <t>C/III</t>
  </si>
  <si>
    <t>Forintszámlák (=C/III1+C/III/2)</t>
  </si>
  <si>
    <t>57</t>
  </si>
  <si>
    <t>C)</t>
  </si>
  <si>
    <t>PÉNZESZKÖZÖK (=C/I…+C/V) (=14+16)</t>
  </si>
  <si>
    <t>62</t>
  </si>
  <si>
    <t>D/I/3</t>
  </si>
  <si>
    <t>Költségvetési évben esedékes követelések közhatalmi bevételre</t>
  </si>
  <si>
    <t>66</t>
  </si>
  <si>
    <t>D/I/3d</t>
  </si>
  <si>
    <t xml:space="preserve">     - ebből: költségvetési évben esedékes követelések vagyoni típusú adókra</t>
  </si>
  <si>
    <t>67</t>
  </si>
  <si>
    <t>D/I/3e</t>
  </si>
  <si>
    <t xml:space="preserve">     - ebből: költségvetési évben esedékes követelések termékek és szolgáltatások adóira</t>
  </si>
  <si>
    <t>68</t>
  </si>
  <si>
    <t>D/I/3f</t>
  </si>
  <si>
    <t xml:space="preserve">     - ebből: költségvetési éveben esedékes követelések egyéb közhatalmi bevételekre</t>
  </si>
  <si>
    <t>69</t>
  </si>
  <si>
    <t>D/I/4</t>
  </si>
  <si>
    <t>Költségvetési évben esedékes követelések működési bevételre (=DI/4a+…+DI/4/i)</t>
  </si>
  <si>
    <t>70</t>
  </si>
  <si>
    <t>D/I/4a</t>
  </si>
  <si>
    <t xml:space="preserve">     - ebből: költségvetési évben esedékes követelések készletértékesítés ellenértéke, szolgáltatások ellenértéke, közvetített szolgáltatások ellenértékére</t>
  </si>
  <si>
    <t>79</t>
  </si>
  <si>
    <t>D/I/5</t>
  </si>
  <si>
    <t>Költségvetési évben esedékes követelések felhalmozási bevételre (=D/I/5a+…+D/I/5e)</t>
  </si>
  <si>
    <t>81</t>
  </si>
  <si>
    <t>D/I/5b</t>
  </si>
  <si>
    <t xml:space="preserve">      -ebből: költségvetési évben esedékes követelések ingatlanok értékesítésére</t>
  </si>
  <si>
    <t>101</t>
  </si>
  <si>
    <t>D/I</t>
  </si>
  <si>
    <t>Költségvetési évben esedékes követelések (=D/I/1+…+D/I/8) (=18+22)</t>
  </si>
  <si>
    <t>143</t>
  </si>
  <si>
    <t>D/III/1</t>
  </si>
  <si>
    <t>Adott előlegek (72&gt;=73+…+77)</t>
  </si>
  <si>
    <t>148</t>
  </si>
  <si>
    <t>D/III/1e</t>
  </si>
  <si>
    <t xml:space="preserve">      - ebből: foglalkoztatottaknak adott előlegek</t>
  </si>
  <si>
    <t>149</t>
  </si>
  <si>
    <t>D/III/1f</t>
  </si>
  <si>
    <t xml:space="preserve">     - ebből: túlfizetések, téves és visszajáró kifizetések</t>
  </si>
  <si>
    <t>152</t>
  </si>
  <si>
    <t>D/III/4</t>
  </si>
  <si>
    <t>Forgótőke elszámolása</t>
  </si>
  <si>
    <t>158</t>
  </si>
  <si>
    <t>D/III</t>
  </si>
  <si>
    <t>Követelés jellegű sajátos elszámolások (=D/III/1+…+D/III/7)  (=25+28)</t>
  </si>
  <si>
    <t>159</t>
  </si>
  <si>
    <t>D)</t>
  </si>
  <si>
    <t>KÖVETELÉSEK (=D/I+D/II+D/III) (85=57+71+84) (=24+29)</t>
  </si>
  <si>
    <t>176</t>
  </si>
  <si>
    <t>ESZKÖZÖK ÖSSZESEN (=A+B+C+D+E+F) (=12+17+30+33)</t>
  </si>
  <si>
    <t>FORRÁSOK</t>
  </si>
  <si>
    <t>177</t>
  </si>
  <si>
    <t>G/I</t>
  </si>
  <si>
    <t>Nemzeti vagyon induláskori értéke</t>
  </si>
  <si>
    <t>178</t>
  </si>
  <si>
    <t>G/II</t>
  </si>
  <si>
    <t>Nemzeti vagyon változásai</t>
  </si>
  <si>
    <t>181</t>
  </si>
  <si>
    <t>G/III/3</t>
  </si>
  <si>
    <t>Pénzeszközön kívüli egyéb eszközök induláskori értéke és változásai</t>
  </si>
  <si>
    <t>182</t>
  </si>
  <si>
    <t>G/III</t>
  </si>
  <si>
    <t>Egyéb eszközök induláskori értéke és változásai (=G/III/1+G/III/2+G/III/3)</t>
  </si>
  <si>
    <t>183</t>
  </si>
  <si>
    <t>G/IV</t>
  </si>
  <si>
    <t>Felhamozott eredmény</t>
  </si>
  <si>
    <t>185</t>
  </si>
  <si>
    <t>G/VI</t>
  </si>
  <si>
    <t>Mérleg szerinti eredmény</t>
  </si>
  <si>
    <t>186</t>
  </si>
  <si>
    <t>G)</t>
  </si>
  <si>
    <t>SAJÁT TŐKE (=G/I+…+G/VI) (=36+38+39+40)</t>
  </si>
  <si>
    <t>189</t>
  </si>
  <si>
    <t>H/I/3</t>
  </si>
  <si>
    <t>Költségvetési évben esedékes kötelezettségek dologi kiadásokra</t>
  </si>
  <si>
    <t>191</t>
  </si>
  <si>
    <t>H/I/5</t>
  </si>
  <si>
    <t>Költségvetési évben esedékes kötelezettségek egyéb működési célú kiadásokra (&gt;=H/I/5a+H/I/5b)</t>
  </si>
  <si>
    <t>194</t>
  </si>
  <si>
    <t>H/I/6</t>
  </si>
  <si>
    <t>Költségvetési évben esedékes kötelezettségek beruházásokra</t>
  </si>
  <si>
    <t>212</t>
  </si>
  <si>
    <t>H/I</t>
  </si>
  <si>
    <t>Költségvetési évben esedékes kötelezettségek (=H/I/1+…H/I/9) (=42+43+44)</t>
  </si>
  <si>
    <t>215</t>
  </si>
  <si>
    <t>H/II/3</t>
  </si>
  <si>
    <t>Költségvetési évet követően esedékes kötelezettségek dologi kiadásokra</t>
  </si>
  <si>
    <t>225</t>
  </si>
  <si>
    <t>H/II/9</t>
  </si>
  <si>
    <t>Költségvetési évet követően esedékes kötelezettségek finanszírozási kiadásokra (129&gt;=130+…+137)</t>
  </si>
  <si>
    <t>226</t>
  </si>
  <si>
    <t>H/II/9a</t>
  </si>
  <si>
    <t xml:space="preserve">      - ebből: költségvetési évet követően esedékes kötelezettségek hosszú lejáratú hitelek, kölcsönök törlesztésére pénzügyi vállalkozásoknál</t>
  </si>
  <si>
    <t>230</t>
  </si>
  <si>
    <t>H/II/9e</t>
  </si>
  <si>
    <t xml:space="preserve">      -ebből: költségvetési évet követően esedékes kötelezettségek államháztartáson belüli megelőlegezések visszafizetésére</t>
  </si>
  <si>
    <t>236</t>
  </si>
  <si>
    <t>H/II</t>
  </si>
  <si>
    <t>Költségvetési évet követően esedékes kötelezettségek (=H/II/1+…H/II/9) (=46+47)</t>
  </si>
  <si>
    <t>237</t>
  </si>
  <si>
    <t>H/III/1</t>
  </si>
  <si>
    <t>Kapott előlegek</t>
  </si>
  <si>
    <t>239</t>
  </si>
  <si>
    <t>H/III/3</t>
  </si>
  <si>
    <t>Más szervezetet megillető bevételek elszámolása</t>
  </si>
  <si>
    <t>247</t>
  </si>
  <si>
    <t>H/III</t>
  </si>
  <si>
    <t>Kötelezettség jellegű sajátos elszámolások (=H/III/1+…+H/III/7) (=51+52)</t>
  </si>
  <si>
    <t>248</t>
  </si>
  <si>
    <t xml:space="preserve">H) </t>
  </si>
  <si>
    <t>KÖTELEZETTSÉGEK (=H/I+H/II+H/III) (=45+50+53)</t>
  </si>
  <si>
    <t>251</t>
  </si>
  <si>
    <t>J/2</t>
  </si>
  <si>
    <t>Költségek,ráfordítások passzív időbeli elhatárolása</t>
  </si>
  <si>
    <t>253</t>
  </si>
  <si>
    <t>J)</t>
  </si>
  <si>
    <t xml:space="preserve">PASSZÍV IDŐBELI ELHATÁROLÁSOK (=K/1+K/2+K/3) </t>
  </si>
  <si>
    <t>254</t>
  </si>
  <si>
    <t>FORRÁSOK ÖSSZESEN (=G+H+I+J) (=41+54+56)</t>
  </si>
  <si>
    <t>4. melléklet</t>
  </si>
  <si>
    <t>a 4/2018. (V. 31.)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</si>
</sst>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yyyy/mm/dd;@"/>
    <numFmt numFmtId="167" formatCode="mmm/yyyy"/>
    <numFmt numFmtId="168" formatCode="#,##0\ &quot;Ft&quot;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#,##0.000"/>
    <numFmt numFmtId="175" formatCode="#,##0\ _F_t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0" xfId="0" applyFont="1" applyAlignment="1">
      <alignment horizontal="right"/>
    </xf>
    <xf numFmtId="49" fontId="7" fillId="33" borderId="11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49" fontId="42" fillId="0" borderId="11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0" xfId="0" applyFont="1" applyBorder="1" applyAlignment="1">
      <alignment/>
    </xf>
    <xf numFmtId="3" fontId="42" fillId="0" borderId="11" xfId="0" applyNumberFormat="1" applyFont="1" applyBorder="1" applyAlignment="1">
      <alignment/>
    </xf>
    <xf numFmtId="0" fontId="42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2" fillId="0" borderId="11" xfId="0" applyFont="1" applyBorder="1" applyAlignment="1">
      <alignment horizontal="left"/>
    </xf>
    <xf numFmtId="49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E66" sqref="E66"/>
    </sheetView>
  </sheetViews>
  <sheetFormatPr defaultColWidth="9.140625" defaultRowHeight="12.75"/>
  <cols>
    <col min="1" max="2" width="9.140625" style="1" customWidth="1"/>
    <col min="3" max="3" width="139.00390625" style="1" customWidth="1"/>
    <col min="4" max="6" width="18.28125" style="1" customWidth="1"/>
    <col min="7" max="16384" width="9.140625" style="1" customWidth="1"/>
  </cols>
  <sheetData>
    <row r="1" ht="12.75">
      <c r="F1" s="4" t="s">
        <v>181</v>
      </c>
    </row>
    <row r="2" ht="12.75">
      <c r="F2" s="4" t="s">
        <v>182</v>
      </c>
    </row>
    <row r="4" spans="1:6" ht="12.75">
      <c r="A4" s="19" t="s">
        <v>14</v>
      </c>
      <c r="B4" s="19"/>
      <c r="C4" s="19"/>
      <c r="D4" s="19"/>
      <c r="E4" s="19"/>
      <c r="F4" s="19"/>
    </row>
    <row r="5" spans="1:6" ht="12.75">
      <c r="A5" s="5"/>
      <c r="B5" s="20" t="s">
        <v>0</v>
      </c>
      <c r="C5" s="20"/>
      <c r="D5" s="6" t="s">
        <v>12</v>
      </c>
      <c r="E5" s="6" t="s">
        <v>15</v>
      </c>
      <c r="F5" s="6" t="s">
        <v>13</v>
      </c>
    </row>
    <row r="6" spans="1:6" ht="12.75">
      <c r="A6" s="5" t="s">
        <v>4</v>
      </c>
      <c r="B6" s="20" t="s">
        <v>5</v>
      </c>
      <c r="C6" s="20"/>
      <c r="D6" s="6" t="s">
        <v>6</v>
      </c>
      <c r="E6" s="6" t="s">
        <v>7</v>
      </c>
      <c r="F6" s="6" t="s">
        <v>8</v>
      </c>
    </row>
    <row r="7" spans="1:6" ht="15">
      <c r="A7" s="7"/>
      <c r="B7" s="18" t="s">
        <v>16</v>
      </c>
      <c r="C7" s="18"/>
      <c r="D7" s="3"/>
      <c r="E7" s="3"/>
      <c r="F7" s="3"/>
    </row>
    <row r="8" spans="1:6" ht="12.75">
      <c r="A8" s="7" t="s">
        <v>17</v>
      </c>
      <c r="B8" s="8" t="s">
        <v>18</v>
      </c>
      <c r="C8" s="2" t="s">
        <v>19</v>
      </c>
      <c r="D8" s="3">
        <v>28162</v>
      </c>
      <c r="E8" s="3">
        <v>0</v>
      </c>
      <c r="F8" s="3">
        <v>705297</v>
      </c>
    </row>
    <row r="9" spans="1:6" ht="12.75">
      <c r="A9" s="7" t="s">
        <v>20</v>
      </c>
      <c r="B9" s="8" t="s">
        <v>21</v>
      </c>
      <c r="C9" s="2" t="s">
        <v>22</v>
      </c>
      <c r="D9" s="3">
        <v>212724</v>
      </c>
      <c r="E9" s="3">
        <v>0</v>
      </c>
      <c r="F9" s="3">
        <v>107949</v>
      </c>
    </row>
    <row r="10" spans="1:6" s="13" customFormat="1" ht="15">
      <c r="A10" s="9" t="s">
        <v>23</v>
      </c>
      <c r="B10" s="10" t="s">
        <v>24</v>
      </c>
      <c r="C10" s="11" t="s">
        <v>25</v>
      </c>
      <c r="D10" s="12">
        <f>SUM(D7:D9)</f>
        <v>240886</v>
      </c>
      <c r="E10" s="12">
        <f>SUM(E7:E9)</f>
        <v>0</v>
      </c>
      <c r="F10" s="12">
        <f>SUM(F7:F9)</f>
        <v>813246</v>
      </c>
    </row>
    <row r="11" spans="1:6" ht="12.75">
      <c r="A11" s="7" t="s">
        <v>26</v>
      </c>
      <c r="B11" s="8" t="s">
        <v>27</v>
      </c>
      <c r="C11" s="2" t="s">
        <v>28</v>
      </c>
      <c r="D11" s="3">
        <v>313131189</v>
      </c>
      <c r="E11" s="3">
        <v>0</v>
      </c>
      <c r="F11" s="3">
        <v>355816849</v>
      </c>
    </row>
    <row r="12" spans="1:6" ht="12.75">
      <c r="A12" s="7" t="s">
        <v>29</v>
      </c>
      <c r="B12" s="8" t="s">
        <v>30</v>
      </c>
      <c r="C12" s="2" t="s">
        <v>31</v>
      </c>
      <c r="D12" s="3">
        <v>10921652</v>
      </c>
      <c r="E12" s="3">
        <v>0</v>
      </c>
      <c r="F12" s="3">
        <v>30181974</v>
      </c>
    </row>
    <row r="13" spans="1:6" ht="12.75">
      <c r="A13" s="7" t="s">
        <v>32</v>
      </c>
      <c r="B13" s="8" t="s">
        <v>33</v>
      </c>
      <c r="C13" s="2" t="s">
        <v>34</v>
      </c>
      <c r="D13" s="3">
        <v>95186</v>
      </c>
      <c r="E13" s="3">
        <v>0</v>
      </c>
      <c r="F13" s="3">
        <v>95186</v>
      </c>
    </row>
    <row r="14" spans="1:6" ht="12.75">
      <c r="A14" s="7" t="s">
        <v>35</v>
      </c>
      <c r="B14" s="8" t="s">
        <v>36</v>
      </c>
      <c r="C14" s="2" t="s">
        <v>37</v>
      </c>
      <c r="D14" s="3">
        <v>0</v>
      </c>
      <c r="E14" s="3"/>
      <c r="F14" s="3">
        <v>8043794</v>
      </c>
    </row>
    <row r="15" spans="1:6" s="13" customFormat="1" ht="15">
      <c r="A15" s="9" t="s">
        <v>1</v>
      </c>
      <c r="B15" s="10" t="s">
        <v>38</v>
      </c>
      <c r="C15" s="11" t="s">
        <v>39</v>
      </c>
      <c r="D15" s="12">
        <f>SUM(D11:D14)</f>
        <v>324148027</v>
      </c>
      <c r="E15" s="12">
        <f>SUM(E11:E13)</f>
        <v>0</v>
      </c>
      <c r="F15" s="12">
        <f>SUM(F11:F14)</f>
        <v>394137803</v>
      </c>
    </row>
    <row r="16" spans="1:6" ht="12.75">
      <c r="A16" s="7" t="s">
        <v>2</v>
      </c>
      <c r="B16" s="8" t="s">
        <v>40</v>
      </c>
      <c r="C16" s="2" t="s">
        <v>41</v>
      </c>
      <c r="D16" s="3">
        <v>1646000</v>
      </c>
      <c r="E16" s="3">
        <v>0</v>
      </c>
      <c r="F16" s="3">
        <v>1646000</v>
      </c>
    </row>
    <row r="17" spans="1:6" ht="12.75">
      <c r="A17" s="7" t="s">
        <v>3</v>
      </c>
      <c r="B17" s="8" t="s">
        <v>42</v>
      </c>
      <c r="C17" s="2" t="s">
        <v>43</v>
      </c>
      <c r="D17" s="3">
        <v>30000</v>
      </c>
      <c r="E17" s="3">
        <v>0</v>
      </c>
      <c r="F17" s="3">
        <v>30000</v>
      </c>
    </row>
    <row r="18" spans="1:6" ht="12.75">
      <c r="A18" s="7" t="s">
        <v>9</v>
      </c>
      <c r="B18" s="8" t="s">
        <v>44</v>
      </c>
      <c r="C18" s="2" t="s">
        <v>45</v>
      </c>
      <c r="D18" s="3">
        <v>1616000</v>
      </c>
      <c r="E18" s="3">
        <v>0</v>
      </c>
      <c r="F18" s="3">
        <v>1616000</v>
      </c>
    </row>
    <row r="19" spans="1:6" s="13" customFormat="1" ht="15">
      <c r="A19" s="9" t="s">
        <v>10</v>
      </c>
      <c r="B19" s="10" t="s">
        <v>46</v>
      </c>
      <c r="C19" s="11" t="s">
        <v>47</v>
      </c>
      <c r="D19" s="12">
        <f>SUM(D16,)</f>
        <v>1646000</v>
      </c>
      <c r="E19" s="12">
        <f>SUM(E16,)</f>
        <v>0</v>
      </c>
      <c r="F19" s="12">
        <f>SUM(F17:F18)</f>
        <v>1646000</v>
      </c>
    </row>
    <row r="20" spans="1:6" s="13" customFormat="1" ht="15">
      <c r="A20" s="9" t="s">
        <v>11</v>
      </c>
      <c r="B20" s="10" t="s">
        <v>48</v>
      </c>
      <c r="C20" s="11" t="s">
        <v>49</v>
      </c>
      <c r="D20" s="12">
        <f>SUM(D10,D15,D19,)</f>
        <v>326034913</v>
      </c>
      <c r="E20" s="12">
        <f>SUM(E10,E15,E19,)</f>
        <v>0</v>
      </c>
      <c r="F20" s="12">
        <f>SUM(F10,F15,F19,)</f>
        <v>396597049</v>
      </c>
    </row>
    <row r="21" spans="1:6" ht="12.75">
      <c r="A21" s="7" t="s">
        <v>50</v>
      </c>
      <c r="B21" s="8" t="s">
        <v>51</v>
      </c>
      <c r="C21" s="2" t="s">
        <v>52</v>
      </c>
      <c r="D21" s="3">
        <v>31610</v>
      </c>
      <c r="E21" s="3">
        <v>0</v>
      </c>
      <c r="F21" s="3">
        <v>52225</v>
      </c>
    </row>
    <row r="22" spans="1:6" s="13" customFormat="1" ht="15">
      <c r="A22" s="9" t="s">
        <v>53</v>
      </c>
      <c r="B22" s="10" t="s">
        <v>54</v>
      </c>
      <c r="C22" s="11" t="s">
        <v>55</v>
      </c>
      <c r="D22" s="12">
        <f>SUM(D21)</f>
        <v>31610</v>
      </c>
      <c r="E22" s="12"/>
      <c r="F22" s="12">
        <f>SUM(F21)</f>
        <v>52225</v>
      </c>
    </row>
    <row r="23" spans="1:6" ht="12.75">
      <c r="A23" s="7" t="s">
        <v>56</v>
      </c>
      <c r="B23" s="8" t="s">
        <v>57</v>
      </c>
      <c r="C23" s="2" t="s">
        <v>58</v>
      </c>
      <c r="D23" s="3">
        <v>15953934</v>
      </c>
      <c r="E23" s="3">
        <v>0</v>
      </c>
      <c r="F23" s="3">
        <v>49161004</v>
      </c>
    </row>
    <row r="24" spans="1:6" s="13" customFormat="1" ht="15">
      <c r="A24" s="9" t="s">
        <v>59</v>
      </c>
      <c r="B24" s="10" t="s">
        <v>60</v>
      </c>
      <c r="C24" s="11" t="s">
        <v>61</v>
      </c>
      <c r="D24" s="12">
        <f>SUM(D23:D23)</f>
        <v>15953934</v>
      </c>
      <c r="E24" s="12">
        <f>SUM(E23:E23)</f>
        <v>0</v>
      </c>
      <c r="F24" s="12">
        <f>SUM(F23:F23)</f>
        <v>49161004</v>
      </c>
    </row>
    <row r="25" spans="1:6" s="13" customFormat="1" ht="15">
      <c r="A25" s="9" t="s">
        <v>62</v>
      </c>
      <c r="B25" s="10" t="s">
        <v>63</v>
      </c>
      <c r="C25" s="11" t="s">
        <v>64</v>
      </c>
      <c r="D25" s="12">
        <f>SUM(D22,D24)</f>
        <v>15985544</v>
      </c>
      <c r="E25" s="12">
        <f>SUM(E24)</f>
        <v>0</v>
      </c>
      <c r="F25" s="12">
        <f>SUM(F22,F24)</f>
        <v>49213229</v>
      </c>
    </row>
    <row r="26" spans="1:6" ht="12.75">
      <c r="A26" s="7" t="s">
        <v>65</v>
      </c>
      <c r="B26" s="8" t="s">
        <v>66</v>
      </c>
      <c r="C26" s="2" t="s">
        <v>67</v>
      </c>
      <c r="D26" s="3">
        <v>428624</v>
      </c>
      <c r="E26" s="3">
        <v>0</v>
      </c>
      <c r="F26" s="3">
        <v>512619</v>
      </c>
    </row>
    <row r="27" spans="1:6" ht="12.75">
      <c r="A27" s="7" t="s">
        <v>68</v>
      </c>
      <c r="B27" s="8" t="s">
        <v>69</v>
      </c>
      <c r="C27" s="2" t="s">
        <v>70</v>
      </c>
      <c r="D27" s="3">
        <v>205529</v>
      </c>
      <c r="E27" s="3">
        <v>0</v>
      </c>
      <c r="F27" s="3">
        <v>182445</v>
      </c>
    </row>
    <row r="28" spans="1:6" ht="12.75">
      <c r="A28" s="7" t="s">
        <v>71</v>
      </c>
      <c r="B28" s="8" t="s">
        <v>72</v>
      </c>
      <c r="C28" s="2" t="s">
        <v>73</v>
      </c>
      <c r="D28" s="3">
        <v>120937</v>
      </c>
      <c r="E28" s="3">
        <v>0</v>
      </c>
      <c r="F28" s="3">
        <v>146033</v>
      </c>
    </row>
    <row r="29" spans="1:6" ht="12.75">
      <c r="A29" s="7" t="s">
        <v>74</v>
      </c>
      <c r="B29" s="8" t="s">
        <v>75</v>
      </c>
      <c r="C29" s="2" t="s">
        <v>76</v>
      </c>
      <c r="D29" s="3">
        <v>102158</v>
      </c>
      <c r="E29" s="3">
        <v>0</v>
      </c>
      <c r="F29" s="3">
        <v>184141</v>
      </c>
    </row>
    <row r="30" spans="1:6" ht="12.75">
      <c r="A30" s="7" t="s">
        <v>77</v>
      </c>
      <c r="B30" s="8" t="s">
        <v>78</v>
      </c>
      <c r="C30" s="2" t="s">
        <v>79</v>
      </c>
      <c r="D30" s="3">
        <v>93784</v>
      </c>
      <c r="E30" s="3">
        <v>0</v>
      </c>
      <c r="F30" s="3">
        <v>21600</v>
      </c>
    </row>
    <row r="31" spans="1:6" ht="12.75">
      <c r="A31" s="7" t="s">
        <v>80</v>
      </c>
      <c r="B31" s="8" t="s">
        <v>81</v>
      </c>
      <c r="C31" s="2" t="s">
        <v>82</v>
      </c>
      <c r="D31" s="3">
        <v>93784</v>
      </c>
      <c r="E31" s="3">
        <v>0</v>
      </c>
      <c r="F31" s="3">
        <v>21600</v>
      </c>
    </row>
    <row r="32" spans="1:6" ht="12.75">
      <c r="A32" s="7" t="s">
        <v>83</v>
      </c>
      <c r="B32" s="8" t="s">
        <v>84</v>
      </c>
      <c r="C32" s="2" t="s">
        <v>85</v>
      </c>
      <c r="D32" s="3"/>
      <c r="E32" s="3"/>
      <c r="F32" s="3">
        <v>1400</v>
      </c>
    </row>
    <row r="33" spans="1:6" ht="12.75">
      <c r="A33" s="7" t="s">
        <v>86</v>
      </c>
      <c r="B33" s="8" t="s">
        <v>87</v>
      </c>
      <c r="C33" s="2" t="s">
        <v>88</v>
      </c>
      <c r="D33" s="3"/>
      <c r="E33" s="3"/>
      <c r="F33" s="3">
        <v>1400</v>
      </c>
    </row>
    <row r="34" spans="1:6" s="13" customFormat="1" ht="15">
      <c r="A34" s="9" t="s">
        <v>89</v>
      </c>
      <c r="B34" s="10" t="s">
        <v>90</v>
      </c>
      <c r="C34" s="11" t="s">
        <v>91</v>
      </c>
      <c r="D34" s="12">
        <f>SUM(D26,D30,)</f>
        <v>522408</v>
      </c>
      <c r="E34" s="12">
        <f>SUM(,E26,E27,E28,E29,E31,)</f>
        <v>0</v>
      </c>
      <c r="F34" s="12">
        <f>SUM(F26,F30,F33)</f>
        <v>535619</v>
      </c>
    </row>
    <row r="35" spans="1:6" ht="15" customHeight="1">
      <c r="A35" s="7" t="s">
        <v>92</v>
      </c>
      <c r="B35" s="8" t="s">
        <v>93</v>
      </c>
      <c r="C35" s="14" t="s">
        <v>94</v>
      </c>
      <c r="D35" s="3">
        <v>607877</v>
      </c>
      <c r="E35" s="3">
        <v>0</v>
      </c>
      <c r="F35" s="3">
        <v>112936</v>
      </c>
    </row>
    <row r="36" spans="1:6" ht="15" customHeight="1">
      <c r="A36" s="7" t="s">
        <v>95</v>
      </c>
      <c r="B36" s="8" t="s">
        <v>96</v>
      </c>
      <c r="C36" s="14" t="s">
        <v>97</v>
      </c>
      <c r="D36" s="3">
        <v>572357</v>
      </c>
      <c r="E36" s="3">
        <v>0</v>
      </c>
      <c r="F36" s="3">
        <v>112936</v>
      </c>
    </row>
    <row r="37" spans="1:6" ht="15" customHeight="1">
      <c r="A37" s="7" t="s">
        <v>98</v>
      </c>
      <c r="B37" s="8" t="s">
        <v>99</v>
      </c>
      <c r="C37" s="14" t="s">
        <v>100</v>
      </c>
      <c r="D37" s="3">
        <v>35520</v>
      </c>
      <c r="E37" s="3">
        <v>0</v>
      </c>
      <c r="F37" s="3">
        <v>0</v>
      </c>
    </row>
    <row r="38" spans="1:6" ht="15" customHeight="1">
      <c r="A38" s="7" t="s">
        <v>101</v>
      </c>
      <c r="B38" s="8" t="s">
        <v>102</v>
      </c>
      <c r="C38" s="14" t="s">
        <v>103</v>
      </c>
      <c r="D38" s="3">
        <v>45000</v>
      </c>
      <c r="E38" s="3">
        <v>0</v>
      </c>
      <c r="F38" s="3">
        <v>45000</v>
      </c>
    </row>
    <row r="39" spans="1:6" s="13" customFormat="1" ht="15" customHeight="1">
      <c r="A39" s="9" t="s">
        <v>104</v>
      </c>
      <c r="B39" s="10" t="s">
        <v>105</v>
      </c>
      <c r="C39" s="15" t="s">
        <v>106</v>
      </c>
      <c r="D39" s="12">
        <f>SUM(D35,D38,)</f>
        <v>652877</v>
      </c>
      <c r="E39" s="12">
        <f>SUM(E35,E37,E38,)</f>
        <v>0</v>
      </c>
      <c r="F39" s="12">
        <f>SUM(F35,F38)</f>
        <v>157936</v>
      </c>
    </row>
    <row r="40" spans="1:6" s="13" customFormat="1" ht="15" customHeight="1">
      <c r="A40" s="9" t="s">
        <v>107</v>
      </c>
      <c r="B40" s="10" t="s">
        <v>108</v>
      </c>
      <c r="C40" s="15" t="s">
        <v>109</v>
      </c>
      <c r="D40" s="12">
        <f>SUM(D34,D39)</f>
        <v>1175285</v>
      </c>
      <c r="E40" s="12">
        <f>SUM(E34,E39)</f>
        <v>0</v>
      </c>
      <c r="F40" s="12">
        <f>SUM(F34,F39)</f>
        <v>693555</v>
      </c>
    </row>
    <row r="41" spans="1:6" s="13" customFormat="1" ht="15" customHeight="1">
      <c r="A41" s="9" t="s">
        <v>110</v>
      </c>
      <c r="B41" s="18" t="s">
        <v>111</v>
      </c>
      <c r="C41" s="18"/>
      <c r="D41" s="12">
        <f>SUM(D20,D25,D40,)</f>
        <v>343195742</v>
      </c>
      <c r="E41" s="12">
        <f>SUM(E20,E25,E40,)</f>
        <v>0</v>
      </c>
      <c r="F41" s="12">
        <f>SUM(F20,F25,F40,)</f>
        <v>446503833</v>
      </c>
    </row>
    <row r="42" spans="1:6" ht="15" customHeight="1">
      <c r="A42" s="7"/>
      <c r="B42" s="18" t="s">
        <v>112</v>
      </c>
      <c r="C42" s="18"/>
      <c r="D42" s="3"/>
      <c r="E42" s="3"/>
      <c r="F42" s="3"/>
    </row>
    <row r="43" spans="1:6" ht="15" customHeight="1">
      <c r="A43" s="7" t="s">
        <v>113</v>
      </c>
      <c r="B43" s="8" t="s">
        <v>114</v>
      </c>
      <c r="C43" s="16" t="s">
        <v>115</v>
      </c>
      <c r="D43" s="3">
        <v>406298975</v>
      </c>
      <c r="E43" s="3">
        <v>0</v>
      </c>
      <c r="F43" s="3">
        <v>406298975</v>
      </c>
    </row>
    <row r="44" spans="1:6" ht="15" customHeight="1">
      <c r="A44" s="7" t="s">
        <v>116</v>
      </c>
      <c r="B44" s="8" t="s">
        <v>117</v>
      </c>
      <c r="C44" s="16" t="s">
        <v>118</v>
      </c>
      <c r="D44" s="3">
        <v>0</v>
      </c>
      <c r="E44" s="3">
        <v>0</v>
      </c>
      <c r="F44" s="3">
        <v>-11082908</v>
      </c>
    </row>
    <row r="45" spans="1:6" ht="15" customHeight="1">
      <c r="A45" s="7" t="s">
        <v>119</v>
      </c>
      <c r="B45" s="8" t="s">
        <v>120</v>
      </c>
      <c r="C45" s="16" t="s">
        <v>121</v>
      </c>
      <c r="D45" s="3">
        <v>10560563</v>
      </c>
      <c r="E45" s="3">
        <v>0</v>
      </c>
      <c r="F45" s="3">
        <v>10560563</v>
      </c>
    </row>
    <row r="46" spans="1:6" s="13" customFormat="1" ht="15" customHeight="1">
      <c r="A46" s="9" t="s">
        <v>122</v>
      </c>
      <c r="B46" s="10" t="s">
        <v>123</v>
      </c>
      <c r="C46" s="17" t="s">
        <v>124</v>
      </c>
      <c r="D46" s="12">
        <f>SUM(D45)</f>
        <v>10560563</v>
      </c>
      <c r="E46" s="12">
        <v>0</v>
      </c>
      <c r="F46" s="12">
        <f>SUM(F45)</f>
        <v>10560563</v>
      </c>
    </row>
    <row r="47" spans="1:6" ht="15" customHeight="1">
      <c r="A47" s="7" t="s">
        <v>125</v>
      </c>
      <c r="B47" s="8" t="s">
        <v>126</v>
      </c>
      <c r="C47" s="16" t="s">
        <v>127</v>
      </c>
      <c r="D47" s="3">
        <v>-103761385</v>
      </c>
      <c r="E47" s="3">
        <v>0</v>
      </c>
      <c r="F47" s="3">
        <v>-83709004</v>
      </c>
    </row>
    <row r="48" spans="1:6" ht="15" customHeight="1">
      <c r="A48" s="7" t="s">
        <v>128</v>
      </c>
      <c r="B48" s="8" t="s">
        <v>129</v>
      </c>
      <c r="C48" s="16" t="s">
        <v>130</v>
      </c>
      <c r="D48" s="3">
        <v>20052381</v>
      </c>
      <c r="E48" s="3">
        <v>0</v>
      </c>
      <c r="F48" s="3">
        <v>113945177</v>
      </c>
    </row>
    <row r="49" spans="1:6" s="13" customFormat="1" ht="15" customHeight="1">
      <c r="A49" s="9" t="s">
        <v>131</v>
      </c>
      <c r="B49" s="10" t="s">
        <v>132</v>
      </c>
      <c r="C49" s="17" t="s">
        <v>133</v>
      </c>
      <c r="D49" s="12">
        <f>SUM(D43,D46:D48)</f>
        <v>333150534</v>
      </c>
      <c r="E49" s="12">
        <f>SUM(E42:E48)</f>
        <v>0</v>
      </c>
      <c r="F49" s="12">
        <f>SUM(F43:F44,F46:F48)</f>
        <v>436012803</v>
      </c>
    </row>
    <row r="50" spans="1:6" ht="15" customHeight="1">
      <c r="A50" s="7" t="s">
        <v>134</v>
      </c>
      <c r="B50" s="8" t="s">
        <v>135</v>
      </c>
      <c r="C50" s="16" t="s">
        <v>136</v>
      </c>
      <c r="D50" s="3">
        <v>159863</v>
      </c>
      <c r="E50" s="3">
        <v>0</v>
      </c>
      <c r="F50" s="3">
        <v>207726</v>
      </c>
    </row>
    <row r="51" spans="1:6" ht="15" customHeight="1">
      <c r="A51" s="7" t="s">
        <v>137</v>
      </c>
      <c r="B51" s="8" t="s">
        <v>138</v>
      </c>
      <c r="C51" s="16" t="s">
        <v>139</v>
      </c>
      <c r="D51" s="3">
        <v>781056</v>
      </c>
      <c r="E51" s="3">
        <v>0</v>
      </c>
      <c r="F51" s="3">
        <v>3227379</v>
      </c>
    </row>
    <row r="52" spans="1:6" ht="15" customHeight="1">
      <c r="A52" s="7" t="s">
        <v>140</v>
      </c>
      <c r="B52" s="8" t="s">
        <v>141</v>
      </c>
      <c r="C52" s="16" t="s">
        <v>142</v>
      </c>
      <c r="D52" s="3">
        <v>87210</v>
      </c>
      <c r="E52" s="3">
        <v>0</v>
      </c>
      <c r="F52" s="3">
        <v>9690</v>
      </c>
    </row>
    <row r="53" spans="1:6" s="13" customFormat="1" ht="15" customHeight="1">
      <c r="A53" s="9" t="s">
        <v>143</v>
      </c>
      <c r="B53" s="10" t="s">
        <v>144</v>
      </c>
      <c r="C53" s="15" t="s">
        <v>145</v>
      </c>
      <c r="D53" s="12">
        <f>SUM(D50:D52)</f>
        <v>1028129</v>
      </c>
      <c r="E53" s="12">
        <f>SUM(E50,E51)</f>
        <v>0</v>
      </c>
      <c r="F53" s="12">
        <f>SUM(F50:F52)</f>
        <v>3444795</v>
      </c>
    </row>
    <row r="54" spans="1:6" ht="15" customHeight="1">
      <c r="A54" s="7" t="s">
        <v>146</v>
      </c>
      <c r="B54" s="8" t="s">
        <v>147</v>
      </c>
      <c r="C54" s="14" t="s">
        <v>148</v>
      </c>
      <c r="D54" s="3">
        <v>178290</v>
      </c>
      <c r="E54" s="3">
        <v>0</v>
      </c>
      <c r="F54" s="3">
        <v>242436</v>
      </c>
    </row>
    <row r="55" spans="1:6" ht="15" customHeight="1">
      <c r="A55" s="7" t="s">
        <v>149</v>
      </c>
      <c r="B55" s="8" t="s">
        <v>150</v>
      </c>
      <c r="C55" s="14" t="s">
        <v>151</v>
      </c>
      <c r="D55" s="3">
        <v>5677913</v>
      </c>
      <c r="E55" s="3">
        <v>0</v>
      </c>
      <c r="F55" s="3">
        <v>3761271</v>
      </c>
    </row>
    <row r="56" spans="1:6" ht="15" customHeight="1">
      <c r="A56" s="7" t="s">
        <v>152</v>
      </c>
      <c r="B56" s="8" t="s">
        <v>153</v>
      </c>
      <c r="C56" s="14" t="s">
        <v>154</v>
      </c>
      <c r="D56" s="3">
        <v>4601642</v>
      </c>
      <c r="E56" s="3">
        <v>0</v>
      </c>
      <c r="F56" s="3">
        <v>3563642</v>
      </c>
    </row>
    <row r="57" spans="1:6" ht="15" customHeight="1">
      <c r="A57" s="7" t="s">
        <v>155</v>
      </c>
      <c r="B57" s="8" t="s">
        <v>156</v>
      </c>
      <c r="C57" s="14" t="s">
        <v>157</v>
      </c>
      <c r="D57" s="3">
        <v>1076271</v>
      </c>
      <c r="E57" s="3">
        <v>0</v>
      </c>
      <c r="F57" s="3">
        <v>197629</v>
      </c>
    </row>
    <row r="58" spans="1:6" s="13" customFormat="1" ht="15" customHeight="1">
      <c r="A58" s="9" t="s">
        <v>158</v>
      </c>
      <c r="B58" s="10" t="s">
        <v>159</v>
      </c>
      <c r="C58" s="15" t="s">
        <v>160</v>
      </c>
      <c r="D58" s="12">
        <f>SUM(D54:D55)</f>
        <v>5856203</v>
      </c>
      <c r="E58" s="12">
        <f>SUM(E55)</f>
        <v>0</v>
      </c>
      <c r="F58" s="12">
        <f>SUM(F54:F55)</f>
        <v>4003707</v>
      </c>
    </row>
    <row r="59" spans="1:6" ht="15" customHeight="1">
      <c r="A59" s="7" t="s">
        <v>161</v>
      </c>
      <c r="B59" s="8" t="s">
        <v>162</v>
      </c>
      <c r="C59" s="14" t="s">
        <v>163</v>
      </c>
      <c r="D59" s="3">
        <v>434557</v>
      </c>
      <c r="E59" s="3">
        <v>0</v>
      </c>
      <c r="F59" s="3">
        <v>446489</v>
      </c>
    </row>
    <row r="60" spans="1:6" ht="15" customHeight="1">
      <c r="A60" s="7" t="s">
        <v>164</v>
      </c>
      <c r="B60" s="8" t="s">
        <v>165</v>
      </c>
      <c r="C60" s="14" t="s">
        <v>166</v>
      </c>
      <c r="D60" s="3">
        <v>3016</v>
      </c>
      <c r="E60" s="3">
        <v>0</v>
      </c>
      <c r="F60" s="3">
        <v>3016</v>
      </c>
    </row>
    <row r="61" spans="1:6" s="13" customFormat="1" ht="15" customHeight="1">
      <c r="A61" s="9" t="s">
        <v>167</v>
      </c>
      <c r="B61" s="10" t="s">
        <v>168</v>
      </c>
      <c r="C61" s="15" t="s">
        <v>169</v>
      </c>
      <c r="D61" s="12">
        <f>SUM(D59,D60)</f>
        <v>437573</v>
      </c>
      <c r="E61" s="12">
        <f>SUM(E59,E60)</f>
        <v>0</v>
      </c>
      <c r="F61" s="12">
        <f>SUM(F59,F60)</f>
        <v>449505</v>
      </c>
    </row>
    <row r="62" spans="1:6" s="13" customFormat="1" ht="15" customHeight="1">
      <c r="A62" s="9" t="s">
        <v>170</v>
      </c>
      <c r="B62" s="10" t="s">
        <v>171</v>
      </c>
      <c r="C62" s="15" t="s">
        <v>172</v>
      </c>
      <c r="D62" s="12">
        <f>SUM(D58,D53,D61)</f>
        <v>7321905</v>
      </c>
      <c r="E62" s="12">
        <f>SUM(E58,E53,E61)</f>
        <v>0</v>
      </c>
      <c r="F62" s="12">
        <f>SUM(F58,F53,F61)</f>
        <v>7898007</v>
      </c>
    </row>
    <row r="63" spans="1:6" ht="15" customHeight="1">
      <c r="A63" s="7" t="s">
        <v>173</v>
      </c>
      <c r="B63" s="8" t="s">
        <v>174</v>
      </c>
      <c r="C63" s="14" t="s">
        <v>175</v>
      </c>
      <c r="D63" s="3">
        <v>2723303</v>
      </c>
      <c r="E63" s="3">
        <v>0</v>
      </c>
      <c r="F63" s="3">
        <v>2593023</v>
      </c>
    </row>
    <row r="64" spans="1:6" s="13" customFormat="1" ht="15" customHeight="1">
      <c r="A64" s="9" t="s">
        <v>176</v>
      </c>
      <c r="B64" s="10" t="s">
        <v>177</v>
      </c>
      <c r="C64" s="15" t="s">
        <v>178</v>
      </c>
      <c r="D64" s="12">
        <f>SUM(D63:D63)</f>
        <v>2723303</v>
      </c>
      <c r="E64" s="12">
        <f>SUM(E63:E63)</f>
        <v>0</v>
      </c>
      <c r="F64" s="12">
        <f>SUM(F63:F63)</f>
        <v>2593023</v>
      </c>
    </row>
    <row r="65" spans="1:6" s="13" customFormat="1" ht="15" customHeight="1">
      <c r="A65" s="9" t="s">
        <v>179</v>
      </c>
      <c r="B65" s="18" t="s">
        <v>180</v>
      </c>
      <c r="C65" s="18"/>
      <c r="D65" s="12">
        <f>SUM(D49,D62,D64)</f>
        <v>343195742</v>
      </c>
      <c r="E65" s="12">
        <f>SUM(E49,E62,E64)</f>
        <v>0</v>
      </c>
      <c r="F65" s="12">
        <f>SUM(F49,F62,F64)</f>
        <v>446503833</v>
      </c>
    </row>
    <row r="66" ht="15" customHeight="1"/>
  </sheetData>
  <sheetProtection/>
  <mergeCells count="7">
    <mergeCell ref="B65:C65"/>
    <mergeCell ref="A4:F4"/>
    <mergeCell ref="B5:C5"/>
    <mergeCell ref="B6:C6"/>
    <mergeCell ref="B7:C7"/>
    <mergeCell ref="B41:C41"/>
    <mergeCell ref="B42:C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2018-05-28T13:39:11Z</cp:lastPrinted>
  <dcterms:created xsi:type="dcterms:W3CDTF">2000-01-14T12:27:26Z</dcterms:created>
  <dcterms:modified xsi:type="dcterms:W3CDTF">2018-06-13T08:49:20Z</dcterms:modified>
  <cp:category/>
  <cp:version/>
  <cp:contentType/>
  <cp:contentStatus/>
</cp:coreProperties>
</file>