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énzügy9\Desktop\Pusztamonostor\2016. évi Ktgvetés\Kiadás\"/>
    </mc:Choice>
  </mc:AlternateContent>
  <bookViews>
    <workbookView xWindow="240" yWindow="60" windowWidth="20115" windowHeight="8010" firstSheet="1" activeTab="1"/>
  </bookViews>
  <sheets>
    <sheet name="Kiadás" sheetId="1" state="hidden" r:id="rId1"/>
    <sheet name="COFOG KIADÁS" sheetId="3" r:id="rId2"/>
  </sheets>
  <calcPr calcId="152511"/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1" i="3"/>
  <c r="V12" i="3"/>
  <c r="V14" i="3"/>
  <c r="V15" i="3"/>
  <c r="V16" i="3"/>
  <c r="V18" i="3"/>
  <c r="V19" i="3"/>
  <c r="V20" i="3"/>
  <c r="V21" i="3"/>
  <c r="V22" i="3"/>
  <c r="V23" i="3"/>
  <c r="V24" i="3"/>
  <c r="V25" i="3"/>
  <c r="V26" i="3"/>
  <c r="V28" i="3"/>
  <c r="V29" i="3"/>
  <c r="V30" i="3"/>
  <c r="V31" i="3"/>
  <c r="V33" i="3"/>
  <c r="V34" i="3"/>
  <c r="V35" i="3"/>
  <c r="V36" i="3"/>
  <c r="V37" i="3"/>
  <c r="V38" i="3"/>
  <c r="V39" i="3"/>
  <c r="V40" i="3"/>
  <c r="V41" i="3"/>
  <c r="V42" i="3"/>
  <c r="V43" i="3"/>
  <c r="V44" i="3"/>
  <c r="V46" i="3"/>
  <c r="V47" i="3"/>
  <c r="V49" i="3"/>
  <c r="V50" i="3"/>
  <c r="V51" i="3"/>
  <c r="V52" i="3"/>
  <c r="V53" i="3"/>
  <c r="V54" i="3"/>
  <c r="V57" i="3"/>
  <c r="V59" i="3"/>
  <c r="V60" i="3"/>
  <c r="V61" i="3"/>
  <c r="V63" i="3"/>
  <c r="V64" i="3"/>
  <c r="V66" i="3"/>
  <c r="V67" i="3"/>
  <c r="V68" i="3"/>
  <c r="V5" i="3"/>
  <c r="V72" i="3"/>
  <c r="D73" i="3"/>
  <c r="E73" i="3"/>
  <c r="F73" i="3"/>
  <c r="G73" i="3"/>
  <c r="V73" i="3" s="1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C73" i="3"/>
  <c r="Q56" i="3"/>
  <c r="Q55" i="3"/>
  <c r="Q13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R55" i="3"/>
  <c r="S55" i="3"/>
  <c r="T55" i="3"/>
  <c r="U55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D45" i="3"/>
  <c r="E45" i="3"/>
  <c r="F45" i="3"/>
  <c r="V45" i="3" s="1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D32" i="3"/>
  <c r="E32" i="3"/>
  <c r="F32" i="3"/>
  <c r="G32" i="3"/>
  <c r="H32" i="3"/>
  <c r="I32" i="3"/>
  <c r="J32" i="3"/>
  <c r="K32" i="3"/>
  <c r="L32" i="3"/>
  <c r="L56" i="3" s="1"/>
  <c r="M32" i="3"/>
  <c r="N32" i="3"/>
  <c r="O32" i="3"/>
  <c r="P32" i="3"/>
  <c r="Q32" i="3"/>
  <c r="R32" i="3"/>
  <c r="S32" i="3"/>
  <c r="T32" i="3"/>
  <c r="U32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D13" i="3"/>
  <c r="E13" i="3"/>
  <c r="F13" i="3"/>
  <c r="V13" i="3" s="1"/>
  <c r="G13" i="3"/>
  <c r="H13" i="3"/>
  <c r="I13" i="3"/>
  <c r="J13" i="3"/>
  <c r="K13" i="3"/>
  <c r="L13" i="3"/>
  <c r="M13" i="3"/>
  <c r="N13" i="3"/>
  <c r="O13" i="3"/>
  <c r="P13" i="3"/>
  <c r="R13" i="3"/>
  <c r="S13" i="3"/>
  <c r="T13" i="3"/>
  <c r="U13" i="3"/>
  <c r="C69" i="3"/>
  <c r="C65" i="3"/>
  <c r="C62" i="3"/>
  <c r="V62" i="3" s="1"/>
  <c r="C58" i="3"/>
  <c r="V58" i="3" s="1"/>
  <c r="C55" i="3"/>
  <c r="V55" i="3" s="1"/>
  <c r="C48" i="3"/>
  <c r="V48" i="3" s="1"/>
  <c r="C45" i="3"/>
  <c r="C32" i="3"/>
  <c r="V32" i="3" s="1"/>
  <c r="C27" i="3"/>
  <c r="V27" i="3" s="1"/>
  <c r="C17" i="3"/>
  <c r="V17" i="3" s="1"/>
  <c r="C13" i="3"/>
  <c r="D56" i="3" l="1"/>
  <c r="D70" i="3" s="1"/>
  <c r="V69" i="3"/>
  <c r="R56" i="3"/>
  <c r="T56" i="3"/>
  <c r="K56" i="3"/>
  <c r="G56" i="3"/>
  <c r="V65" i="3"/>
  <c r="R70" i="3"/>
  <c r="C56" i="3"/>
  <c r="M56" i="3"/>
  <c r="M70" i="3" s="1"/>
  <c r="U56" i="3"/>
  <c r="U70" i="3" s="1"/>
  <c r="S56" i="3"/>
  <c r="N56" i="3"/>
  <c r="J56" i="3"/>
  <c r="T70" i="3"/>
  <c r="Q70" i="3"/>
  <c r="O56" i="3"/>
  <c r="E56" i="3"/>
  <c r="E70" i="3" s="1"/>
  <c r="P56" i="3"/>
  <c r="P70" i="3" s="1"/>
  <c r="F56" i="3"/>
  <c r="F70" i="3" s="1"/>
  <c r="L70" i="3"/>
  <c r="I56" i="3"/>
  <c r="I70" i="3" s="1"/>
  <c r="H56" i="3"/>
  <c r="H70" i="3" s="1"/>
  <c r="N70" i="3"/>
  <c r="J70" i="3"/>
  <c r="S70" i="3"/>
  <c r="O70" i="3"/>
  <c r="K70" i="3"/>
  <c r="G70" i="3"/>
  <c r="C70" i="3"/>
  <c r="B51" i="1"/>
  <c r="V56" i="3" l="1"/>
  <c r="V70" i="3"/>
  <c r="V75" i="3" s="1"/>
  <c r="B140" i="1"/>
  <c r="B115" i="1"/>
  <c r="B217" i="1" l="1"/>
  <c r="B42" i="1"/>
  <c r="B305" i="1"/>
  <c r="B241" i="1"/>
  <c r="B189" i="1"/>
  <c r="B227" i="1"/>
  <c r="B228" i="1" s="1"/>
  <c r="B220" i="1" l="1"/>
  <c r="B17" i="1"/>
  <c r="B13" i="1"/>
  <c r="B256" i="1"/>
  <c r="B257" i="1" s="1"/>
  <c r="B173" i="1"/>
  <c r="B169" i="1"/>
  <c r="B244" i="1"/>
  <c r="B238" i="1"/>
  <c r="B163" i="1"/>
  <c r="B119" i="1"/>
  <c r="B132" i="1"/>
  <c r="B100" i="1"/>
  <c r="B144" i="1"/>
  <c r="B190" i="1" l="1"/>
  <c r="B245" i="1"/>
  <c r="B93" i="1" l="1"/>
  <c r="B50" i="1"/>
  <c r="B294" i="1" l="1"/>
  <c r="B289" i="1"/>
  <c r="B272" i="1"/>
  <c r="B268" i="1"/>
  <c r="B200" i="1"/>
  <c r="B221" i="1" s="1"/>
  <c r="B196" i="1"/>
  <c r="B158" i="1"/>
  <c r="B159" i="1" s="1"/>
  <c r="B133" i="1"/>
  <c r="B108" i="1"/>
  <c r="B104" i="1"/>
  <c r="B90" i="1"/>
  <c r="B94" i="1" s="1"/>
  <c r="B82" i="1"/>
  <c r="B78" i="1"/>
  <c r="B69" i="1"/>
  <c r="B64" i="1"/>
  <c r="B65" i="1" s="1"/>
  <c r="B58" i="1"/>
  <c r="B59" i="1" s="1"/>
  <c r="B43" i="1"/>
  <c r="B307" i="1" l="1"/>
  <c r="B290" i="1"/>
  <c r="B109" i="1"/>
</calcChain>
</file>

<file path=xl/sharedStrings.xml><?xml version="1.0" encoding="utf-8"?>
<sst xmlns="http://schemas.openxmlformats.org/spreadsheetml/2006/main" count="465" uniqueCount="276">
  <si>
    <t>Pusztamonostor Község Önkormányzat</t>
  </si>
  <si>
    <t>011130</t>
  </si>
  <si>
    <t>Polgármester illetménye</t>
  </si>
  <si>
    <t>Egyéb bér. Hatálya alá tartozók juttatása</t>
  </si>
  <si>
    <t>Állományba nem tartozók megb. Díja</t>
  </si>
  <si>
    <t>Cafeteria</t>
  </si>
  <si>
    <t>Polgármester ktgtérítése</t>
  </si>
  <si>
    <t>Személyi juttatások összesen</t>
  </si>
  <si>
    <t>Szociális hozzájárulási adó 27%</t>
  </si>
  <si>
    <t>Egészségügyi hozzájárulás 14%</t>
  </si>
  <si>
    <t>Munkáltató által fizetett SZJA 16%</t>
  </si>
  <si>
    <t>Munkaadót terhelő járulékok összesen</t>
  </si>
  <si>
    <t>Irodaszer</t>
  </si>
  <si>
    <t>Könyvbeszerzés</t>
  </si>
  <si>
    <t>Hajtó- és kenőanyag</t>
  </si>
  <si>
    <t>Üzemeltetési anyag beszerzés</t>
  </si>
  <si>
    <t>Egyéb szakmai anyagbeszerzés</t>
  </si>
  <si>
    <t>Nem adatátviteli célú távközlési díjak</t>
  </si>
  <si>
    <t>Adatátviteli célú távközlési díjak</t>
  </si>
  <si>
    <t>Gázenergia</t>
  </si>
  <si>
    <t>Villamosenergia</t>
  </si>
  <si>
    <t>Víz- és csatornadíjak</t>
  </si>
  <si>
    <t xml:space="preserve">Karbantartás, kis javítási szolgáltatások </t>
  </si>
  <si>
    <t>Egyéb üzemeltetési szolgáltatás</t>
  </si>
  <si>
    <t>Szállítási szolgáltatási díj</t>
  </si>
  <si>
    <t>Reklám és propaganda</t>
  </si>
  <si>
    <t>Egyéb dologi kiadások</t>
  </si>
  <si>
    <t>Díjak és egyéb befizetések</t>
  </si>
  <si>
    <t>Pénzügyi szolgáltatások</t>
  </si>
  <si>
    <t>Kamatkiadások</t>
  </si>
  <si>
    <t>Postai szolgáltatási díjak</t>
  </si>
  <si>
    <t>Dologi kiadások összesen</t>
  </si>
  <si>
    <t>Szakfeladat összesen</t>
  </si>
  <si>
    <t>960302 - KÖZTEMETŐ FENNTARTÁS ÉS MŰKÖDTETÉS</t>
  </si>
  <si>
    <t>013320</t>
  </si>
  <si>
    <t>Víz és csatornadíj</t>
  </si>
  <si>
    <t>Egyéb dologi kiadás</t>
  </si>
  <si>
    <t>9990001 - KÖZVILÁGÍTÁS</t>
  </si>
  <si>
    <t>064010</t>
  </si>
  <si>
    <t>018010</t>
  </si>
  <si>
    <t>Óvoda finanszírozása</t>
  </si>
  <si>
    <t>Összesen:</t>
  </si>
  <si>
    <t>9990001 - CSALÁD ÉS NŐVÉDELMI EÜ. GONDOZÁS</t>
  </si>
  <si>
    <t>074031</t>
  </si>
  <si>
    <t>Közalkalmazottak alapilletménye</t>
  </si>
  <si>
    <t>Közlekedési költségtérítés</t>
  </si>
  <si>
    <t>Megbízási díj</t>
  </si>
  <si>
    <t>Szociális hozzájárulási adó 27 %</t>
  </si>
  <si>
    <t>Egészségügyi hozzájárulás</t>
  </si>
  <si>
    <t>Munkáltató által fizetendő SZJA</t>
  </si>
  <si>
    <t>Gyógyszer</t>
  </si>
  <si>
    <t>Belföldi kiküldetés</t>
  </si>
  <si>
    <t>Szakfeladat összesen:</t>
  </si>
  <si>
    <t>8899221 - HÁZI SEGÍTSÉGNYÚJTÁS</t>
  </si>
  <si>
    <t>107052</t>
  </si>
  <si>
    <t>Munkaruha</t>
  </si>
  <si>
    <t>Dologi kiadások összesen:</t>
  </si>
  <si>
    <t>Közalkalmazott alapilletménye</t>
  </si>
  <si>
    <t>8899211 - SZOCIÁLIS ÉTKEZTETÉS</t>
  </si>
  <si>
    <t>107051</t>
  </si>
  <si>
    <t>Élelmiszer beszerzés</t>
  </si>
  <si>
    <t>Villamosenergia-szolgáltatási díj</t>
  </si>
  <si>
    <t>Gázenergia-szolgáltatási díj</t>
  </si>
  <si>
    <t>Víz- és csatornadíj</t>
  </si>
  <si>
    <t>Egyéb üzemeltetési anyag beszerzés</t>
  </si>
  <si>
    <t>Települési támogatás</t>
  </si>
  <si>
    <t>5629121 - ÓVODAI ÉTKEZTETÉS</t>
  </si>
  <si>
    <t>Egészségügyi hozzájárulás 14 %</t>
  </si>
  <si>
    <t>Élelmiszerbeszerzés</t>
  </si>
  <si>
    <t>Irodaszer, nyomtatvány</t>
  </si>
  <si>
    <t>Folyóirat</t>
  </si>
  <si>
    <t>Üzemeltetési anyagbeszerzés</t>
  </si>
  <si>
    <t>Készletbeszerzés</t>
  </si>
  <si>
    <t>Karbantartás, kisjavítás</t>
  </si>
  <si>
    <t>Áfa befizetési kötelezettség</t>
  </si>
  <si>
    <t>Egyéb különféle dologi kiadások</t>
  </si>
  <si>
    <t>Beruházás</t>
  </si>
  <si>
    <t>Beruházási ÁFA</t>
  </si>
  <si>
    <t>9101231 - KÖNYVTÁR ÉS MŰVELŐDÉSI HÁZ</t>
  </si>
  <si>
    <t>082044</t>
  </si>
  <si>
    <t>Egyéb bérrendszer hatálya alá tartozó mbére</t>
  </si>
  <si>
    <t>Szakmai anyagok beszerzése</t>
  </si>
  <si>
    <t>Élelmiszer beszerzés kiadásai</t>
  </si>
  <si>
    <t>Szállítási szolgáltatás</t>
  </si>
  <si>
    <t>Karbantartás, kisjavítási szolgáltatás</t>
  </si>
  <si>
    <t>8904441 Közfoglalkoztatás</t>
  </si>
  <si>
    <t>041232</t>
  </si>
  <si>
    <t>Közfoglalkoztatottak bér saját erő</t>
  </si>
  <si>
    <t>Szakfeladatok összesen:</t>
  </si>
  <si>
    <t>066010</t>
  </si>
  <si>
    <t>Hajtó- és kenőanyag-beszerzés</t>
  </si>
  <si>
    <t>Beruházás összesen:</t>
  </si>
  <si>
    <t>Kommunikációs kiadások</t>
  </si>
  <si>
    <t>Biztosítási, szolg. díjak</t>
  </si>
  <si>
    <t>Egyéb sajátos juttatás</t>
  </si>
  <si>
    <t>Reprezentáció</t>
  </si>
  <si>
    <t>Felújítás</t>
  </si>
  <si>
    <t>Felújítási ÁFA</t>
  </si>
  <si>
    <t>Vásárolt élelmezés</t>
  </si>
  <si>
    <t>Karbantartás. Kisjavítás</t>
  </si>
  <si>
    <t xml:space="preserve">Egyéb dologi kiadások </t>
  </si>
  <si>
    <t>Műk.célú előzetesen felsz. Levonható ÁFA</t>
  </si>
  <si>
    <t>Műk.célú előzetesen felsz. Nem levonható ÁFA</t>
  </si>
  <si>
    <t>Egyéb üzemeltetási anyag beszerzés</t>
  </si>
  <si>
    <t>5629201 - Vendégétkezés</t>
  </si>
  <si>
    <t>900020</t>
  </si>
  <si>
    <t>Munkáltató által fizetendő SZJA 15%</t>
  </si>
  <si>
    <t>2016. évi költségvetési kiadásai szakfeladatonként</t>
  </si>
  <si>
    <t>013350</t>
  </si>
  <si>
    <t>Víz - és csatornadíjak</t>
  </si>
  <si>
    <t>Biztosítási díjak</t>
  </si>
  <si>
    <t>Felújítás ÁFA-ja</t>
  </si>
  <si>
    <t>Felújítás összesen</t>
  </si>
  <si>
    <t>9990001-ÖNKORMÁNYZATOK ÉS TÁRSULÁSOK ELSZÁMOLÁSAI</t>
  </si>
  <si>
    <t>9990001 - ÖNKORMÁNYZATI JOGALKOTÁS</t>
  </si>
  <si>
    <t>8130001 - ZÖLDTERÜLET KEZELÉS</t>
  </si>
  <si>
    <t>018030</t>
  </si>
  <si>
    <t>9990001 - TELEPÜLÉSI TÁMOGATÁS</t>
  </si>
  <si>
    <t>5629131 - ISKOLAI ÉTKEZTETÉS</t>
  </si>
  <si>
    <t>096015</t>
  </si>
  <si>
    <t>6800011/6800021 - ÖNK.VAGYONNAL KAPCS. GAZDÁLKODÁS</t>
  </si>
  <si>
    <t>082092</t>
  </si>
  <si>
    <t>Élelmiszer vásárlás</t>
  </si>
  <si>
    <t>Adómentes term.beni juttatás</t>
  </si>
  <si>
    <t>9105011 - TELEPÜLÉSI RENDEZVÉNYEK</t>
  </si>
  <si>
    <t>Kommunikációs szolgáltatások</t>
  </si>
  <si>
    <t>SZÜNIDEI ÉTKEZTETÉS</t>
  </si>
  <si>
    <t>Beruházás összesen</t>
  </si>
  <si>
    <t>konyha eszközbeszerzés</t>
  </si>
  <si>
    <t>H + ISK.KONYHA+ JÁRDA</t>
  </si>
  <si>
    <t>CIVIL SZERVEZETEK TÁMOGATÁSA</t>
  </si>
  <si>
    <t>084031</t>
  </si>
  <si>
    <t>Műk. c. pénzeszköz átadás ÁH-on belülre</t>
  </si>
  <si>
    <t>Egyéb működési célú kiadások összesen</t>
  </si>
  <si>
    <t xml:space="preserve">9990001 - ÖNK. ELSZÁMOLÁSAI </t>
  </si>
  <si>
    <t>Közös hivatal fenntartási hj.</t>
  </si>
  <si>
    <t>Folyóirat beszerzés</t>
  </si>
  <si>
    <t>Informatikai eszköz bérlés</t>
  </si>
  <si>
    <t>Egyéb informatikai szolgáltatások</t>
  </si>
  <si>
    <t>ÁH-n belüli közvetített szolgáltatások</t>
  </si>
  <si>
    <t>Vásárolt szellemi tevékenység</t>
  </si>
  <si>
    <t>Móriczék</t>
  </si>
  <si>
    <t>104037</t>
  </si>
  <si>
    <t>Egyéb informatikai szolgáltatás</t>
  </si>
  <si>
    <t>Nem adatátviteli célú szolgáltatás</t>
  </si>
  <si>
    <t>Előirányzat FK</t>
  </si>
  <si>
    <t>Megnevezés</t>
  </si>
  <si>
    <t>Szakfeladat száma:</t>
  </si>
  <si>
    <t>COFOG</t>
  </si>
  <si>
    <t>041233</t>
  </si>
  <si>
    <t>107060</t>
  </si>
  <si>
    <t>05110111</t>
  </si>
  <si>
    <t>Alapilletmény</t>
  </si>
  <si>
    <t>Közlekedési ktg.térítés</t>
  </si>
  <si>
    <t>Polgármester ktg.térítése</t>
  </si>
  <si>
    <t>SZEMÉLYI JUTTATÁSOK</t>
  </si>
  <si>
    <t>Szocho</t>
  </si>
  <si>
    <t>EHO</t>
  </si>
  <si>
    <t>Munkáltató átal fiz. SZJA</t>
  </si>
  <si>
    <t>MUNKAADÓT TERHELŐ JÁRULÉKOK</t>
  </si>
  <si>
    <t>Gyógyszer beszerzés</t>
  </si>
  <si>
    <t>Egyéb szakmai anyag beszerzés</t>
  </si>
  <si>
    <t>Üzemanyag, hajtó- és kenőanyag</t>
  </si>
  <si>
    <t>Egyéb üzemeltetési anyag</t>
  </si>
  <si>
    <t>KÉSZLETBESZERZÉS</t>
  </si>
  <si>
    <t>Inform-i eszk-ök bérlése</t>
  </si>
  <si>
    <t>Adatátviteli c. távközlési díj (Internet)</t>
  </si>
  <si>
    <t>Egyéb különféle informatikai szolg.</t>
  </si>
  <si>
    <t>KOMMUNIKÁCIÓS SZOLGÁLTATÁSOK</t>
  </si>
  <si>
    <t>Nem adatátviteli c. távközlési díj (Telefon)</t>
  </si>
  <si>
    <t>Villamosenergia-szolg.díj</t>
  </si>
  <si>
    <t>Gázenergia-szolg.díj</t>
  </si>
  <si>
    <t>Víz- és csatorna szolg.díj</t>
  </si>
  <si>
    <t>ÁH-n belüli közvetített szolg.-ok</t>
  </si>
  <si>
    <t>Számlázott szellemi tev.</t>
  </si>
  <si>
    <t>Biztosítási díj</t>
  </si>
  <si>
    <t>Pénzügyi szolg.</t>
  </si>
  <si>
    <t>Szállítási szolg.</t>
  </si>
  <si>
    <t>Postai szolg. Díj</t>
  </si>
  <si>
    <t>Egyéb üzemeltetési szolg.</t>
  </si>
  <si>
    <t>SZOLGÁLTATÁSI KIADÁSOK</t>
  </si>
  <si>
    <t>Reklám- és propaganda kiadások</t>
  </si>
  <si>
    <t>KIKÜLDETÉS, REKLÁM- ÉS PROPAGANDA KIADÁSOK</t>
  </si>
  <si>
    <t>Műk.c. előzetesen felsz. levonható ÁFA</t>
  </si>
  <si>
    <t>Műk.c. előzetesen felsz. nem levonható ÁFA</t>
  </si>
  <si>
    <t>Fizetendő ÁFA</t>
  </si>
  <si>
    <t>KÜLÖNFÉLE BEFIZETÉSEK ÉS EGYÉB DOLOGI KIADÁSOK</t>
  </si>
  <si>
    <t>DOLOGI KIADÁSOK ÖSSZESEN</t>
  </si>
  <si>
    <t>Rendkívüli települési támogatás</t>
  </si>
  <si>
    <t>RTT ÖSSZESEN</t>
  </si>
  <si>
    <t>Műk.c. pénzeszköz átadás ÁH-n belülre</t>
  </si>
  <si>
    <t>Műk.c. pénzeszköz átadás ÁH-n kívülre</t>
  </si>
  <si>
    <t>EGYÉB MŰK.C. KIADÁSOK ÖSSZESEN</t>
  </si>
  <si>
    <t>Működési céltartalék (Közfoglalkoztatotti  bér saját erő)</t>
  </si>
  <si>
    <t>Egyéb TE beszerzése</t>
  </si>
  <si>
    <t>Beruházási célú előzetesen felszám ÁFA</t>
  </si>
  <si>
    <t>BERUHÁZÁS ÖSSZESEN</t>
  </si>
  <si>
    <t>Ingatlanok felújítása</t>
  </si>
  <si>
    <t>Egyéb TE felújítása</t>
  </si>
  <si>
    <t>Felújítási c. előzetesen felszám. ÁFA</t>
  </si>
  <si>
    <t>FELÚJÍTÁS ÖSSZESEN</t>
  </si>
  <si>
    <t>05110713</t>
  </si>
  <si>
    <t>0511091</t>
  </si>
  <si>
    <t>05111319</t>
  </si>
  <si>
    <t>0512113</t>
  </si>
  <si>
    <t>0512211</t>
  </si>
  <si>
    <t>05211</t>
  </si>
  <si>
    <t>05213</t>
  </si>
  <si>
    <t>05217</t>
  </si>
  <si>
    <t>0531111</t>
  </si>
  <si>
    <t>0531113</t>
  </si>
  <si>
    <t>0531114</t>
  </si>
  <si>
    <t>0531119</t>
  </si>
  <si>
    <t>0531211</t>
  </si>
  <si>
    <t>0531212</t>
  </si>
  <si>
    <t>0531214</t>
  </si>
  <si>
    <t>0531215</t>
  </si>
  <si>
    <t>0531219</t>
  </si>
  <si>
    <t>0532113</t>
  </si>
  <si>
    <t>0532115</t>
  </si>
  <si>
    <t>0532119</t>
  </si>
  <si>
    <t>0532211</t>
  </si>
  <si>
    <t>0533111</t>
  </si>
  <si>
    <t>0533112</t>
  </si>
  <si>
    <t>0533114</t>
  </si>
  <si>
    <t>053321</t>
  </si>
  <si>
    <t>053341</t>
  </si>
  <si>
    <t>0533511</t>
  </si>
  <si>
    <t>0533612</t>
  </si>
  <si>
    <t>0533711</t>
  </si>
  <si>
    <t>0533712</t>
  </si>
  <si>
    <t>0533713</t>
  </si>
  <si>
    <t>0533714</t>
  </si>
  <si>
    <t>0533719</t>
  </si>
  <si>
    <t>0534111</t>
  </si>
  <si>
    <t>053421</t>
  </si>
  <si>
    <t>05351121</t>
  </si>
  <si>
    <t>05351111</t>
  </si>
  <si>
    <t>0535211</t>
  </si>
  <si>
    <t>0535312</t>
  </si>
  <si>
    <t>0535519</t>
  </si>
  <si>
    <t>054812</t>
  </si>
  <si>
    <t>0550616</t>
  </si>
  <si>
    <t>05512141</t>
  </si>
  <si>
    <t>055131</t>
  </si>
  <si>
    <t>056411</t>
  </si>
  <si>
    <t>0567121</t>
  </si>
  <si>
    <t>0571133</t>
  </si>
  <si>
    <t>057114</t>
  </si>
  <si>
    <t>0574121</t>
  </si>
  <si>
    <t>0535512</t>
  </si>
  <si>
    <t>Óvoda finanszírozás</t>
  </si>
  <si>
    <t>0591512</t>
  </si>
  <si>
    <t>FINANSZÍROZÁSOK ÖSSZESEN</t>
  </si>
  <si>
    <t>MŰKÖDÉSI KIADÁSOK</t>
  </si>
  <si>
    <t>KIADÁSOK ÖSSZESEN</t>
  </si>
  <si>
    <t>ÖSSZESEN</t>
  </si>
  <si>
    <t>Önk. Jogalkotás</t>
  </si>
  <si>
    <t>Közvilágítás</t>
  </si>
  <si>
    <t>Köztemető fenntartás</t>
  </si>
  <si>
    <t>Zöldterület kezelés</t>
  </si>
  <si>
    <t>Finanszírozás</t>
  </si>
  <si>
    <t>Védőnő</t>
  </si>
  <si>
    <t>Szociális étk.</t>
  </si>
  <si>
    <t>Házi segítségny.</t>
  </si>
  <si>
    <t>Óvodai étk.</t>
  </si>
  <si>
    <t>Iskolai étk.</t>
  </si>
  <si>
    <t>Venddég étk.</t>
  </si>
  <si>
    <t>Szünidei étk.</t>
  </si>
  <si>
    <t>Nem lakóing. Üzemeltetés</t>
  </si>
  <si>
    <t>Települési rendezvények</t>
  </si>
  <si>
    <t>Könyvtár + Művház</t>
  </si>
  <si>
    <t>Közfoglalkoztatás</t>
  </si>
  <si>
    <t>Civil szerv. Támog.</t>
  </si>
  <si>
    <t>RTT (Segélyek)</t>
  </si>
  <si>
    <t>Elszám. Kp.-i ktgvetéssel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</si>
</sst>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4" fillId="3" borderId="1" xfId="0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4" fillId="2" borderId="3" xfId="0" applyFont="1" applyFill="1" applyBorder="1" applyAlignment="1"/>
    <xf numFmtId="49" fontId="4" fillId="0" borderId="4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/>
    <xf numFmtId="49" fontId="4" fillId="0" borderId="0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4" fillId="4" borderId="0" xfId="0" applyFont="1" applyFill="1" applyBorder="1"/>
    <xf numFmtId="164" fontId="4" fillId="0" borderId="0" xfId="0" applyNumberFormat="1" applyFont="1" applyFill="1" applyBorder="1"/>
    <xf numFmtId="0" fontId="4" fillId="5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4" borderId="1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3" borderId="1" xfId="0" applyFont="1" applyFill="1" applyBorder="1"/>
    <xf numFmtId="164" fontId="5" fillId="0" borderId="1" xfId="1" applyNumberFormat="1" applyFont="1" applyFill="1" applyBorder="1"/>
    <xf numFmtId="0" fontId="3" fillId="0" borderId="0" xfId="0" applyFont="1"/>
    <xf numFmtId="164" fontId="4" fillId="3" borderId="1" xfId="1" applyNumberFormat="1" applyFont="1" applyFill="1" applyBorder="1"/>
    <xf numFmtId="164" fontId="4" fillId="3" borderId="1" xfId="0" applyNumberFormat="1" applyFont="1" applyFill="1" applyBorder="1"/>
    <xf numFmtId="164" fontId="4" fillId="4" borderId="1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5" fillId="4" borderId="1" xfId="0" applyFont="1" applyFill="1" applyBorder="1"/>
    <xf numFmtId="164" fontId="5" fillId="4" borderId="1" xfId="1" applyNumberFormat="1" applyFont="1" applyFill="1" applyBorder="1"/>
    <xf numFmtId="0" fontId="4" fillId="3" borderId="0" xfId="0" applyFont="1" applyFill="1" applyBorder="1"/>
    <xf numFmtId="164" fontId="4" fillId="3" borderId="0" xfId="0" applyNumberFormat="1" applyFont="1" applyFill="1"/>
    <xf numFmtId="0" fontId="5" fillId="4" borderId="3" xfId="0" applyFont="1" applyFill="1" applyBorder="1" applyAlignment="1"/>
    <xf numFmtId="49" fontId="5" fillId="4" borderId="4" xfId="0" applyNumberFormat="1" applyFont="1" applyFill="1" applyBorder="1" applyAlignment="1">
      <alignment horizontal="left"/>
    </xf>
    <xf numFmtId="3" fontId="5" fillId="4" borderId="4" xfId="0" applyNumberFormat="1" applyFont="1" applyFill="1" applyBorder="1" applyAlignment="1">
      <alignment horizontal="center"/>
    </xf>
    <xf numFmtId="0" fontId="4" fillId="3" borderId="3" xfId="0" applyFont="1" applyFill="1" applyBorder="1" applyAlignment="1"/>
    <xf numFmtId="3" fontId="4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4" xfId="0" applyFont="1" applyFill="1" applyBorder="1"/>
    <xf numFmtId="164" fontId="4" fillId="3" borderId="0" xfId="1" applyNumberFormat="1" applyFont="1" applyFill="1" applyBorder="1"/>
    <xf numFmtId="164" fontId="4" fillId="4" borderId="0" xfId="1" applyNumberFormat="1" applyFont="1" applyFill="1" applyBorder="1"/>
    <xf numFmtId="164" fontId="4" fillId="4" borderId="5" xfId="1" applyNumberFormat="1" applyFont="1" applyFill="1" applyBorder="1" applyAlignment="1">
      <alignment horizontal="center"/>
    </xf>
    <xf numFmtId="164" fontId="4" fillId="4" borderId="4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7" fillId="0" borderId="0" xfId="0" applyFont="1"/>
    <xf numFmtId="49" fontId="0" fillId="0" borderId="0" xfId="0" applyNumberFormat="1"/>
    <xf numFmtId="0" fontId="0" fillId="0" borderId="0" xfId="0" applyFont="1" applyAlignment="1">
      <alignment horizontal="left"/>
    </xf>
    <xf numFmtId="3" fontId="0" fillId="0" borderId="0" xfId="0" applyNumberFormat="1"/>
    <xf numFmtId="0" fontId="8" fillId="0" borderId="0" xfId="0" applyFont="1"/>
    <xf numFmtId="0" fontId="0" fillId="0" borderId="0" xfId="0" applyFont="1"/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1" xfId="0" applyFont="1" applyBorder="1"/>
    <xf numFmtId="49" fontId="0" fillId="0" borderId="1" xfId="0" applyNumberFormat="1" applyBorder="1"/>
    <xf numFmtId="0" fontId="0" fillId="0" borderId="1" xfId="0" applyFont="1" applyBorder="1" applyAlignment="1">
      <alignment horizontal="left"/>
    </xf>
    <xf numFmtId="3" fontId="0" fillId="0" borderId="1" xfId="0" applyNumberFormat="1" applyBorder="1"/>
    <xf numFmtId="3" fontId="0" fillId="0" borderId="1" xfId="0" applyNumberFormat="1" applyFont="1" applyBorder="1"/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/>
    <xf numFmtId="49" fontId="8" fillId="0" borderId="1" xfId="0" applyNumberFormat="1" applyFont="1" applyBorder="1"/>
    <xf numFmtId="0" fontId="9" fillId="0" borderId="1" xfId="0" applyFont="1" applyBorder="1" applyAlignment="1">
      <alignment horizontal="left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zoomScaleNormal="100" workbookViewId="0">
      <selection activeCell="J9" sqref="J9"/>
    </sheetView>
  </sheetViews>
  <sheetFormatPr defaultColWidth="8.85546875" defaultRowHeight="15" x14ac:dyDescent="0.25"/>
  <cols>
    <col min="1" max="1" width="73" bestFit="1" customWidth="1"/>
    <col min="2" max="2" width="20.140625" style="26" bestFit="1" customWidth="1"/>
    <col min="249" max="249" width="14.140625" customWidth="1"/>
    <col min="250" max="250" width="73" bestFit="1" customWidth="1"/>
    <col min="251" max="251" width="20.140625" bestFit="1" customWidth="1"/>
    <col min="252" max="252" width="15.5703125" customWidth="1"/>
    <col min="505" max="505" width="14.140625" customWidth="1"/>
    <col min="506" max="506" width="73" bestFit="1" customWidth="1"/>
    <col min="507" max="507" width="20.140625" bestFit="1" customWidth="1"/>
    <col min="508" max="508" width="15.5703125" customWidth="1"/>
    <col min="761" max="761" width="14.140625" customWidth="1"/>
    <col min="762" max="762" width="73" bestFit="1" customWidth="1"/>
    <col min="763" max="763" width="20.140625" bestFit="1" customWidth="1"/>
    <col min="764" max="764" width="15.5703125" customWidth="1"/>
    <col min="1017" max="1017" width="14.140625" customWidth="1"/>
    <col min="1018" max="1018" width="73" bestFit="1" customWidth="1"/>
    <col min="1019" max="1019" width="20.140625" bestFit="1" customWidth="1"/>
    <col min="1020" max="1020" width="15.5703125" customWidth="1"/>
    <col min="1273" max="1273" width="14.140625" customWidth="1"/>
    <col min="1274" max="1274" width="73" bestFit="1" customWidth="1"/>
    <col min="1275" max="1275" width="20.140625" bestFit="1" customWidth="1"/>
    <col min="1276" max="1276" width="15.5703125" customWidth="1"/>
    <col min="1529" max="1529" width="14.140625" customWidth="1"/>
    <col min="1530" max="1530" width="73" bestFit="1" customWidth="1"/>
    <col min="1531" max="1531" width="20.140625" bestFit="1" customWidth="1"/>
    <col min="1532" max="1532" width="15.5703125" customWidth="1"/>
    <col min="1785" max="1785" width="14.140625" customWidth="1"/>
    <col min="1786" max="1786" width="73" bestFit="1" customWidth="1"/>
    <col min="1787" max="1787" width="20.140625" bestFit="1" customWidth="1"/>
    <col min="1788" max="1788" width="15.5703125" customWidth="1"/>
    <col min="2041" max="2041" width="14.140625" customWidth="1"/>
    <col min="2042" max="2042" width="73" bestFit="1" customWidth="1"/>
    <col min="2043" max="2043" width="20.140625" bestFit="1" customWidth="1"/>
    <col min="2044" max="2044" width="15.5703125" customWidth="1"/>
    <col min="2297" max="2297" width="14.140625" customWidth="1"/>
    <col min="2298" max="2298" width="73" bestFit="1" customWidth="1"/>
    <col min="2299" max="2299" width="20.140625" bestFit="1" customWidth="1"/>
    <col min="2300" max="2300" width="15.5703125" customWidth="1"/>
    <col min="2553" max="2553" width="14.140625" customWidth="1"/>
    <col min="2554" max="2554" width="73" bestFit="1" customWidth="1"/>
    <col min="2555" max="2555" width="20.140625" bestFit="1" customWidth="1"/>
    <col min="2556" max="2556" width="15.5703125" customWidth="1"/>
    <col min="2809" max="2809" width="14.140625" customWidth="1"/>
    <col min="2810" max="2810" width="73" bestFit="1" customWidth="1"/>
    <col min="2811" max="2811" width="20.140625" bestFit="1" customWidth="1"/>
    <col min="2812" max="2812" width="15.5703125" customWidth="1"/>
    <col min="3065" max="3065" width="14.140625" customWidth="1"/>
    <col min="3066" max="3066" width="73" bestFit="1" customWidth="1"/>
    <col min="3067" max="3067" width="20.140625" bestFit="1" customWidth="1"/>
    <col min="3068" max="3068" width="15.5703125" customWidth="1"/>
    <col min="3321" max="3321" width="14.140625" customWidth="1"/>
    <col min="3322" max="3322" width="73" bestFit="1" customWidth="1"/>
    <col min="3323" max="3323" width="20.140625" bestFit="1" customWidth="1"/>
    <col min="3324" max="3324" width="15.5703125" customWidth="1"/>
    <col min="3577" max="3577" width="14.140625" customWidth="1"/>
    <col min="3578" max="3578" width="73" bestFit="1" customWidth="1"/>
    <col min="3579" max="3579" width="20.140625" bestFit="1" customWidth="1"/>
    <col min="3580" max="3580" width="15.5703125" customWidth="1"/>
    <col min="3833" max="3833" width="14.140625" customWidth="1"/>
    <col min="3834" max="3834" width="73" bestFit="1" customWidth="1"/>
    <col min="3835" max="3835" width="20.140625" bestFit="1" customWidth="1"/>
    <col min="3836" max="3836" width="15.5703125" customWidth="1"/>
    <col min="4089" max="4089" width="14.140625" customWidth="1"/>
    <col min="4090" max="4090" width="73" bestFit="1" customWidth="1"/>
    <col min="4091" max="4091" width="20.140625" bestFit="1" customWidth="1"/>
    <col min="4092" max="4092" width="15.5703125" customWidth="1"/>
    <col min="4345" max="4345" width="14.140625" customWidth="1"/>
    <col min="4346" max="4346" width="73" bestFit="1" customWidth="1"/>
    <col min="4347" max="4347" width="20.140625" bestFit="1" customWidth="1"/>
    <col min="4348" max="4348" width="15.5703125" customWidth="1"/>
    <col min="4601" max="4601" width="14.140625" customWidth="1"/>
    <col min="4602" max="4602" width="73" bestFit="1" customWidth="1"/>
    <col min="4603" max="4603" width="20.140625" bestFit="1" customWidth="1"/>
    <col min="4604" max="4604" width="15.5703125" customWidth="1"/>
    <col min="4857" max="4857" width="14.140625" customWidth="1"/>
    <col min="4858" max="4858" width="73" bestFit="1" customWidth="1"/>
    <col min="4859" max="4859" width="20.140625" bestFit="1" customWidth="1"/>
    <col min="4860" max="4860" width="15.5703125" customWidth="1"/>
    <col min="5113" max="5113" width="14.140625" customWidth="1"/>
    <col min="5114" max="5114" width="73" bestFit="1" customWidth="1"/>
    <col min="5115" max="5115" width="20.140625" bestFit="1" customWidth="1"/>
    <col min="5116" max="5116" width="15.5703125" customWidth="1"/>
    <col min="5369" max="5369" width="14.140625" customWidth="1"/>
    <col min="5370" max="5370" width="73" bestFit="1" customWidth="1"/>
    <col min="5371" max="5371" width="20.140625" bestFit="1" customWidth="1"/>
    <col min="5372" max="5372" width="15.5703125" customWidth="1"/>
    <col min="5625" max="5625" width="14.140625" customWidth="1"/>
    <col min="5626" max="5626" width="73" bestFit="1" customWidth="1"/>
    <col min="5627" max="5627" width="20.140625" bestFit="1" customWidth="1"/>
    <col min="5628" max="5628" width="15.5703125" customWidth="1"/>
    <col min="5881" max="5881" width="14.140625" customWidth="1"/>
    <col min="5882" max="5882" width="73" bestFit="1" customWidth="1"/>
    <col min="5883" max="5883" width="20.140625" bestFit="1" customWidth="1"/>
    <col min="5884" max="5884" width="15.5703125" customWidth="1"/>
    <col min="6137" max="6137" width="14.140625" customWidth="1"/>
    <col min="6138" max="6138" width="73" bestFit="1" customWidth="1"/>
    <col min="6139" max="6139" width="20.140625" bestFit="1" customWidth="1"/>
    <col min="6140" max="6140" width="15.5703125" customWidth="1"/>
    <col min="6393" max="6393" width="14.140625" customWidth="1"/>
    <col min="6394" max="6394" width="73" bestFit="1" customWidth="1"/>
    <col min="6395" max="6395" width="20.140625" bestFit="1" customWidth="1"/>
    <col min="6396" max="6396" width="15.5703125" customWidth="1"/>
    <col min="6649" max="6649" width="14.140625" customWidth="1"/>
    <col min="6650" max="6650" width="73" bestFit="1" customWidth="1"/>
    <col min="6651" max="6651" width="20.140625" bestFit="1" customWidth="1"/>
    <col min="6652" max="6652" width="15.5703125" customWidth="1"/>
    <col min="6905" max="6905" width="14.140625" customWidth="1"/>
    <col min="6906" max="6906" width="73" bestFit="1" customWidth="1"/>
    <col min="6907" max="6907" width="20.140625" bestFit="1" customWidth="1"/>
    <col min="6908" max="6908" width="15.5703125" customWidth="1"/>
    <col min="7161" max="7161" width="14.140625" customWidth="1"/>
    <col min="7162" max="7162" width="73" bestFit="1" customWidth="1"/>
    <col min="7163" max="7163" width="20.140625" bestFit="1" customWidth="1"/>
    <col min="7164" max="7164" width="15.5703125" customWidth="1"/>
    <col min="7417" max="7417" width="14.140625" customWidth="1"/>
    <col min="7418" max="7418" width="73" bestFit="1" customWidth="1"/>
    <col min="7419" max="7419" width="20.140625" bestFit="1" customWidth="1"/>
    <col min="7420" max="7420" width="15.5703125" customWidth="1"/>
    <col min="7673" max="7673" width="14.140625" customWidth="1"/>
    <col min="7674" max="7674" width="73" bestFit="1" customWidth="1"/>
    <col min="7675" max="7675" width="20.140625" bestFit="1" customWidth="1"/>
    <col min="7676" max="7676" width="15.5703125" customWidth="1"/>
    <col min="7929" max="7929" width="14.140625" customWidth="1"/>
    <col min="7930" max="7930" width="73" bestFit="1" customWidth="1"/>
    <col min="7931" max="7931" width="20.140625" bestFit="1" customWidth="1"/>
    <col min="7932" max="7932" width="15.5703125" customWidth="1"/>
    <col min="8185" max="8185" width="14.140625" customWidth="1"/>
    <col min="8186" max="8186" width="73" bestFit="1" customWidth="1"/>
    <col min="8187" max="8187" width="20.140625" bestFit="1" customWidth="1"/>
    <col min="8188" max="8188" width="15.5703125" customWidth="1"/>
    <col min="8441" max="8441" width="14.140625" customWidth="1"/>
    <col min="8442" max="8442" width="73" bestFit="1" customWidth="1"/>
    <col min="8443" max="8443" width="20.140625" bestFit="1" customWidth="1"/>
    <col min="8444" max="8444" width="15.5703125" customWidth="1"/>
    <col min="8697" max="8697" width="14.140625" customWidth="1"/>
    <col min="8698" max="8698" width="73" bestFit="1" customWidth="1"/>
    <col min="8699" max="8699" width="20.140625" bestFit="1" customWidth="1"/>
    <col min="8700" max="8700" width="15.5703125" customWidth="1"/>
    <col min="8953" max="8953" width="14.140625" customWidth="1"/>
    <col min="8954" max="8954" width="73" bestFit="1" customWidth="1"/>
    <col min="8955" max="8955" width="20.140625" bestFit="1" customWidth="1"/>
    <col min="8956" max="8956" width="15.5703125" customWidth="1"/>
    <col min="9209" max="9209" width="14.140625" customWidth="1"/>
    <col min="9210" max="9210" width="73" bestFit="1" customWidth="1"/>
    <col min="9211" max="9211" width="20.140625" bestFit="1" customWidth="1"/>
    <col min="9212" max="9212" width="15.5703125" customWidth="1"/>
    <col min="9465" max="9465" width="14.140625" customWidth="1"/>
    <col min="9466" max="9466" width="73" bestFit="1" customWidth="1"/>
    <col min="9467" max="9467" width="20.140625" bestFit="1" customWidth="1"/>
    <col min="9468" max="9468" width="15.5703125" customWidth="1"/>
    <col min="9721" max="9721" width="14.140625" customWidth="1"/>
    <col min="9722" max="9722" width="73" bestFit="1" customWidth="1"/>
    <col min="9723" max="9723" width="20.140625" bestFit="1" customWidth="1"/>
    <col min="9724" max="9724" width="15.5703125" customWidth="1"/>
    <col min="9977" max="9977" width="14.140625" customWidth="1"/>
    <col min="9978" max="9978" width="73" bestFit="1" customWidth="1"/>
    <col min="9979" max="9979" width="20.140625" bestFit="1" customWidth="1"/>
    <col min="9980" max="9980" width="15.5703125" customWidth="1"/>
    <col min="10233" max="10233" width="14.140625" customWidth="1"/>
    <col min="10234" max="10234" width="73" bestFit="1" customWidth="1"/>
    <col min="10235" max="10235" width="20.140625" bestFit="1" customWidth="1"/>
    <col min="10236" max="10236" width="15.5703125" customWidth="1"/>
    <col min="10489" max="10489" width="14.140625" customWidth="1"/>
    <col min="10490" max="10490" width="73" bestFit="1" customWidth="1"/>
    <col min="10491" max="10491" width="20.140625" bestFit="1" customWidth="1"/>
    <col min="10492" max="10492" width="15.5703125" customWidth="1"/>
    <col min="10745" max="10745" width="14.140625" customWidth="1"/>
    <col min="10746" max="10746" width="73" bestFit="1" customWidth="1"/>
    <col min="10747" max="10747" width="20.140625" bestFit="1" customWidth="1"/>
    <col min="10748" max="10748" width="15.5703125" customWidth="1"/>
    <col min="11001" max="11001" width="14.140625" customWidth="1"/>
    <col min="11002" max="11002" width="73" bestFit="1" customWidth="1"/>
    <col min="11003" max="11003" width="20.140625" bestFit="1" customWidth="1"/>
    <col min="11004" max="11004" width="15.5703125" customWidth="1"/>
    <col min="11257" max="11257" width="14.140625" customWidth="1"/>
    <col min="11258" max="11258" width="73" bestFit="1" customWidth="1"/>
    <col min="11259" max="11259" width="20.140625" bestFit="1" customWidth="1"/>
    <col min="11260" max="11260" width="15.5703125" customWidth="1"/>
    <col min="11513" max="11513" width="14.140625" customWidth="1"/>
    <col min="11514" max="11514" width="73" bestFit="1" customWidth="1"/>
    <col min="11515" max="11515" width="20.140625" bestFit="1" customWidth="1"/>
    <col min="11516" max="11516" width="15.5703125" customWidth="1"/>
    <col min="11769" max="11769" width="14.140625" customWidth="1"/>
    <col min="11770" max="11770" width="73" bestFit="1" customWidth="1"/>
    <col min="11771" max="11771" width="20.140625" bestFit="1" customWidth="1"/>
    <col min="11772" max="11772" width="15.5703125" customWidth="1"/>
    <col min="12025" max="12025" width="14.140625" customWidth="1"/>
    <col min="12026" max="12026" width="73" bestFit="1" customWidth="1"/>
    <col min="12027" max="12027" width="20.140625" bestFit="1" customWidth="1"/>
    <col min="12028" max="12028" width="15.5703125" customWidth="1"/>
    <col min="12281" max="12281" width="14.140625" customWidth="1"/>
    <col min="12282" max="12282" width="73" bestFit="1" customWidth="1"/>
    <col min="12283" max="12283" width="20.140625" bestFit="1" customWidth="1"/>
    <col min="12284" max="12284" width="15.5703125" customWidth="1"/>
    <col min="12537" max="12537" width="14.140625" customWidth="1"/>
    <col min="12538" max="12538" width="73" bestFit="1" customWidth="1"/>
    <col min="12539" max="12539" width="20.140625" bestFit="1" customWidth="1"/>
    <col min="12540" max="12540" width="15.5703125" customWidth="1"/>
    <col min="12793" max="12793" width="14.140625" customWidth="1"/>
    <col min="12794" max="12794" width="73" bestFit="1" customWidth="1"/>
    <col min="12795" max="12795" width="20.140625" bestFit="1" customWidth="1"/>
    <col min="12796" max="12796" width="15.5703125" customWidth="1"/>
    <col min="13049" max="13049" width="14.140625" customWidth="1"/>
    <col min="13050" max="13050" width="73" bestFit="1" customWidth="1"/>
    <col min="13051" max="13051" width="20.140625" bestFit="1" customWidth="1"/>
    <col min="13052" max="13052" width="15.5703125" customWidth="1"/>
    <col min="13305" max="13305" width="14.140625" customWidth="1"/>
    <col min="13306" max="13306" width="73" bestFit="1" customWidth="1"/>
    <col min="13307" max="13307" width="20.140625" bestFit="1" customWidth="1"/>
    <col min="13308" max="13308" width="15.5703125" customWidth="1"/>
    <col min="13561" max="13561" width="14.140625" customWidth="1"/>
    <col min="13562" max="13562" width="73" bestFit="1" customWidth="1"/>
    <col min="13563" max="13563" width="20.140625" bestFit="1" customWidth="1"/>
    <col min="13564" max="13564" width="15.5703125" customWidth="1"/>
    <col min="13817" max="13817" width="14.140625" customWidth="1"/>
    <col min="13818" max="13818" width="73" bestFit="1" customWidth="1"/>
    <col min="13819" max="13819" width="20.140625" bestFit="1" customWidth="1"/>
    <col min="13820" max="13820" width="15.5703125" customWidth="1"/>
    <col min="14073" max="14073" width="14.140625" customWidth="1"/>
    <col min="14074" max="14074" width="73" bestFit="1" customWidth="1"/>
    <col min="14075" max="14075" width="20.140625" bestFit="1" customWidth="1"/>
    <col min="14076" max="14076" width="15.5703125" customWidth="1"/>
    <col min="14329" max="14329" width="14.140625" customWidth="1"/>
    <col min="14330" max="14330" width="73" bestFit="1" customWidth="1"/>
    <col min="14331" max="14331" width="20.140625" bestFit="1" customWidth="1"/>
    <col min="14332" max="14332" width="15.5703125" customWidth="1"/>
    <col min="14585" max="14585" width="14.140625" customWidth="1"/>
    <col min="14586" max="14586" width="73" bestFit="1" customWidth="1"/>
    <col min="14587" max="14587" width="20.140625" bestFit="1" customWidth="1"/>
    <col min="14588" max="14588" width="15.5703125" customWidth="1"/>
    <col min="14841" max="14841" width="14.140625" customWidth="1"/>
    <col min="14842" max="14842" width="73" bestFit="1" customWidth="1"/>
    <col min="14843" max="14843" width="20.140625" bestFit="1" customWidth="1"/>
    <col min="14844" max="14844" width="15.5703125" customWidth="1"/>
    <col min="15097" max="15097" width="14.140625" customWidth="1"/>
    <col min="15098" max="15098" width="73" bestFit="1" customWidth="1"/>
    <col min="15099" max="15099" width="20.140625" bestFit="1" customWidth="1"/>
    <col min="15100" max="15100" width="15.5703125" customWidth="1"/>
    <col min="15353" max="15353" width="14.140625" customWidth="1"/>
    <col min="15354" max="15354" width="73" bestFit="1" customWidth="1"/>
    <col min="15355" max="15355" width="20.140625" bestFit="1" customWidth="1"/>
    <col min="15356" max="15356" width="15.5703125" customWidth="1"/>
    <col min="15609" max="15609" width="14.140625" customWidth="1"/>
    <col min="15610" max="15610" width="73" bestFit="1" customWidth="1"/>
    <col min="15611" max="15611" width="20.140625" bestFit="1" customWidth="1"/>
    <col min="15612" max="15612" width="15.5703125" customWidth="1"/>
    <col min="15865" max="15865" width="14.140625" customWidth="1"/>
    <col min="15866" max="15866" width="73" bestFit="1" customWidth="1"/>
    <col min="15867" max="15867" width="20.140625" bestFit="1" customWidth="1"/>
    <col min="15868" max="15868" width="15.5703125" customWidth="1"/>
    <col min="16121" max="16121" width="14.140625" customWidth="1"/>
    <col min="16122" max="16122" width="73" bestFit="1" customWidth="1"/>
    <col min="16123" max="16123" width="20.140625" bestFit="1" customWidth="1"/>
    <col min="16124" max="16124" width="15.5703125" customWidth="1"/>
  </cols>
  <sheetData>
    <row r="1" spans="1:2" ht="21" x14ac:dyDescent="0.35">
      <c r="A1" s="68" t="s">
        <v>0</v>
      </c>
      <c r="B1" s="68"/>
    </row>
    <row r="2" spans="1:2" ht="21" x14ac:dyDescent="0.35">
      <c r="A2" s="68" t="s">
        <v>107</v>
      </c>
      <c r="B2" s="68"/>
    </row>
    <row r="3" spans="1:2" x14ac:dyDescent="0.25">
      <c r="A3" s="1"/>
      <c r="B3" s="1"/>
    </row>
    <row r="4" spans="1:2" x14ac:dyDescent="0.25">
      <c r="A4" s="1"/>
      <c r="B4" s="1"/>
    </row>
    <row r="5" spans="1:2" ht="18.75" x14ac:dyDescent="0.3">
      <c r="A5" s="2" t="s">
        <v>114</v>
      </c>
      <c r="B5" s="3" t="s">
        <v>1</v>
      </c>
    </row>
    <row r="6" spans="1:2" ht="18.75" x14ac:dyDescent="0.3">
      <c r="A6" s="4" t="s">
        <v>2</v>
      </c>
      <c r="B6" s="25">
        <v>5384000</v>
      </c>
    </row>
    <row r="7" spans="1:2" ht="18.75" x14ac:dyDescent="0.3">
      <c r="A7" s="5" t="s">
        <v>3</v>
      </c>
      <c r="B7" s="25">
        <v>1332000</v>
      </c>
    </row>
    <row r="8" spans="1:2" ht="18.75" x14ac:dyDescent="0.3">
      <c r="A8" s="5" t="s">
        <v>94</v>
      </c>
      <c r="B8" s="25">
        <v>194000</v>
      </c>
    </row>
    <row r="9" spans="1:2" ht="18.75" x14ac:dyDescent="0.3">
      <c r="A9" s="6" t="s">
        <v>4</v>
      </c>
      <c r="B9" s="25">
        <v>540000</v>
      </c>
    </row>
    <row r="10" spans="1:2" ht="18.75" x14ac:dyDescent="0.3">
      <c r="A10" s="5" t="s">
        <v>123</v>
      </c>
      <c r="B10" s="25">
        <v>45000</v>
      </c>
    </row>
    <row r="11" spans="1:2" ht="18.75" x14ac:dyDescent="0.3">
      <c r="A11" s="5" t="s">
        <v>5</v>
      </c>
      <c r="B11" s="25">
        <v>384000</v>
      </c>
    </row>
    <row r="12" spans="1:2" ht="18.75" x14ac:dyDescent="0.3">
      <c r="A12" s="5" t="s">
        <v>6</v>
      </c>
      <c r="B12" s="25">
        <v>808000</v>
      </c>
    </row>
    <row r="13" spans="1:2" ht="18.75" x14ac:dyDescent="0.3">
      <c r="A13" s="7" t="s">
        <v>7</v>
      </c>
      <c r="B13" s="27">
        <f>SUM(B6:B12)</f>
        <v>8687000</v>
      </c>
    </row>
    <row r="14" spans="1:2" ht="18.75" x14ac:dyDescent="0.3">
      <c r="A14" s="5" t="s">
        <v>8</v>
      </c>
      <c r="B14" s="25">
        <v>2230000</v>
      </c>
    </row>
    <row r="15" spans="1:2" ht="18.75" x14ac:dyDescent="0.3">
      <c r="A15" s="5" t="s">
        <v>9</v>
      </c>
      <c r="B15" s="25">
        <v>54000</v>
      </c>
    </row>
    <row r="16" spans="1:2" ht="18.75" x14ac:dyDescent="0.3">
      <c r="A16" s="5" t="s">
        <v>10</v>
      </c>
      <c r="B16" s="25">
        <v>70000</v>
      </c>
    </row>
    <row r="17" spans="1:3" ht="18.75" x14ac:dyDescent="0.3">
      <c r="A17" s="7" t="s">
        <v>11</v>
      </c>
      <c r="B17" s="27">
        <f>SUM(B14:B16)</f>
        <v>2354000</v>
      </c>
    </row>
    <row r="18" spans="1:3" ht="18.75" x14ac:dyDescent="0.3">
      <c r="A18" s="5" t="s">
        <v>12</v>
      </c>
      <c r="B18" s="25">
        <v>250000</v>
      </c>
    </row>
    <row r="19" spans="1:3" ht="18.75" x14ac:dyDescent="0.3">
      <c r="A19" s="5" t="s">
        <v>136</v>
      </c>
      <c r="B19" s="25">
        <v>25000</v>
      </c>
    </row>
    <row r="20" spans="1:3" ht="18.75" x14ac:dyDescent="0.3">
      <c r="A20" s="5" t="s">
        <v>14</v>
      </c>
      <c r="B20" s="25">
        <v>200000</v>
      </c>
    </row>
    <row r="21" spans="1:3" ht="18.75" x14ac:dyDescent="0.3">
      <c r="A21" s="5" t="s">
        <v>60</v>
      </c>
      <c r="B21" s="25">
        <v>300000</v>
      </c>
    </row>
    <row r="22" spans="1:3" ht="18.75" x14ac:dyDescent="0.3">
      <c r="A22" s="5" t="s">
        <v>15</v>
      </c>
      <c r="B22" s="25">
        <v>100000</v>
      </c>
    </row>
    <row r="23" spans="1:3" ht="18.75" x14ac:dyDescent="0.3">
      <c r="A23" s="5" t="s">
        <v>140</v>
      </c>
      <c r="B23" s="25">
        <v>2500000</v>
      </c>
      <c r="C23" t="s">
        <v>141</v>
      </c>
    </row>
    <row r="24" spans="1:3" ht="18.75" x14ac:dyDescent="0.3">
      <c r="A24" s="5" t="s">
        <v>137</v>
      </c>
      <c r="B24" s="25">
        <v>100000</v>
      </c>
    </row>
    <row r="25" spans="1:3" ht="18.75" x14ac:dyDescent="0.3">
      <c r="A25" s="5" t="s">
        <v>138</v>
      </c>
      <c r="B25" s="25">
        <v>150000</v>
      </c>
    </row>
    <row r="26" spans="1:3" ht="18.75" x14ac:dyDescent="0.3">
      <c r="A26" s="5" t="s">
        <v>17</v>
      </c>
      <c r="B26" s="25">
        <v>250000</v>
      </c>
    </row>
    <row r="27" spans="1:3" ht="18.75" x14ac:dyDescent="0.3">
      <c r="A27" s="5" t="s">
        <v>18</v>
      </c>
      <c r="B27" s="25">
        <v>100000</v>
      </c>
    </row>
    <row r="28" spans="1:3" ht="18.75" x14ac:dyDescent="0.3">
      <c r="A28" s="5" t="s">
        <v>20</v>
      </c>
      <c r="B28" s="25">
        <v>400000</v>
      </c>
    </row>
    <row r="29" spans="1:3" ht="18.75" x14ac:dyDescent="0.3">
      <c r="A29" s="5" t="s">
        <v>19</v>
      </c>
      <c r="B29" s="25">
        <v>700000</v>
      </c>
    </row>
    <row r="30" spans="1:3" ht="18.75" x14ac:dyDescent="0.3">
      <c r="A30" s="5" t="s">
        <v>21</v>
      </c>
      <c r="B30" s="25">
        <v>50000</v>
      </c>
    </row>
    <row r="31" spans="1:3" ht="18.75" x14ac:dyDescent="0.3">
      <c r="A31" s="5" t="s">
        <v>22</v>
      </c>
      <c r="B31" s="25">
        <v>1000000</v>
      </c>
    </row>
    <row r="32" spans="1:3" ht="18.75" x14ac:dyDescent="0.3">
      <c r="A32" s="5" t="s">
        <v>139</v>
      </c>
      <c r="B32" s="25">
        <v>700000</v>
      </c>
    </row>
    <row r="33" spans="1:2" ht="18.75" x14ac:dyDescent="0.3">
      <c r="A33" s="5" t="s">
        <v>23</v>
      </c>
      <c r="B33" s="25">
        <v>350000</v>
      </c>
    </row>
    <row r="34" spans="1:2" ht="18.75" x14ac:dyDescent="0.3">
      <c r="A34" s="5" t="s">
        <v>24</v>
      </c>
      <c r="B34" s="25">
        <v>50000</v>
      </c>
    </row>
    <row r="35" spans="1:2" ht="18.75" x14ac:dyDescent="0.3">
      <c r="A35" s="5" t="s">
        <v>28</v>
      </c>
      <c r="B35" s="25">
        <v>1000000</v>
      </c>
    </row>
    <row r="36" spans="1:2" ht="18.75" x14ac:dyDescent="0.3">
      <c r="A36" s="5" t="s">
        <v>30</v>
      </c>
      <c r="B36" s="25">
        <v>200000</v>
      </c>
    </row>
    <row r="37" spans="1:2" ht="18.75" x14ac:dyDescent="0.3">
      <c r="A37" s="5" t="s">
        <v>25</v>
      </c>
      <c r="B37" s="25">
        <v>100000</v>
      </c>
    </row>
    <row r="38" spans="1:2" ht="18.75" x14ac:dyDescent="0.3">
      <c r="A38" s="5" t="s">
        <v>26</v>
      </c>
      <c r="B38" s="25">
        <v>4000000</v>
      </c>
    </row>
    <row r="39" spans="1:2" ht="18.75" x14ac:dyDescent="0.3">
      <c r="A39" s="5" t="s">
        <v>27</v>
      </c>
      <c r="B39" s="25">
        <v>100000</v>
      </c>
    </row>
    <row r="40" spans="1:2" ht="18.75" x14ac:dyDescent="0.3">
      <c r="A40" s="5" t="s">
        <v>29</v>
      </c>
      <c r="B40" s="25">
        <v>100000</v>
      </c>
    </row>
    <row r="41" spans="1:2" ht="18.75" x14ac:dyDescent="0.3">
      <c r="A41" s="5" t="s">
        <v>102</v>
      </c>
      <c r="B41" s="25">
        <v>4000000</v>
      </c>
    </row>
    <row r="42" spans="1:2" ht="18.75" x14ac:dyDescent="0.3">
      <c r="A42" s="7" t="s">
        <v>31</v>
      </c>
      <c r="B42" s="27">
        <f>SUM(B18:B41)</f>
        <v>16725000</v>
      </c>
    </row>
    <row r="43" spans="1:2" ht="18.75" x14ac:dyDescent="0.3">
      <c r="A43" s="7" t="s">
        <v>32</v>
      </c>
      <c r="B43" s="27">
        <f>SUM(B42,B17,B13)</f>
        <v>27766000</v>
      </c>
    </row>
    <row r="44" spans="1:2" ht="18.75" x14ac:dyDescent="0.3">
      <c r="A44" s="8"/>
      <c r="B44" s="9"/>
    </row>
    <row r="45" spans="1:2" ht="18.75" x14ac:dyDescent="0.3">
      <c r="A45" s="10" t="s">
        <v>115</v>
      </c>
      <c r="B45" s="11" t="s">
        <v>89</v>
      </c>
    </row>
    <row r="46" spans="1:2" ht="18.75" x14ac:dyDescent="0.3">
      <c r="A46" s="5" t="s">
        <v>90</v>
      </c>
      <c r="B46" s="25">
        <v>100000</v>
      </c>
    </row>
    <row r="47" spans="1:2" ht="18.75" x14ac:dyDescent="0.3">
      <c r="A47" s="5" t="s">
        <v>55</v>
      </c>
      <c r="B47" s="25">
        <v>10000</v>
      </c>
    </row>
    <row r="48" spans="1:2" ht="18.75" x14ac:dyDescent="0.3">
      <c r="A48" s="5" t="s">
        <v>36</v>
      </c>
      <c r="B48" s="25">
        <v>100000</v>
      </c>
    </row>
    <row r="49" spans="1:2" ht="18.75" x14ac:dyDescent="0.3">
      <c r="A49" s="5" t="s">
        <v>102</v>
      </c>
      <c r="B49" s="25">
        <v>57000</v>
      </c>
    </row>
    <row r="50" spans="1:2" ht="18.75" x14ac:dyDescent="0.3">
      <c r="A50" s="7" t="s">
        <v>31</v>
      </c>
      <c r="B50" s="27">
        <f>SUM(B46:B49)</f>
        <v>267000</v>
      </c>
    </row>
    <row r="51" spans="1:2" ht="18.75" x14ac:dyDescent="0.3">
      <c r="A51" s="7" t="s">
        <v>32</v>
      </c>
      <c r="B51" s="27">
        <f>SUM(B50)</f>
        <v>267000</v>
      </c>
    </row>
    <row r="52" spans="1:2" ht="18.75" x14ac:dyDescent="0.3">
      <c r="A52" s="8"/>
      <c r="B52" s="9"/>
    </row>
    <row r="53" spans="1:2" ht="18.75" x14ac:dyDescent="0.3">
      <c r="A53" s="10" t="s">
        <v>33</v>
      </c>
      <c r="B53" s="11" t="s">
        <v>34</v>
      </c>
    </row>
    <row r="54" spans="1:2" ht="18.75" x14ac:dyDescent="0.3">
      <c r="A54" s="5" t="s">
        <v>20</v>
      </c>
      <c r="B54" s="25">
        <v>55000</v>
      </c>
    </row>
    <row r="55" spans="1:2" ht="18.75" x14ac:dyDescent="0.3">
      <c r="A55" s="5" t="s">
        <v>35</v>
      </c>
      <c r="B55" s="25">
        <v>55000</v>
      </c>
    </row>
    <row r="56" spans="1:2" ht="18.75" x14ac:dyDescent="0.3">
      <c r="A56" s="5" t="s">
        <v>36</v>
      </c>
      <c r="B56" s="25">
        <v>100000</v>
      </c>
    </row>
    <row r="57" spans="1:2" ht="18.75" x14ac:dyDescent="0.3">
      <c r="A57" s="5" t="s">
        <v>102</v>
      </c>
      <c r="B57" s="25">
        <v>81000</v>
      </c>
    </row>
    <row r="58" spans="1:2" ht="18.75" x14ac:dyDescent="0.3">
      <c r="A58" s="7" t="s">
        <v>31</v>
      </c>
      <c r="B58" s="27">
        <f>SUM(B54:B57)</f>
        <v>291000</v>
      </c>
    </row>
    <row r="59" spans="1:2" ht="18.75" x14ac:dyDescent="0.3">
      <c r="A59" s="7" t="s">
        <v>32</v>
      </c>
      <c r="B59" s="27">
        <f>B58</f>
        <v>291000</v>
      </c>
    </row>
    <row r="60" spans="1:2" x14ac:dyDescent="0.25">
      <c r="A60" s="12"/>
      <c r="B60" s="13"/>
    </row>
    <row r="61" spans="1:2" ht="18.75" x14ac:dyDescent="0.3">
      <c r="A61" s="14" t="s">
        <v>37</v>
      </c>
      <c r="B61" s="15" t="s">
        <v>38</v>
      </c>
    </row>
    <row r="62" spans="1:2" ht="18.75" x14ac:dyDescent="0.3">
      <c r="A62" s="5" t="s">
        <v>20</v>
      </c>
      <c r="B62" s="25">
        <v>4250000</v>
      </c>
    </row>
    <row r="63" spans="1:2" ht="18.75" x14ac:dyDescent="0.3">
      <c r="A63" s="5" t="s">
        <v>102</v>
      </c>
      <c r="B63" s="25">
        <v>1150000</v>
      </c>
    </row>
    <row r="64" spans="1:2" ht="18.75" x14ac:dyDescent="0.3">
      <c r="A64" s="7" t="s">
        <v>31</v>
      </c>
      <c r="B64" s="27">
        <f>B62+B63</f>
        <v>5400000</v>
      </c>
    </row>
    <row r="65" spans="1:2" ht="18.75" x14ac:dyDescent="0.3">
      <c r="A65" s="7" t="s">
        <v>32</v>
      </c>
      <c r="B65" s="28">
        <f>B64</f>
        <v>5400000</v>
      </c>
    </row>
    <row r="66" spans="1:2" ht="18.75" x14ac:dyDescent="0.3">
      <c r="A66" s="17"/>
      <c r="B66" s="18"/>
    </row>
    <row r="67" spans="1:2" ht="18.75" x14ac:dyDescent="0.3">
      <c r="A67" s="19" t="s">
        <v>113</v>
      </c>
      <c r="B67" s="20" t="s">
        <v>116</v>
      </c>
    </row>
    <row r="68" spans="1:2" ht="18.75" x14ac:dyDescent="0.3">
      <c r="A68" s="21" t="s">
        <v>40</v>
      </c>
      <c r="B68" s="16">
        <v>34407700</v>
      </c>
    </row>
    <row r="69" spans="1:2" ht="18.75" x14ac:dyDescent="0.3">
      <c r="A69" s="7" t="s">
        <v>41</v>
      </c>
      <c r="B69" s="28">
        <f>SUM(B68)</f>
        <v>34407700</v>
      </c>
    </row>
    <row r="70" spans="1:2" x14ac:dyDescent="0.25">
      <c r="A70" s="12"/>
      <c r="B70" s="13"/>
    </row>
    <row r="71" spans="1:2" ht="18.75" x14ac:dyDescent="0.3">
      <c r="A71" s="22"/>
      <c r="B71" s="23"/>
    </row>
    <row r="72" spans="1:2" ht="18.75" x14ac:dyDescent="0.3">
      <c r="A72" s="14" t="s">
        <v>42</v>
      </c>
      <c r="B72" s="15" t="s">
        <v>43</v>
      </c>
    </row>
    <row r="73" spans="1:2" ht="18.75" x14ac:dyDescent="0.3">
      <c r="A73" s="5" t="s">
        <v>44</v>
      </c>
      <c r="B73" s="25">
        <v>2401000</v>
      </c>
    </row>
    <row r="74" spans="1:2" ht="18.75" x14ac:dyDescent="0.3">
      <c r="A74" s="5" t="s">
        <v>123</v>
      </c>
      <c r="B74" s="25">
        <v>15000</v>
      </c>
    </row>
    <row r="75" spans="1:2" ht="18.75" x14ac:dyDescent="0.3">
      <c r="A75" s="5" t="s">
        <v>5</v>
      </c>
      <c r="B75" s="25">
        <v>120000</v>
      </c>
    </row>
    <row r="76" spans="1:2" ht="18.75" x14ac:dyDescent="0.3">
      <c r="A76" s="5" t="s">
        <v>45</v>
      </c>
      <c r="B76" s="25">
        <v>100000</v>
      </c>
    </row>
    <row r="77" spans="1:2" ht="18.75" x14ac:dyDescent="0.3">
      <c r="A77" s="5" t="s">
        <v>46</v>
      </c>
      <c r="B77" s="25">
        <v>60000</v>
      </c>
    </row>
    <row r="78" spans="1:2" ht="18.75" x14ac:dyDescent="0.3">
      <c r="A78" s="7" t="s">
        <v>7</v>
      </c>
      <c r="B78" s="27">
        <f>SUM(B73:B77)</f>
        <v>2696000</v>
      </c>
    </row>
    <row r="79" spans="1:2" ht="18.75" x14ac:dyDescent="0.3">
      <c r="A79" s="5" t="s">
        <v>47</v>
      </c>
      <c r="B79" s="25">
        <v>665000</v>
      </c>
    </row>
    <row r="80" spans="1:2" ht="18.75" x14ac:dyDescent="0.3">
      <c r="A80" s="5" t="s">
        <v>48</v>
      </c>
      <c r="B80" s="25">
        <v>17000</v>
      </c>
    </row>
    <row r="81" spans="1:2" ht="18.75" x14ac:dyDescent="0.3">
      <c r="A81" s="5" t="s">
        <v>49</v>
      </c>
      <c r="B81" s="25">
        <v>22000</v>
      </c>
    </row>
    <row r="82" spans="1:2" ht="18.75" x14ac:dyDescent="0.3">
      <c r="A82" s="7" t="s">
        <v>11</v>
      </c>
      <c r="B82" s="27">
        <f>SUM(B79:B81)</f>
        <v>704000</v>
      </c>
    </row>
    <row r="83" spans="1:2" ht="18.75" x14ac:dyDescent="0.3">
      <c r="A83" s="5" t="s">
        <v>50</v>
      </c>
      <c r="B83" s="25">
        <v>10000</v>
      </c>
    </row>
    <row r="84" spans="1:2" ht="18.75" x14ac:dyDescent="0.3">
      <c r="A84" s="5" t="s">
        <v>55</v>
      </c>
      <c r="B84" s="25">
        <v>10000</v>
      </c>
    </row>
    <row r="85" spans="1:2" ht="18.75" x14ac:dyDescent="0.3">
      <c r="A85" s="5" t="s">
        <v>12</v>
      </c>
      <c r="B85" s="25">
        <v>25000</v>
      </c>
    </row>
    <row r="86" spans="1:2" ht="18.75" x14ac:dyDescent="0.3">
      <c r="A86" s="5" t="s">
        <v>51</v>
      </c>
      <c r="B86" s="25">
        <v>10000</v>
      </c>
    </row>
    <row r="87" spans="1:2" ht="18.75" x14ac:dyDescent="0.3">
      <c r="A87" s="5" t="s">
        <v>92</v>
      </c>
      <c r="B87" s="25">
        <v>80000</v>
      </c>
    </row>
    <row r="88" spans="1:2" ht="18.75" x14ac:dyDescent="0.3">
      <c r="A88" s="5" t="s">
        <v>93</v>
      </c>
      <c r="B88" s="25">
        <v>35000</v>
      </c>
    </row>
    <row r="89" spans="1:2" ht="18.75" x14ac:dyDescent="0.3">
      <c r="A89" s="5" t="s">
        <v>102</v>
      </c>
      <c r="B89" s="25">
        <v>35000</v>
      </c>
    </row>
    <row r="90" spans="1:2" ht="18.75" x14ac:dyDescent="0.3">
      <c r="A90" s="7" t="s">
        <v>31</v>
      </c>
      <c r="B90" s="27">
        <f>SUM(B83:B89)</f>
        <v>205000</v>
      </c>
    </row>
    <row r="91" spans="1:2" ht="18.75" x14ac:dyDescent="0.3">
      <c r="A91" s="5" t="s">
        <v>76</v>
      </c>
      <c r="B91" s="29">
        <v>250000</v>
      </c>
    </row>
    <row r="92" spans="1:2" ht="18.75" x14ac:dyDescent="0.3">
      <c r="A92" s="5" t="s">
        <v>77</v>
      </c>
      <c r="B92" s="29">
        <v>68000</v>
      </c>
    </row>
    <row r="93" spans="1:2" ht="18.75" x14ac:dyDescent="0.3">
      <c r="A93" s="24" t="s">
        <v>91</v>
      </c>
      <c r="B93" s="27">
        <f>SUM(B91:B92)</f>
        <v>318000</v>
      </c>
    </row>
    <row r="94" spans="1:2" ht="18.75" x14ac:dyDescent="0.3">
      <c r="A94" s="7" t="s">
        <v>52</v>
      </c>
      <c r="B94" s="27">
        <f>SUM(B93,B90,B82,B78)</f>
        <v>3923000</v>
      </c>
    </row>
    <row r="95" spans="1:2" ht="18.75" x14ac:dyDescent="0.3">
      <c r="A95" s="22"/>
      <c r="B95" s="23"/>
    </row>
    <row r="96" spans="1:2" ht="18.75" x14ac:dyDescent="0.3">
      <c r="A96" s="14" t="s">
        <v>53</v>
      </c>
      <c r="B96" s="15" t="s">
        <v>54</v>
      </c>
    </row>
    <row r="97" spans="1:2" ht="18.75" x14ac:dyDescent="0.3">
      <c r="A97" s="5" t="s">
        <v>44</v>
      </c>
      <c r="B97" s="25">
        <v>1691000</v>
      </c>
    </row>
    <row r="98" spans="1:2" ht="18.75" x14ac:dyDescent="0.3">
      <c r="A98" s="5" t="s">
        <v>123</v>
      </c>
      <c r="B98" s="25">
        <v>15000</v>
      </c>
    </row>
    <row r="99" spans="1:2" ht="18.75" x14ac:dyDescent="0.3">
      <c r="A99" s="5" t="s">
        <v>5</v>
      </c>
      <c r="B99" s="25">
        <v>120000</v>
      </c>
    </row>
    <row r="100" spans="1:2" ht="18.75" x14ac:dyDescent="0.3">
      <c r="A100" s="7" t="s">
        <v>7</v>
      </c>
      <c r="B100" s="27">
        <f>SUM(B97:B99)</f>
        <v>1826000</v>
      </c>
    </row>
    <row r="101" spans="1:2" ht="18.75" x14ac:dyDescent="0.3">
      <c r="A101" s="5" t="s">
        <v>47</v>
      </c>
      <c r="B101" s="25">
        <v>415000</v>
      </c>
    </row>
    <row r="102" spans="1:2" ht="18.75" x14ac:dyDescent="0.3">
      <c r="A102" s="5" t="s">
        <v>48</v>
      </c>
      <c r="B102" s="25">
        <v>17000</v>
      </c>
    </row>
    <row r="103" spans="1:2" ht="18.75" x14ac:dyDescent="0.3">
      <c r="A103" s="5" t="s">
        <v>49</v>
      </c>
      <c r="B103" s="25">
        <v>22000</v>
      </c>
    </row>
    <row r="104" spans="1:2" ht="18.75" x14ac:dyDescent="0.3">
      <c r="A104" s="7" t="s">
        <v>11</v>
      </c>
      <c r="B104" s="27">
        <f>SUM(B101:B103)</f>
        <v>454000</v>
      </c>
    </row>
    <row r="105" spans="1:2" ht="18.75" x14ac:dyDescent="0.3">
      <c r="A105" s="5" t="s">
        <v>55</v>
      </c>
      <c r="B105" s="25">
        <v>10000</v>
      </c>
    </row>
    <row r="106" spans="1:2" ht="18.75" x14ac:dyDescent="0.3">
      <c r="A106" s="5" t="s">
        <v>103</v>
      </c>
      <c r="B106" s="25">
        <v>20000</v>
      </c>
    </row>
    <row r="107" spans="1:2" ht="18.75" x14ac:dyDescent="0.3">
      <c r="A107" s="5" t="s">
        <v>102</v>
      </c>
      <c r="B107" s="25">
        <v>9000</v>
      </c>
    </row>
    <row r="108" spans="1:2" ht="18.75" x14ac:dyDescent="0.3">
      <c r="A108" s="7" t="s">
        <v>56</v>
      </c>
      <c r="B108" s="27">
        <f>SUM(B105:B107)</f>
        <v>39000</v>
      </c>
    </row>
    <row r="109" spans="1:2" ht="18.75" x14ac:dyDescent="0.3">
      <c r="A109" s="7" t="s">
        <v>52</v>
      </c>
      <c r="B109" s="27">
        <f>SUM(B108,B104,B100)</f>
        <v>2319000</v>
      </c>
    </row>
    <row r="110" spans="1:2" ht="18.75" x14ac:dyDescent="0.3">
      <c r="A110" s="8"/>
      <c r="B110" s="9"/>
    </row>
    <row r="111" spans="1:2" ht="18.75" x14ac:dyDescent="0.3">
      <c r="A111" s="14" t="s">
        <v>104</v>
      </c>
      <c r="B111" s="15" t="s">
        <v>105</v>
      </c>
    </row>
    <row r="112" spans="1:2" ht="18.75" x14ac:dyDescent="0.3">
      <c r="A112" s="4" t="s">
        <v>57</v>
      </c>
      <c r="B112" s="25">
        <v>386000</v>
      </c>
    </row>
    <row r="113" spans="1:2" ht="18.75" x14ac:dyDescent="0.3">
      <c r="A113" s="4" t="s">
        <v>5</v>
      </c>
      <c r="B113" s="25">
        <v>30000</v>
      </c>
    </row>
    <row r="114" spans="1:2" ht="18.75" x14ac:dyDescent="0.3">
      <c r="A114" s="5" t="s">
        <v>123</v>
      </c>
      <c r="B114" s="25">
        <v>15000</v>
      </c>
    </row>
    <row r="115" spans="1:2" ht="18.75" x14ac:dyDescent="0.3">
      <c r="A115" s="7" t="s">
        <v>7</v>
      </c>
      <c r="B115" s="27">
        <f>SUM(B112:B114)</f>
        <v>431000</v>
      </c>
    </row>
    <row r="116" spans="1:2" ht="18.75" x14ac:dyDescent="0.3">
      <c r="A116" s="5" t="s">
        <v>47</v>
      </c>
      <c r="B116" s="25">
        <v>105000</v>
      </c>
    </row>
    <row r="117" spans="1:2" ht="18.75" x14ac:dyDescent="0.3">
      <c r="A117" s="5" t="s">
        <v>9</v>
      </c>
      <c r="B117" s="25">
        <v>5000</v>
      </c>
    </row>
    <row r="118" spans="1:2" ht="18.75" x14ac:dyDescent="0.3">
      <c r="A118" s="5" t="s">
        <v>106</v>
      </c>
      <c r="B118" s="25">
        <v>6000</v>
      </c>
    </row>
    <row r="119" spans="1:2" ht="18.75" x14ac:dyDescent="0.3">
      <c r="A119" s="7" t="s">
        <v>11</v>
      </c>
      <c r="B119" s="27">
        <f>SUM(B116:B118)</f>
        <v>116000</v>
      </c>
    </row>
    <row r="120" spans="1:2" ht="18.75" x14ac:dyDescent="0.3">
      <c r="A120" s="4" t="s">
        <v>12</v>
      </c>
      <c r="B120" s="25">
        <v>5000</v>
      </c>
    </row>
    <row r="121" spans="1:2" ht="18.75" x14ac:dyDescent="0.3">
      <c r="A121" s="4" t="s">
        <v>55</v>
      </c>
      <c r="B121" s="25">
        <v>10000</v>
      </c>
    </row>
    <row r="122" spans="1:2" ht="18.75" x14ac:dyDescent="0.3">
      <c r="A122" s="5" t="s">
        <v>60</v>
      </c>
      <c r="B122" s="25">
        <v>920000</v>
      </c>
    </row>
    <row r="123" spans="1:2" ht="18.75" x14ac:dyDescent="0.3">
      <c r="A123" s="5" t="s">
        <v>92</v>
      </c>
      <c r="B123" s="25">
        <v>25000</v>
      </c>
    </row>
    <row r="124" spans="1:2" ht="18.75" x14ac:dyDescent="0.3">
      <c r="A124" s="5" t="s">
        <v>61</v>
      </c>
      <c r="B124" s="25">
        <v>25000</v>
      </c>
    </row>
    <row r="125" spans="1:2" ht="18.75" x14ac:dyDescent="0.3">
      <c r="A125" s="5" t="s">
        <v>62</v>
      </c>
      <c r="B125" s="25">
        <v>50000</v>
      </c>
    </row>
    <row r="126" spans="1:2" ht="18.75" x14ac:dyDescent="0.3">
      <c r="A126" s="5" t="s">
        <v>63</v>
      </c>
      <c r="B126" s="25">
        <v>15000</v>
      </c>
    </row>
    <row r="127" spans="1:2" ht="18.75" x14ac:dyDescent="0.3">
      <c r="A127" s="5" t="s">
        <v>64</v>
      </c>
      <c r="B127" s="25">
        <v>35000</v>
      </c>
    </row>
    <row r="128" spans="1:2" ht="18.75" x14ac:dyDescent="0.3">
      <c r="A128" s="5" t="s">
        <v>99</v>
      </c>
      <c r="B128" s="25">
        <v>6000</v>
      </c>
    </row>
    <row r="129" spans="1:2" ht="18.75" x14ac:dyDescent="0.3">
      <c r="A129" s="5" t="s">
        <v>100</v>
      </c>
      <c r="B129" s="25">
        <v>10000</v>
      </c>
    </row>
    <row r="130" spans="1:2" ht="18.75" x14ac:dyDescent="0.3">
      <c r="A130" s="5" t="s">
        <v>101</v>
      </c>
      <c r="B130" s="25">
        <v>230000</v>
      </c>
    </row>
    <row r="131" spans="1:2" ht="18.75" x14ac:dyDescent="0.3">
      <c r="A131" s="5" t="s">
        <v>102</v>
      </c>
      <c r="B131" s="25">
        <v>50000</v>
      </c>
    </row>
    <row r="132" spans="1:2" ht="18.75" x14ac:dyDescent="0.3">
      <c r="A132" s="7" t="s">
        <v>31</v>
      </c>
      <c r="B132" s="27">
        <f>SUM(B120:B131)</f>
        <v>1381000</v>
      </c>
    </row>
    <row r="133" spans="1:2" ht="18.75" x14ac:dyDescent="0.3">
      <c r="A133" s="7" t="s">
        <v>32</v>
      </c>
      <c r="B133" s="27">
        <f>SUM(B132,B119,B115)</f>
        <v>1928000</v>
      </c>
    </row>
    <row r="134" spans="1:2" ht="18.75" x14ac:dyDescent="0.3">
      <c r="A134" s="8"/>
      <c r="B134" s="9"/>
    </row>
    <row r="135" spans="1:2" x14ac:dyDescent="0.25">
      <c r="A135" s="13"/>
      <c r="B135" s="13"/>
    </row>
    <row r="136" spans="1:2" ht="18.75" x14ac:dyDescent="0.3">
      <c r="A136" s="14" t="s">
        <v>58</v>
      </c>
      <c r="B136" s="15" t="s">
        <v>59</v>
      </c>
    </row>
    <row r="137" spans="1:2" ht="18.75" x14ac:dyDescent="0.3">
      <c r="A137" s="5" t="s">
        <v>44</v>
      </c>
      <c r="B137" s="25">
        <v>1800000</v>
      </c>
    </row>
    <row r="138" spans="1:2" ht="18.75" x14ac:dyDescent="0.3">
      <c r="A138" s="5" t="s">
        <v>5</v>
      </c>
      <c r="B138" s="25">
        <v>135000</v>
      </c>
    </row>
    <row r="139" spans="1:2" ht="18.75" x14ac:dyDescent="0.3">
      <c r="A139" s="5" t="s">
        <v>123</v>
      </c>
      <c r="B139" s="25">
        <v>15000</v>
      </c>
    </row>
    <row r="140" spans="1:2" ht="18.75" x14ac:dyDescent="0.3">
      <c r="A140" s="7" t="s">
        <v>7</v>
      </c>
      <c r="B140" s="27">
        <f>SUM(B137:B139)</f>
        <v>1950000</v>
      </c>
    </row>
    <row r="141" spans="1:2" ht="18.75" x14ac:dyDescent="0.3">
      <c r="A141" s="5" t="s">
        <v>47</v>
      </c>
      <c r="B141" s="25">
        <v>525000</v>
      </c>
    </row>
    <row r="142" spans="1:2" ht="18.75" x14ac:dyDescent="0.3">
      <c r="A142" s="5" t="s">
        <v>48</v>
      </c>
      <c r="B142" s="25">
        <v>19000</v>
      </c>
    </row>
    <row r="143" spans="1:2" ht="18.75" x14ac:dyDescent="0.3">
      <c r="A143" s="5" t="s">
        <v>49</v>
      </c>
      <c r="B143" s="25">
        <v>24000</v>
      </c>
    </row>
    <row r="144" spans="1:2" ht="18.75" x14ac:dyDescent="0.3">
      <c r="A144" s="7" t="s">
        <v>11</v>
      </c>
      <c r="B144" s="27">
        <f>SUM(B141:B143)</f>
        <v>568000</v>
      </c>
    </row>
    <row r="145" spans="1:2" ht="18.75" x14ac:dyDescent="0.3">
      <c r="A145" s="4" t="s">
        <v>12</v>
      </c>
      <c r="B145" s="25">
        <v>15000</v>
      </c>
    </row>
    <row r="146" spans="1:2" ht="18.75" x14ac:dyDescent="0.3">
      <c r="A146" s="4" t="s">
        <v>55</v>
      </c>
      <c r="B146" s="25">
        <v>10000</v>
      </c>
    </row>
    <row r="147" spans="1:2" ht="18.75" x14ac:dyDescent="0.3">
      <c r="A147" s="5" t="s">
        <v>60</v>
      </c>
      <c r="B147" s="25">
        <v>2800000</v>
      </c>
    </row>
    <row r="148" spans="1:2" ht="18.75" x14ac:dyDescent="0.3">
      <c r="A148" s="5" t="s">
        <v>92</v>
      </c>
      <c r="B148" s="25">
        <v>70000</v>
      </c>
    </row>
    <row r="149" spans="1:2" ht="18.75" x14ac:dyDescent="0.3">
      <c r="A149" s="5" t="s">
        <v>61</v>
      </c>
      <c r="B149" s="25">
        <v>70000</v>
      </c>
    </row>
    <row r="150" spans="1:2" ht="18.75" x14ac:dyDescent="0.3">
      <c r="A150" s="5" t="s">
        <v>62</v>
      </c>
      <c r="B150" s="25">
        <v>150000</v>
      </c>
    </row>
    <row r="151" spans="1:2" ht="18.75" x14ac:dyDescent="0.3">
      <c r="A151" s="5" t="s">
        <v>63</v>
      </c>
      <c r="B151" s="25">
        <v>45000</v>
      </c>
    </row>
    <row r="152" spans="1:2" ht="18.75" x14ac:dyDescent="0.3">
      <c r="A152" s="5" t="s">
        <v>64</v>
      </c>
      <c r="B152" s="25">
        <v>150000</v>
      </c>
    </row>
    <row r="153" spans="1:2" ht="18.75" x14ac:dyDescent="0.3">
      <c r="A153" s="5" t="s">
        <v>98</v>
      </c>
      <c r="B153" s="25">
        <v>450000</v>
      </c>
    </row>
    <row r="154" spans="1:2" ht="18.75" x14ac:dyDescent="0.3">
      <c r="A154" s="5" t="s">
        <v>99</v>
      </c>
      <c r="B154" s="25">
        <v>20000</v>
      </c>
    </row>
    <row r="155" spans="1:2" ht="18.75" x14ac:dyDescent="0.3">
      <c r="A155" s="5" t="s">
        <v>100</v>
      </c>
      <c r="B155" s="25">
        <v>20000</v>
      </c>
    </row>
    <row r="156" spans="1:2" ht="18.75" x14ac:dyDescent="0.3">
      <c r="A156" s="5" t="s">
        <v>101</v>
      </c>
      <c r="B156" s="25">
        <v>880000</v>
      </c>
    </row>
    <row r="157" spans="1:2" ht="18.75" x14ac:dyDescent="0.3">
      <c r="A157" s="5" t="s">
        <v>102</v>
      </c>
      <c r="B157" s="25">
        <v>145000</v>
      </c>
    </row>
    <row r="158" spans="1:2" ht="18.75" x14ac:dyDescent="0.3">
      <c r="A158" s="7" t="s">
        <v>31</v>
      </c>
      <c r="B158" s="27">
        <f>SUM(B145:B157)</f>
        <v>4825000</v>
      </c>
    </row>
    <row r="159" spans="1:2" ht="18.75" x14ac:dyDescent="0.3">
      <c r="A159" s="7" t="s">
        <v>32</v>
      </c>
      <c r="B159" s="27">
        <f>SUM(B158,B144,B140)</f>
        <v>7343000</v>
      </c>
    </row>
    <row r="160" spans="1:2" ht="18.75" x14ac:dyDescent="0.3">
      <c r="A160" s="22"/>
      <c r="B160" s="23"/>
    </row>
    <row r="161" spans="1:2" ht="18.75" x14ac:dyDescent="0.3">
      <c r="A161" s="14" t="s">
        <v>117</v>
      </c>
      <c r="B161" s="30">
        <v>107060</v>
      </c>
    </row>
    <row r="162" spans="1:2" ht="18.75" x14ac:dyDescent="0.3">
      <c r="A162" s="6" t="s">
        <v>65</v>
      </c>
      <c r="B162" s="25">
        <v>8551000</v>
      </c>
    </row>
    <row r="163" spans="1:2" ht="18.75" x14ac:dyDescent="0.3">
      <c r="A163" s="7" t="s">
        <v>52</v>
      </c>
      <c r="B163" s="27">
        <f>SUM(B162)</f>
        <v>8551000</v>
      </c>
    </row>
    <row r="164" spans="1:2" ht="18.75" x14ac:dyDescent="0.3">
      <c r="A164" s="22"/>
      <c r="B164" s="23"/>
    </row>
    <row r="165" spans="1:2" ht="18.75" x14ac:dyDescent="0.3">
      <c r="A165" s="14" t="s">
        <v>66</v>
      </c>
      <c r="B165" s="15" t="s">
        <v>119</v>
      </c>
    </row>
    <row r="166" spans="1:2" ht="18.75" x14ac:dyDescent="0.3">
      <c r="A166" s="4" t="s">
        <v>44</v>
      </c>
      <c r="B166" s="25">
        <v>1801000</v>
      </c>
    </row>
    <row r="167" spans="1:2" ht="18.75" x14ac:dyDescent="0.3">
      <c r="A167" s="5" t="s">
        <v>123</v>
      </c>
      <c r="B167" s="25">
        <v>15000</v>
      </c>
    </row>
    <row r="168" spans="1:2" ht="18.75" x14ac:dyDescent="0.3">
      <c r="A168" s="5" t="s">
        <v>5</v>
      </c>
      <c r="B168" s="25">
        <v>135000</v>
      </c>
    </row>
    <row r="169" spans="1:2" ht="18.75" x14ac:dyDescent="0.3">
      <c r="A169" s="7" t="s">
        <v>7</v>
      </c>
      <c r="B169" s="27">
        <f>SUM(B166:B168)</f>
        <v>1951000</v>
      </c>
    </row>
    <row r="170" spans="1:2" ht="18.75" x14ac:dyDescent="0.3">
      <c r="A170" s="5" t="s">
        <v>47</v>
      </c>
      <c r="B170" s="25">
        <v>486000</v>
      </c>
    </row>
    <row r="171" spans="1:2" ht="18.75" x14ac:dyDescent="0.3">
      <c r="A171" s="5" t="s">
        <v>67</v>
      </c>
      <c r="B171" s="25">
        <v>19000</v>
      </c>
    </row>
    <row r="172" spans="1:2" ht="18.75" x14ac:dyDescent="0.3">
      <c r="A172" s="5" t="s">
        <v>106</v>
      </c>
      <c r="B172" s="25">
        <v>25000</v>
      </c>
    </row>
    <row r="173" spans="1:2" ht="18.75" x14ac:dyDescent="0.3">
      <c r="A173" s="7" t="s">
        <v>11</v>
      </c>
      <c r="B173" s="27">
        <f>SUM(B170:B172)</f>
        <v>530000</v>
      </c>
    </row>
    <row r="174" spans="1:2" ht="18.75" x14ac:dyDescent="0.3">
      <c r="A174" s="5" t="s">
        <v>68</v>
      </c>
      <c r="B174" s="25">
        <v>3000000</v>
      </c>
    </row>
    <row r="175" spans="1:2" ht="18.75" x14ac:dyDescent="0.3">
      <c r="A175" s="5" t="s">
        <v>69</v>
      </c>
      <c r="B175" s="25">
        <v>15000</v>
      </c>
    </row>
    <row r="176" spans="1:2" ht="18.75" x14ac:dyDescent="0.3">
      <c r="A176" s="5" t="s">
        <v>70</v>
      </c>
      <c r="B176" s="25">
        <v>2000</v>
      </c>
    </row>
    <row r="177" spans="1:2" ht="18.75" x14ac:dyDescent="0.3">
      <c r="A177" s="5" t="s">
        <v>55</v>
      </c>
      <c r="B177" s="25">
        <v>10000</v>
      </c>
    </row>
    <row r="178" spans="1:2" ht="18.75" x14ac:dyDescent="0.3">
      <c r="A178" s="5" t="s">
        <v>71</v>
      </c>
      <c r="B178" s="25">
        <v>105000</v>
      </c>
    </row>
    <row r="179" spans="1:2" ht="18.75" x14ac:dyDescent="0.3">
      <c r="A179" s="5" t="s">
        <v>72</v>
      </c>
      <c r="B179" s="25">
        <v>250000</v>
      </c>
    </row>
    <row r="180" spans="1:2" ht="18.75" x14ac:dyDescent="0.3">
      <c r="A180" s="5" t="s">
        <v>125</v>
      </c>
      <c r="B180" s="25">
        <v>80000</v>
      </c>
    </row>
    <row r="181" spans="1:2" ht="18.75" x14ac:dyDescent="0.3">
      <c r="A181" s="5" t="s">
        <v>19</v>
      </c>
      <c r="B181" s="25">
        <v>160000</v>
      </c>
    </row>
    <row r="182" spans="1:2" ht="18.75" x14ac:dyDescent="0.3">
      <c r="A182" s="5" t="s">
        <v>20</v>
      </c>
      <c r="B182" s="25">
        <v>130000</v>
      </c>
    </row>
    <row r="183" spans="1:2" ht="18.75" x14ac:dyDescent="0.3">
      <c r="A183" s="5" t="s">
        <v>63</v>
      </c>
      <c r="B183" s="25">
        <v>50000</v>
      </c>
    </row>
    <row r="184" spans="1:2" ht="18.75" x14ac:dyDescent="0.3">
      <c r="A184" s="5" t="s">
        <v>73</v>
      </c>
      <c r="B184" s="25">
        <v>50000</v>
      </c>
    </row>
    <row r="185" spans="1:2" ht="18.75" x14ac:dyDescent="0.3">
      <c r="A185" s="5" t="s">
        <v>101</v>
      </c>
      <c r="B185" s="25">
        <v>810000</v>
      </c>
    </row>
    <row r="186" spans="1:2" ht="18.75" x14ac:dyDescent="0.3">
      <c r="A186" s="5" t="s">
        <v>102</v>
      </c>
      <c r="B186" s="25">
        <v>220000</v>
      </c>
    </row>
    <row r="187" spans="1:2" ht="18.75" x14ac:dyDescent="0.3">
      <c r="A187" s="31" t="s">
        <v>74</v>
      </c>
      <c r="B187" s="32">
        <v>250000</v>
      </c>
    </row>
    <row r="188" spans="1:2" ht="18.75" x14ac:dyDescent="0.3">
      <c r="A188" s="5" t="s">
        <v>75</v>
      </c>
      <c r="B188" s="25">
        <v>100000</v>
      </c>
    </row>
    <row r="189" spans="1:2" ht="18.75" x14ac:dyDescent="0.3">
      <c r="A189" s="7" t="s">
        <v>31</v>
      </c>
      <c r="B189" s="27">
        <f>SUM(B174:B188)</f>
        <v>5232000</v>
      </c>
    </row>
    <row r="190" spans="1:2" ht="18.75" x14ac:dyDescent="0.3">
      <c r="A190" s="7" t="s">
        <v>32</v>
      </c>
      <c r="B190" s="28">
        <f>SUM(B189,B173,B169)</f>
        <v>7713000</v>
      </c>
    </row>
    <row r="191" spans="1:2" ht="18.75" x14ac:dyDescent="0.3">
      <c r="A191" s="8"/>
      <c r="B191" s="9"/>
    </row>
    <row r="192" spans="1:2" ht="18.75" x14ac:dyDescent="0.3">
      <c r="A192" s="14" t="s">
        <v>118</v>
      </c>
      <c r="B192" s="15" t="s">
        <v>119</v>
      </c>
    </row>
    <row r="193" spans="1:2" ht="18.75" x14ac:dyDescent="0.3">
      <c r="A193" s="4" t="s">
        <v>44</v>
      </c>
      <c r="B193" s="25">
        <v>2445000</v>
      </c>
    </row>
    <row r="194" spans="1:2" ht="18.75" x14ac:dyDescent="0.3">
      <c r="A194" s="5" t="s">
        <v>123</v>
      </c>
      <c r="B194" s="25">
        <v>15000</v>
      </c>
    </row>
    <row r="195" spans="1:2" ht="18.75" x14ac:dyDescent="0.3">
      <c r="A195" s="5" t="s">
        <v>5</v>
      </c>
      <c r="B195" s="25">
        <v>182000</v>
      </c>
    </row>
    <row r="196" spans="1:2" ht="18.75" x14ac:dyDescent="0.3">
      <c r="A196" s="7" t="s">
        <v>7</v>
      </c>
      <c r="B196" s="27">
        <f>SUM(B193:B195)</f>
        <v>2642000</v>
      </c>
    </row>
    <row r="197" spans="1:2" ht="18.75" x14ac:dyDescent="0.3">
      <c r="A197" s="5" t="s">
        <v>47</v>
      </c>
      <c r="B197" s="25">
        <v>660000</v>
      </c>
    </row>
    <row r="198" spans="1:2" ht="18.75" x14ac:dyDescent="0.3">
      <c r="A198" s="5" t="s">
        <v>67</v>
      </c>
      <c r="B198" s="25">
        <v>26000</v>
      </c>
    </row>
    <row r="199" spans="1:2" ht="18.75" x14ac:dyDescent="0.3">
      <c r="A199" s="5" t="s">
        <v>106</v>
      </c>
      <c r="B199" s="25">
        <v>33000</v>
      </c>
    </row>
    <row r="200" spans="1:2" ht="18.75" x14ac:dyDescent="0.3">
      <c r="A200" s="7" t="s">
        <v>11</v>
      </c>
      <c r="B200" s="27">
        <f>SUM(B197:B199)</f>
        <v>719000</v>
      </c>
    </row>
    <row r="201" spans="1:2" ht="18.75" x14ac:dyDescent="0.3">
      <c r="A201" s="5" t="s">
        <v>68</v>
      </c>
      <c r="B201" s="25">
        <v>4000000</v>
      </c>
    </row>
    <row r="202" spans="1:2" ht="18.75" x14ac:dyDescent="0.3">
      <c r="A202" s="5" t="s">
        <v>69</v>
      </c>
      <c r="B202" s="25">
        <v>20000</v>
      </c>
    </row>
    <row r="203" spans="1:2" ht="18.75" x14ac:dyDescent="0.3">
      <c r="A203" s="5" t="s">
        <v>70</v>
      </c>
      <c r="B203" s="25">
        <v>3000</v>
      </c>
    </row>
    <row r="204" spans="1:2" ht="18.75" x14ac:dyDescent="0.3">
      <c r="A204" s="5" t="s">
        <v>55</v>
      </c>
      <c r="B204" s="25">
        <v>10000</v>
      </c>
    </row>
    <row r="205" spans="1:2" ht="18.75" x14ac:dyDescent="0.3">
      <c r="A205" s="5" t="s">
        <v>71</v>
      </c>
      <c r="B205" s="25">
        <v>200000</v>
      </c>
    </row>
    <row r="206" spans="1:2" ht="18.75" x14ac:dyDescent="0.3">
      <c r="A206" s="5" t="s">
        <v>72</v>
      </c>
      <c r="B206" s="25">
        <v>50000</v>
      </c>
    </row>
    <row r="207" spans="1:2" ht="18.75" x14ac:dyDescent="0.3">
      <c r="A207" s="5" t="s">
        <v>143</v>
      </c>
      <c r="B207" s="25">
        <v>100000</v>
      </c>
    </row>
    <row r="208" spans="1:2" ht="18.75" x14ac:dyDescent="0.3">
      <c r="A208" s="5" t="s">
        <v>144</v>
      </c>
      <c r="B208" s="25">
        <v>40000</v>
      </c>
    </row>
    <row r="209" spans="1:2" ht="18.75" x14ac:dyDescent="0.3">
      <c r="A209" s="5" t="s">
        <v>20</v>
      </c>
      <c r="B209" s="25">
        <v>150000</v>
      </c>
    </row>
    <row r="210" spans="1:2" ht="18.75" x14ac:dyDescent="0.3">
      <c r="A210" s="5" t="s">
        <v>19</v>
      </c>
      <c r="B210" s="25">
        <v>250000</v>
      </c>
    </row>
    <row r="211" spans="1:2" ht="18.75" x14ac:dyDescent="0.3">
      <c r="A211" s="5" t="s">
        <v>63</v>
      </c>
      <c r="B211" s="25">
        <v>80000</v>
      </c>
    </row>
    <row r="212" spans="1:2" ht="18.75" x14ac:dyDescent="0.3">
      <c r="A212" s="5" t="s">
        <v>73</v>
      </c>
      <c r="B212" s="25">
        <v>50000</v>
      </c>
    </row>
    <row r="213" spans="1:2" ht="18.75" x14ac:dyDescent="0.3">
      <c r="A213" s="5" t="s">
        <v>101</v>
      </c>
      <c r="B213" s="25">
        <v>1100000</v>
      </c>
    </row>
    <row r="214" spans="1:2" ht="18.75" x14ac:dyDescent="0.3">
      <c r="A214" s="5" t="s">
        <v>102</v>
      </c>
      <c r="B214" s="25">
        <v>300000</v>
      </c>
    </row>
    <row r="215" spans="1:2" ht="18.75" x14ac:dyDescent="0.3">
      <c r="A215" s="31" t="s">
        <v>74</v>
      </c>
      <c r="B215" s="32">
        <v>250000</v>
      </c>
    </row>
    <row r="216" spans="1:2" ht="18.75" x14ac:dyDescent="0.3">
      <c r="A216" s="5" t="s">
        <v>75</v>
      </c>
      <c r="B216" s="25">
        <v>50000</v>
      </c>
    </row>
    <row r="217" spans="1:2" ht="18.75" x14ac:dyDescent="0.3">
      <c r="A217" s="7" t="s">
        <v>31</v>
      </c>
      <c r="B217" s="27">
        <f>SUM(B201:B216)</f>
        <v>6653000</v>
      </c>
    </row>
    <row r="218" spans="1:2" ht="18.75" x14ac:dyDescent="0.3">
      <c r="A218" s="5" t="s">
        <v>96</v>
      </c>
      <c r="B218" s="25">
        <v>500000</v>
      </c>
    </row>
    <row r="219" spans="1:2" ht="18.75" x14ac:dyDescent="0.3">
      <c r="A219" s="5" t="s">
        <v>97</v>
      </c>
      <c r="B219" s="25">
        <v>135000</v>
      </c>
    </row>
    <row r="220" spans="1:2" ht="19.5" customHeight="1" x14ac:dyDescent="0.3">
      <c r="A220" s="7" t="s">
        <v>112</v>
      </c>
      <c r="B220" s="34">
        <f>SUM(B218:B219)</f>
        <v>635000</v>
      </c>
    </row>
    <row r="221" spans="1:2" ht="18.75" x14ac:dyDescent="0.3">
      <c r="A221" s="7" t="s">
        <v>32</v>
      </c>
      <c r="B221" s="28">
        <f>SUM(B220,B217,B200,B196)</f>
        <v>10649000</v>
      </c>
    </row>
    <row r="222" spans="1:2" ht="18.75" x14ac:dyDescent="0.3">
      <c r="A222" s="8"/>
      <c r="B222" s="18"/>
    </row>
    <row r="223" spans="1:2" ht="18.75" x14ac:dyDescent="0.3">
      <c r="A223" s="8"/>
      <c r="B223" s="18"/>
    </row>
    <row r="224" spans="1:2" ht="18.75" x14ac:dyDescent="0.3">
      <c r="A224" s="14" t="s">
        <v>126</v>
      </c>
      <c r="B224" s="15" t="s">
        <v>142</v>
      </c>
    </row>
    <row r="225" spans="1:3" ht="18.75" x14ac:dyDescent="0.3">
      <c r="A225" s="5" t="s">
        <v>98</v>
      </c>
      <c r="B225" s="25">
        <v>1156750</v>
      </c>
    </row>
    <row r="226" spans="1:3" ht="18.75" x14ac:dyDescent="0.3">
      <c r="A226" s="5" t="s">
        <v>101</v>
      </c>
      <c r="B226" s="25">
        <v>425000</v>
      </c>
    </row>
    <row r="227" spans="1:3" ht="18.75" x14ac:dyDescent="0.3">
      <c r="A227" s="7" t="s">
        <v>31</v>
      </c>
      <c r="B227" s="27">
        <f>SUM(B225:B226)</f>
        <v>1581750</v>
      </c>
    </row>
    <row r="228" spans="1:3" ht="18.75" x14ac:dyDescent="0.3">
      <c r="A228" s="7" t="s">
        <v>32</v>
      </c>
      <c r="B228" s="28">
        <f>SUM(B227)</f>
        <v>1581750</v>
      </c>
    </row>
    <row r="229" spans="1:3" ht="18.75" x14ac:dyDescent="0.3">
      <c r="A229" s="8"/>
      <c r="B229" s="18"/>
    </row>
    <row r="230" spans="1:3" ht="18.75" x14ac:dyDescent="0.3">
      <c r="A230" s="8"/>
      <c r="B230" s="18"/>
    </row>
    <row r="231" spans="1:3" ht="18.75" x14ac:dyDescent="0.3">
      <c r="A231" s="14" t="s">
        <v>120</v>
      </c>
      <c r="B231" s="15" t="s">
        <v>108</v>
      </c>
    </row>
    <row r="232" spans="1:3" ht="18.75" x14ac:dyDescent="0.3">
      <c r="A232" s="4" t="s">
        <v>61</v>
      </c>
      <c r="B232" s="25">
        <v>55000</v>
      </c>
    </row>
    <row r="233" spans="1:3" ht="18.75" x14ac:dyDescent="0.3">
      <c r="A233" s="5" t="s">
        <v>62</v>
      </c>
      <c r="B233" s="25">
        <v>200000</v>
      </c>
    </row>
    <row r="234" spans="1:3" ht="18.75" x14ac:dyDescent="0.3">
      <c r="A234" s="5" t="s">
        <v>109</v>
      </c>
      <c r="B234" s="25">
        <v>30000</v>
      </c>
    </row>
    <row r="235" spans="1:3" ht="18.75" x14ac:dyDescent="0.3">
      <c r="A235" s="5" t="s">
        <v>110</v>
      </c>
      <c r="B235" s="25">
        <v>600000</v>
      </c>
    </row>
    <row r="236" spans="1:3" ht="18.75" x14ac:dyDescent="0.3">
      <c r="A236" s="5" t="s">
        <v>36</v>
      </c>
      <c r="B236" s="25">
        <v>30000</v>
      </c>
    </row>
    <row r="237" spans="1:3" ht="18.75" x14ac:dyDescent="0.3">
      <c r="A237" s="5" t="s">
        <v>102</v>
      </c>
      <c r="B237" s="25">
        <v>85000</v>
      </c>
    </row>
    <row r="238" spans="1:3" ht="18.75" x14ac:dyDescent="0.3">
      <c r="A238" s="7" t="s">
        <v>31</v>
      </c>
      <c r="B238" s="27">
        <f>SUM(B232:B237)</f>
        <v>1000000</v>
      </c>
    </row>
    <row r="239" spans="1:3" ht="18.75" x14ac:dyDescent="0.3">
      <c r="A239" s="31" t="s">
        <v>76</v>
      </c>
      <c r="B239" s="32">
        <v>1000000</v>
      </c>
      <c r="C239" t="s">
        <v>128</v>
      </c>
    </row>
    <row r="240" spans="1:3" ht="18.75" x14ac:dyDescent="0.3">
      <c r="A240" s="31" t="s">
        <v>77</v>
      </c>
      <c r="B240" s="32">
        <v>270000</v>
      </c>
    </row>
    <row r="241" spans="1:3" ht="18.75" x14ac:dyDescent="0.3">
      <c r="A241" s="7" t="s">
        <v>127</v>
      </c>
      <c r="B241" s="27">
        <f>SUM(B239:B240)</f>
        <v>1270000</v>
      </c>
    </row>
    <row r="242" spans="1:3" ht="18.75" x14ac:dyDescent="0.3">
      <c r="A242" s="5" t="s">
        <v>96</v>
      </c>
      <c r="B242" s="25">
        <v>1500000</v>
      </c>
      <c r="C242" t="s">
        <v>129</v>
      </c>
    </row>
    <row r="243" spans="1:3" ht="18.75" x14ac:dyDescent="0.3">
      <c r="A243" s="5" t="s">
        <v>111</v>
      </c>
      <c r="B243" s="25">
        <v>405000</v>
      </c>
    </row>
    <row r="244" spans="1:3" ht="18.75" x14ac:dyDescent="0.3">
      <c r="A244" s="7" t="s">
        <v>112</v>
      </c>
      <c r="B244" s="27">
        <f>SUM(B242:B243)</f>
        <v>1905000</v>
      </c>
    </row>
    <row r="245" spans="1:3" ht="18.75" x14ac:dyDescent="0.3">
      <c r="A245" s="7" t="s">
        <v>32</v>
      </c>
      <c r="B245" s="27">
        <f>SUM(B244,B241,B238)</f>
        <v>4175000</v>
      </c>
    </row>
    <row r="246" spans="1:3" ht="18.75" x14ac:dyDescent="0.3">
      <c r="A246" s="33"/>
      <c r="B246" s="42"/>
    </row>
    <row r="247" spans="1:3" ht="18.75" x14ac:dyDescent="0.3">
      <c r="A247" s="17"/>
      <c r="B247" s="43"/>
    </row>
    <row r="248" spans="1:3" ht="18.75" x14ac:dyDescent="0.3">
      <c r="A248" s="17"/>
      <c r="B248" s="43"/>
    </row>
    <row r="249" spans="1:3" ht="18.75" x14ac:dyDescent="0.3">
      <c r="A249" s="14" t="s">
        <v>124</v>
      </c>
      <c r="B249" s="15" t="s">
        <v>121</v>
      </c>
    </row>
    <row r="250" spans="1:3" ht="18.75" x14ac:dyDescent="0.3">
      <c r="A250" s="5" t="s">
        <v>13</v>
      </c>
      <c r="B250" s="25">
        <v>50000</v>
      </c>
    </row>
    <row r="251" spans="1:3" ht="18.75" x14ac:dyDescent="0.3">
      <c r="A251" s="5" t="s">
        <v>16</v>
      </c>
      <c r="B251" s="25">
        <v>85000</v>
      </c>
    </row>
    <row r="252" spans="1:3" ht="18.75" x14ac:dyDescent="0.3">
      <c r="A252" s="5" t="s">
        <v>122</v>
      </c>
      <c r="B252" s="25">
        <v>400000</v>
      </c>
    </row>
    <row r="253" spans="1:3" ht="18.75" x14ac:dyDescent="0.3">
      <c r="A253" s="5" t="s">
        <v>95</v>
      </c>
      <c r="B253" s="25">
        <v>150000</v>
      </c>
    </row>
    <row r="254" spans="1:3" ht="18.75" x14ac:dyDescent="0.3">
      <c r="A254" s="5" t="s">
        <v>36</v>
      </c>
      <c r="B254" s="25">
        <v>100000</v>
      </c>
    </row>
    <row r="255" spans="1:3" ht="18.75" x14ac:dyDescent="0.3">
      <c r="A255" s="5" t="s">
        <v>102</v>
      </c>
      <c r="B255" s="25">
        <v>215000</v>
      </c>
    </row>
    <row r="256" spans="1:3" ht="18.75" x14ac:dyDescent="0.3">
      <c r="A256" s="7" t="s">
        <v>31</v>
      </c>
      <c r="B256" s="27">
        <f>SUM(B250:B255)</f>
        <v>1000000</v>
      </c>
    </row>
    <row r="257" spans="1:2" ht="18.75" x14ac:dyDescent="0.3">
      <c r="A257" s="7" t="s">
        <v>32</v>
      </c>
      <c r="B257" s="28">
        <f>SUM(B256)</f>
        <v>1000000</v>
      </c>
    </row>
    <row r="258" spans="1:2" ht="18.75" x14ac:dyDescent="0.3">
      <c r="A258" s="8"/>
      <c r="B258" s="18"/>
    </row>
    <row r="259" spans="1:2" ht="18.75" x14ac:dyDescent="0.3">
      <c r="A259" s="8"/>
      <c r="B259" s="18"/>
    </row>
    <row r="260" spans="1:2" ht="18.75" x14ac:dyDescent="0.3">
      <c r="A260" s="14" t="s">
        <v>78</v>
      </c>
      <c r="B260" s="15" t="s">
        <v>79</v>
      </c>
    </row>
    <row r="261" spans="1:2" ht="18.75" x14ac:dyDescent="0.3">
      <c r="A261" s="5" t="s">
        <v>44</v>
      </c>
      <c r="B261" s="25">
        <v>3836000</v>
      </c>
    </row>
    <row r="262" spans="1:2" ht="18.75" x14ac:dyDescent="0.3">
      <c r="A262" s="5" t="s">
        <v>80</v>
      </c>
      <c r="B262" s="25">
        <v>1332000</v>
      </c>
    </row>
    <row r="263" spans="1:2" ht="18.75" x14ac:dyDescent="0.3">
      <c r="A263" s="5" t="s">
        <v>94</v>
      </c>
      <c r="B263" s="25">
        <v>170000</v>
      </c>
    </row>
    <row r="264" spans="1:2" ht="18.75" x14ac:dyDescent="0.3">
      <c r="A264" s="5" t="s">
        <v>45</v>
      </c>
      <c r="B264" s="25">
        <v>100000</v>
      </c>
    </row>
    <row r="265" spans="1:2" ht="18.75" x14ac:dyDescent="0.3">
      <c r="A265" s="5" t="s">
        <v>123</v>
      </c>
      <c r="B265" s="25">
        <v>45000</v>
      </c>
    </row>
    <row r="266" spans="1:2" ht="18.75" x14ac:dyDescent="0.3">
      <c r="A266" s="5" t="s">
        <v>5</v>
      </c>
      <c r="B266" s="25">
        <v>340000</v>
      </c>
    </row>
    <row r="267" spans="1:2" ht="18.75" x14ac:dyDescent="0.3">
      <c r="A267" s="5" t="s">
        <v>95</v>
      </c>
      <c r="B267" s="25">
        <v>70000</v>
      </c>
    </row>
    <row r="268" spans="1:2" ht="18.75" x14ac:dyDescent="0.3">
      <c r="A268" s="7" t="s">
        <v>7</v>
      </c>
      <c r="B268" s="27">
        <f>SUM(B261:B267)</f>
        <v>5893000</v>
      </c>
    </row>
    <row r="269" spans="1:2" ht="18.75" x14ac:dyDescent="0.3">
      <c r="A269" s="5" t="s">
        <v>47</v>
      </c>
      <c r="B269" s="25">
        <v>1441000</v>
      </c>
    </row>
    <row r="270" spans="1:2" ht="18.75" x14ac:dyDescent="0.3">
      <c r="A270" s="5" t="s">
        <v>67</v>
      </c>
      <c r="B270" s="25">
        <v>50000</v>
      </c>
    </row>
    <row r="271" spans="1:2" ht="18.75" x14ac:dyDescent="0.3">
      <c r="A271" s="5" t="s">
        <v>49</v>
      </c>
      <c r="B271" s="25">
        <v>61000</v>
      </c>
    </row>
    <row r="272" spans="1:2" ht="18.75" x14ac:dyDescent="0.3">
      <c r="A272" s="7" t="s">
        <v>11</v>
      </c>
      <c r="B272" s="27">
        <f>SUM(B269:B271)</f>
        <v>1552000</v>
      </c>
    </row>
    <row r="273" spans="1:2" ht="18.75" x14ac:dyDescent="0.3">
      <c r="A273" s="5" t="s">
        <v>69</v>
      </c>
      <c r="B273" s="25">
        <v>30000</v>
      </c>
    </row>
    <row r="274" spans="1:2" ht="18.75" x14ac:dyDescent="0.3">
      <c r="A274" s="5" t="s">
        <v>13</v>
      </c>
      <c r="B274" s="25">
        <v>100000</v>
      </c>
    </row>
    <row r="275" spans="1:2" ht="18.75" x14ac:dyDescent="0.3">
      <c r="A275" s="5" t="s">
        <v>81</v>
      </c>
      <c r="B275" s="25">
        <v>50000</v>
      </c>
    </row>
    <row r="276" spans="1:2" ht="18.75" x14ac:dyDescent="0.3">
      <c r="A276" s="5" t="s">
        <v>82</v>
      </c>
      <c r="B276" s="25">
        <v>50000</v>
      </c>
    </row>
    <row r="277" spans="1:2" ht="18.75" x14ac:dyDescent="0.3">
      <c r="A277" s="5" t="s">
        <v>64</v>
      </c>
      <c r="B277" s="25">
        <v>130000</v>
      </c>
    </row>
    <row r="278" spans="1:2" ht="18.75" x14ac:dyDescent="0.3">
      <c r="A278" s="5" t="s">
        <v>17</v>
      </c>
      <c r="B278" s="25">
        <v>110000</v>
      </c>
    </row>
    <row r="279" spans="1:2" ht="18.75" x14ac:dyDescent="0.3">
      <c r="A279" s="5" t="s">
        <v>18</v>
      </c>
      <c r="B279" s="25">
        <v>70000</v>
      </c>
    </row>
    <row r="280" spans="1:2" ht="18.75" x14ac:dyDescent="0.3">
      <c r="A280" s="5" t="s">
        <v>83</v>
      </c>
      <c r="B280" s="25">
        <v>10000</v>
      </c>
    </row>
    <row r="281" spans="1:2" ht="18.75" x14ac:dyDescent="0.3">
      <c r="A281" s="5" t="s">
        <v>19</v>
      </c>
      <c r="B281" s="25">
        <v>350000</v>
      </c>
    </row>
    <row r="282" spans="1:2" ht="18.75" x14ac:dyDescent="0.3">
      <c r="A282" s="5" t="s">
        <v>20</v>
      </c>
      <c r="B282" s="25">
        <v>150000</v>
      </c>
    </row>
    <row r="283" spans="1:2" ht="18.75" x14ac:dyDescent="0.3">
      <c r="A283" s="5" t="s">
        <v>21</v>
      </c>
      <c r="B283" s="25">
        <v>50000</v>
      </c>
    </row>
    <row r="284" spans="1:2" ht="18.75" x14ac:dyDescent="0.3">
      <c r="A284" s="5" t="s">
        <v>84</v>
      </c>
      <c r="B284" s="25">
        <v>150000</v>
      </c>
    </row>
    <row r="285" spans="1:2" ht="18.75" x14ac:dyDescent="0.3">
      <c r="A285" s="5" t="s">
        <v>23</v>
      </c>
      <c r="B285" s="25">
        <v>100000</v>
      </c>
    </row>
    <row r="286" spans="1:2" ht="18.75" x14ac:dyDescent="0.3">
      <c r="A286" s="5" t="s">
        <v>102</v>
      </c>
      <c r="B286" s="25">
        <v>460000</v>
      </c>
    </row>
    <row r="287" spans="1:2" ht="18.75" x14ac:dyDescent="0.3">
      <c r="A287" s="5" t="s">
        <v>51</v>
      </c>
      <c r="B287" s="25">
        <v>30000</v>
      </c>
    </row>
    <row r="288" spans="1:2" ht="18.75" x14ac:dyDescent="0.3">
      <c r="A288" s="5" t="s">
        <v>75</v>
      </c>
      <c r="B288" s="25">
        <v>350000</v>
      </c>
    </row>
    <row r="289" spans="1:3" ht="18.75" x14ac:dyDescent="0.3">
      <c r="A289" s="7" t="s">
        <v>31</v>
      </c>
      <c r="B289" s="27">
        <f>SUM(B273:B288)</f>
        <v>2190000</v>
      </c>
    </row>
    <row r="290" spans="1:3" ht="18.75" x14ac:dyDescent="0.3">
      <c r="A290" s="7" t="s">
        <v>32</v>
      </c>
      <c r="B290" s="27">
        <f>SUM(B289,B272,B268)</f>
        <v>9635000</v>
      </c>
    </row>
    <row r="291" spans="1:3" ht="18.75" x14ac:dyDescent="0.3">
      <c r="A291" s="22"/>
      <c r="B291" s="23"/>
    </row>
    <row r="292" spans="1:3" ht="18.75" x14ac:dyDescent="0.3">
      <c r="A292" s="14" t="s">
        <v>85</v>
      </c>
      <c r="B292" s="15" t="s">
        <v>86</v>
      </c>
    </row>
    <row r="293" spans="1:3" ht="18.75" x14ac:dyDescent="0.3">
      <c r="A293" s="5" t="s">
        <v>87</v>
      </c>
      <c r="B293" s="25">
        <v>1232456</v>
      </c>
    </row>
    <row r="294" spans="1:3" ht="18.75" x14ac:dyDescent="0.3">
      <c r="A294" s="7" t="s">
        <v>31</v>
      </c>
      <c r="B294" s="27">
        <f>SUM(B293)</f>
        <v>1232456</v>
      </c>
    </row>
    <row r="295" spans="1:3" ht="18.75" x14ac:dyDescent="0.3">
      <c r="A295" s="22"/>
      <c r="B295" s="23"/>
    </row>
    <row r="296" spans="1:3" ht="18.75" x14ac:dyDescent="0.3">
      <c r="A296" s="10" t="s">
        <v>130</v>
      </c>
      <c r="B296" s="11" t="s">
        <v>131</v>
      </c>
    </row>
    <row r="297" spans="1:3" ht="18.75" x14ac:dyDescent="0.3">
      <c r="A297" s="35" t="s">
        <v>132</v>
      </c>
      <c r="B297" s="37">
        <v>500000</v>
      </c>
    </row>
    <row r="298" spans="1:3" ht="18.75" x14ac:dyDescent="0.3">
      <c r="A298" s="38" t="s">
        <v>133</v>
      </c>
      <c r="B298" s="39">
        <v>500000</v>
      </c>
    </row>
    <row r="299" spans="1:3" ht="18.75" x14ac:dyDescent="0.3">
      <c r="A299" s="7" t="s">
        <v>32</v>
      </c>
      <c r="B299" s="39">
        <v>500000</v>
      </c>
    </row>
    <row r="300" spans="1:3" ht="19.5" customHeight="1" x14ac:dyDescent="0.3">
      <c r="A300" s="40"/>
      <c r="B300" s="44"/>
    </row>
    <row r="301" spans="1:3" ht="19.5" customHeight="1" x14ac:dyDescent="0.3">
      <c r="A301" s="41"/>
      <c r="B301" s="45"/>
    </row>
    <row r="302" spans="1:3" ht="18.75" x14ac:dyDescent="0.3">
      <c r="A302" s="10" t="s">
        <v>134</v>
      </c>
      <c r="B302" s="11" t="s">
        <v>39</v>
      </c>
    </row>
    <row r="303" spans="1:3" ht="18.75" x14ac:dyDescent="0.3">
      <c r="A303" s="35" t="s">
        <v>132</v>
      </c>
      <c r="B303" s="37">
        <v>4000000</v>
      </c>
      <c r="C303" t="s">
        <v>135</v>
      </c>
    </row>
    <row r="304" spans="1:3" ht="18.75" x14ac:dyDescent="0.3">
      <c r="A304" s="38" t="s">
        <v>133</v>
      </c>
      <c r="B304" s="39">
        <v>4000000</v>
      </c>
    </row>
    <row r="305" spans="1:2" ht="18.75" x14ac:dyDescent="0.3">
      <c r="A305" s="7" t="s">
        <v>32</v>
      </c>
      <c r="B305" s="46">
        <f>SUM(B304)</f>
        <v>4000000</v>
      </c>
    </row>
    <row r="306" spans="1:2" ht="18.75" x14ac:dyDescent="0.3">
      <c r="A306" s="35"/>
      <c r="B306" s="36"/>
    </row>
    <row r="307" spans="1:2" ht="18.75" x14ac:dyDescent="0.3">
      <c r="A307" s="14" t="s">
        <v>88</v>
      </c>
      <c r="B307" s="28">
        <f>SUM(B43+B51+B59+B65+B69+B94+B109+B133+B159+B163+B190+B221+B228+B245+B257+B290+B294+B299+B305)</f>
        <v>132681906</v>
      </c>
    </row>
  </sheetData>
  <mergeCells count="2">
    <mergeCell ref="A1:B1"/>
    <mergeCell ref="A2:B2"/>
  </mergeCells>
  <pageMargins left="0.7" right="0.7" top="0.75" bottom="0.75" header="0.3" footer="0.3"/>
  <pageSetup paperSize="9" scale="78" orientation="portrait" r:id="rId1"/>
  <rowBreaks count="4" manualBreakCount="4">
    <brk id="43" max="16383" man="1"/>
    <brk id="95" max="16383" man="1"/>
    <brk id="160" max="16383" man="1"/>
    <brk id="221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"/>
  <sheetViews>
    <sheetView tabSelected="1" topLeftCell="A59" zoomScaleNormal="100" workbookViewId="0">
      <selection activeCell="B81" sqref="B81"/>
    </sheetView>
  </sheetViews>
  <sheetFormatPr defaultRowHeight="15" x14ac:dyDescent="0.25"/>
  <cols>
    <col min="1" max="1" width="13.42578125" style="48" bestFit="1" customWidth="1"/>
    <col min="2" max="2" width="56.85546875" style="49" customWidth="1"/>
    <col min="3" max="3" width="9.85546875" customWidth="1"/>
    <col min="4" max="6" width="9.140625" customWidth="1"/>
    <col min="7" max="7" width="9.85546875" bestFit="1" customWidth="1"/>
    <col min="8" max="9" width="9.140625" customWidth="1"/>
    <col min="10" max="10" width="11.140625" customWidth="1"/>
    <col min="12" max="12" width="9.85546875" bestFit="1" customWidth="1"/>
    <col min="20" max="20" width="10.28515625" customWidth="1"/>
    <col min="22" max="22" width="15.42578125" style="52" bestFit="1" customWidth="1"/>
  </cols>
  <sheetData>
    <row r="1" spans="1:25" x14ac:dyDescent="0.25">
      <c r="A1" s="53"/>
      <c r="B1" s="54" t="s">
        <v>147</v>
      </c>
      <c r="C1" s="55">
        <v>9990001</v>
      </c>
      <c r="D1" s="55">
        <v>8130001</v>
      </c>
      <c r="E1" s="55">
        <v>9603021</v>
      </c>
      <c r="F1" s="55">
        <v>9990001</v>
      </c>
      <c r="G1" s="55">
        <v>9990001</v>
      </c>
      <c r="H1" s="55">
        <v>9990001</v>
      </c>
      <c r="I1" s="55">
        <v>8899211</v>
      </c>
      <c r="J1" s="55">
        <v>8899221</v>
      </c>
      <c r="K1" s="55">
        <v>5629121</v>
      </c>
      <c r="L1" s="55">
        <v>5629131</v>
      </c>
      <c r="M1" s="55">
        <v>5629201</v>
      </c>
      <c r="N1" s="55">
        <v>5629181</v>
      </c>
      <c r="O1" s="55">
        <v>6800021</v>
      </c>
      <c r="P1" s="55">
        <v>9105011</v>
      </c>
      <c r="Q1" s="55">
        <v>9990001</v>
      </c>
      <c r="R1" s="55">
        <v>9990001</v>
      </c>
      <c r="S1" s="55">
        <v>9990001</v>
      </c>
      <c r="T1" s="55">
        <v>9990001</v>
      </c>
      <c r="U1" s="55">
        <v>9990001</v>
      </c>
      <c r="V1" s="69" t="s">
        <v>256</v>
      </c>
    </row>
    <row r="2" spans="1:25" x14ac:dyDescent="0.25">
      <c r="A2" s="53"/>
      <c r="B2" s="54" t="s">
        <v>148</v>
      </c>
      <c r="C2" s="53" t="s">
        <v>1</v>
      </c>
      <c r="D2" s="53" t="s">
        <v>89</v>
      </c>
      <c r="E2" s="53" t="s">
        <v>34</v>
      </c>
      <c r="F2" s="53" t="s">
        <v>38</v>
      </c>
      <c r="G2" s="53" t="s">
        <v>116</v>
      </c>
      <c r="H2" s="53" t="s">
        <v>43</v>
      </c>
      <c r="I2" s="53" t="s">
        <v>59</v>
      </c>
      <c r="J2" s="53" t="s">
        <v>54</v>
      </c>
      <c r="K2" s="53" t="s">
        <v>119</v>
      </c>
      <c r="L2" s="53" t="s">
        <v>119</v>
      </c>
      <c r="M2" s="53" t="s">
        <v>105</v>
      </c>
      <c r="N2" s="53" t="s">
        <v>142</v>
      </c>
      <c r="O2" s="53" t="s">
        <v>108</v>
      </c>
      <c r="P2" s="53" t="s">
        <v>121</v>
      </c>
      <c r="Q2" s="53" t="s">
        <v>79</v>
      </c>
      <c r="R2" s="53" t="s">
        <v>149</v>
      </c>
      <c r="S2" s="53" t="s">
        <v>131</v>
      </c>
      <c r="T2" s="53" t="s">
        <v>150</v>
      </c>
      <c r="U2" s="53" t="s">
        <v>39</v>
      </c>
      <c r="V2" s="69"/>
      <c r="W2" s="48"/>
      <c r="X2" s="48"/>
      <c r="Y2" s="48"/>
    </row>
    <row r="3" spans="1:25" s="74" customFormat="1" ht="60" x14ac:dyDescent="0.25">
      <c r="A3" s="72"/>
      <c r="B3" s="70"/>
      <c r="C3" s="72" t="s">
        <v>257</v>
      </c>
      <c r="D3" s="72" t="s">
        <v>260</v>
      </c>
      <c r="E3" s="72" t="s">
        <v>259</v>
      </c>
      <c r="F3" s="72" t="s">
        <v>258</v>
      </c>
      <c r="G3" s="72" t="s">
        <v>261</v>
      </c>
      <c r="H3" s="72" t="s">
        <v>262</v>
      </c>
      <c r="I3" s="72" t="s">
        <v>263</v>
      </c>
      <c r="J3" s="72" t="s">
        <v>264</v>
      </c>
      <c r="K3" s="72" t="s">
        <v>265</v>
      </c>
      <c r="L3" s="72" t="s">
        <v>266</v>
      </c>
      <c r="M3" s="72" t="s">
        <v>267</v>
      </c>
      <c r="N3" s="72" t="s">
        <v>268</v>
      </c>
      <c r="O3" s="72" t="s">
        <v>269</v>
      </c>
      <c r="P3" s="72" t="s">
        <v>270</v>
      </c>
      <c r="Q3" s="72" t="s">
        <v>271</v>
      </c>
      <c r="R3" s="72" t="s">
        <v>272</v>
      </c>
      <c r="S3" s="72" t="s">
        <v>273</v>
      </c>
      <c r="T3" s="72" t="s">
        <v>274</v>
      </c>
      <c r="U3" s="72" t="s">
        <v>275</v>
      </c>
      <c r="V3" s="71"/>
      <c r="W3" s="73"/>
      <c r="X3" s="73"/>
      <c r="Y3" s="73"/>
    </row>
    <row r="4" spans="1:25" x14ac:dyDescent="0.25">
      <c r="A4" s="53" t="s">
        <v>145</v>
      </c>
      <c r="B4" s="54" t="s">
        <v>146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5" x14ac:dyDescent="0.25">
      <c r="A5" s="58" t="s">
        <v>151</v>
      </c>
      <c r="B5" s="59" t="s">
        <v>152</v>
      </c>
      <c r="C5" s="60">
        <v>1332000</v>
      </c>
      <c r="D5" s="60"/>
      <c r="E5" s="60"/>
      <c r="F5" s="60"/>
      <c r="G5" s="60"/>
      <c r="H5" s="60">
        <v>2401000</v>
      </c>
      <c r="I5" s="60">
        <v>1800000</v>
      </c>
      <c r="J5" s="60">
        <v>1691000</v>
      </c>
      <c r="K5" s="60">
        <v>1801000</v>
      </c>
      <c r="L5" s="60">
        <v>2445000</v>
      </c>
      <c r="M5" s="60">
        <v>386000</v>
      </c>
      <c r="N5" s="60"/>
      <c r="O5" s="60"/>
      <c r="P5" s="60"/>
      <c r="Q5" s="60">
        <v>5168000</v>
      </c>
      <c r="R5" s="60"/>
      <c r="S5" s="60"/>
      <c r="T5" s="60"/>
      <c r="U5" s="60"/>
      <c r="V5" s="61">
        <f>SUM(C5:U5)</f>
        <v>17024000</v>
      </c>
    </row>
    <row r="6" spans="1:25" x14ac:dyDescent="0.25">
      <c r="A6" s="58" t="s">
        <v>201</v>
      </c>
      <c r="B6" s="59" t="s">
        <v>5</v>
      </c>
      <c r="C6" s="60">
        <v>384000</v>
      </c>
      <c r="D6" s="60"/>
      <c r="E6" s="60"/>
      <c r="F6" s="60"/>
      <c r="G6" s="60"/>
      <c r="H6" s="60">
        <v>120000</v>
      </c>
      <c r="I6" s="60">
        <v>135000</v>
      </c>
      <c r="J6" s="60">
        <v>120000</v>
      </c>
      <c r="K6" s="60">
        <v>135000</v>
      </c>
      <c r="L6" s="60">
        <v>182000</v>
      </c>
      <c r="M6" s="60">
        <v>30000</v>
      </c>
      <c r="N6" s="60"/>
      <c r="O6" s="60"/>
      <c r="P6" s="60"/>
      <c r="Q6" s="60">
        <v>340000</v>
      </c>
      <c r="R6" s="60"/>
      <c r="S6" s="60"/>
      <c r="T6" s="60"/>
      <c r="U6" s="60"/>
      <c r="V6" s="61">
        <f t="shared" ref="V6:V68" si="0">SUM(C6:U6)</f>
        <v>1446000</v>
      </c>
    </row>
    <row r="7" spans="1:25" x14ac:dyDescent="0.25">
      <c r="A7" s="58" t="s">
        <v>202</v>
      </c>
      <c r="B7" s="59" t="s">
        <v>153</v>
      </c>
      <c r="C7" s="60"/>
      <c r="D7" s="60"/>
      <c r="E7" s="60"/>
      <c r="F7" s="60"/>
      <c r="G7" s="60"/>
      <c r="H7" s="60">
        <v>100000</v>
      </c>
      <c r="I7" s="60"/>
      <c r="J7" s="60"/>
      <c r="K7" s="60"/>
      <c r="L7" s="60"/>
      <c r="M7" s="60"/>
      <c r="N7" s="60"/>
      <c r="O7" s="60"/>
      <c r="P7" s="60"/>
      <c r="Q7" s="60">
        <v>100000</v>
      </c>
      <c r="R7" s="60"/>
      <c r="S7" s="60"/>
      <c r="T7" s="60"/>
      <c r="U7" s="60"/>
      <c r="V7" s="61">
        <f t="shared" si="0"/>
        <v>200000</v>
      </c>
    </row>
    <row r="8" spans="1:25" x14ac:dyDescent="0.25">
      <c r="A8" s="58" t="s">
        <v>203</v>
      </c>
      <c r="B8" s="59" t="s">
        <v>94</v>
      </c>
      <c r="C8" s="60">
        <v>194000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170000</v>
      </c>
      <c r="R8" s="60"/>
      <c r="S8" s="60"/>
      <c r="T8" s="60"/>
      <c r="U8" s="60"/>
      <c r="V8" s="61">
        <f t="shared" si="0"/>
        <v>364000</v>
      </c>
    </row>
    <row r="9" spans="1:25" x14ac:dyDescent="0.25">
      <c r="A9" s="58" t="s">
        <v>204</v>
      </c>
      <c r="B9" s="59" t="s">
        <v>2</v>
      </c>
      <c r="C9" s="60">
        <v>5384000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>
        <f t="shared" si="0"/>
        <v>5384000</v>
      </c>
    </row>
    <row r="10" spans="1:25" x14ac:dyDescent="0.25">
      <c r="A10" s="58" t="s">
        <v>204</v>
      </c>
      <c r="B10" s="59" t="s">
        <v>154</v>
      </c>
      <c r="C10" s="60">
        <v>808000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>
        <f t="shared" si="0"/>
        <v>808000</v>
      </c>
    </row>
    <row r="11" spans="1:25" x14ac:dyDescent="0.25">
      <c r="A11" s="58" t="s">
        <v>205</v>
      </c>
      <c r="B11" s="59" t="s">
        <v>46</v>
      </c>
      <c r="C11" s="60">
        <v>540000</v>
      </c>
      <c r="D11" s="60"/>
      <c r="E11" s="60"/>
      <c r="F11" s="60"/>
      <c r="G11" s="60"/>
      <c r="H11" s="60">
        <v>60000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>
        <f t="shared" si="0"/>
        <v>600000</v>
      </c>
    </row>
    <row r="12" spans="1:25" x14ac:dyDescent="0.25">
      <c r="A12" s="58"/>
      <c r="B12" s="59" t="s">
        <v>95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70000</v>
      </c>
      <c r="R12" s="60"/>
      <c r="S12" s="60"/>
      <c r="T12" s="60"/>
      <c r="U12" s="60"/>
      <c r="V12" s="61">
        <f t="shared" si="0"/>
        <v>70000</v>
      </c>
    </row>
    <row r="13" spans="1:25" s="47" customFormat="1" x14ac:dyDescent="0.25">
      <c r="A13" s="53"/>
      <c r="B13" s="62" t="s">
        <v>155</v>
      </c>
      <c r="C13" s="63">
        <f t="shared" ref="C13:P13" si="1">SUM(C5:C11)</f>
        <v>8642000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2681000</v>
      </c>
      <c r="I13" s="63">
        <f t="shared" si="1"/>
        <v>1935000</v>
      </c>
      <c r="J13" s="63">
        <f t="shared" si="1"/>
        <v>1811000</v>
      </c>
      <c r="K13" s="63">
        <f t="shared" si="1"/>
        <v>1936000</v>
      </c>
      <c r="L13" s="63">
        <f t="shared" si="1"/>
        <v>2627000</v>
      </c>
      <c r="M13" s="63">
        <f t="shared" si="1"/>
        <v>416000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>SUM(Q5:Q12)</f>
        <v>5848000</v>
      </c>
      <c r="R13" s="63">
        <f>SUM(R5:R11)</f>
        <v>0</v>
      </c>
      <c r="S13" s="63">
        <f>SUM(S5:S11)</f>
        <v>0</v>
      </c>
      <c r="T13" s="63">
        <f>SUM(T5:T11)</f>
        <v>0</v>
      </c>
      <c r="U13" s="63">
        <f>SUM(U5:U11)</f>
        <v>0</v>
      </c>
      <c r="V13" s="63">
        <f t="shared" si="0"/>
        <v>25896000</v>
      </c>
    </row>
    <row r="14" spans="1:25" x14ac:dyDescent="0.25">
      <c r="A14" s="58" t="s">
        <v>206</v>
      </c>
      <c r="B14" s="59" t="s">
        <v>156</v>
      </c>
      <c r="C14" s="60">
        <v>2230000</v>
      </c>
      <c r="D14" s="60"/>
      <c r="E14" s="60"/>
      <c r="F14" s="60"/>
      <c r="G14" s="60"/>
      <c r="H14" s="60">
        <v>665000</v>
      </c>
      <c r="I14" s="60">
        <v>525000</v>
      </c>
      <c r="J14" s="60">
        <v>415000</v>
      </c>
      <c r="K14" s="60">
        <v>486000</v>
      </c>
      <c r="L14" s="60">
        <v>660000</v>
      </c>
      <c r="M14" s="60">
        <v>105000</v>
      </c>
      <c r="N14" s="60"/>
      <c r="O14" s="60"/>
      <c r="P14" s="60"/>
      <c r="Q14" s="60">
        <v>1441000</v>
      </c>
      <c r="R14" s="60"/>
      <c r="S14" s="60"/>
      <c r="T14" s="60"/>
      <c r="U14" s="60"/>
      <c r="V14" s="61">
        <f t="shared" si="0"/>
        <v>6527000</v>
      </c>
    </row>
    <row r="15" spans="1:25" x14ac:dyDescent="0.25">
      <c r="A15" s="58" t="s">
        <v>207</v>
      </c>
      <c r="B15" s="59" t="s">
        <v>157</v>
      </c>
      <c r="C15" s="60">
        <v>54000</v>
      </c>
      <c r="D15" s="60"/>
      <c r="E15" s="60"/>
      <c r="F15" s="60"/>
      <c r="G15" s="60"/>
      <c r="H15" s="60">
        <v>17000</v>
      </c>
      <c r="I15" s="60">
        <v>19000</v>
      </c>
      <c r="J15" s="60">
        <v>17000</v>
      </c>
      <c r="K15" s="60">
        <v>19000</v>
      </c>
      <c r="L15" s="60">
        <v>26000</v>
      </c>
      <c r="M15" s="60">
        <v>5000</v>
      </c>
      <c r="N15" s="60"/>
      <c r="O15" s="60"/>
      <c r="P15" s="60"/>
      <c r="Q15" s="60">
        <v>50000</v>
      </c>
      <c r="R15" s="60"/>
      <c r="S15" s="60"/>
      <c r="T15" s="60"/>
      <c r="U15" s="60"/>
      <c r="V15" s="61">
        <f t="shared" si="0"/>
        <v>207000</v>
      </c>
    </row>
    <row r="16" spans="1:25" x14ac:dyDescent="0.25">
      <c r="A16" s="58" t="s">
        <v>208</v>
      </c>
      <c r="B16" s="59" t="s">
        <v>158</v>
      </c>
      <c r="C16" s="60">
        <v>70000</v>
      </c>
      <c r="D16" s="60"/>
      <c r="E16" s="60"/>
      <c r="F16" s="60"/>
      <c r="G16" s="60"/>
      <c r="H16" s="60">
        <v>22000</v>
      </c>
      <c r="I16" s="60">
        <v>24000</v>
      </c>
      <c r="J16" s="60">
        <v>22000</v>
      </c>
      <c r="K16" s="60">
        <v>25000</v>
      </c>
      <c r="L16" s="60">
        <v>33000</v>
      </c>
      <c r="M16" s="60">
        <v>6000</v>
      </c>
      <c r="N16" s="60"/>
      <c r="O16" s="60"/>
      <c r="P16" s="60"/>
      <c r="Q16" s="60">
        <v>61000</v>
      </c>
      <c r="R16" s="60"/>
      <c r="S16" s="60"/>
      <c r="T16" s="60"/>
      <c r="U16" s="60"/>
      <c r="V16" s="61">
        <f t="shared" si="0"/>
        <v>263000</v>
      </c>
    </row>
    <row r="17" spans="1:22" s="47" customFormat="1" x14ac:dyDescent="0.25">
      <c r="A17" s="53"/>
      <c r="B17" s="62" t="s">
        <v>159</v>
      </c>
      <c r="C17" s="63">
        <f>SUM(C14:C16)</f>
        <v>2354000</v>
      </c>
      <c r="D17" s="63">
        <f t="shared" ref="D17:U17" si="2">SUM(D14:D16)</f>
        <v>0</v>
      </c>
      <c r="E17" s="63">
        <f t="shared" si="2"/>
        <v>0</v>
      </c>
      <c r="F17" s="63">
        <f t="shared" si="2"/>
        <v>0</v>
      </c>
      <c r="G17" s="63">
        <f t="shared" si="2"/>
        <v>0</v>
      </c>
      <c r="H17" s="63">
        <f t="shared" si="2"/>
        <v>704000</v>
      </c>
      <c r="I17" s="63">
        <f t="shared" si="2"/>
        <v>568000</v>
      </c>
      <c r="J17" s="63">
        <f t="shared" si="2"/>
        <v>454000</v>
      </c>
      <c r="K17" s="63">
        <f t="shared" si="2"/>
        <v>530000</v>
      </c>
      <c r="L17" s="63">
        <f t="shared" si="2"/>
        <v>719000</v>
      </c>
      <c r="M17" s="63">
        <f t="shared" si="2"/>
        <v>116000</v>
      </c>
      <c r="N17" s="63">
        <f t="shared" si="2"/>
        <v>0</v>
      </c>
      <c r="O17" s="63">
        <f t="shared" si="2"/>
        <v>0</v>
      </c>
      <c r="P17" s="63">
        <f t="shared" si="2"/>
        <v>0</v>
      </c>
      <c r="Q17" s="63">
        <f t="shared" si="2"/>
        <v>1552000</v>
      </c>
      <c r="R17" s="63">
        <f t="shared" si="2"/>
        <v>0</v>
      </c>
      <c r="S17" s="63">
        <f t="shared" si="2"/>
        <v>0</v>
      </c>
      <c r="T17" s="63">
        <f t="shared" si="2"/>
        <v>0</v>
      </c>
      <c r="U17" s="63">
        <f t="shared" si="2"/>
        <v>0</v>
      </c>
      <c r="V17" s="63">
        <f t="shared" si="0"/>
        <v>6997000</v>
      </c>
    </row>
    <row r="18" spans="1:22" x14ac:dyDescent="0.25">
      <c r="A18" s="58" t="s">
        <v>209</v>
      </c>
      <c r="B18" s="59" t="s">
        <v>160</v>
      </c>
      <c r="C18" s="60"/>
      <c r="D18" s="60"/>
      <c r="E18" s="60"/>
      <c r="F18" s="60"/>
      <c r="G18" s="60"/>
      <c r="H18" s="60">
        <v>10000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>
        <f t="shared" si="0"/>
        <v>10000</v>
      </c>
    </row>
    <row r="19" spans="1:22" x14ac:dyDescent="0.25">
      <c r="A19" s="58" t="s">
        <v>210</v>
      </c>
      <c r="B19" s="59" t="s">
        <v>13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>
        <v>50000</v>
      </c>
      <c r="Q19" s="60">
        <v>100000</v>
      </c>
      <c r="R19" s="60"/>
      <c r="S19" s="60"/>
      <c r="T19" s="60"/>
      <c r="U19" s="60"/>
      <c r="V19" s="61">
        <f t="shared" si="0"/>
        <v>150000</v>
      </c>
    </row>
    <row r="20" spans="1:22" x14ac:dyDescent="0.25">
      <c r="A20" s="58" t="s">
        <v>211</v>
      </c>
      <c r="B20" s="59" t="s">
        <v>136</v>
      </c>
      <c r="C20" s="60">
        <v>25000</v>
      </c>
      <c r="D20" s="60"/>
      <c r="E20" s="60"/>
      <c r="F20" s="60"/>
      <c r="G20" s="60"/>
      <c r="H20" s="60"/>
      <c r="I20" s="60"/>
      <c r="J20" s="60"/>
      <c r="K20" s="60">
        <v>2000</v>
      </c>
      <c r="L20" s="60">
        <v>3000</v>
      </c>
      <c r="M20" s="60"/>
      <c r="N20" s="60"/>
      <c r="O20" s="60"/>
      <c r="P20" s="60"/>
      <c r="Q20" s="60"/>
      <c r="R20" s="60"/>
      <c r="S20" s="60"/>
      <c r="T20" s="60"/>
      <c r="U20" s="60"/>
      <c r="V20" s="61">
        <f t="shared" si="0"/>
        <v>30000</v>
      </c>
    </row>
    <row r="21" spans="1:22" x14ac:dyDescent="0.25">
      <c r="A21" s="58" t="s">
        <v>212</v>
      </c>
      <c r="B21" s="59" t="s">
        <v>161</v>
      </c>
      <c r="C21" s="60"/>
      <c r="D21" s="60"/>
      <c r="E21" s="60"/>
      <c r="F21" s="60"/>
      <c r="G21" s="60"/>
      <c r="H21" s="60"/>
      <c r="I21" s="60"/>
      <c r="J21" s="60"/>
      <c r="K21" s="60">
        <v>250000</v>
      </c>
      <c r="L21" s="60">
        <v>50000</v>
      </c>
      <c r="M21" s="60"/>
      <c r="N21" s="60"/>
      <c r="O21" s="60"/>
      <c r="P21" s="60">
        <v>85000</v>
      </c>
      <c r="Q21" s="60">
        <v>50000</v>
      </c>
      <c r="R21" s="60"/>
      <c r="S21" s="60"/>
      <c r="T21" s="60"/>
      <c r="U21" s="60"/>
      <c r="V21" s="61">
        <f t="shared" si="0"/>
        <v>435000</v>
      </c>
    </row>
    <row r="22" spans="1:22" x14ac:dyDescent="0.25">
      <c r="A22" s="58" t="s">
        <v>213</v>
      </c>
      <c r="B22" s="59" t="s">
        <v>60</v>
      </c>
      <c r="C22" s="60">
        <v>300000</v>
      </c>
      <c r="D22" s="60"/>
      <c r="E22" s="60"/>
      <c r="F22" s="60"/>
      <c r="G22" s="60"/>
      <c r="H22" s="60"/>
      <c r="I22" s="60">
        <v>2800000</v>
      </c>
      <c r="J22" s="60"/>
      <c r="K22" s="60">
        <v>3000000</v>
      </c>
      <c r="L22" s="60">
        <v>4000000</v>
      </c>
      <c r="M22" s="60">
        <v>920000</v>
      </c>
      <c r="N22" s="60"/>
      <c r="O22" s="60"/>
      <c r="P22" s="60">
        <v>400000</v>
      </c>
      <c r="Q22" s="60">
        <v>50000</v>
      </c>
      <c r="R22" s="60"/>
      <c r="S22" s="60"/>
      <c r="T22" s="60"/>
      <c r="U22" s="60"/>
      <c r="V22" s="61">
        <f t="shared" si="0"/>
        <v>11470000</v>
      </c>
    </row>
    <row r="23" spans="1:22" x14ac:dyDescent="0.25">
      <c r="A23" s="58" t="s">
        <v>214</v>
      </c>
      <c r="B23" s="59" t="s">
        <v>12</v>
      </c>
      <c r="C23" s="60">
        <v>250000</v>
      </c>
      <c r="D23" s="60"/>
      <c r="E23" s="60"/>
      <c r="F23" s="60"/>
      <c r="G23" s="60"/>
      <c r="H23" s="60">
        <v>25000</v>
      </c>
      <c r="I23" s="60">
        <v>15000</v>
      </c>
      <c r="J23" s="60"/>
      <c r="K23" s="60">
        <v>15000</v>
      </c>
      <c r="L23" s="60">
        <v>20000</v>
      </c>
      <c r="M23" s="60">
        <v>5000</v>
      </c>
      <c r="N23" s="60"/>
      <c r="O23" s="60"/>
      <c r="P23" s="60"/>
      <c r="Q23" s="60">
        <v>30000</v>
      </c>
      <c r="R23" s="60"/>
      <c r="S23" s="60"/>
      <c r="T23" s="60"/>
      <c r="U23" s="60"/>
      <c r="V23" s="61">
        <f t="shared" si="0"/>
        <v>360000</v>
      </c>
    </row>
    <row r="24" spans="1:22" x14ac:dyDescent="0.25">
      <c r="A24" s="58" t="s">
        <v>215</v>
      </c>
      <c r="B24" s="59" t="s">
        <v>162</v>
      </c>
      <c r="C24" s="60">
        <v>200000</v>
      </c>
      <c r="D24" s="60">
        <v>100000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>
        <f t="shared" si="0"/>
        <v>300000</v>
      </c>
    </row>
    <row r="25" spans="1:22" x14ac:dyDescent="0.25">
      <c r="A25" s="58" t="s">
        <v>216</v>
      </c>
      <c r="B25" s="59" t="s">
        <v>55</v>
      </c>
      <c r="C25" s="60"/>
      <c r="D25" s="60">
        <v>10000</v>
      </c>
      <c r="E25" s="60"/>
      <c r="F25" s="60"/>
      <c r="G25" s="60"/>
      <c r="H25" s="60">
        <v>10000</v>
      </c>
      <c r="I25" s="60">
        <v>10000</v>
      </c>
      <c r="J25" s="60">
        <v>10000</v>
      </c>
      <c r="K25" s="60">
        <v>10000</v>
      </c>
      <c r="L25" s="60">
        <v>10000</v>
      </c>
      <c r="M25" s="60">
        <v>10000</v>
      </c>
      <c r="N25" s="60"/>
      <c r="O25" s="60"/>
      <c r="P25" s="60"/>
      <c r="Q25" s="60"/>
      <c r="R25" s="60"/>
      <c r="S25" s="60"/>
      <c r="T25" s="60"/>
      <c r="U25" s="60"/>
      <c r="V25" s="61">
        <f t="shared" si="0"/>
        <v>70000</v>
      </c>
    </row>
    <row r="26" spans="1:22" x14ac:dyDescent="0.25">
      <c r="A26" s="58" t="s">
        <v>217</v>
      </c>
      <c r="B26" s="59" t="s">
        <v>163</v>
      </c>
      <c r="C26" s="60">
        <v>100000</v>
      </c>
      <c r="D26" s="60"/>
      <c r="E26" s="60"/>
      <c r="F26" s="60"/>
      <c r="G26" s="60"/>
      <c r="H26" s="60"/>
      <c r="I26" s="60">
        <v>150000</v>
      </c>
      <c r="J26" s="60">
        <v>20000</v>
      </c>
      <c r="K26" s="60">
        <v>105000</v>
      </c>
      <c r="L26" s="60">
        <v>200000</v>
      </c>
      <c r="M26" s="60">
        <v>35000</v>
      </c>
      <c r="N26" s="60"/>
      <c r="O26" s="60"/>
      <c r="P26" s="60"/>
      <c r="Q26" s="60">
        <v>130000</v>
      </c>
      <c r="R26" s="60"/>
      <c r="S26" s="60"/>
      <c r="T26" s="60"/>
      <c r="U26" s="60"/>
      <c r="V26" s="61">
        <f t="shared" si="0"/>
        <v>740000</v>
      </c>
    </row>
    <row r="27" spans="1:22" s="47" customFormat="1" x14ac:dyDescent="0.25">
      <c r="A27" s="53"/>
      <c r="B27" s="62" t="s">
        <v>164</v>
      </c>
      <c r="C27" s="63">
        <f>SUM(C18:C26)</f>
        <v>875000</v>
      </c>
      <c r="D27" s="63">
        <f t="shared" ref="D27:U27" si="3">SUM(D18:D26)</f>
        <v>110000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f t="shared" si="3"/>
        <v>45000</v>
      </c>
      <c r="I27" s="63">
        <f t="shared" si="3"/>
        <v>2975000</v>
      </c>
      <c r="J27" s="63">
        <f t="shared" si="3"/>
        <v>30000</v>
      </c>
      <c r="K27" s="63">
        <f t="shared" si="3"/>
        <v>3382000</v>
      </c>
      <c r="L27" s="63">
        <f t="shared" si="3"/>
        <v>4283000</v>
      </c>
      <c r="M27" s="63">
        <f t="shared" si="3"/>
        <v>970000</v>
      </c>
      <c r="N27" s="63">
        <f t="shared" si="3"/>
        <v>0</v>
      </c>
      <c r="O27" s="63">
        <f t="shared" si="3"/>
        <v>0</v>
      </c>
      <c r="P27" s="63">
        <f t="shared" si="3"/>
        <v>535000</v>
      </c>
      <c r="Q27" s="63">
        <f t="shared" si="3"/>
        <v>360000</v>
      </c>
      <c r="R27" s="63">
        <f t="shared" si="3"/>
        <v>0</v>
      </c>
      <c r="S27" s="63">
        <f t="shared" si="3"/>
        <v>0</v>
      </c>
      <c r="T27" s="63">
        <f t="shared" si="3"/>
        <v>0</v>
      </c>
      <c r="U27" s="63">
        <f t="shared" si="3"/>
        <v>0</v>
      </c>
      <c r="V27" s="63">
        <f t="shared" si="0"/>
        <v>13565000</v>
      </c>
    </row>
    <row r="28" spans="1:22" x14ac:dyDescent="0.25">
      <c r="A28" s="58" t="s">
        <v>218</v>
      </c>
      <c r="B28" s="59" t="s">
        <v>165</v>
      </c>
      <c r="C28" s="60">
        <v>100000</v>
      </c>
      <c r="D28" s="60"/>
      <c r="E28" s="60"/>
      <c r="F28" s="60"/>
      <c r="G28" s="60"/>
      <c r="H28" s="60">
        <v>80000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>
        <f t="shared" si="0"/>
        <v>180000</v>
      </c>
    </row>
    <row r="29" spans="1:22" x14ac:dyDescent="0.25">
      <c r="A29" s="58" t="s">
        <v>219</v>
      </c>
      <c r="B29" s="59" t="s">
        <v>166</v>
      </c>
      <c r="C29" s="60">
        <v>100000</v>
      </c>
      <c r="D29" s="60"/>
      <c r="E29" s="60"/>
      <c r="F29" s="60"/>
      <c r="G29" s="60"/>
      <c r="H29" s="60"/>
      <c r="I29" s="60">
        <v>20000</v>
      </c>
      <c r="J29" s="60"/>
      <c r="K29" s="60">
        <v>25000</v>
      </c>
      <c r="L29" s="60">
        <v>40000</v>
      </c>
      <c r="M29" s="60">
        <v>5000</v>
      </c>
      <c r="N29" s="60"/>
      <c r="O29" s="60"/>
      <c r="P29" s="60"/>
      <c r="Q29" s="60">
        <v>70000</v>
      </c>
      <c r="R29" s="60"/>
      <c r="S29" s="60"/>
      <c r="T29" s="60"/>
      <c r="U29" s="60"/>
      <c r="V29" s="61">
        <f t="shared" si="0"/>
        <v>260000</v>
      </c>
    </row>
    <row r="30" spans="1:22" x14ac:dyDescent="0.25">
      <c r="A30" s="58" t="s">
        <v>220</v>
      </c>
      <c r="B30" s="59" t="s">
        <v>167</v>
      </c>
      <c r="C30" s="60">
        <v>150000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>
        <f t="shared" si="0"/>
        <v>150000</v>
      </c>
    </row>
    <row r="31" spans="1:22" x14ac:dyDescent="0.25">
      <c r="A31" s="58" t="s">
        <v>221</v>
      </c>
      <c r="B31" s="59" t="s">
        <v>169</v>
      </c>
      <c r="C31" s="60">
        <v>250000</v>
      </c>
      <c r="D31" s="60"/>
      <c r="E31" s="60"/>
      <c r="F31" s="60"/>
      <c r="G31" s="60"/>
      <c r="H31" s="60"/>
      <c r="I31" s="60">
        <v>50000</v>
      </c>
      <c r="J31" s="60"/>
      <c r="K31" s="60">
        <v>55000</v>
      </c>
      <c r="L31" s="60">
        <v>100000</v>
      </c>
      <c r="M31" s="60">
        <v>20000</v>
      </c>
      <c r="N31" s="60"/>
      <c r="O31" s="60"/>
      <c r="P31" s="60"/>
      <c r="Q31" s="60">
        <v>110000</v>
      </c>
      <c r="R31" s="60"/>
      <c r="S31" s="60"/>
      <c r="T31" s="60"/>
      <c r="U31" s="60"/>
      <c r="V31" s="61">
        <f t="shared" si="0"/>
        <v>585000</v>
      </c>
    </row>
    <row r="32" spans="1:22" s="47" customFormat="1" x14ac:dyDescent="0.25">
      <c r="A32" s="53"/>
      <c r="B32" s="62" t="s">
        <v>168</v>
      </c>
      <c r="C32" s="63">
        <f>SUM(C28:C31)</f>
        <v>600000</v>
      </c>
      <c r="D32" s="63">
        <f t="shared" ref="D32:U32" si="4">SUM(D28:D31)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80000</v>
      </c>
      <c r="I32" s="63">
        <f t="shared" si="4"/>
        <v>70000</v>
      </c>
      <c r="J32" s="63">
        <f t="shared" si="4"/>
        <v>0</v>
      </c>
      <c r="K32" s="63">
        <f t="shared" si="4"/>
        <v>80000</v>
      </c>
      <c r="L32" s="63">
        <f t="shared" si="4"/>
        <v>140000</v>
      </c>
      <c r="M32" s="63">
        <f t="shared" si="4"/>
        <v>25000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180000</v>
      </c>
      <c r="R32" s="63">
        <f t="shared" si="4"/>
        <v>0</v>
      </c>
      <c r="S32" s="63">
        <f t="shared" si="4"/>
        <v>0</v>
      </c>
      <c r="T32" s="63">
        <f t="shared" si="4"/>
        <v>0</v>
      </c>
      <c r="U32" s="63">
        <f t="shared" si="4"/>
        <v>0</v>
      </c>
      <c r="V32" s="63">
        <f t="shared" si="0"/>
        <v>1175000</v>
      </c>
    </row>
    <row r="33" spans="1:22" x14ac:dyDescent="0.25">
      <c r="A33" s="58" t="s">
        <v>222</v>
      </c>
      <c r="B33" s="59" t="s">
        <v>170</v>
      </c>
      <c r="C33" s="60">
        <v>400000</v>
      </c>
      <c r="D33" s="60"/>
      <c r="E33" s="60">
        <v>55000</v>
      </c>
      <c r="F33" s="60">
        <v>4250000</v>
      </c>
      <c r="G33" s="60"/>
      <c r="H33" s="60"/>
      <c r="I33" s="60">
        <v>70000</v>
      </c>
      <c r="J33" s="60"/>
      <c r="K33" s="60">
        <v>130000</v>
      </c>
      <c r="L33" s="60">
        <v>150000</v>
      </c>
      <c r="M33" s="60">
        <v>25000</v>
      </c>
      <c r="N33" s="60"/>
      <c r="O33" s="60">
        <v>55000</v>
      </c>
      <c r="P33" s="60"/>
      <c r="Q33" s="60">
        <v>150000</v>
      </c>
      <c r="R33" s="60"/>
      <c r="S33" s="60"/>
      <c r="T33" s="60"/>
      <c r="U33" s="60"/>
      <c r="V33" s="61">
        <f t="shared" si="0"/>
        <v>5285000</v>
      </c>
    </row>
    <row r="34" spans="1:22" x14ac:dyDescent="0.25">
      <c r="A34" s="58" t="s">
        <v>223</v>
      </c>
      <c r="B34" s="59" t="s">
        <v>171</v>
      </c>
      <c r="C34" s="60">
        <v>700000</v>
      </c>
      <c r="D34" s="60"/>
      <c r="E34" s="60"/>
      <c r="F34" s="60"/>
      <c r="G34" s="60"/>
      <c r="H34" s="60"/>
      <c r="I34" s="60">
        <v>150000</v>
      </c>
      <c r="J34" s="60"/>
      <c r="K34" s="60">
        <v>160000</v>
      </c>
      <c r="L34" s="60">
        <v>250000</v>
      </c>
      <c r="M34" s="60">
        <v>50000</v>
      </c>
      <c r="N34" s="60"/>
      <c r="O34" s="60">
        <v>200000</v>
      </c>
      <c r="P34" s="60"/>
      <c r="Q34" s="60">
        <v>350000</v>
      </c>
      <c r="R34" s="60"/>
      <c r="S34" s="60"/>
      <c r="T34" s="60"/>
      <c r="U34" s="60"/>
      <c r="V34" s="61">
        <f t="shared" si="0"/>
        <v>1860000</v>
      </c>
    </row>
    <row r="35" spans="1:22" x14ac:dyDescent="0.25">
      <c r="A35" s="58" t="s">
        <v>224</v>
      </c>
      <c r="B35" s="59" t="s">
        <v>172</v>
      </c>
      <c r="C35" s="60">
        <v>50000</v>
      </c>
      <c r="D35" s="60"/>
      <c r="E35" s="60">
        <v>55000</v>
      </c>
      <c r="F35" s="60"/>
      <c r="G35" s="60"/>
      <c r="H35" s="60"/>
      <c r="I35" s="60">
        <v>45000</v>
      </c>
      <c r="J35" s="60"/>
      <c r="K35" s="60">
        <v>50000</v>
      </c>
      <c r="L35" s="60">
        <v>80000</v>
      </c>
      <c r="M35" s="60">
        <v>15000</v>
      </c>
      <c r="N35" s="60"/>
      <c r="O35" s="60">
        <v>30000</v>
      </c>
      <c r="P35" s="60"/>
      <c r="Q35" s="60">
        <v>50000</v>
      </c>
      <c r="R35" s="60"/>
      <c r="S35" s="60"/>
      <c r="T35" s="60"/>
      <c r="U35" s="60"/>
      <c r="V35" s="61">
        <f t="shared" si="0"/>
        <v>375000</v>
      </c>
    </row>
    <row r="36" spans="1:22" x14ac:dyDescent="0.25">
      <c r="A36" s="58" t="s">
        <v>225</v>
      </c>
      <c r="B36" s="59" t="s">
        <v>98</v>
      </c>
      <c r="C36" s="60"/>
      <c r="D36" s="60"/>
      <c r="E36" s="60"/>
      <c r="F36" s="60"/>
      <c r="G36" s="60"/>
      <c r="H36" s="60"/>
      <c r="I36" s="60">
        <v>450000</v>
      </c>
      <c r="J36" s="60"/>
      <c r="K36" s="60"/>
      <c r="L36" s="60"/>
      <c r="M36" s="60"/>
      <c r="N36" s="60">
        <v>1156750</v>
      </c>
      <c r="O36" s="60"/>
      <c r="P36" s="60"/>
      <c r="Q36" s="60"/>
      <c r="R36" s="60"/>
      <c r="S36" s="60"/>
      <c r="T36" s="60"/>
      <c r="U36" s="60"/>
      <c r="V36" s="61">
        <f t="shared" si="0"/>
        <v>1606750</v>
      </c>
    </row>
    <row r="37" spans="1:22" x14ac:dyDescent="0.25">
      <c r="A37" s="58" t="s">
        <v>226</v>
      </c>
      <c r="B37" s="59" t="s">
        <v>73</v>
      </c>
      <c r="C37" s="60">
        <v>1000000</v>
      </c>
      <c r="D37" s="60"/>
      <c r="E37" s="60"/>
      <c r="F37" s="60"/>
      <c r="G37" s="60"/>
      <c r="H37" s="60"/>
      <c r="I37" s="60">
        <v>20000</v>
      </c>
      <c r="J37" s="60"/>
      <c r="K37" s="60">
        <v>50000</v>
      </c>
      <c r="L37" s="60">
        <v>50000</v>
      </c>
      <c r="M37" s="60">
        <v>6000</v>
      </c>
      <c r="N37" s="60"/>
      <c r="O37" s="60"/>
      <c r="P37" s="60"/>
      <c r="Q37" s="60">
        <v>150000</v>
      </c>
      <c r="R37" s="60"/>
      <c r="S37" s="60"/>
      <c r="T37" s="60"/>
      <c r="U37" s="60"/>
      <c r="V37" s="61">
        <f t="shared" si="0"/>
        <v>1276000</v>
      </c>
    </row>
    <row r="38" spans="1:22" x14ac:dyDescent="0.25">
      <c r="A38" s="58" t="s">
        <v>227</v>
      </c>
      <c r="B38" s="59" t="s">
        <v>173</v>
      </c>
      <c r="C38" s="60">
        <v>700000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>
        <f t="shared" si="0"/>
        <v>700000</v>
      </c>
    </row>
    <row r="39" spans="1:22" x14ac:dyDescent="0.25">
      <c r="A39" s="58" t="s">
        <v>228</v>
      </c>
      <c r="B39" s="59" t="s">
        <v>174</v>
      </c>
      <c r="C39" s="60">
        <v>2960000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1">
        <f t="shared" si="0"/>
        <v>2960000</v>
      </c>
    </row>
    <row r="40" spans="1:22" x14ac:dyDescent="0.25">
      <c r="A40" s="58" t="s">
        <v>229</v>
      </c>
      <c r="B40" s="59" t="s">
        <v>175</v>
      </c>
      <c r="C40" s="60"/>
      <c r="D40" s="60"/>
      <c r="E40" s="60"/>
      <c r="F40" s="60"/>
      <c r="G40" s="60"/>
      <c r="H40" s="60">
        <v>35000</v>
      </c>
      <c r="I40" s="60"/>
      <c r="J40" s="60"/>
      <c r="K40" s="60"/>
      <c r="L40" s="60"/>
      <c r="M40" s="60"/>
      <c r="N40" s="60"/>
      <c r="O40" s="60">
        <v>600000</v>
      </c>
      <c r="P40" s="60"/>
      <c r="Q40" s="60"/>
      <c r="R40" s="60"/>
      <c r="S40" s="60"/>
      <c r="T40" s="60"/>
      <c r="U40" s="60"/>
      <c r="V40" s="61">
        <f t="shared" si="0"/>
        <v>635000</v>
      </c>
    </row>
    <row r="41" spans="1:22" x14ac:dyDescent="0.25">
      <c r="A41" s="58" t="s">
        <v>230</v>
      </c>
      <c r="B41" s="59" t="s">
        <v>176</v>
      </c>
      <c r="C41" s="60">
        <v>1000000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>
        <f t="shared" si="0"/>
        <v>1000000</v>
      </c>
    </row>
    <row r="42" spans="1:22" x14ac:dyDescent="0.25">
      <c r="A42" s="58" t="s">
        <v>231</v>
      </c>
      <c r="B42" s="59" t="s">
        <v>177</v>
      </c>
      <c r="C42" s="60">
        <v>50000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>
        <v>10000</v>
      </c>
      <c r="R42" s="60"/>
      <c r="S42" s="60"/>
      <c r="T42" s="60"/>
      <c r="U42" s="60"/>
      <c r="V42" s="61">
        <f t="shared" si="0"/>
        <v>60000</v>
      </c>
    </row>
    <row r="43" spans="1:22" x14ac:dyDescent="0.25">
      <c r="A43" s="58" t="s">
        <v>232</v>
      </c>
      <c r="B43" s="59" t="s">
        <v>178</v>
      </c>
      <c r="C43" s="60">
        <v>200000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1">
        <f t="shared" si="0"/>
        <v>200000</v>
      </c>
    </row>
    <row r="44" spans="1:22" x14ac:dyDescent="0.25">
      <c r="A44" s="58" t="s">
        <v>233</v>
      </c>
      <c r="B44" s="59" t="s">
        <v>179</v>
      </c>
      <c r="C44" s="60">
        <v>350000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>
        <v>100000</v>
      </c>
      <c r="R44" s="60"/>
      <c r="S44" s="60"/>
      <c r="T44" s="60"/>
      <c r="U44" s="60"/>
      <c r="V44" s="61">
        <f t="shared" si="0"/>
        <v>450000</v>
      </c>
    </row>
    <row r="45" spans="1:22" s="47" customFormat="1" x14ac:dyDescent="0.25">
      <c r="A45" s="53"/>
      <c r="B45" s="62" t="s">
        <v>180</v>
      </c>
      <c r="C45" s="63">
        <f>SUM(C33:C44)</f>
        <v>7410000</v>
      </c>
      <c r="D45" s="63">
        <f t="shared" ref="D45:U45" si="5">SUM(D33:D44)</f>
        <v>0</v>
      </c>
      <c r="E45" s="63">
        <f t="shared" si="5"/>
        <v>110000</v>
      </c>
      <c r="F45" s="63">
        <f t="shared" si="5"/>
        <v>4250000</v>
      </c>
      <c r="G45" s="63">
        <f t="shared" si="5"/>
        <v>0</v>
      </c>
      <c r="H45" s="63">
        <f t="shared" si="5"/>
        <v>35000</v>
      </c>
      <c r="I45" s="63">
        <f t="shared" si="5"/>
        <v>735000</v>
      </c>
      <c r="J45" s="63">
        <f t="shared" si="5"/>
        <v>0</v>
      </c>
      <c r="K45" s="63">
        <f t="shared" si="5"/>
        <v>390000</v>
      </c>
      <c r="L45" s="63">
        <f t="shared" si="5"/>
        <v>530000</v>
      </c>
      <c r="M45" s="63">
        <f t="shared" si="5"/>
        <v>96000</v>
      </c>
      <c r="N45" s="63">
        <f t="shared" si="5"/>
        <v>1156750</v>
      </c>
      <c r="O45" s="63">
        <f t="shared" si="5"/>
        <v>885000</v>
      </c>
      <c r="P45" s="63">
        <f t="shared" si="5"/>
        <v>0</v>
      </c>
      <c r="Q45" s="63">
        <f t="shared" si="5"/>
        <v>810000</v>
      </c>
      <c r="R45" s="63">
        <f t="shared" si="5"/>
        <v>0</v>
      </c>
      <c r="S45" s="63">
        <f t="shared" si="5"/>
        <v>0</v>
      </c>
      <c r="T45" s="63">
        <f t="shared" si="5"/>
        <v>0</v>
      </c>
      <c r="U45" s="63">
        <f t="shared" si="5"/>
        <v>0</v>
      </c>
      <c r="V45" s="63">
        <f t="shared" si="0"/>
        <v>16407750</v>
      </c>
    </row>
    <row r="46" spans="1:22" x14ac:dyDescent="0.25">
      <c r="A46" s="58" t="s">
        <v>234</v>
      </c>
      <c r="B46" s="59" t="s">
        <v>51</v>
      </c>
      <c r="C46" s="60"/>
      <c r="D46" s="60"/>
      <c r="E46" s="60"/>
      <c r="F46" s="60"/>
      <c r="G46" s="60"/>
      <c r="H46" s="60">
        <v>10000</v>
      </c>
      <c r="I46" s="60"/>
      <c r="J46" s="60"/>
      <c r="K46" s="60"/>
      <c r="L46" s="60"/>
      <c r="M46" s="60"/>
      <c r="N46" s="60"/>
      <c r="O46" s="60"/>
      <c r="P46" s="60"/>
      <c r="Q46" s="60">
        <v>30000</v>
      </c>
      <c r="R46" s="60"/>
      <c r="S46" s="60"/>
      <c r="T46" s="60"/>
      <c r="U46" s="60"/>
      <c r="V46" s="61">
        <f t="shared" si="0"/>
        <v>40000</v>
      </c>
    </row>
    <row r="47" spans="1:22" x14ac:dyDescent="0.25">
      <c r="A47" s="58" t="s">
        <v>235</v>
      </c>
      <c r="B47" s="59" t="s">
        <v>181</v>
      </c>
      <c r="C47" s="60">
        <v>100000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1">
        <f t="shared" si="0"/>
        <v>100000</v>
      </c>
    </row>
    <row r="48" spans="1:22" s="47" customFormat="1" x14ac:dyDescent="0.25">
      <c r="A48" s="53"/>
      <c r="B48" s="62" t="s">
        <v>182</v>
      </c>
      <c r="C48" s="63">
        <f>SUM(C46:C47)</f>
        <v>100000</v>
      </c>
      <c r="D48" s="63">
        <f t="shared" ref="D48:U48" si="6">SUM(D46:D47)</f>
        <v>0</v>
      </c>
      <c r="E48" s="63">
        <f t="shared" si="6"/>
        <v>0</v>
      </c>
      <c r="F48" s="63">
        <f t="shared" si="6"/>
        <v>0</v>
      </c>
      <c r="G48" s="63">
        <f t="shared" si="6"/>
        <v>0</v>
      </c>
      <c r="H48" s="63">
        <f t="shared" si="6"/>
        <v>10000</v>
      </c>
      <c r="I48" s="63">
        <f t="shared" si="6"/>
        <v>0</v>
      </c>
      <c r="J48" s="63">
        <f t="shared" si="6"/>
        <v>0</v>
      </c>
      <c r="K48" s="63">
        <f t="shared" si="6"/>
        <v>0</v>
      </c>
      <c r="L48" s="63">
        <f t="shared" si="6"/>
        <v>0</v>
      </c>
      <c r="M48" s="63">
        <f t="shared" si="6"/>
        <v>0</v>
      </c>
      <c r="N48" s="63">
        <f t="shared" si="6"/>
        <v>0</v>
      </c>
      <c r="O48" s="63">
        <f t="shared" si="6"/>
        <v>0</v>
      </c>
      <c r="P48" s="63">
        <f t="shared" si="6"/>
        <v>0</v>
      </c>
      <c r="Q48" s="63">
        <f t="shared" si="6"/>
        <v>30000</v>
      </c>
      <c r="R48" s="63">
        <f t="shared" si="6"/>
        <v>0</v>
      </c>
      <c r="S48" s="63">
        <f t="shared" si="6"/>
        <v>0</v>
      </c>
      <c r="T48" s="63">
        <f t="shared" si="6"/>
        <v>0</v>
      </c>
      <c r="U48" s="63">
        <f t="shared" si="6"/>
        <v>0</v>
      </c>
      <c r="V48" s="63">
        <f t="shared" si="0"/>
        <v>140000</v>
      </c>
    </row>
    <row r="49" spans="1:22" x14ac:dyDescent="0.25">
      <c r="A49" s="58" t="s">
        <v>236</v>
      </c>
      <c r="B49" s="59" t="s">
        <v>184</v>
      </c>
      <c r="C49" s="60">
        <v>4000000</v>
      </c>
      <c r="D49" s="60">
        <v>57000</v>
      </c>
      <c r="E49" s="60">
        <v>81000</v>
      </c>
      <c r="F49" s="60">
        <v>1150000</v>
      </c>
      <c r="G49" s="60"/>
      <c r="H49" s="60">
        <v>35000</v>
      </c>
      <c r="I49" s="60">
        <v>145000</v>
      </c>
      <c r="J49" s="60">
        <v>9000</v>
      </c>
      <c r="K49" s="60">
        <v>220000</v>
      </c>
      <c r="L49" s="60">
        <v>300000</v>
      </c>
      <c r="M49" s="60">
        <v>50000</v>
      </c>
      <c r="N49" s="60"/>
      <c r="O49" s="60">
        <v>85000</v>
      </c>
      <c r="P49" s="60">
        <v>215000</v>
      </c>
      <c r="Q49" s="60"/>
      <c r="R49" s="60"/>
      <c r="S49" s="60"/>
      <c r="T49" s="60"/>
      <c r="U49" s="60"/>
      <c r="V49" s="61">
        <f t="shared" si="0"/>
        <v>6347000</v>
      </c>
    </row>
    <row r="50" spans="1:22" x14ac:dyDescent="0.25">
      <c r="A50" s="58" t="s">
        <v>237</v>
      </c>
      <c r="B50" s="59" t="s">
        <v>183</v>
      </c>
      <c r="C50" s="60"/>
      <c r="D50" s="60"/>
      <c r="E50" s="60"/>
      <c r="F50" s="60"/>
      <c r="G50" s="60"/>
      <c r="H50" s="60"/>
      <c r="I50" s="60">
        <v>880000</v>
      </c>
      <c r="J50" s="60"/>
      <c r="K50" s="60">
        <v>810000</v>
      </c>
      <c r="L50" s="60">
        <v>1100000</v>
      </c>
      <c r="M50" s="60">
        <v>230000</v>
      </c>
      <c r="N50" s="60">
        <v>425000</v>
      </c>
      <c r="O50" s="60"/>
      <c r="P50" s="60"/>
      <c r="Q50" s="60"/>
      <c r="R50" s="60"/>
      <c r="S50" s="60"/>
      <c r="T50" s="60"/>
      <c r="U50" s="60"/>
      <c r="V50" s="61">
        <f t="shared" si="0"/>
        <v>3445000</v>
      </c>
    </row>
    <row r="51" spans="1:22" x14ac:dyDescent="0.25">
      <c r="A51" s="58" t="s">
        <v>238</v>
      </c>
      <c r="B51" s="59" t="s">
        <v>185</v>
      </c>
      <c r="C51" s="60"/>
      <c r="D51" s="60"/>
      <c r="E51" s="60"/>
      <c r="F51" s="60"/>
      <c r="G51" s="60"/>
      <c r="H51" s="60"/>
      <c r="I51" s="60"/>
      <c r="J51" s="60"/>
      <c r="K51" s="60">
        <v>250000</v>
      </c>
      <c r="L51" s="60">
        <v>250000</v>
      </c>
      <c r="M51" s="60"/>
      <c r="N51" s="60"/>
      <c r="O51" s="60"/>
      <c r="P51" s="60"/>
      <c r="Q51" s="60"/>
      <c r="R51" s="60"/>
      <c r="S51" s="60"/>
      <c r="T51" s="60"/>
      <c r="U51" s="60"/>
      <c r="V51" s="61">
        <f t="shared" si="0"/>
        <v>500000</v>
      </c>
    </row>
    <row r="52" spans="1:22" x14ac:dyDescent="0.25">
      <c r="A52" s="58" t="s">
        <v>239</v>
      </c>
      <c r="B52" s="59" t="s">
        <v>29</v>
      </c>
      <c r="C52" s="60">
        <v>100000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1">
        <f t="shared" si="0"/>
        <v>100000</v>
      </c>
    </row>
    <row r="53" spans="1:22" x14ac:dyDescent="0.25">
      <c r="A53" s="58" t="s">
        <v>250</v>
      </c>
      <c r="B53" s="59" t="s">
        <v>27</v>
      </c>
      <c r="C53" s="60">
        <v>100000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1">
        <f t="shared" si="0"/>
        <v>100000</v>
      </c>
    </row>
    <row r="54" spans="1:22" x14ac:dyDescent="0.25">
      <c r="A54" s="58" t="s">
        <v>240</v>
      </c>
      <c r="B54" s="59" t="s">
        <v>26</v>
      </c>
      <c r="C54" s="60">
        <v>4000000</v>
      </c>
      <c r="D54" s="60">
        <v>100000</v>
      </c>
      <c r="E54" s="60">
        <v>100000</v>
      </c>
      <c r="F54" s="60"/>
      <c r="G54" s="60"/>
      <c r="H54" s="60"/>
      <c r="I54" s="60">
        <v>20000</v>
      </c>
      <c r="J54" s="60"/>
      <c r="K54" s="60">
        <v>100000</v>
      </c>
      <c r="L54" s="60">
        <v>50000</v>
      </c>
      <c r="M54" s="60">
        <v>10000</v>
      </c>
      <c r="N54" s="60"/>
      <c r="O54" s="60">
        <v>30000</v>
      </c>
      <c r="P54" s="60">
        <v>250000</v>
      </c>
      <c r="Q54" s="60">
        <v>350000</v>
      </c>
      <c r="R54" s="60"/>
      <c r="S54" s="60"/>
      <c r="T54" s="60"/>
      <c r="U54" s="60"/>
      <c r="V54" s="61">
        <f t="shared" si="0"/>
        <v>5010000</v>
      </c>
    </row>
    <row r="55" spans="1:22" s="47" customFormat="1" x14ac:dyDescent="0.25">
      <c r="A55" s="53"/>
      <c r="B55" s="62" t="s">
        <v>186</v>
      </c>
      <c r="C55" s="63">
        <f>SUM(C49:C54)</f>
        <v>8200000</v>
      </c>
      <c r="D55" s="63">
        <f t="shared" ref="D55:U55" si="7">SUM(D49:D54)</f>
        <v>157000</v>
      </c>
      <c r="E55" s="63">
        <f t="shared" si="7"/>
        <v>181000</v>
      </c>
      <c r="F55" s="63">
        <f t="shared" si="7"/>
        <v>1150000</v>
      </c>
      <c r="G55" s="63">
        <f t="shared" si="7"/>
        <v>0</v>
      </c>
      <c r="H55" s="63">
        <f t="shared" si="7"/>
        <v>35000</v>
      </c>
      <c r="I55" s="63">
        <f t="shared" si="7"/>
        <v>1045000</v>
      </c>
      <c r="J55" s="63">
        <f t="shared" si="7"/>
        <v>9000</v>
      </c>
      <c r="K55" s="63">
        <f t="shared" si="7"/>
        <v>1380000</v>
      </c>
      <c r="L55" s="63">
        <f t="shared" si="7"/>
        <v>1700000</v>
      </c>
      <c r="M55" s="63">
        <f t="shared" si="7"/>
        <v>290000</v>
      </c>
      <c r="N55" s="63">
        <f t="shared" si="7"/>
        <v>425000</v>
      </c>
      <c r="O55" s="63">
        <f t="shared" si="7"/>
        <v>115000</v>
      </c>
      <c r="P55" s="63">
        <f t="shared" si="7"/>
        <v>465000</v>
      </c>
      <c r="Q55" s="63">
        <f t="shared" si="7"/>
        <v>350000</v>
      </c>
      <c r="R55" s="63">
        <f t="shared" si="7"/>
        <v>0</v>
      </c>
      <c r="S55" s="63">
        <f t="shared" si="7"/>
        <v>0</v>
      </c>
      <c r="T55" s="63">
        <f t="shared" si="7"/>
        <v>0</v>
      </c>
      <c r="U55" s="63">
        <f t="shared" si="7"/>
        <v>0</v>
      </c>
      <c r="V55" s="63">
        <f t="shared" si="0"/>
        <v>15502000</v>
      </c>
    </row>
    <row r="56" spans="1:22" s="47" customFormat="1" x14ac:dyDescent="0.25">
      <c r="A56" s="53"/>
      <c r="B56" s="62" t="s">
        <v>187</v>
      </c>
      <c r="C56" s="63">
        <f>SUM(C55,C48,C45,C32,C27,)</f>
        <v>17185000</v>
      </c>
      <c r="D56" s="63">
        <f t="shared" ref="D56:U56" si="8">SUM(D55,D48,D45,D32,D27,)</f>
        <v>267000</v>
      </c>
      <c r="E56" s="63">
        <f t="shared" si="8"/>
        <v>291000</v>
      </c>
      <c r="F56" s="63">
        <f t="shared" si="8"/>
        <v>5400000</v>
      </c>
      <c r="G56" s="63">
        <f t="shared" si="8"/>
        <v>0</v>
      </c>
      <c r="H56" s="63">
        <f t="shared" si="8"/>
        <v>205000</v>
      </c>
      <c r="I56" s="63">
        <f t="shared" si="8"/>
        <v>4825000</v>
      </c>
      <c r="J56" s="63">
        <f t="shared" si="8"/>
        <v>39000</v>
      </c>
      <c r="K56" s="63">
        <f t="shared" si="8"/>
        <v>5232000</v>
      </c>
      <c r="L56" s="63">
        <f t="shared" si="8"/>
        <v>6653000</v>
      </c>
      <c r="M56" s="63">
        <f t="shared" si="8"/>
        <v>1381000</v>
      </c>
      <c r="N56" s="63">
        <f t="shared" si="8"/>
        <v>1581750</v>
      </c>
      <c r="O56" s="63">
        <f t="shared" si="8"/>
        <v>1000000</v>
      </c>
      <c r="P56" s="63">
        <f t="shared" si="8"/>
        <v>1000000</v>
      </c>
      <c r="Q56" s="63">
        <f t="shared" si="8"/>
        <v>1730000</v>
      </c>
      <c r="R56" s="63">
        <f t="shared" si="8"/>
        <v>0</v>
      </c>
      <c r="S56" s="63">
        <f t="shared" si="8"/>
        <v>0</v>
      </c>
      <c r="T56" s="63">
        <f t="shared" si="8"/>
        <v>0</v>
      </c>
      <c r="U56" s="63">
        <f t="shared" si="8"/>
        <v>0</v>
      </c>
      <c r="V56" s="63">
        <f t="shared" si="0"/>
        <v>46789750</v>
      </c>
    </row>
    <row r="57" spans="1:22" x14ac:dyDescent="0.25">
      <c r="A57" s="58" t="s">
        <v>241</v>
      </c>
      <c r="B57" s="59" t="s">
        <v>188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>
        <v>8551000</v>
      </c>
      <c r="U57" s="60"/>
      <c r="V57" s="61">
        <f t="shared" si="0"/>
        <v>8551000</v>
      </c>
    </row>
    <row r="58" spans="1:22" s="47" customFormat="1" x14ac:dyDescent="0.25">
      <c r="A58" s="53"/>
      <c r="B58" s="62" t="s">
        <v>189</v>
      </c>
      <c r="C58" s="63">
        <f>SUM(C57)</f>
        <v>0</v>
      </c>
      <c r="D58" s="63">
        <f t="shared" ref="D58:U58" si="9">SUM(D57)</f>
        <v>0</v>
      </c>
      <c r="E58" s="63">
        <f t="shared" si="9"/>
        <v>0</v>
      </c>
      <c r="F58" s="63">
        <f t="shared" si="9"/>
        <v>0</v>
      </c>
      <c r="G58" s="63">
        <f t="shared" si="9"/>
        <v>0</v>
      </c>
      <c r="H58" s="63">
        <f t="shared" si="9"/>
        <v>0</v>
      </c>
      <c r="I58" s="63">
        <f t="shared" si="9"/>
        <v>0</v>
      </c>
      <c r="J58" s="63">
        <f t="shared" si="9"/>
        <v>0</v>
      </c>
      <c r="K58" s="63">
        <f t="shared" si="9"/>
        <v>0</v>
      </c>
      <c r="L58" s="63">
        <f t="shared" si="9"/>
        <v>0</v>
      </c>
      <c r="M58" s="63">
        <f t="shared" si="9"/>
        <v>0</v>
      </c>
      <c r="N58" s="63">
        <f t="shared" si="9"/>
        <v>0</v>
      </c>
      <c r="O58" s="63">
        <f t="shared" si="9"/>
        <v>0</v>
      </c>
      <c r="P58" s="63">
        <f t="shared" si="9"/>
        <v>0</v>
      </c>
      <c r="Q58" s="63">
        <f t="shared" si="9"/>
        <v>0</v>
      </c>
      <c r="R58" s="63">
        <f t="shared" si="9"/>
        <v>0</v>
      </c>
      <c r="S58" s="63">
        <f t="shared" si="9"/>
        <v>0</v>
      </c>
      <c r="T58" s="63">
        <f t="shared" si="9"/>
        <v>8551000</v>
      </c>
      <c r="U58" s="63">
        <f t="shared" si="9"/>
        <v>0</v>
      </c>
      <c r="V58" s="63">
        <f t="shared" si="0"/>
        <v>8551000</v>
      </c>
    </row>
    <row r="59" spans="1:22" x14ac:dyDescent="0.25">
      <c r="A59" s="58" t="s">
        <v>242</v>
      </c>
      <c r="B59" s="59" t="s">
        <v>190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>
        <v>4000000</v>
      </c>
      <c r="V59" s="61">
        <f t="shared" si="0"/>
        <v>4000000</v>
      </c>
    </row>
    <row r="60" spans="1:22" x14ac:dyDescent="0.25">
      <c r="A60" s="58" t="s">
        <v>243</v>
      </c>
      <c r="B60" s="59" t="s">
        <v>191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>
        <v>500000</v>
      </c>
      <c r="T60" s="60"/>
      <c r="U60" s="60"/>
      <c r="V60" s="61">
        <f t="shared" si="0"/>
        <v>500000</v>
      </c>
    </row>
    <row r="61" spans="1:22" x14ac:dyDescent="0.25">
      <c r="A61" s="58" t="s">
        <v>244</v>
      </c>
      <c r="B61" s="59" t="s">
        <v>193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>
        <v>1232456</v>
      </c>
      <c r="S61" s="60"/>
      <c r="T61" s="60"/>
      <c r="U61" s="60"/>
      <c r="V61" s="61">
        <f t="shared" si="0"/>
        <v>1232456</v>
      </c>
    </row>
    <row r="62" spans="1:22" s="47" customFormat="1" x14ac:dyDescent="0.25">
      <c r="A62" s="53"/>
      <c r="B62" s="62" t="s">
        <v>192</v>
      </c>
      <c r="C62" s="63">
        <f>SUM(C59:C61)</f>
        <v>0</v>
      </c>
      <c r="D62" s="63">
        <f t="shared" ref="D62:U62" si="10">SUM(D59:D61)</f>
        <v>0</v>
      </c>
      <c r="E62" s="63">
        <f t="shared" si="10"/>
        <v>0</v>
      </c>
      <c r="F62" s="63">
        <f t="shared" si="10"/>
        <v>0</v>
      </c>
      <c r="G62" s="63">
        <f t="shared" si="10"/>
        <v>0</v>
      </c>
      <c r="H62" s="63">
        <f t="shared" si="10"/>
        <v>0</v>
      </c>
      <c r="I62" s="63">
        <f t="shared" si="10"/>
        <v>0</v>
      </c>
      <c r="J62" s="63">
        <f t="shared" si="10"/>
        <v>0</v>
      </c>
      <c r="K62" s="63">
        <f t="shared" si="10"/>
        <v>0</v>
      </c>
      <c r="L62" s="63">
        <f t="shared" si="10"/>
        <v>0</v>
      </c>
      <c r="M62" s="63">
        <f t="shared" si="10"/>
        <v>0</v>
      </c>
      <c r="N62" s="63">
        <f t="shared" si="10"/>
        <v>0</v>
      </c>
      <c r="O62" s="63">
        <f t="shared" si="10"/>
        <v>0</v>
      </c>
      <c r="P62" s="63">
        <f t="shared" si="10"/>
        <v>0</v>
      </c>
      <c r="Q62" s="63">
        <f t="shared" si="10"/>
        <v>0</v>
      </c>
      <c r="R62" s="63">
        <f t="shared" si="10"/>
        <v>1232456</v>
      </c>
      <c r="S62" s="63">
        <f t="shared" si="10"/>
        <v>500000</v>
      </c>
      <c r="T62" s="63">
        <f t="shared" si="10"/>
        <v>0</v>
      </c>
      <c r="U62" s="63">
        <f t="shared" si="10"/>
        <v>4000000</v>
      </c>
      <c r="V62" s="63">
        <f t="shared" si="0"/>
        <v>5732456</v>
      </c>
    </row>
    <row r="63" spans="1:22" x14ac:dyDescent="0.25">
      <c r="A63" s="58" t="s">
        <v>245</v>
      </c>
      <c r="B63" s="59" t="s">
        <v>194</v>
      </c>
      <c r="C63" s="60"/>
      <c r="D63" s="60"/>
      <c r="E63" s="60"/>
      <c r="F63" s="60"/>
      <c r="G63" s="60"/>
      <c r="H63" s="60">
        <v>250000</v>
      </c>
      <c r="I63" s="60"/>
      <c r="J63" s="60"/>
      <c r="K63" s="60"/>
      <c r="L63" s="60"/>
      <c r="M63" s="60"/>
      <c r="N63" s="60"/>
      <c r="O63" s="60">
        <v>750000</v>
      </c>
      <c r="P63" s="60"/>
      <c r="Q63" s="60"/>
      <c r="R63" s="60"/>
      <c r="S63" s="60"/>
      <c r="T63" s="60"/>
      <c r="U63" s="60"/>
      <c r="V63" s="61">
        <f t="shared" si="0"/>
        <v>1000000</v>
      </c>
    </row>
    <row r="64" spans="1:22" x14ac:dyDescent="0.25">
      <c r="A64" s="58" t="s">
        <v>246</v>
      </c>
      <c r="B64" s="59" t="s">
        <v>195</v>
      </c>
      <c r="C64" s="60"/>
      <c r="D64" s="60"/>
      <c r="E64" s="60"/>
      <c r="F64" s="60"/>
      <c r="G64" s="60"/>
      <c r="H64" s="60">
        <v>68000</v>
      </c>
      <c r="I64" s="60"/>
      <c r="J64" s="60"/>
      <c r="K64" s="60"/>
      <c r="L64" s="60"/>
      <c r="M64" s="60"/>
      <c r="N64" s="60"/>
      <c r="O64" s="60">
        <v>200000</v>
      </c>
      <c r="P64" s="60"/>
      <c r="Q64" s="60"/>
      <c r="R64" s="60"/>
      <c r="S64" s="60"/>
      <c r="T64" s="60"/>
      <c r="U64" s="60"/>
      <c r="V64" s="61">
        <f t="shared" si="0"/>
        <v>268000</v>
      </c>
    </row>
    <row r="65" spans="1:22" s="47" customFormat="1" x14ac:dyDescent="0.25">
      <c r="A65" s="53"/>
      <c r="B65" s="62" t="s">
        <v>196</v>
      </c>
      <c r="C65" s="63">
        <f>SUM(C63:C64)</f>
        <v>0</v>
      </c>
      <c r="D65" s="63">
        <f t="shared" ref="D65:U65" si="11">SUM(D63:D64)</f>
        <v>0</v>
      </c>
      <c r="E65" s="63">
        <f t="shared" si="11"/>
        <v>0</v>
      </c>
      <c r="F65" s="63">
        <f t="shared" si="11"/>
        <v>0</v>
      </c>
      <c r="G65" s="63">
        <f t="shared" si="11"/>
        <v>0</v>
      </c>
      <c r="H65" s="63">
        <f t="shared" si="11"/>
        <v>318000</v>
      </c>
      <c r="I65" s="63">
        <f t="shared" si="11"/>
        <v>0</v>
      </c>
      <c r="J65" s="63">
        <f t="shared" si="11"/>
        <v>0</v>
      </c>
      <c r="K65" s="63">
        <f t="shared" si="11"/>
        <v>0</v>
      </c>
      <c r="L65" s="63">
        <f t="shared" si="11"/>
        <v>0</v>
      </c>
      <c r="M65" s="63">
        <f t="shared" si="11"/>
        <v>0</v>
      </c>
      <c r="N65" s="63">
        <f t="shared" si="11"/>
        <v>0</v>
      </c>
      <c r="O65" s="63">
        <f t="shared" si="11"/>
        <v>950000</v>
      </c>
      <c r="P65" s="63">
        <f t="shared" si="11"/>
        <v>0</v>
      </c>
      <c r="Q65" s="63">
        <f t="shared" si="11"/>
        <v>0</v>
      </c>
      <c r="R65" s="63">
        <f t="shared" si="11"/>
        <v>0</v>
      </c>
      <c r="S65" s="63">
        <f t="shared" si="11"/>
        <v>0</v>
      </c>
      <c r="T65" s="63">
        <f t="shared" si="11"/>
        <v>0</v>
      </c>
      <c r="U65" s="63">
        <f t="shared" si="11"/>
        <v>0</v>
      </c>
      <c r="V65" s="63">
        <f t="shared" si="0"/>
        <v>1268000</v>
      </c>
    </row>
    <row r="66" spans="1:22" x14ac:dyDescent="0.25">
      <c r="A66" s="58" t="s">
        <v>247</v>
      </c>
      <c r="B66" s="59" t="s">
        <v>197</v>
      </c>
      <c r="C66" s="60"/>
      <c r="D66" s="60"/>
      <c r="E66" s="60"/>
      <c r="F66" s="60"/>
      <c r="G66" s="60"/>
      <c r="H66" s="60"/>
      <c r="I66" s="60"/>
      <c r="J66" s="60"/>
      <c r="K66" s="60"/>
      <c r="L66" s="60">
        <v>500000</v>
      </c>
      <c r="M66" s="60"/>
      <c r="N66" s="60"/>
      <c r="O66" s="60">
        <v>1000000</v>
      </c>
      <c r="P66" s="60"/>
      <c r="Q66" s="60"/>
      <c r="R66" s="60"/>
      <c r="S66" s="60"/>
      <c r="T66" s="60"/>
      <c r="U66" s="60"/>
      <c r="V66" s="61">
        <f t="shared" si="0"/>
        <v>1500000</v>
      </c>
    </row>
    <row r="67" spans="1:22" x14ac:dyDescent="0.25">
      <c r="A67" s="58" t="s">
        <v>248</v>
      </c>
      <c r="B67" s="59" t="s">
        <v>198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>
        <v>500000</v>
      </c>
      <c r="P67" s="60"/>
      <c r="Q67" s="60"/>
      <c r="R67" s="60"/>
      <c r="S67" s="60"/>
      <c r="T67" s="60"/>
      <c r="U67" s="60"/>
      <c r="V67" s="61">
        <f t="shared" si="0"/>
        <v>500000</v>
      </c>
    </row>
    <row r="68" spans="1:22" x14ac:dyDescent="0.25">
      <c r="A68" s="58" t="s">
        <v>249</v>
      </c>
      <c r="B68" s="59" t="s">
        <v>199</v>
      </c>
      <c r="C68" s="60"/>
      <c r="D68" s="60"/>
      <c r="E68" s="60"/>
      <c r="F68" s="60"/>
      <c r="G68" s="60"/>
      <c r="H68" s="60"/>
      <c r="I68" s="60"/>
      <c r="J68" s="60"/>
      <c r="K68" s="60"/>
      <c r="L68" s="60">
        <v>135000</v>
      </c>
      <c r="M68" s="60"/>
      <c r="N68" s="60"/>
      <c r="O68" s="60">
        <v>405000</v>
      </c>
      <c r="P68" s="60"/>
      <c r="Q68" s="60"/>
      <c r="R68" s="60"/>
      <c r="S68" s="60"/>
      <c r="T68" s="60"/>
      <c r="U68" s="60"/>
      <c r="V68" s="61">
        <f t="shared" si="0"/>
        <v>540000</v>
      </c>
    </row>
    <row r="69" spans="1:22" s="47" customFormat="1" x14ac:dyDescent="0.25">
      <c r="A69" s="53"/>
      <c r="B69" s="62" t="s">
        <v>200</v>
      </c>
      <c r="C69" s="63">
        <f>SUM(C66:C68)</f>
        <v>0</v>
      </c>
      <c r="D69" s="63">
        <f t="shared" ref="D69:U69" si="12">SUM(D66:D68)</f>
        <v>0</v>
      </c>
      <c r="E69" s="63">
        <f t="shared" si="12"/>
        <v>0</v>
      </c>
      <c r="F69" s="63">
        <f t="shared" si="12"/>
        <v>0</v>
      </c>
      <c r="G69" s="63">
        <f t="shared" si="12"/>
        <v>0</v>
      </c>
      <c r="H69" s="63">
        <f t="shared" si="12"/>
        <v>0</v>
      </c>
      <c r="I69" s="63">
        <f t="shared" si="12"/>
        <v>0</v>
      </c>
      <c r="J69" s="63">
        <f t="shared" si="12"/>
        <v>0</v>
      </c>
      <c r="K69" s="63">
        <f t="shared" si="12"/>
        <v>0</v>
      </c>
      <c r="L69" s="63">
        <f t="shared" si="12"/>
        <v>635000</v>
      </c>
      <c r="M69" s="63">
        <f t="shared" si="12"/>
        <v>0</v>
      </c>
      <c r="N69" s="63">
        <f t="shared" si="12"/>
        <v>0</v>
      </c>
      <c r="O69" s="63">
        <f t="shared" si="12"/>
        <v>1905000</v>
      </c>
      <c r="P69" s="63">
        <f t="shared" si="12"/>
        <v>0</v>
      </c>
      <c r="Q69" s="63">
        <f t="shared" si="12"/>
        <v>0</v>
      </c>
      <c r="R69" s="63">
        <f t="shared" si="12"/>
        <v>0</v>
      </c>
      <c r="S69" s="63">
        <f t="shared" si="12"/>
        <v>0</v>
      </c>
      <c r="T69" s="63">
        <f t="shared" si="12"/>
        <v>0</v>
      </c>
      <c r="U69" s="63">
        <f t="shared" si="12"/>
        <v>0</v>
      </c>
      <c r="V69" s="63">
        <f t="shared" ref="V69" si="13">SUM(C69:U69)</f>
        <v>2540000</v>
      </c>
    </row>
    <row r="70" spans="1:22" s="47" customFormat="1" x14ac:dyDescent="0.25">
      <c r="A70" s="53"/>
      <c r="B70" s="62" t="s">
        <v>254</v>
      </c>
      <c r="C70" s="63">
        <f>SUM(C13+C17+C56+C58+C62+C65+C69)</f>
        <v>28181000</v>
      </c>
      <c r="D70" s="63">
        <f t="shared" ref="D70:U70" si="14">SUM(D13+D17+D56+D58+D62+D65+D69)</f>
        <v>267000</v>
      </c>
      <c r="E70" s="63">
        <f t="shared" si="14"/>
        <v>291000</v>
      </c>
      <c r="F70" s="63">
        <f t="shared" si="14"/>
        <v>5400000</v>
      </c>
      <c r="G70" s="63">
        <f t="shared" si="14"/>
        <v>0</v>
      </c>
      <c r="H70" s="63">
        <f t="shared" si="14"/>
        <v>3908000</v>
      </c>
      <c r="I70" s="63">
        <f t="shared" si="14"/>
        <v>7328000</v>
      </c>
      <c r="J70" s="63">
        <f t="shared" si="14"/>
        <v>2304000</v>
      </c>
      <c r="K70" s="63">
        <f t="shared" si="14"/>
        <v>7698000</v>
      </c>
      <c r="L70" s="63">
        <f t="shared" si="14"/>
        <v>10634000</v>
      </c>
      <c r="M70" s="63">
        <f t="shared" si="14"/>
        <v>1913000</v>
      </c>
      <c r="N70" s="63">
        <f t="shared" si="14"/>
        <v>1581750</v>
      </c>
      <c r="O70" s="63">
        <f t="shared" si="14"/>
        <v>3855000</v>
      </c>
      <c r="P70" s="63">
        <f t="shared" si="14"/>
        <v>1000000</v>
      </c>
      <c r="Q70" s="63">
        <f t="shared" si="14"/>
        <v>9130000</v>
      </c>
      <c r="R70" s="63">
        <f t="shared" si="14"/>
        <v>1232456</v>
      </c>
      <c r="S70" s="63">
        <f t="shared" si="14"/>
        <v>500000</v>
      </c>
      <c r="T70" s="63">
        <f t="shared" si="14"/>
        <v>8551000</v>
      </c>
      <c r="U70" s="63">
        <f t="shared" si="14"/>
        <v>4000000</v>
      </c>
      <c r="V70" s="63">
        <f>SUM(C70:U70)</f>
        <v>97774206</v>
      </c>
    </row>
    <row r="71" spans="1:22" x14ac:dyDescent="0.25">
      <c r="A71" s="5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1"/>
    </row>
    <row r="72" spans="1:22" x14ac:dyDescent="0.25">
      <c r="A72" s="58" t="s">
        <v>252</v>
      </c>
      <c r="B72" s="59" t="s">
        <v>251</v>
      </c>
      <c r="C72" s="60"/>
      <c r="D72" s="60"/>
      <c r="E72" s="60"/>
      <c r="F72" s="60"/>
      <c r="G72" s="60">
        <v>34907700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1">
        <f t="shared" ref="V72:V73" si="15">SUM(C72:U72)</f>
        <v>34907700</v>
      </c>
    </row>
    <row r="73" spans="1:22" x14ac:dyDescent="0.25">
      <c r="A73" s="58"/>
      <c r="B73" s="62" t="s">
        <v>253</v>
      </c>
      <c r="C73" s="63">
        <f>SUM(C72)</f>
        <v>0</v>
      </c>
      <c r="D73" s="63">
        <f t="shared" ref="D73:U73" si="16">SUM(D72)</f>
        <v>0</v>
      </c>
      <c r="E73" s="63">
        <f t="shared" si="16"/>
        <v>0</v>
      </c>
      <c r="F73" s="63">
        <f t="shared" si="16"/>
        <v>0</v>
      </c>
      <c r="G73" s="63">
        <f t="shared" si="16"/>
        <v>34907700</v>
      </c>
      <c r="H73" s="63">
        <f t="shared" si="16"/>
        <v>0</v>
      </c>
      <c r="I73" s="63">
        <f t="shared" si="16"/>
        <v>0</v>
      </c>
      <c r="J73" s="63">
        <f t="shared" si="16"/>
        <v>0</v>
      </c>
      <c r="K73" s="63">
        <f t="shared" si="16"/>
        <v>0</v>
      </c>
      <c r="L73" s="63">
        <f t="shared" si="16"/>
        <v>0</v>
      </c>
      <c r="M73" s="63">
        <f t="shared" si="16"/>
        <v>0</v>
      </c>
      <c r="N73" s="63">
        <f t="shared" si="16"/>
        <v>0</v>
      </c>
      <c r="O73" s="63">
        <f t="shared" si="16"/>
        <v>0</v>
      </c>
      <c r="P73" s="63">
        <f t="shared" si="16"/>
        <v>0</v>
      </c>
      <c r="Q73" s="63">
        <f t="shared" si="16"/>
        <v>0</v>
      </c>
      <c r="R73" s="63">
        <f t="shared" si="16"/>
        <v>0</v>
      </c>
      <c r="S73" s="63">
        <f t="shared" si="16"/>
        <v>0</v>
      </c>
      <c r="T73" s="63">
        <f t="shared" si="16"/>
        <v>0</v>
      </c>
      <c r="U73" s="63">
        <f t="shared" si="16"/>
        <v>0</v>
      </c>
      <c r="V73" s="63">
        <f t="shared" si="15"/>
        <v>34907700</v>
      </c>
    </row>
    <row r="74" spans="1:22" x14ac:dyDescent="0.25">
      <c r="A74" s="5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57"/>
    </row>
    <row r="75" spans="1:22" s="51" customFormat="1" ht="18.75" x14ac:dyDescent="0.3">
      <c r="A75" s="64"/>
      <c r="B75" s="65" t="s">
        <v>255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7">
        <f>SUM(V70+V73)</f>
        <v>132681906</v>
      </c>
    </row>
    <row r="76" spans="1:22" x14ac:dyDescent="0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2" x14ac:dyDescent="0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1:22" x14ac:dyDescent="0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1:22" x14ac:dyDescent="0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2" x14ac:dyDescent="0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3:21" x14ac:dyDescent="0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3:21" x14ac:dyDescent="0.2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3:21" x14ac:dyDescent="0.2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3:21" x14ac:dyDescent="0.2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3:21" x14ac:dyDescent="0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3:21" x14ac:dyDescent="0.2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3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3:21" x14ac:dyDescent="0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3:21" x14ac:dyDescent="0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3:21" x14ac:dyDescent="0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3:21" x14ac:dyDescent="0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3:21" x14ac:dyDescent="0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3:21" x14ac:dyDescent="0.2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3:21" x14ac:dyDescent="0.2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3:21" x14ac:dyDescent="0.2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3:21" x14ac:dyDescent="0.2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</row>
    <row r="97" spans="3:21" x14ac:dyDescent="0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3:21" x14ac:dyDescent="0.2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3:21" x14ac:dyDescent="0.2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3:21" x14ac:dyDescent="0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3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3:21" x14ac:dyDescent="0.2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3:21" x14ac:dyDescent="0.2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3:21" x14ac:dyDescent="0.2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3:21" x14ac:dyDescent="0.2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3:21" x14ac:dyDescent="0.2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3:21" x14ac:dyDescent="0.2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3:21" x14ac:dyDescent="0.2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3:21" x14ac:dyDescent="0.2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3:21" x14ac:dyDescent="0.2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  <row r="111" spans="3:21" x14ac:dyDescent="0.2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</row>
    <row r="112" spans="3:21" x14ac:dyDescent="0.2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3:21" x14ac:dyDescent="0.2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3:21" x14ac:dyDescent="0.2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</row>
    <row r="115" spans="3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</row>
    <row r="116" spans="3:21" x14ac:dyDescent="0.2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</row>
    <row r="117" spans="3:21" x14ac:dyDescent="0.2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</row>
    <row r="118" spans="3:21" x14ac:dyDescent="0.2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</row>
    <row r="119" spans="3:21" x14ac:dyDescent="0.2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</row>
    <row r="120" spans="3:21" x14ac:dyDescent="0.2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3:21" x14ac:dyDescent="0.2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</row>
    <row r="122" spans="3:21" x14ac:dyDescent="0.2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</row>
    <row r="123" spans="3:21" x14ac:dyDescent="0.2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3:21" x14ac:dyDescent="0.2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</row>
    <row r="125" spans="3:21" x14ac:dyDescent="0.2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</row>
    <row r="126" spans="3:21" x14ac:dyDescent="0.2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</row>
    <row r="127" spans="3:21" x14ac:dyDescent="0.2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</row>
    <row r="128" spans="3:21" x14ac:dyDescent="0.2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</row>
    <row r="129" spans="3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3:21" x14ac:dyDescent="0.2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3:21" x14ac:dyDescent="0.2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3:21" x14ac:dyDescent="0.2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3:21" x14ac:dyDescent="0.2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3:21" x14ac:dyDescent="0.2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3:21" x14ac:dyDescent="0.2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3:21" x14ac:dyDescent="0.2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3:21" x14ac:dyDescent="0.2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3:21" x14ac:dyDescent="0.2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3:21" x14ac:dyDescent="0.2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3:21" x14ac:dyDescent="0.2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3:21" x14ac:dyDescent="0.2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3:21" x14ac:dyDescent="0.2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3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3:21" x14ac:dyDescent="0.2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3:21" x14ac:dyDescent="0.2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3:21" x14ac:dyDescent="0.2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3:21" x14ac:dyDescent="0.2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3:21" x14ac:dyDescent="0.2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3:21" x14ac:dyDescent="0.2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3:21" x14ac:dyDescent="0.2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</row>
    <row r="151" spans="3:21" x14ac:dyDescent="0.2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pans="3:21" x14ac:dyDescent="0.2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</row>
    <row r="153" spans="3:21" x14ac:dyDescent="0.2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</row>
    <row r="154" spans="3:21" x14ac:dyDescent="0.2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</row>
    <row r="155" spans="3:21" x14ac:dyDescent="0.2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</row>
    <row r="156" spans="3:21" x14ac:dyDescent="0.2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</row>
    <row r="157" spans="3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3:21" x14ac:dyDescent="0.2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3:21" x14ac:dyDescent="0.2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</row>
    <row r="160" spans="3:21" x14ac:dyDescent="0.2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</row>
    <row r="161" spans="3:21" x14ac:dyDescent="0.2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</row>
    <row r="162" spans="3:21" x14ac:dyDescent="0.2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</row>
    <row r="163" spans="3:21" x14ac:dyDescent="0.2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</row>
    <row r="164" spans="3:21" x14ac:dyDescent="0.2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</row>
    <row r="165" spans="3:21" x14ac:dyDescent="0.2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</row>
    <row r="166" spans="3:21" x14ac:dyDescent="0.2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</row>
    <row r="167" spans="3:21" x14ac:dyDescent="0.2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</row>
    <row r="168" spans="3:21" x14ac:dyDescent="0.2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</row>
    <row r="169" spans="3:21" x14ac:dyDescent="0.2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</row>
    <row r="170" spans="3:21" x14ac:dyDescent="0.2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</row>
    <row r="171" spans="3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</row>
    <row r="172" spans="3:21" x14ac:dyDescent="0.2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3:21" x14ac:dyDescent="0.2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</row>
    <row r="174" spans="3:21" x14ac:dyDescent="0.2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</row>
    <row r="175" spans="3:21" x14ac:dyDescent="0.2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</row>
    <row r="176" spans="3:21" x14ac:dyDescent="0.2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</row>
    <row r="177" spans="3:21" x14ac:dyDescent="0.2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</row>
    <row r="178" spans="3:21" x14ac:dyDescent="0.2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</row>
    <row r="179" spans="3:21" x14ac:dyDescent="0.2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</row>
    <row r="180" spans="3:21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</row>
    <row r="181" spans="3:21" x14ac:dyDescent="0.2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</row>
    <row r="182" spans="3:21" x14ac:dyDescent="0.2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</row>
    <row r="183" spans="3:21" x14ac:dyDescent="0.2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</row>
    <row r="184" spans="3:21" x14ac:dyDescent="0.2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</row>
    <row r="185" spans="3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</row>
    <row r="186" spans="3:21" x14ac:dyDescent="0.2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</row>
    <row r="187" spans="3:21" x14ac:dyDescent="0.2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</row>
    <row r="188" spans="3:21" x14ac:dyDescent="0.2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</row>
    <row r="189" spans="3:21" x14ac:dyDescent="0.2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</row>
    <row r="190" spans="3:21" x14ac:dyDescent="0.2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</row>
    <row r="191" spans="3:21" x14ac:dyDescent="0.2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</row>
    <row r="192" spans="3:21" x14ac:dyDescent="0.2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</row>
    <row r="193" spans="3:21" x14ac:dyDescent="0.2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</row>
    <row r="194" spans="3:21" x14ac:dyDescent="0.2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</row>
    <row r="195" spans="3:21" x14ac:dyDescent="0.2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</row>
    <row r="196" spans="3:21" x14ac:dyDescent="0.2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</row>
    <row r="197" spans="3:21" x14ac:dyDescent="0.2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</row>
    <row r="198" spans="3:21" x14ac:dyDescent="0.2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</row>
    <row r="199" spans="3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3:21" x14ac:dyDescent="0.2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</row>
    <row r="201" spans="3:21" x14ac:dyDescent="0.2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</row>
    <row r="202" spans="3:21" x14ac:dyDescent="0.2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</row>
    <row r="203" spans="3:21" x14ac:dyDescent="0.2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</row>
    <row r="204" spans="3:21" x14ac:dyDescent="0.2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</row>
    <row r="205" spans="3:21" x14ac:dyDescent="0.2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</row>
    <row r="206" spans="3:21" x14ac:dyDescent="0.2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</row>
    <row r="207" spans="3:21" x14ac:dyDescent="0.2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</row>
    <row r="208" spans="3:21" x14ac:dyDescent="0.2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</row>
    <row r="209" spans="3:21" x14ac:dyDescent="0.2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</row>
    <row r="210" spans="3:21" x14ac:dyDescent="0.2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</row>
    <row r="211" spans="3:21" x14ac:dyDescent="0.2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</row>
    <row r="212" spans="3:21" x14ac:dyDescent="0.2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</row>
    <row r="213" spans="3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</row>
    <row r="214" spans="3:21" x14ac:dyDescent="0.2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</row>
    <row r="215" spans="3:21" x14ac:dyDescent="0.2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</row>
    <row r="216" spans="3:21" x14ac:dyDescent="0.2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</row>
    <row r="217" spans="3:21" x14ac:dyDescent="0.2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</row>
    <row r="218" spans="3:21" x14ac:dyDescent="0.2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</row>
    <row r="219" spans="3:21" x14ac:dyDescent="0.2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</row>
    <row r="220" spans="3:21" x14ac:dyDescent="0.2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</row>
    <row r="221" spans="3:21" x14ac:dyDescent="0.2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</row>
    <row r="222" spans="3:21" x14ac:dyDescent="0.2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</row>
    <row r="223" spans="3:21" x14ac:dyDescent="0.2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</row>
    <row r="224" spans="3:21" x14ac:dyDescent="0.2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</row>
    <row r="225" spans="3:21" x14ac:dyDescent="0.2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</row>
    <row r="226" spans="3:21" x14ac:dyDescent="0.2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</row>
    <row r="227" spans="3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</row>
    <row r="228" spans="3:21" x14ac:dyDescent="0.2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</row>
    <row r="229" spans="3:21" x14ac:dyDescent="0.2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</row>
    <row r="230" spans="3:21" x14ac:dyDescent="0.2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</row>
    <row r="231" spans="3:21" x14ac:dyDescent="0.2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</row>
    <row r="232" spans="3:21" x14ac:dyDescent="0.2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</row>
    <row r="233" spans="3:21" x14ac:dyDescent="0.2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</row>
    <row r="234" spans="3:21" x14ac:dyDescent="0.2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</row>
  </sheetData>
  <mergeCells count="1">
    <mergeCell ref="V1:V2"/>
  </mergeCells>
  <pageMargins left="0.7" right="0.7" top="0.75" bottom="0.75" header="0.3" footer="0.3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</vt:lpstr>
      <vt:lpstr>COFOG KIADÁS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Pénzügy9</cp:lastModifiedBy>
  <cp:lastPrinted>2016-02-09T08:05:07Z</cp:lastPrinted>
  <dcterms:created xsi:type="dcterms:W3CDTF">2015-02-16T13:45:57Z</dcterms:created>
  <dcterms:modified xsi:type="dcterms:W3CDTF">2016-02-12T09:27:13Z</dcterms:modified>
</cp:coreProperties>
</file>