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5.1.-Hivatal köt.fel" sheetId="1" r:id="rId1"/>
  </sheets>
  <externalReferences>
    <externalReference r:id="rId2"/>
  </externalReferences>
  <definedNames>
    <definedName name="A">#REF!</definedName>
    <definedName name="_xlnm.Print_Titles" localSheetId="0">'5.1.-Hivatal köt.fel'!$1:$6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E51" i="1"/>
  <c r="F51" i="1" s="1"/>
  <c r="D51" i="1"/>
  <c r="C51" i="1"/>
  <c r="C56" i="1" s="1"/>
  <c r="F49" i="1"/>
  <c r="F48" i="1"/>
  <c r="E48" i="1"/>
  <c r="F47" i="1"/>
  <c r="E47" i="1"/>
  <c r="F46" i="1"/>
  <c r="E46" i="1"/>
  <c r="E45" i="1"/>
  <c r="D45" i="1"/>
  <c r="D56" i="1" s="1"/>
  <c r="C45" i="1"/>
  <c r="F40" i="1"/>
  <c r="E40" i="1"/>
  <c r="E37" i="1"/>
  <c r="D37" i="1"/>
  <c r="F37" i="1" s="1"/>
  <c r="C37" i="1"/>
  <c r="E30" i="1"/>
  <c r="D30" i="1"/>
  <c r="C30" i="1"/>
  <c r="E20" i="1"/>
  <c r="D20" i="1"/>
  <c r="E19" i="1"/>
  <c r="F14" i="1"/>
  <c r="E14" i="1"/>
  <c r="F13" i="1"/>
  <c r="E13" i="1"/>
  <c r="F11" i="1"/>
  <c r="E11" i="1"/>
  <c r="F10" i="1"/>
  <c r="E10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8" i="1"/>
  <c r="F45" i="1"/>
  <c r="E56" i="1"/>
  <c r="F56" i="1" s="1"/>
</calcChain>
</file>

<file path=xl/sharedStrings.xml><?xml version="1.0" encoding="utf-8"?>
<sst xmlns="http://schemas.openxmlformats.org/spreadsheetml/2006/main" count="112" uniqueCount="98">
  <si>
    <t>5.1. melléklet a  8/2017. (IV.27.) önkormányzati rendelethez</t>
  </si>
  <si>
    <t>Polgármesteri  Hivatal</t>
  </si>
  <si>
    <t>02</t>
  </si>
  <si>
    <t>Feladat megnevezése</t>
  </si>
  <si>
    <t>Kötelező feladatok</t>
  </si>
  <si>
    <t>Ezer forintban !</t>
  </si>
  <si>
    <t>Száma</t>
  </si>
  <si>
    <t>Előirányzat-csoport, kiemelt előirányzat megnevezése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</si>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</sst>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="60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2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SUM(C9:C18)</f>
        <v>16493</v>
      </c>
      <c r="D8" s="32">
        <f>SUM(D9:D18)</f>
        <v>16493</v>
      </c>
      <c r="E8" s="32">
        <f>SUM(E9:E19)</f>
        <v>20957</v>
      </c>
      <c r="F8" s="33">
        <f>+E8/D8</f>
        <v>1.2706602801188382</v>
      </c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>
        <v>64</v>
      </c>
      <c r="D10" s="41">
        <v>64</v>
      </c>
      <c r="E10" s="41">
        <f>48192-46172</f>
        <v>2020</v>
      </c>
      <c r="F10" s="42">
        <f>+E10/D10</f>
        <v>31.5625</v>
      </c>
    </row>
    <row r="11" spans="1:6" s="34" customFormat="1" ht="12" customHeight="1" x14ac:dyDescent="0.2">
      <c r="A11" s="39" t="s">
        <v>24</v>
      </c>
      <c r="B11" s="40" t="s">
        <v>25</v>
      </c>
      <c r="C11" s="41">
        <v>5649</v>
      </c>
      <c r="D11" s="41">
        <v>5649</v>
      </c>
      <c r="E11" s="41">
        <f>5758-1152</f>
        <v>4606</v>
      </c>
      <c r="F11" s="43">
        <f>+E11/D11</f>
        <v>0.81536555142503098</v>
      </c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>
        <v>8488</v>
      </c>
      <c r="D13" s="41">
        <v>8488</v>
      </c>
      <c r="E13" s="41">
        <f>9719-443</f>
        <v>9276</v>
      </c>
      <c r="F13" s="43">
        <f>+E13/D13</f>
        <v>1.092836946277097</v>
      </c>
    </row>
    <row r="14" spans="1:6" s="34" customFormat="1" ht="12" customHeight="1" x14ac:dyDescent="0.2">
      <c r="A14" s="39" t="s">
        <v>30</v>
      </c>
      <c r="B14" s="40" t="s">
        <v>31</v>
      </c>
      <c r="C14" s="41">
        <v>2292</v>
      </c>
      <c r="D14" s="41">
        <v>2292</v>
      </c>
      <c r="E14" s="41">
        <f>17209-12563</f>
        <v>4646</v>
      </c>
      <c r="F14" s="43">
        <f>+E14/D14</f>
        <v>2.0270506108202442</v>
      </c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>
        <v>286</v>
      </c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2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f>321-200</f>
        <v>121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>
        <f>SUM(D21:D23)</f>
        <v>879</v>
      </c>
      <c r="E20" s="32">
        <f>SUM(E21:E23)</f>
        <v>879</v>
      </c>
      <c r="F20" s="51"/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>
        <v>879</v>
      </c>
      <c r="E23" s="41">
        <v>879</v>
      </c>
      <c r="F23" s="42"/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>
        <f>SUM(C31:C33)</f>
        <v>350</v>
      </c>
      <c r="D30" s="70">
        <f>SUM(D31:D33)</f>
        <v>350</v>
      </c>
      <c r="E30" s="70">
        <f>SUM(E31:E33)</f>
        <v>276</v>
      </c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>
        <v>350</v>
      </c>
      <c r="D33" s="73">
        <v>350</v>
      </c>
      <c r="E33" s="73">
        <v>276</v>
      </c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16843</v>
      </c>
      <c r="D36" s="76">
        <f>D8+D20+D25+D26+D30+D34+D35</f>
        <v>17722</v>
      </c>
      <c r="E36" s="76">
        <f>E8+E20+E25+E26+E30+E34+E35</f>
        <v>22112</v>
      </c>
      <c r="F36" s="78">
        <f>+E36/D36</f>
        <v>1.2477147048865818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SUM(C38:C40)</f>
        <v>211773</v>
      </c>
      <c r="D37" s="76">
        <f>SUM(D38:D40)</f>
        <v>199687</v>
      </c>
      <c r="E37" s="76">
        <f>SUM(E38:E40)</f>
        <v>192353</v>
      </c>
      <c r="F37" s="78">
        <f>+E37/D37</f>
        <v>0.96327252149614151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>
        <v>1129</v>
      </c>
      <c r="E38" s="61">
        <v>1129</v>
      </c>
      <c r="F38" s="81">
        <v>1</v>
      </c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211773</v>
      </c>
      <c r="D40" s="70">
        <v>198558</v>
      </c>
      <c r="E40" s="70">
        <f>189424+1800</f>
        <v>191224</v>
      </c>
      <c r="F40" s="83">
        <f>+E40/D40</f>
        <v>0.96306368919912566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C36+C40</f>
        <v>228616</v>
      </c>
      <c r="D41" s="85">
        <f>D36+D37</f>
        <v>217409</v>
      </c>
      <c r="E41" s="85">
        <f>E36+E37</f>
        <v>214465</v>
      </c>
      <c r="F41" s="86">
        <f>+E41/D41</f>
        <v>0.9864587022616359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225116</v>
      </c>
      <c r="D45" s="57">
        <f>SUM(D46:D50)</f>
        <v>213909</v>
      </c>
      <c r="E45" s="57">
        <f>SUM(E46:E50)</f>
        <v>209579</v>
      </c>
      <c r="F45" s="33">
        <f>+E45/D45</f>
        <v>0.97975774745335631</v>
      </c>
    </row>
    <row r="46" spans="1:7" ht="12" customHeight="1" x14ac:dyDescent="0.2">
      <c r="A46" s="39" t="s">
        <v>20</v>
      </c>
      <c r="B46" s="52" t="s">
        <v>87</v>
      </c>
      <c r="C46" s="53">
        <v>127496</v>
      </c>
      <c r="D46" s="53">
        <v>115486</v>
      </c>
      <c r="E46" s="53">
        <f>153383-23108-15367</f>
        <v>114908</v>
      </c>
      <c r="F46" s="81">
        <f>+E46/D46</f>
        <v>0.99499506433680274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37670</v>
      </c>
      <c r="D47" s="41">
        <v>34428</v>
      </c>
      <c r="E47" s="41">
        <f>44528-6036-4815</f>
        <v>33677</v>
      </c>
      <c r="F47" s="102">
        <f>+E47/D47</f>
        <v>0.97818635993958403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59950</v>
      </c>
      <c r="D48" s="41">
        <v>60155</v>
      </c>
      <c r="E48" s="41">
        <f>117930-55643-5133</f>
        <v>57154</v>
      </c>
      <c r="F48" s="102">
        <f>+E48/D48</f>
        <v>0.95011221012384672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>
        <v>3840</v>
      </c>
      <c r="E49" s="41">
        <v>3840</v>
      </c>
      <c r="F49" s="102">
        <f>+E49/D49</f>
        <v>1</v>
      </c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3500</v>
      </c>
      <c r="D51" s="57">
        <f>SUM(D52:D54)</f>
        <v>3500</v>
      </c>
      <c r="E51" s="57">
        <f>SUM(E52:E55)</f>
        <v>3086</v>
      </c>
      <c r="F51" s="33">
        <f>+E51/D51</f>
        <v>0.88171428571428567</v>
      </c>
    </row>
    <row r="52" spans="1:7" s="100" customFormat="1" ht="12" customHeight="1" x14ac:dyDescent="0.2">
      <c r="A52" s="39" t="s">
        <v>44</v>
      </c>
      <c r="B52" s="52" t="s">
        <v>93</v>
      </c>
      <c r="C52" s="53">
        <v>2700</v>
      </c>
      <c r="D52" s="53">
        <v>3235</v>
      </c>
      <c r="E52" s="53">
        <v>2929</v>
      </c>
      <c r="F52" s="81">
        <f>+E52/D52</f>
        <v>0.90540958268933536</v>
      </c>
    </row>
    <row r="53" spans="1:7" ht="12" customHeight="1" x14ac:dyDescent="0.2">
      <c r="A53" s="39" t="s">
        <v>46</v>
      </c>
      <c r="B53" s="54" t="s">
        <v>94</v>
      </c>
      <c r="C53" s="41">
        <v>800</v>
      </c>
      <c r="D53" s="41">
        <v>265</v>
      </c>
      <c r="E53" s="41">
        <v>157</v>
      </c>
      <c r="F53" s="103">
        <f>+E53/D53</f>
        <v>0.59245283018867922</v>
      </c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228616</v>
      </c>
      <c r="D56" s="105">
        <f>D45+D51</f>
        <v>217409</v>
      </c>
      <c r="E56" s="105">
        <f>E51+E45</f>
        <v>212665</v>
      </c>
      <c r="F56" s="106">
        <f>+E56/D56</f>
        <v>0.97817937619877737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5.1.-Hivatal köt.fel</vt:lpstr>
      <vt:lpstr>'5.1.-Hivatal köt.fel'!Nyomtatási_cím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2017-04-27T11:33:39Z</dcterms:created>
  <dcterms:modified xsi:type="dcterms:W3CDTF">2017-04-27T11:33:44Z</dcterms:modified>
</cp:coreProperties>
</file>