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6\Desktop\küldhető\"/>
    </mc:Choice>
  </mc:AlternateContent>
  <bookViews>
    <workbookView xWindow="0" yWindow="0" windowWidth="19200" windowHeight="11595"/>
  </bookViews>
  <sheets>
    <sheet name="5.1.-Hivatal köt.fel" sheetId="1" r:id="rId1"/>
  </sheets>
  <externalReferences>
    <externalReference r:id="rId2"/>
  </externalReferences>
  <definedNames>
    <definedName name="A">#REF!</definedName>
    <definedName name="_xlnm.Print_Titles" localSheetId="0">'5.1.-Hivatal köt.fel'!$1:$6</definedName>
  </definedNames>
  <calcPr calcId="152511" fullCalcOn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3" i="1" l="1"/>
  <c r="F52" i="1"/>
  <c r="E51" i="1"/>
  <c r="F51" i="1" s="1"/>
  <c r="D51" i="1"/>
  <c r="C51" i="1"/>
  <c r="C56" i="1" s="1"/>
  <c r="F49" i="1"/>
  <c r="F48" i="1"/>
  <c r="E48" i="1"/>
  <c r="F47" i="1"/>
  <c r="E47" i="1"/>
  <c r="F46" i="1"/>
  <c r="E46" i="1"/>
  <c r="E45" i="1"/>
  <c r="D45" i="1"/>
  <c r="D56" i="1" s="1"/>
  <c r="C45" i="1"/>
  <c r="F40" i="1"/>
  <c r="E40" i="1"/>
  <c r="E37" i="1"/>
  <c r="D37" i="1"/>
  <c r="F37" i="1" s="1"/>
  <c r="C37" i="1"/>
  <c r="E30" i="1"/>
  <c r="D30" i="1"/>
  <c r="C30" i="1"/>
  <c r="E20" i="1"/>
  <c r="D20" i="1"/>
  <c r="E19" i="1"/>
  <c r="F14" i="1"/>
  <c r="E14" i="1"/>
  <c r="F13" i="1"/>
  <c r="E13" i="1"/>
  <c r="F11" i="1"/>
  <c r="E11" i="1"/>
  <c r="F10" i="1"/>
  <c r="E10" i="1"/>
  <c r="E8" i="1"/>
  <c r="E36" i="1" s="1"/>
  <c r="D8" i="1"/>
  <c r="D36" i="1" s="1"/>
  <c r="D41" i="1" s="1"/>
  <c r="C8" i="1"/>
  <c r="C36" i="1" s="1"/>
  <c r="C41" i="1" s="1"/>
  <c r="E41" i="1" l="1"/>
  <c r="F41" i="1" s="1"/>
  <c r="F36" i="1"/>
  <c r="F8" i="1"/>
  <c r="F45" i="1"/>
  <c r="E56" i="1"/>
  <c r="F56" i="1" s="1"/>
</calcChain>
</file>

<file path=xl/sharedStrings.xml><?xml version="1.0" encoding="utf-8"?>
<sst xmlns="http://schemas.openxmlformats.org/spreadsheetml/2006/main" count="112" uniqueCount="98">
  <si>
    <t>5.1. melléklet a  8/2017. (IV.27.) önkormányzati rendelethez</t>
  </si>
  <si>
    <t>Polgármesteri  Hivatal</t>
  </si>
  <si>
    <t>02</t>
  </si>
  <si>
    <t>Feladat megnevezése</t>
  </si>
  <si>
    <t>Kötelező feladatok</t>
  </si>
  <si>
    <t>Ezer forintban !</t>
  </si>
  <si>
    <t>Száma</t>
  </si>
  <si>
    <t>Előirányzat-csoport, kiemelt előirányzat megnevezése</t>
  </si>
  <si>
    <t>2016. évi eredeti  előirányzat</t>
  </si>
  <si>
    <t>2016. évi módosított  előirányzat</t>
  </si>
  <si>
    <t>Teljesítés</t>
  </si>
  <si>
    <t>Teljesítés                 %</t>
  </si>
  <si>
    <t>A</t>
  </si>
  <si>
    <t>B</t>
  </si>
  <si>
    <t>C</t>
  </si>
  <si>
    <t>D</t>
  </si>
  <si>
    <t>E</t>
  </si>
  <si>
    <t>Bevételek</t>
  </si>
  <si>
    <t>1.</t>
  </si>
  <si>
    <t>Működési bevételek (1.1.+…+1.10.)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</si>
  <si>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</si>
  <si>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</si>
  <si>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</si>
  <si>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</si>
  <si>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</si>
  <si>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</si>
  <si>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</si>
  <si>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</si>
  <si>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</si>
  <si>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</si>
  <si>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</si>
  <si>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 xml:space="preserve">Kiszámlázott általános forgalmi adó </t>
  </si>
  <si>
    <t>1.7.</t>
  </si>
  <si>
    <t>Általános forgalmi adó visszatérítése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</si>
  <si>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</si>
  <si>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</si>
  <si>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</si>
  <si>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</si>
  <si>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</si>
  <si>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</si>
  <si>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</si>
  <si>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</si>
  <si>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</si>
  <si>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</si>
  <si>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</si>
  <si>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</si>
  <si>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</si>
  <si>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</si>
  <si>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</si>
  <si>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</si>
  <si>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</si>
  <si>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- ebből EU támogatás</t>
  </si>
  <si>
    <t>3.</t>
  </si>
  <si>
    <t>Közhatalmi bevételek</t>
  </si>
  <si>
    <t>4.</t>
  </si>
  <si>
    <t>Felhalmozási célú támogatások államháztartáson belülről (4.1.+4.2.)</t>
  </si>
  <si>
    <t>4.1.</t>
  </si>
  <si>
    <t>4.2.</t>
  </si>
  <si>
    <t>Egyéb felhalmozási célú támogatások bevételei államháztartáson belülről</t>
  </si>
  <si>
    <t>4.3.</t>
  </si>
  <si>
    <t>- ebből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</si>
  <si>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</si>
  <si>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</si>
  <si>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</si>
  <si>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</si>
  <si>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</si>
  <si>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</si>
  <si>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</si>
  <si>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</si>
  <si>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</si>
  <si>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 xml:space="preserve">Működési célú átvett pénzeszközök 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</si>
  <si>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</si>
  <si>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</si>
  <si>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</si>
  <si>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</si>
  <si>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</si>
  <si>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</si>
  <si>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</si>
  <si>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</si>
  <si>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</si>
  <si>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</si>
  <si>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</si>
  <si>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</si>
  <si>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</si>
  <si>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</si>
  <si>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</si>
  <si>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</si>
  <si>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</si>
  <si>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</si>
  <si>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</si>
  <si>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</si>
  <si>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</si>
  <si>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</si>
  <si>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</si>
  <si>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</si>
  <si>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</si>
  <si>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- ebből EU-s forrásból tám. megvalósuló programok, projektek kiadásai</t>
  </si>
  <si>
    <t>KIADÁSOK ÖSSZESEN: (1.+2.)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</si>
</sst>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#"/>
    <numFmt numFmtId="165" formatCode="0.0%"/>
  </numFmts>
  <fonts count="20" x14ac:knownFonts="1">
    <font>
      <sz val="10"/>
      <name val="Times New Roman CE"/>
      <charset val="238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12"/>
      <name val="Times New Roman CE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8"/>
      <color theme="1"/>
      <name val="Times New Roman"/>
      <family val="1"/>
      <charset val="238"/>
    </font>
    <font>
      <sz val="8"/>
      <name val="Times New Roman CE"/>
      <family val="1"/>
      <charset val="238"/>
    </font>
    <font>
      <sz val="11"/>
      <name val="Times New Roman CE"/>
      <family val="1"/>
      <charset val="238"/>
    </font>
    <font>
      <sz val="8"/>
      <color theme="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4" fillId="0" borderId="0"/>
    <xf numFmtId="9" fontId="1" fillId="0" borderId="0" applyFont="0" applyFill="0" applyBorder="0" applyAlignment="0" applyProtection="0"/>
  </cellStyleXfs>
  <cellXfs count="109">
    <xf numFmtId="0" fontId="0" fillId="0" borderId="0" xfId="0"/>
    <xf numFmtId="164" fontId="2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0" fontId="0" fillId="0" borderId="0" xfId="1" applyFont="1" applyFill="1" applyAlignment="1" applyProtection="1">
      <alignment horizontal="right" vertical="center"/>
    </xf>
    <xf numFmtId="164" fontId="2" fillId="0" borderId="0" xfId="0" applyNumberFormat="1" applyFont="1" applyFill="1" applyAlignment="1" applyProtection="1">
      <alignment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3" xfId="0" applyFont="1" applyFill="1" applyBorder="1" applyAlignment="1" applyProtection="1">
      <alignment horizontal="center" vertical="center"/>
    </xf>
    <xf numFmtId="49" fontId="5" fillId="0" borderId="4" xfId="0" applyNumberFormat="1" applyFont="1" applyFill="1" applyBorder="1" applyAlignment="1" applyProtection="1">
      <alignment horizontal="right" vertical="center"/>
    </xf>
    <xf numFmtId="0" fontId="6" fillId="0" borderId="0" xfId="0" applyFont="1" applyFill="1" applyAlignment="1" applyProtection="1">
      <alignment vertical="center"/>
    </xf>
    <xf numFmtId="0" fontId="5" fillId="0" borderId="5" xfId="0" applyFont="1" applyFill="1" applyBorder="1" applyAlignment="1" applyProtection="1">
      <alignment horizontal="center" vertical="center" wrapText="1"/>
    </xf>
    <xf numFmtId="0" fontId="5" fillId="0" borderId="6" xfId="0" applyFont="1" applyFill="1" applyBorder="1" applyAlignment="1" applyProtection="1">
      <alignment horizontal="center" vertical="center"/>
    </xf>
    <xf numFmtId="0" fontId="5" fillId="0" borderId="7" xfId="0" applyFont="1" applyFill="1" applyBorder="1" applyAlignment="1" applyProtection="1">
      <alignment horizontal="center" vertical="center"/>
    </xf>
    <xf numFmtId="49" fontId="5" fillId="0" borderId="8" xfId="0" applyNumberFormat="1" applyFont="1" applyFill="1" applyBorder="1" applyAlignment="1" applyProtection="1">
      <alignment horizontal="right" vertical="center"/>
    </xf>
    <xf numFmtId="0" fontId="5" fillId="0" borderId="0" xfId="0" applyFont="1" applyFill="1" applyAlignment="1" applyProtection="1">
      <alignment vertical="center"/>
    </xf>
    <xf numFmtId="0" fontId="7" fillId="0" borderId="0" xfId="0" applyFont="1" applyFill="1" applyAlignment="1" applyProtection="1">
      <alignment horizontal="right"/>
    </xf>
    <xf numFmtId="0" fontId="8" fillId="0" borderId="0" xfId="0" applyFont="1" applyFill="1" applyAlignment="1" applyProtection="1">
      <alignment vertical="center"/>
    </xf>
    <xf numFmtId="0" fontId="5" fillId="0" borderId="9" xfId="0" applyFont="1" applyFill="1" applyBorder="1" applyAlignment="1" applyProtection="1">
      <alignment horizontal="center" vertical="center" wrapText="1"/>
    </xf>
    <xf numFmtId="0" fontId="5" fillId="0" borderId="10" xfId="0" applyFont="1" applyFill="1" applyBorder="1" applyAlignment="1" applyProtection="1">
      <alignment horizontal="center" vertical="center" wrapText="1"/>
    </xf>
    <xf numFmtId="0" fontId="5" fillId="0" borderId="11" xfId="1" applyFont="1" applyFill="1" applyBorder="1" applyAlignment="1" applyProtection="1">
      <alignment horizontal="center" vertical="center" wrapText="1"/>
    </xf>
    <xf numFmtId="0" fontId="5" fillId="0" borderId="12" xfId="1" applyFont="1" applyFill="1" applyBorder="1" applyAlignment="1" applyProtection="1">
      <alignment horizontal="center" vertical="center" wrapText="1"/>
    </xf>
    <xf numFmtId="0" fontId="5" fillId="0" borderId="13" xfId="1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vertical="center" wrapText="1"/>
    </xf>
    <xf numFmtId="0" fontId="9" fillId="0" borderId="14" xfId="0" applyFont="1" applyFill="1" applyBorder="1" applyAlignment="1" applyProtection="1">
      <alignment horizontal="center" vertical="center" wrapText="1"/>
    </xf>
    <xf numFmtId="0" fontId="9" fillId="0" borderId="11" xfId="0" applyFont="1" applyFill="1" applyBorder="1" applyAlignment="1" applyProtection="1">
      <alignment horizontal="center" vertical="center" wrapText="1"/>
    </xf>
    <xf numFmtId="0" fontId="9" fillId="0" borderId="15" xfId="0" applyFont="1" applyFill="1" applyBorder="1" applyAlignment="1" applyProtection="1">
      <alignment horizontal="center" vertical="center" wrapText="1"/>
    </xf>
    <xf numFmtId="0" fontId="9" fillId="0" borderId="13" xfId="0" applyFont="1" applyFill="1" applyBorder="1" applyAlignment="1" applyProtection="1">
      <alignment horizontal="center" vertical="center" wrapText="1"/>
    </xf>
    <xf numFmtId="0" fontId="6" fillId="0" borderId="0" xfId="0" applyFont="1" applyFill="1" applyAlignment="1" applyProtection="1">
      <alignment horizontal="center" vertical="center" wrapText="1"/>
    </xf>
    <xf numFmtId="0" fontId="5" fillId="0" borderId="16" xfId="0" applyFont="1" applyFill="1" applyBorder="1" applyAlignment="1" applyProtection="1">
      <alignment horizontal="center" vertical="center" wrapText="1"/>
    </xf>
    <xf numFmtId="0" fontId="5" fillId="0" borderId="17" xfId="0" applyFont="1" applyFill="1" applyBorder="1" applyAlignment="1" applyProtection="1">
      <alignment horizontal="center" vertical="center" wrapText="1"/>
    </xf>
    <xf numFmtId="164" fontId="5" fillId="0" borderId="18" xfId="0" applyNumberFormat="1" applyFont="1" applyFill="1" applyBorder="1" applyAlignment="1" applyProtection="1">
      <alignment horizontal="center" vertical="center" wrapText="1"/>
    </xf>
    <xf numFmtId="0" fontId="10" fillId="0" borderId="11" xfId="0" applyFont="1" applyFill="1" applyBorder="1" applyAlignment="1" applyProtection="1">
      <alignment horizontal="left" vertical="center" wrapText="1" indent="1"/>
    </xf>
    <xf numFmtId="3" fontId="10" fillId="0" borderId="15" xfId="0" applyNumberFormat="1" applyFont="1" applyFill="1" applyBorder="1" applyAlignment="1" applyProtection="1">
      <alignment horizontal="right" vertical="center" wrapText="1" indent="1"/>
    </xf>
    <xf numFmtId="165" fontId="10" fillId="0" borderId="13" xfId="2" applyNumberFormat="1" applyFont="1" applyFill="1" applyBorder="1" applyAlignment="1" applyProtection="1">
      <alignment horizontal="right" vertical="center" wrapText="1" indent="1"/>
    </xf>
    <xf numFmtId="0" fontId="11" fillId="0" borderId="0" xfId="0" applyFont="1" applyFill="1" applyAlignment="1" applyProtection="1">
      <alignment vertical="center" wrapText="1"/>
    </xf>
    <xf numFmtId="49" fontId="12" fillId="0" borderId="19" xfId="0" applyNumberFormat="1" applyFont="1" applyFill="1" applyBorder="1" applyAlignment="1" applyProtection="1">
      <alignment horizontal="center" vertical="center" wrapText="1"/>
    </xf>
    <xf numFmtId="0" fontId="13" fillId="0" borderId="20" xfId="0" applyFont="1" applyBorder="1" applyAlignment="1" applyProtection="1">
      <alignment horizontal="left" wrapText="1" indent="1"/>
    </xf>
    <xf numFmtId="3" fontId="14" fillId="0" borderId="3" xfId="1" applyNumberFormat="1" applyFont="1" applyFill="1" applyBorder="1" applyAlignment="1" applyProtection="1">
      <alignment horizontal="right" vertical="center" wrapText="1" indent="1"/>
    </xf>
    <xf numFmtId="165" fontId="14" fillId="0" borderId="4" xfId="0" applyNumberFormat="1" applyFont="1" applyFill="1" applyBorder="1" applyAlignment="1" applyProtection="1">
      <alignment horizontal="right" vertical="center" wrapText="1" indent="1"/>
      <protection locked="0"/>
    </xf>
    <xf numFmtId="49" fontId="12" fillId="0" borderId="21" xfId="0" applyNumberFormat="1" applyFont="1" applyFill="1" applyBorder="1" applyAlignment="1" applyProtection="1">
      <alignment horizontal="center" vertical="center" wrapText="1"/>
    </xf>
    <xf numFmtId="0" fontId="13" fillId="0" borderId="22" xfId="0" applyFont="1" applyBorder="1" applyAlignment="1" applyProtection="1">
      <alignment horizontal="left" wrapText="1" indent="1"/>
    </xf>
    <xf numFmtId="3" fontId="14" fillId="0" borderId="23" xfId="1" applyNumberFormat="1" applyFont="1" applyFill="1" applyBorder="1" applyAlignment="1" applyProtection="1">
      <alignment horizontal="right" vertical="center" wrapText="1" indent="1"/>
    </xf>
    <xf numFmtId="165" fontId="14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165" fontId="14" fillId="0" borderId="24" xfId="2" applyNumberFormat="1" applyFont="1" applyFill="1" applyBorder="1" applyAlignment="1" applyProtection="1">
      <alignment horizontal="right" vertical="center" wrapText="1" indent="1"/>
      <protection locked="0"/>
    </xf>
    <xf numFmtId="3" fontId="14" fillId="0" borderId="22" xfId="1" applyNumberFormat="1" applyFont="1" applyFill="1" applyBorder="1" applyAlignment="1" applyProtection="1">
      <alignment horizontal="right" vertical="center" wrapText="1" indent="1"/>
    </xf>
    <xf numFmtId="3" fontId="14" fillId="0" borderId="25" xfId="1" applyNumberFormat="1" applyFont="1" applyFill="1" applyBorder="1" applyAlignment="1" applyProtection="1">
      <alignment horizontal="right" vertical="center" wrapText="1" indent="1"/>
    </xf>
    <xf numFmtId="165" fontId="14" fillId="0" borderId="26" xfId="2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0" xfId="0" applyFont="1" applyFill="1" applyAlignment="1" applyProtection="1">
      <alignment vertical="center" wrapText="1"/>
    </xf>
    <xf numFmtId="0" fontId="16" fillId="0" borderId="22" xfId="1" applyFont="1" applyFill="1" applyBorder="1" applyAlignment="1" applyProtection="1">
      <alignment horizontal="left" vertical="center" wrapText="1" indent="1"/>
    </xf>
    <xf numFmtId="0" fontId="16" fillId="0" borderId="27" xfId="1" applyFont="1" applyFill="1" applyBorder="1" applyAlignment="1" applyProtection="1">
      <alignment horizontal="left" vertical="center" wrapText="1" indent="1"/>
    </xf>
    <xf numFmtId="3" fontId="14" fillId="0" borderId="20" xfId="1" applyNumberFormat="1" applyFont="1" applyFill="1" applyBorder="1" applyAlignment="1" applyProtection="1">
      <alignment horizontal="right" vertical="center" wrapText="1" indent="1"/>
    </xf>
    <xf numFmtId="165" fontId="10" fillId="0" borderId="13" xfId="0" applyNumberFormat="1" applyFont="1" applyFill="1" applyBorder="1" applyAlignment="1" applyProtection="1">
      <alignment horizontal="right" vertical="center" wrapText="1" indent="1"/>
    </xf>
    <xf numFmtId="0" fontId="14" fillId="0" borderId="20" xfId="1" applyFont="1" applyFill="1" applyBorder="1" applyAlignment="1" applyProtection="1">
      <alignment horizontal="left" vertical="center" wrapText="1" indent="1"/>
    </xf>
    <xf numFmtId="3" fontId="14" fillId="0" borderId="28" xfId="1" applyNumberFormat="1" applyFont="1" applyFill="1" applyBorder="1" applyAlignment="1" applyProtection="1">
      <alignment horizontal="right" vertical="center" wrapText="1" indent="1"/>
    </xf>
    <xf numFmtId="0" fontId="14" fillId="0" borderId="22" xfId="1" applyFont="1" applyFill="1" applyBorder="1" applyAlignment="1" applyProtection="1">
      <alignment horizontal="left" vertical="center" wrapText="1" indent="1"/>
    </xf>
    <xf numFmtId="0" fontId="10" fillId="0" borderId="14" xfId="0" applyFont="1" applyFill="1" applyBorder="1" applyAlignment="1" applyProtection="1">
      <alignment horizontal="center" vertical="center" wrapText="1"/>
    </xf>
    <xf numFmtId="0" fontId="10" fillId="0" borderId="11" xfId="1" applyFont="1" applyFill="1" applyBorder="1" applyAlignment="1" applyProtection="1">
      <alignment horizontal="left" vertical="center" wrapText="1" indent="1"/>
    </xf>
    <xf numFmtId="3" fontId="10" fillId="0" borderId="15" xfId="1" applyNumberFormat="1" applyFont="1" applyFill="1" applyBorder="1" applyAlignment="1" applyProtection="1">
      <alignment horizontal="right" vertical="center" wrapText="1" indent="1"/>
    </xf>
    <xf numFmtId="165" fontId="10" fillId="0" borderId="13" xfId="2" applyNumberFormat="1" applyFont="1" applyFill="1" applyBorder="1" applyAlignment="1" applyProtection="1">
      <alignment horizontal="right" vertical="center" wrapText="1" indent="1"/>
      <protection locked="0"/>
    </xf>
    <xf numFmtId="49" fontId="12" fillId="0" borderId="29" xfId="0" applyNumberFormat="1" applyFont="1" applyFill="1" applyBorder="1" applyAlignment="1" applyProtection="1">
      <alignment horizontal="center" vertical="center" wrapText="1"/>
    </xf>
    <xf numFmtId="0" fontId="12" fillId="0" borderId="20" xfId="1" applyFont="1" applyFill="1" applyBorder="1" applyAlignment="1" applyProtection="1">
      <alignment horizontal="left" vertical="center" wrapText="1" indent="1"/>
    </xf>
    <xf numFmtId="3" fontId="12" fillId="0" borderId="28" xfId="1" applyNumberFormat="1" applyFont="1" applyFill="1" applyBorder="1" applyAlignment="1" applyProtection="1">
      <alignment horizontal="right" vertical="center" wrapText="1" indent="1"/>
    </xf>
    <xf numFmtId="165" fontId="12" fillId="0" borderId="30" xfId="0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22" xfId="1" applyFont="1" applyFill="1" applyBorder="1" applyAlignment="1" applyProtection="1">
      <alignment horizontal="left" vertical="center" wrapText="1" indent="1"/>
    </xf>
    <xf numFmtId="3" fontId="12" fillId="0" borderId="25" xfId="1" applyNumberFormat="1" applyFont="1" applyFill="1" applyBorder="1" applyAlignment="1" applyProtection="1">
      <alignment horizontal="right" vertical="center" wrapText="1" indent="1"/>
    </xf>
    <xf numFmtId="165" fontId="12" fillId="0" borderId="26" xfId="0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31" xfId="1" quotePrefix="1" applyFont="1" applyFill="1" applyBorder="1" applyAlignment="1" applyProtection="1">
      <alignment horizontal="left" vertical="center" wrapText="1" indent="1"/>
    </xf>
    <xf numFmtId="3" fontId="12" fillId="0" borderId="6" xfId="1" quotePrefix="1" applyNumberFormat="1" applyFont="1" applyFill="1" applyBorder="1" applyAlignment="1" applyProtection="1">
      <alignment horizontal="right" vertical="center" wrapText="1" indent="1"/>
    </xf>
    <xf numFmtId="3" fontId="12" fillId="0" borderId="32" xfId="1" quotePrefix="1" applyNumberFormat="1" applyFont="1" applyFill="1" applyBorder="1" applyAlignment="1" applyProtection="1">
      <alignment horizontal="right" vertical="center" wrapText="1" indent="1"/>
    </xf>
    <xf numFmtId="165" fontId="12" fillId="0" borderId="33" xfId="0" applyNumberFormat="1" applyFont="1" applyFill="1" applyBorder="1" applyAlignment="1" applyProtection="1">
      <alignment horizontal="right" vertical="center" wrapText="1" indent="1"/>
      <protection locked="0"/>
    </xf>
    <xf numFmtId="3" fontId="10" fillId="0" borderId="34" xfId="1" applyNumberFormat="1" applyFont="1" applyFill="1" applyBorder="1" applyAlignment="1" applyProtection="1">
      <alignment horizontal="right" vertical="center" wrapText="1" indent="1"/>
    </xf>
    <xf numFmtId="3" fontId="12" fillId="0" borderId="22" xfId="1" applyNumberFormat="1" applyFont="1" applyFill="1" applyBorder="1" applyAlignment="1" applyProtection="1">
      <alignment horizontal="right" vertical="center" wrapText="1" indent="1"/>
    </xf>
    <xf numFmtId="0" fontId="12" fillId="0" borderId="31" xfId="1" applyFont="1" applyFill="1" applyBorder="1" applyAlignment="1" applyProtection="1">
      <alignment horizontal="left" vertical="center" wrapText="1" indent="1"/>
    </xf>
    <xf numFmtId="3" fontId="12" fillId="0" borderId="34" xfId="1" applyNumberFormat="1" applyFont="1" applyFill="1" applyBorder="1" applyAlignment="1" applyProtection="1">
      <alignment horizontal="right" vertical="center" wrapText="1" indent="1"/>
    </xf>
    <xf numFmtId="165" fontId="10" fillId="0" borderId="13" xfId="0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15" xfId="1" applyFont="1" applyFill="1" applyBorder="1" applyAlignment="1" applyProtection="1">
      <alignment horizontal="left" vertical="center" wrapText="1" indent="1"/>
    </xf>
    <xf numFmtId="3" fontId="10" fillId="0" borderId="11" xfId="1" applyNumberFormat="1" applyFont="1" applyFill="1" applyBorder="1" applyAlignment="1" applyProtection="1">
      <alignment horizontal="right" vertical="center" wrapText="1" indent="1"/>
    </xf>
    <xf numFmtId="165" fontId="10" fillId="0" borderId="35" xfId="0" applyNumberFormat="1" applyFont="1" applyFill="1" applyBorder="1" applyAlignment="1" applyProtection="1">
      <alignment horizontal="right" vertical="center" wrapText="1" indent="1"/>
      <protection locked="0"/>
    </xf>
    <xf numFmtId="165" fontId="10" fillId="0" borderId="35" xfId="2" applyNumberFormat="1" applyFont="1" applyFill="1" applyBorder="1" applyAlignment="1" applyProtection="1">
      <alignment horizontal="right" vertical="center" wrapText="1" indent="1"/>
    </xf>
    <xf numFmtId="3" fontId="11" fillId="0" borderId="0" xfId="0" applyNumberFormat="1" applyFont="1" applyFill="1" applyAlignment="1" applyProtection="1">
      <alignment vertical="center" wrapText="1"/>
    </xf>
    <xf numFmtId="0" fontId="17" fillId="0" borderId="14" xfId="0" applyFont="1" applyBorder="1" applyAlignment="1" applyProtection="1">
      <alignment horizontal="center" vertical="center" wrapText="1"/>
    </xf>
    <xf numFmtId="165" fontId="12" fillId="0" borderId="30" xfId="2" applyNumberFormat="1" applyFont="1" applyFill="1" applyBorder="1" applyAlignment="1" applyProtection="1">
      <alignment horizontal="right" vertical="center" wrapText="1" indent="1"/>
      <protection locked="0"/>
    </xf>
    <xf numFmtId="165" fontId="12" fillId="0" borderId="26" xfId="2" applyNumberFormat="1" applyFont="1" applyFill="1" applyBorder="1" applyAlignment="1" applyProtection="1">
      <alignment horizontal="right" vertical="center" wrapText="1" indent="1"/>
      <protection locked="0"/>
    </xf>
    <xf numFmtId="165" fontId="10" fillId="0" borderId="33" xfId="2" applyNumberFormat="1" applyFont="1" applyFill="1" applyBorder="1" applyAlignment="1" applyProtection="1">
      <alignment horizontal="right" vertical="center" wrapText="1" indent="1"/>
      <protection locked="0"/>
    </xf>
    <xf numFmtId="0" fontId="18" fillId="0" borderId="12" xfId="0" applyFont="1" applyBorder="1" applyAlignment="1" applyProtection="1">
      <alignment horizontal="left" wrapText="1" indent="1"/>
    </xf>
    <xf numFmtId="3" fontId="18" fillId="0" borderId="11" xfId="0" applyNumberFormat="1" applyFont="1" applyBorder="1" applyAlignment="1" applyProtection="1">
      <alignment horizontal="right" vertical="center" wrapText="1" indent="1"/>
    </xf>
    <xf numFmtId="165" fontId="9" fillId="0" borderId="35" xfId="2" applyNumberFormat="1" applyFont="1" applyFill="1" applyBorder="1" applyAlignment="1" applyProtection="1">
      <alignment horizontal="right" vertical="center" wrapText="1" indent="1"/>
    </xf>
    <xf numFmtId="3" fontId="15" fillId="0" borderId="0" xfId="0" applyNumberFormat="1" applyFont="1" applyFill="1" applyAlignment="1" applyProtection="1">
      <alignment vertical="center" wrapText="1"/>
    </xf>
    <xf numFmtId="0" fontId="14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left" vertical="center" wrapText="1" indent="1"/>
    </xf>
    <xf numFmtId="3" fontId="5" fillId="0" borderId="0" xfId="0" applyNumberFormat="1" applyFont="1" applyFill="1" applyBorder="1" applyAlignment="1" applyProtection="1">
      <alignment horizontal="right" vertical="center" wrapText="1" indent="1"/>
    </xf>
    <xf numFmtId="165" fontId="9" fillId="0" borderId="0" xfId="0" applyNumberFormat="1" applyFont="1" applyFill="1" applyBorder="1" applyAlignment="1" applyProtection="1">
      <alignment horizontal="right" vertical="center" wrapText="1" indent="1"/>
    </xf>
    <xf numFmtId="0" fontId="14" fillId="0" borderId="0" xfId="0" applyFont="1" applyFill="1" applyAlignment="1" applyProtection="1">
      <alignment horizontal="left" vertical="center" wrapText="1"/>
    </xf>
    <xf numFmtId="0" fontId="14" fillId="0" borderId="0" xfId="0" applyFont="1" applyFill="1" applyAlignment="1" applyProtection="1">
      <alignment vertical="center" wrapText="1"/>
    </xf>
    <xf numFmtId="3" fontId="14" fillId="0" borderId="0" xfId="0" applyNumberFormat="1" applyFont="1" applyFill="1" applyAlignment="1" applyProtection="1">
      <alignment horizontal="right" vertical="center" wrapText="1" indent="1"/>
    </xf>
    <xf numFmtId="165" fontId="14" fillId="0" borderId="0" xfId="0" applyNumberFormat="1" applyFont="1" applyFill="1" applyAlignment="1" applyProtection="1">
      <alignment horizontal="right" vertical="center" wrapText="1" indent="1"/>
    </xf>
    <xf numFmtId="0" fontId="9" fillId="0" borderId="9" xfId="0" applyFont="1" applyFill="1" applyBorder="1" applyAlignment="1" applyProtection="1">
      <alignment horizontal="center" vertical="center" wrapText="1"/>
    </xf>
    <xf numFmtId="0" fontId="5" fillId="0" borderId="12" xfId="0" applyFont="1" applyFill="1" applyBorder="1" applyAlignment="1" applyProtection="1">
      <alignment horizontal="center" vertical="center" wrapText="1"/>
    </xf>
    <xf numFmtId="3" fontId="5" fillId="0" borderId="12" xfId="0" applyNumberFormat="1" applyFont="1" applyFill="1" applyBorder="1" applyAlignment="1" applyProtection="1">
      <alignment horizontal="right" vertical="center" wrapText="1" indent="1"/>
    </xf>
    <xf numFmtId="165" fontId="9" fillId="0" borderId="35" xfId="0" applyNumberFormat="1" applyFont="1" applyFill="1" applyBorder="1" applyAlignment="1" applyProtection="1">
      <alignment horizontal="right" vertical="center" wrapText="1" indent="1"/>
    </xf>
    <xf numFmtId="0" fontId="19" fillId="0" borderId="0" xfId="0" applyFont="1" applyFill="1" applyAlignment="1" applyProtection="1">
      <alignment vertical="center" wrapText="1"/>
    </xf>
    <xf numFmtId="3" fontId="0" fillId="0" borderId="0" xfId="0" applyNumberFormat="1" applyFill="1" applyAlignment="1" applyProtection="1">
      <alignment vertical="center" wrapText="1"/>
    </xf>
    <xf numFmtId="165" fontId="12" fillId="0" borderId="24" xfId="2" applyNumberFormat="1" applyFont="1" applyFill="1" applyBorder="1" applyAlignment="1" applyProtection="1">
      <alignment horizontal="right" vertical="center" wrapText="1" indent="1"/>
      <protection locked="0"/>
    </xf>
    <xf numFmtId="165" fontId="12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11" xfId="0" applyFont="1" applyFill="1" applyBorder="1" applyAlignment="1" applyProtection="1">
      <alignment horizontal="left" vertical="center" wrapText="1" indent="1"/>
    </xf>
    <xf numFmtId="3" fontId="5" fillId="0" borderId="15" xfId="0" applyNumberFormat="1" applyFont="1" applyFill="1" applyBorder="1" applyAlignment="1" applyProtection="1">
      <alignment horizontal="right" vertical="center" wrapText="1" indent="1"/>
    </xf>
    <xf numFmtId="165" fontId="9" fillId="0" borderId="13" xfId="2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horizontal="right" vertical="center" wrapText="1" indent="1"/>
    </xf>
  </cellXfs>
  <cellStyles count="3">
    <cellStyle name="Normál" xfId="0" builtinId="0"/>
    <cellStyle name="Normál_KVRENMUNKA" xfId="1"/>
    <cellStyle name="Százalék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sa320\kozos3\1.%20DOKUMENTUMOK\1.%20RENDELETEK\K&#214;LTS&#201;GVET&#201;S%20Z&#193;RSZ&#193;MAD&#193;S\2016%20&#233;vi%20kv-rend.m&#243;d-6\6-4-kv.%20rend.%20m&#243;d%20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sz.mell."/>
      <sheetName val="2.sz.mell."/>
      <sheetName val="3.sz.mell."/>
      <sheetName val="4.sz.mell."/>
      <sheetName val="5.sz.mell."/>
      <sheetName val="6.sz.mell."/>
    </sheetNames>
    <sheetDataSet>
      <sheetData sheetId="0">
        <row r="25">
          <cell r="D25">
            <v>66997</v>
          </cell>
        </row>
      </sheetData>
      <sheetData sheetId="1">
        <row r="25">
          <cell r="D25">
            <v>0</v>
          </cell>
        </row>
      </sheetData>
      <sheetData sheetId="2">
        <row r="25">
          <cell r="D25">
            <v>0</v>
          </cell>
        </row>
      </sheetData>
      <sheetData sheetId="3">
        <row r="25">
          <cell r="D25">
            <v>0</v>
          </cell>
        </row>
      </sheetData>
      <sheetData sheetId="4">
        <row r="25">
          <cell r="E25">
            <v>6739</v>
          </cell>
        </row>
      </sheetData>
      <sheetData sheetId="5">
        <row r="25">
          <cell r="F2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57"/>
  <sheetViews>
    <sheetView tabSelected="1" view="pageBreakPreview" zoomScale="60" zoomScaleNormal="100" workbookViewId="0">
      <selection activeCell="F1" sqref="F1"/>
    </sheetView>
  </sheetViews>
  <sheetFormatPr defaultRowHeight="12.75" x14ac:dyDescent="0.2"/>
  <cols>
    <col min="1" max="1" width="12.33203125" style="107" customWidth="1"/>
    <col min="2" max="2" width="61" style="22" customWidth="1"/>
    <col min="3" max="3" width="17.1640625" style="22" customWidth="1"/>
    <col min="4" max="5" width="16.83203125" style="22" customWidth="1"/>
    <col min="6" max="6" width="17.1640625" style="22" customWidth="1"/>
    <col min="7" max="7" width="15.33203125" style="22" customWidth="1"/>
    <col min="8" max="16384" width="9.33203125" style="22"/>
  </cols>
  <sheetData>
    <row r="1" spans="1:6" s="4" customFormat="1" ht="21" customHeight="1" thickBot="1" x14ac:dyDescent="0.25">
      <c r="A1" s="1"/>
      <c r="B1" s="2"/>
      <c r="C1" s="2"/>
      <c r="D1" s="2"/>
      <c r="E1" s="2"/>
      <c r="F1" s="3" t="s">
        <v>0</v>
      </c>
    </row>
    <row r="2" spans="1:6" s="9" customFormat="1" ht="25.5" customHeight="1" x14ac:dyDescent="0.2">
      <c r="A2" s="5"/>
      <c r="B2" s="6" t="s">
        <v>1</v>
      </c>
      <c r="C2" s="7"/>
      <c r="D2" s="7"/>
      <c r="E2" s="7"/>
      <c r="F2" s="8" t="s">
        <v>2</v>
      </c>
    </row>
    <row r="3" spans="1:6" s="9" customFormat="1" ht="30" customHeight="1" thickBot="1" x14ac:dyDescent="0.25">
      <c r="A3" s="10" t="s">
        <v>3</v>
      </c>
      <c r="B3" s="11" t="s">
        <v>4</v>
      </c>
      <c r="C3" s="12"/>
      <c r="D3" s="11"/>
      <c r="E3" s="11"/>
      <c r="F3" s="13" t="s">
        <v>2</v>
      </c>
    </row>
    <row r="4" spans="1:6" s="16" customFormat="1" ht="15.95" customHeight="1" thickBot="1" x14ac:dyDescent="0.3">
      <c r="A4" s="14"/>
      <c r="B4" s="14"/>
      <c r="C4" s="14"/>
      <c r="D4" s="14"/>
      <c r="E4" s="14"/>
      <c r="F4" s="15" t="s">
        <v>5</v>
      </c>
    </row>
    <row r="5" spans="1:6" ht="36.75" thickBot="1" x14ac:dyDescent="0.25">
      <c r="A5" s="17" t="s">
        <v>6</v>
      </c>
      <c r="B5" s="18" t="s">
        <v>7</v>
      </c>
      <c r="C5" s="19" t="s">
        <v>8</v>
      </c>
      <c r="D5" s="19" t="s">
        <v>9</v>
      </c>
      <c r="E5" s="20" t="s">
        <v>10</v>
      </c>
      <c r="F5" s="21" t="s">
        <v>11</v>
      </c>
    </row>
    <row r="6" spans="1:6" s="27" customFormat="1" ht="12.95" customHeight="1" thickBot="1" x14ac:dyDescent="0.25">
      <c r="A6" s="23"/>
      <c r="B6" s="24" t="s">
        <v>12</v>
      </c>
      <c r="C6" s="25" t="s">
        <v>13</v>
      </c>
      <c r="D6" s="25" t="s">
        <v>14</v>
      </c>
      <c r="E6" s="25" t="s">
        <v>15</v>
      </c>
      <c r="F6" s="26" t="s">
        <v>16</v>
      </c>
    </row>
    <row r="7" spans="1:6" s="27" customFormat="1" ht="15.95" customHeight="1" thickBot="1" x14ac:dyDescent="0.25">
      <c r="A7" s="28"/>
      <c r="B7" s="29" t="s">
        <v>17</v>
      </c>
      <c r="C7" s="29"/>
      <c r="D7" s="29"/>
      <c r="E7" s="29"/>
      <c r="F7" s="30"/>
    </row>
    <row r="8" spans="1:6" s="34" customFormat="1" ht="12" customHeight="1" thickBot="1" x14ac:dyDescent="0.25">
      <c r="A8" s="23" t="s">
        <v>18</v>
      </c>
      <c r="B8" s="31" t="s">
        <v>19</v>
      </c>
      <c r="C8" s="32">
        <f>SUM(C9:C18)</f>
        <v>16493</v>
      </c>
      <c r="D8" s="32">
        <f>SUM(D9:D18)</f>
        <v>16493</v>
      </c>
      <c r="E8" s="32">
        <f>SUM(E9:E19)</f>
        <v>20957</v>
      </c>
      <c r="F8" s="33">
        <f>+E8/D8</f>
        <v>1.2706602801188382</v>
      </c>
    </row>
    <row r="9" spans="1:6" s="34" customFormat="1" ht="12" customHeight="1" x14ac:dyDescent="0.2">
      <c r="A9" s="35" t="s">
        <v>20</v>
      </c>
      <c r="B9" s="36" t="s">
        <v>21</v>
      </c>
      <c r="C9" s="37"/>
      <c r="D9" s="37"/>
      <c r="E9" s="37"/>
      <c r="F9" s="38"/>
    </row>
    <row r="10" spans="1:6" s="34" customFormat="1" ht="12" customHeight="1" x14ac:dyDescent="0.2">
      <c r="A10" s="39" t="s">
        <v>22</v>
      </c>
      <c r="B10" s="40" t="s">
        <v>23</v>
      </c>
      <c r="C10" s="41">
        <v>64</v>
      </c>
      <c r="D10" s="41">
        <v>64</v>
      </c>
      <c r="E10" s="41">
        <f>48192-46172</f>
        <v>2020</v>
      </c>
      <c r="F10" s="42">
        <f>+E10/D10</f>
        <v>31.5625</v>
      </c>
    </row>
    <row r="11" spans="1:6" s="34" customFormat="1" ht="12" customHeight="1" x14ac:dyDescent="0.2">
      <c r="A11" s="39" t="s">
        <v>24</v>
      </c>
      <c r="B11" s="40" t="s">
        <v>25</v>
      </c>
      <c r="C11" s="41">
        <v>5649</v>
      </c>
      <c r="D11" s="41">
        <v>5649</v>
      </c>
      <c r="E11" s="41">
        <f>5758-1152</f>
        <v>4606</v>
      </c>
      <c r="F11" s="43">
        <f>+E11/D11</f>
        <v>0.81536555142503098</v>
      </c>
    </row>
    <row r="12" spans="1:6" s="34" customFormat="1" ht="12" customHeight="1" x14ac:dyDescent="0.2">
      <c r="A12" s="39" t="s">
        <v>26</v>
      </c>
      <c r="B12" s="40" t="s">
        <v>27</v>
      </c>
      <c r="C12" s="41"/>
      <c r="D12" s="41"/>
      <c r="E12" s="41"/>
      <c r="F12" s="43"/>
    </row>
    <row r="13" spans="1:6" s="34" customFormat="1" ht="12" customHeight="1" x14ac:dyDescent="0.2">
      <c r="A13" s="39" t="s">
        <v>28</v>
      </c>
      <c r="B13" s="40" t="s">
        <v>29</v>
      </c>
      <c r="C13" s="41">
        <v>8488</v>
      </c>
      <c r="D13" s="41">
        <v>8488</v>
      </c>
      <c r="E13" s="41">
        <f>9719-443</f>
        <v>9276</v>
      </c>
      <c r="F13" s="43">
        <f>+E13/D13</f>
        <v>1.092836946277097</v>
      </c>
    </row>
    <row r="14" spans="1:6" s="34" customFormat="1" ht="12" customHeight="1" x14ac:dyDescent="0.2">
      <c r="A14" s="39" t="s">
        <v>30</v>
      </c>
      <c r="B14" s="40" t="s">
        <v>31</v>
      </c>
      <c r="C14" s="41">
        <v>2292</v>
      </c>
      <c r="D14" s="41">
        <v>2292</v>
      </c>
      <c r="E14" s="41">
        <f>17209-12563</f>
        <v>4646</v>
      </c>
      <c r="F14" s="43">
        <f>+E14/D14</f>
        <v>2.0270506108202442</v>
      </c>
    </row>
    <row r="15" spans="1:6" s="34" customFormat="1" ht="12" customHeight="1" x14ac:dyDescent="0.2">
      <c r="A15" s="39" t="s">
        <v>32</v>
      </c>
      <c r="B15" s="40" t="s">
        <v>33</v>
      </c>
      <c r="C15" s="44"/>
      <c r="D15" s="44"/>
      <c r="E15" s="41">
        <v>286</v>
      </c>
      <c r="F15" s="43"/>
    </row>
    <row r="16" spans="1:6" s="34" customFormat="1" ht="12" customHeight="1" x14ac:dyDescent="0.2">
      <c r="A16" s="39" t="s">
        <v>34</v>
      </c>
      <c r="B16" s="40" t="s">
        <v>35</v>
      </c>
      <c r="C16" s="45"/>
      <c r="D16" s="45"/>
      <c r="E16" s="45">
        <v>2</v>
      </c>
      <c r="F16" s="46"/>
    </row>
    <row r="17" spans="1:6" s="47" customFormat="1" ht="12" customHeight="1" x14ac:dyDescent="0.2">
      <c r="A17" s="39" t="s">
        <v>36</v>
      </c>
      <c r="B17" s="40" t="s">
        <v>37</v>
      </c>
      <c r="C17" s="41"/>
      <c r="D17" s="41"/>
      <c r="E17" s="41"/>
      <c r="F17" s="43"/>
    </row>
    <row r="18" spans="1:6" s="47" customFormat="1" ht="12" customHeight="1" x14ac:dyDescent="0.2">
      <c r="A18" s="39" t="s">
        <v>38</v>
      </c>
      <c r="B18" s="48" t="s">
        <v>39</v>
      </c>
      <c r="C18" s="44"/>
      <c r="D18" s="44"/>
      <c r="E18" s="44"/>
      <c r="F18" s="43"/>
    </row>
    <row r="19" spans="1:6" s="47" customFormat="1" ht="12" customHeight="1" thickBot="1" x14ac:dyDescent="0.25">
      <c r="A19" s="39" t="s">
        <v>40</v>
      </c>
      <c r="B19" s="49" t="s">
        <v>41</v>
      </c>
      <c r="C19" s="50"/>
      <c r="D19" s="45"/>
      <c r="E19" s="45">
        <f>321-200</f>
        <v>121</v>
      </c>
      <c r="F19" s="46"/>
    </row>
    <row r="20" spans="1:6" s="34" customFormat="1" ht="21.75" customHeight="1" thickBot="1" x14ac:dyDescent="0.25">
      <c r="A20" s="23" t="s">
        <v>42</v>
      </c>
      <c r="B20" s="31" t="s">
        <v>43</v>
      </c>
      <c r="C20" s="32"/>
      <c r="D20" s="32">
        <f>SUM(D21:D23)</f>
        <v>879</v>
      </c>
      <c r="E20" s="32">
        <f>SUM(E21:E23)</f>
        <v>879</v>
      </c>
      <c r="F20" s="51"/>
    </row>
    <row r="21" spans="1:6" s="47" customFormat="1" ht="12" customHeight="1" x14ac:dyDescent="0.2">
      <c r="A21" s="39" t="s">
        <v>44</v>
      </c>
      <c r="B21" s="52" t="s">
        <v>45</v>
      </c>
      <c r="C21" s="53"/>
      <c r="D21" s="53"/>
      <c r="E21" s="53"/>
      <c r="F21" s="42"/>
    </row>
    <row r="22" spans="1:6" s="47" customFormat="1" ht="12" customHeight="1" x14ac:dyDescent="0.2">
      <c r="A22" s="39" t="s">
        <v>46</v>
      </c>
      <c r="B22" s="54" t="s">
        <v>47</v>
      </c>
      <c r="C22" s="41"/>
      <c r="D22" s="41"/>
      <c r="E22" s="41"/>
      <c r="F22" s="42"/>
    </row>
    <row r="23" spans="1:6" s="47" customFormat="1" ht="12" customHeight="1" x14ac:dyDescent="0.2">
      <c r="A23" s="39" t="s">
        <v>48</v>
      </c>
      <c r="B23" s="54" t="s">
        <v>49</v>
      </c>
      <c r="C23" s="41"/>
      <c r="D23" s="41">
        <v>879</v>
      </c>
      <c r="E23" s="41">
        <v>879</v>
      </c>
      <c r="F23" s="42"/>
    </row>
    <row r="24" spans="1:6" s="47" customFormat="1" ht="12" customHeight="1" thickBot="1" x14ac:dyDescent="0.25">
      <c r="A24" s="39" t="s">
        <v>50</v>
      </c>
      <c r="B24" s="54" t="s">
        <v>51</v>
      </c>
      <c r="C24" s="41"/>
      <c r="D24" s="41"/>
      <c r="E24" s="41"/>
      <c r="F24" s="42"/>
    </row>
    <row r="25" spans="1:6" s="47" customFormat="1" ht="12" customHeight="1" thickBot="1" x14ac:dyDescent="0.25">
      <c r="A25" s="55" t="s">
        <v>52</v>
      </c>
      <c r="B25" s="56" t="s">
        <v>53</v>
      </c>
      <c r="C25" s="57"/>
      <c r="D25" s="57"/>
      <c r="E25" s="57"/>
      <c r="F25" s="58"/>
    </row>
    <row r="26" spans="1:6" s="47" customFormat="1" ht="23.25" customHeight="1" thickBot="1" x14ac:dyDescent="0.25">
      <c r="A26" s="55" t="s">
        <v>54</v>
      </c>
      <c r="B26" s="56" t="s">
        <v>55</v>
      </c>
      <c r="C26" s="57"/>
      <c r="D26" s="57"/>
      <c r="E26" s="57"/>
      <c r="F26" s="51"/>
    </row>
    <row r="27" spans="1:6" s="47" customFormat="1" ht="12" customHeight="1" x14ac:dyDescent="0.2">
      <c r="A27" s="59" t="s">
        <v>56</v>
      </c>
      <c r="B27" s="60" t="s">
        <v>47</v>
      </c>
      <c r="C27" s="61"/>
      <c r="D27" s="61"/>
      <c r="E27" s="61"/>
      <c r="F27" s="62"/>
    </row>
    <row r="28" spans="1:6" s="47" customFormat="1" ht="12" customHeight="1" x14ac:dyDescent="0.2">
      <c r="A28" s="59" t="s">
        <v>57</v>
      </c>
      <c r="B28" s="63" t="s">
        <v>58</v>
      </c>
      <c r="C28" s="64"/>
      <c r="D28" s="64"/>
      <c r="E28" s="64"/>
      <c r="F28" s="65"/>
    </row>
    <row r="29" spans="1:6" s="47" customFormat="1" ht="12" customHeight="1" thickBot="1" x14ac:dyDescent="0.25">
      <c r="A29" s="39" t="s">
        <v>59</v>
      </c>
      <c r="B29" s="66" t="s">
        <v>60</v>
      </c>
      <c r="C29" s="67"/>
      <c r="D29" s="67"/>
      <c r="E29" s="68"/>
      <c r="F29" s="69"/>
    </row>
    <row r="30" spans="1:6" s="47" customFormat="1" ht="12" customHeight="1" thickBot="1" x14ac:dyDescent="0.25">
      <c r="A30" s="55" t="s">
        <v>61</v>
      </c>
      <c r="B30" s="56" t="s">
        <v>62</v>
      </c>
      <c r="C30" s="70">
        <f>SUM(C31:C33)</f>
        <v>350</v>
      </c>
      <c r="D30" s="70">
        <f>SUM(D31:D33)</f>
        <v>350</v>
      </c>
      <c r="E30" s="70">
        <f>SUM(E31:E33)</f>
        <v>276</v>
      </c>
      <c r="F30" s="51"/>
    </row>
    <row r="31" spans="1:6" s="47" customFormat="1" ht="12" customHeight="1" x14ac:dyDescent="0.2">
      <c r="A31" s="59" t="s">
        <v>63</v>
      </c>
      <c r="B31" s="60" t="s">
        <v>64</v>
      </c>
      <c r="C31" s="61"/>
      <c r="D31" s="61"/>
      <c r="E31" s="61"/>
      <c r="F31" s="62"/>
    </row>
    <row r="32" spans="1:6" s="47" customFormat="1" ht="12" customHeight="1" x14ac:dyDescent="0.2">
      <c r="A32" s="59" t="s">
        <v>65</v>
      </c>
      <c r="B32" s="63" t="s">
        <v>66</v>
      </c>
      <c r="C32" s="71"/>
      <c r="D32" s="71"/>
      <c r="E32" s="71"/>
      <c r="F32" s="65"/>
    </row>
    <row r="33" spans="1:7" s="47" customFormat="1" ht="12" customHeight="1" thickBot="1" x14ac:dyDescent="0.25">
      <c r="A33" s="39" t="s">
        <v>67</v>
      </c>
      <c r="B33" s="72" t="s">
        <v>68</v>
      </c>
      <c r="C33" s="73">
        <v>350</v>
      </c>
      <c r="D33" s="73">
        <v>350</v>
      </c>
      <c r="E33" s="73">
        <v>276</v>
      </c>
      <c r="F33" s="69"/>
    </row>
    <row r="34" spans="1:7" s="34" customFormat="1" ht="12" customHeight="1" thickBot="1" x14ac:dyDescent="0.25">
      <c r="A34" s="55" t="s">
        <v>69</v>
      </c>
      <c r="B34" s="56" t="s">
        <v>70</v>
      </c>
      <c r="C34" s="57"/>
      <c r="D34" s="57"/>
      <c r="E34" s="57"/>
      <c r="F34" s="74"/>
    </row>
    <row r="35" spans="1:7" s="34" customFormat="1" ht="12" customHeight="1" thickBot="1" x14ac:dyDescent="0.25">
      <c r="A35" s="55" t="s">
        <v>71</v>
      </c>
      <c r="B35" s="75" t="s">
        <v>72</v>
      </c>
      <c r="C35" s="76"/>
      <c r="D35" s="76"/>
      <c r="E35" s="76"/>
      <c r="F35" s="77"/>
    </row>
    <row r="36" spans="1:7" s="34" customFormat="1" ht="12" customHeight="1" thickBot="1" x14ac:dyDescent="0.25">
      <c r="A36" s="23" t="s">
        <v>73</v>
      </c>
      <c r="B36" s="75" t="s">
        <v>74</v>
      </c>
      <c r="C36" s="76">
        <f>C8+C20+C25+C26+C30+C34+C35</f>
        <v>16843</v>
      </c>
      <c r="D36" s="76">
        <f>D8+D20+D25+D26+D30+D34+D35</f>
        <v>17722</v>
      </c>
      <c r="E36" s="76">
        <f>E8+E20+E25+E26+E30+E34+E35</f>
        <v>22112</v>
      </c>
      <c r="F36" s="78">
        <f>+E36/D36</f>
        <v>1.2477147048865818</v>
      </c>
      <c r="G36" s="79"/>
    </row>
    <row r="37" spans="1:7" s="34" customFormat="1" ht="12" customHeight="1" thickBot="1" x14ac:dyDescent="0.25">
      <c r="A37" s="80" t="s">
        <v>75</v>
      </c>
      <c r="B37" s="75" t="s">
        <v>76</v>
      </c>
      <c r="C37" s="76">
        <f>SUM(C38:C40)</f>
        <v>211773</v>
      </c>
      <c r="D37" s="76">
        <f>SUM(D38:D40)</f>
        <v>199687</v>
      </c>
      <c r="E37" s="76">
        <f>SUM(E38:E40)</f>
        <v>192353</v>
      </c>
      <c r="F37" s="78">
        <f>+E37/D37</f>
        <v>0.96327252149614151</v>
      </c>
    </row>
    <row r="38" spans="1:7" s="34" customFormat="1" ht="12" customHeight="1" x14ac:dyDescent="0.2">
      <c r="A38" s="59" t="s">
        <v>77</v>
      </c>
      <c r="B38" s="60" t="s">
        <v>78</v>
      </c>
      <c r="C38" s="61"/>
      <c r="D38" s="61">
        <v>1129</v>
      </c>
      <c r="E38" s="61">
        <v>1129</v>
      </c>
      <c r="F38" s="81">
        <v>1</v>
      </c>
    </row>
    <row r="39" spans="1:7" s="34" customFormat="1" ht="12" customHeight="1" x14ac:dyDescent="0.2">
      <c r="A39" s="59" t="s">
        <v>79</v>
      </c>
      <c r="B39" s="63" t="s">
        <v>80</v>
      </c>
      <c r="C39" s="71"/>
      <c r="D39" s="71"/>
      <c r="E39" s="71"/>
      <c r="F39" s="82"/>
    </row>
    <row r="40" spans="1:7" s="47" customFormat="1" ht="12" customHeight="1" thickBot="1" x14ac:dyDescent="0.25">
      <c r="A40" s="39" t="s">
        <v>81</v>
      </c>
      <c r="B40" s="72" t="s">
        <v>82</v>
      </c>
      <c r="C40" s="70">
        <v>211773</v>
      </c>
      <c r="D40" s="70">
        <v>198558</v>
      </c>
      <c r="E40" s="70">
        <f>189424+1800</f>
        <v>191224</v>
      </c>
      <c r="F40" s="83">
        <f>+E40/D40</f>
        <v>0.96306368919912566</v>
      </c>
    </row>
    <row r="41" spans="1:7" s="47" customFormat="1" ht="15" customHeight="1" thickBot="1" x14ac:dyDescent="0.25">
      <c r="A41" s="80" t="s">
        <v>83</v>
      </c>
      <c r="B41" s="84" t="s">
        <v>84</v>
      </c>
      <c r="C41" s="85">
        <f>C36+C40</f>
        <v>228616</v>
      </c>
      <c r="D41" s="85">
        <f>D36+D37</f>
        <v>217409</v>
      </c>
      <c r="E41" s="85">
        <f>E36+E37</f>
        <v>214465</v>
      </c>
      <c r="F41" s="86">
        <f>+E41/D41</f>
        <v>0.9864587022616359</v>
      </c>
      <c r="G41" s="87"/>
    </row>
    <row r="42" spans="1:7" s="47" customFormat="1" ht="15" customHeight="1" x14ac:dyDescent="0.2">
      <c r="A42" s="88"/>
      <c r="B42" s="89"/>
      <c r="C42" s="90"/>
      <c r="D42" s="90"/>
      <c r="E42" s="90"/>
      <c r="F42" s="91"/>
    </row>
    <row r="43" spans="1:7" ht="13.5" thickBot="1" x14ac:dyDescent="0.25">
      <c r="A43" s="92"/>
      <c r="B43" s="93"/>
      <c r="C43" s="94"/>
      <c r="D43" s="94"/>
      <c r="E43" s="94"/>
      <c r="F43" s="95"/>
    </row>
    <row r="44" spans="1:7" s="27" customFormat="1" ht="16.5" customHeight="1" thickBot="1" x14ac:dyDescent="0.25">
      <c r="A44" s="96"/>
      <c r="B44" s="97" t="s">
        <v>85</v>
      </c>
      <c r="C44" s="98"/>
      <c r="D44" s="98"/>
      <c r="E44" s="98"/>
      <c r="F44" s="99"/>
    </row>
    <row r="45" spans="1:7" s="100" customFormat="1" ht="12" customHeight="1" thickBot="1" x14ac:dyDescent="0.25">
      <c r="A45" s="55" t="s">
        <v>18</v>
      </c>
      <c r="B45" s="56" t="s">
        <v>86</v>
      </c>
      <c r="C45" s="57">
        <f>SUM(C46:C50)</f>
        <v>225116</v>
      </c>
      <c r="D45" s="57">
        <f>SUM(D46:D50)</f>
        <v>213909</v>
      </c>
      <c r="E45" s="57">
        <f>SUM(E46:E50)</f>
        <v>209579</v>
      </c>
      <c r="F45" s="33">
        <f>+E45/D45</f>
        <v>0.97975774745335631</v>
      </c>
    </row>
    <row r="46" spans="1:7" ht="12" customHeight="1" x14ac:dyDescent="0.2">
      <c r="A46" s="39" t="s">
        <v>20</v>
      </c>
      <c r="B46" s="52" t="s">
        <v>87</v>
      </c>
      <c r="C46" s="53">
        <v>127496</v>
      </c>
      <c r="D46" s="53">
        <v>115486</v>
      </c>
      <c r="E46" s="53">
        <f>153383-23108-15367</f>
        <v>114908</v>
      </c>
      <c r="F46" s="81">
        <f>+E46/D46</f>
        <v>0.99499506433680274</v>
      </c>
      <c r="G46" s="101"/>
    </row>
    <row r="47" spans="1:7" ht="12" customHeight="1" x14ac:dyDescent="0.2">
      <c r="A47" s="39" t="s">
        <v>22</v>
      </c>
      <c r="B47" s="54" t="s">
        <v>88</v>
      </c>
      <c r="C47" s="41">
        <v>37670</v>
      </c>
      <c r="D47" s="41">
        <v>34428</v>
      </c>
      <c r="E47" s="41">
        <f>44528-6036-4815</f>
        <v>33677</v>
      </c>
      <c r="F47" s="102">
        <f>+E47/D47</f>
        <v>0.97818635993958403</v>
      </c>
      <c r="G47" s="101"/>
    </row>
    <row r="48" spans="1:7" ht="12" customHeight="1" x14ac:dyDescent="0.2">
      <c r="A48" s="39" t="s">
        <v>24</v>
      </c>
      <c r="B48" s="54" t="s">
        <v>89</v>
      </c>
      <c r="C48" s="41">
        <v>59950</v>
      </c>
      <c r="D48" s="41">
        <v>60155</v>
      </c>
      <c r="E48" s="41">
        <f>117930-55643-5133</f>
        <v>57154</v>
      </c>
      <c r="F48" s="102">
        <f>+E48/D48</f>
        <v>0.95011221012384672</v>
      </c>
      <c r="G48" s="101"/>
    </row>
    <row r="49" spans="1:7" ht="12" customHeight="1" x14ac:dyDescent="0.2">
      <c r="A49" s="39" t="s">
        <v>26</v>
      </c>
      <c r="B49" s="54" t="s">
        <v>90</v>
      </c>
      <c r="C49" s="41"/>
      <c r="D49" s="41">
        <v>3840</v>
      </c>
      <c r="E49" s="41">
        <v>3840</v>
      </c>
      <c r="F49" s="102">
        <f>+E49/D49</f>
        <v>1</v>
      </c>
      <c r="G49" s="101"/>
    </row>
    <row r="50" spans="1:7" ht="12" customHeight="1" thickBot="1" x14ac:dyDescent="0.25">
      <c r="A50" s="39" t="s">
        <v>28</v>
      </c>
      <c r="B50" s="54" t="s">
        <v>91</v>
      </c>
      <c r="C50" s="41"/>
      <c r="D50" s="41"/>
      <c r="E50" s="41"/>
      <c r="F50" s="102"/>
      <c r="G50" s="101"/>
    </row>
    <row r="51" spans="1:7" ht="12" customHeight="1" thickBot="1" x14ac:dyDescent="0.25">
      <c r="A51" s="55" t="s">
        <v>42</v>
      </c>
      <c r="B51" s="56" t="s">
        <v>92</v>
      </c>
      <c r="C51" s="57">
        <f>SUM(C52:C54)</f>
        <v>3500</v>
      </c>
      <c r="D51" s="57">
        <f>SUM(D52:D54)</f>
        <v>3500</v>
      </c>
      <c r="E51" s="57">
        <f>SUM(E52:E55)</f>
        <v>3086</v>
      </c>
      <c r="F51" s="33">
        <f>+E51/D51</f>
        <v>0.88171428571428567</v>
      </c>
    </row>
    <row r="52" spans="1:7" s="100" customFormat="1" ht="12" customHeight="1" x14ac:dyDescent="0.2">
      <c r="A52" s="39" t="s">
        <v>44</v>
      </c>
      <c r="B52" s="52" t="s">
        <v>93</v>
      </c>
      <c r="C52" s="53">
        <v>2700</v>
      </c>
      <c r="D52" s="53">
        <v>3235</v>
      </c>
      <c r="E52" s="53">
        <v>2929</v>
      </c>
      <c r="F52" s="81">
        <f>+E52/D52</f>
        <v>0.90540958268933536</v>
      </c>
    </row>
    <row r="53" spans="1:7" ht="12" customHeight="1" x14ac:dyDescent="0.2">
      <c r="A53" s="39" t="s">
        <v>46</v>
      </c>
      <c r="B53" s="54" t="s">
        <v>94</v>
      </c>
      <c r="C53" s="41">
        <v>800</v>
      </c>
      <c r="D53" s="41">
        <v>265</v>
      </c>
      <c r="E53" s="41">
        <v>157</v>
      </c>
      <c r="F53" s="103">
        <f>+E53/D53</f>
        <v>0.59245283018867922</v>
      </c>
    </row>
    <row r="54" spans="1:7" ht="12" customHeight="1" x14ac:dyDescent="0.2">
      <c r="A54" s="39" t="s">
        <v>48</v>
      </c>
      <c r="B54" s="54" t="s">
        <v>95</v>
      </c>
      <c r="C54" s="41"/>
      <c r="D54" s="41"/>
      <c r="E54" s="41"/>
      <c r="F54" s="103"/>
    </row>
    <row r="55" spans="1:7" ht="12" customHeight="1" thickBot="1" x14ac:dyDescent="0.25">
      <c r="A55" s="39" t="s">
        <v>50</v>
      </c>
      <c r="B55" s="54" t="s">
        <v>96</v>
      </c>
      <c r="C55" s="41"/>
      <c r="D55" s="41"/>
      <c r="E55" s="41"/>
      <c r="F55" s="103"/>
    </row>
    <row r="56" spans="1:7" ht="15" customHeight="1" thickBot="1" x14ac:dyDescent="0.25">
      <c r="A56" s="55" t="s">
        <v>52</v>
      </c>
      <c r="B56" s="104" t="s">
        <v>97</v>
      </c>
      <c r="C56" s="105">
        <f>C51+C45</f>
        <v>228616</v>
      </c>
      <c r="D56" s="105">
        <f>D45+D51</f>
        <v>217409</v>
      </c>
      <c r="E56" s="105">
        <f>E51+E45</f>
        <v>212665</v>
      </c>
      <c r="F56" s="106">
        <f>+E56/D56</f>
        <v>0.97817937619877737</v>
      </c>
      <c r="G56" s="101"/>
    </row>
    <row r="57" spans="1:7" x14ac:dyDescent="0.2">
      <c r="C57" s="108"/>
      <c r="D57" s="108"/>
      <c r="E57" s="108"/>
      <c r="F57" s="108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6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5.1.-Hivatal köt.fel</vt:lpstr>
      <vt:lpstr>'5.1.-Hivatal köt.fel'!Nyomtatási_cím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2017-04-27T11:33:39Z</dcterms:created>
  <dcterms:modified xsi:type="dcterms:W3CDTF">2017-04-27T11:33:44Z</dcterms:modified>
</cp:coreProperties>
</file>