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805"/>
  </bookViews>
  <sheets>
    <sheet name="1. melléklet" sheetId="1" r:id="rId1"/>
    <sheet name="2. melléklet" sheetId="38" r:id="rId2"/>
    <sheet name="3. melléklet" sheetId="39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melléklet'!$A$26</definedName>
    <definedName name="_pr235" localSheetId="9">'10. melléklet'!$A$31</definedName>
    <definedName name="_pr236" localSheetId="9">'10. melléklet'!$A$36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melléklet'!$A$1:$E$37</definedName>
  </definedNames>
  <calcPr calcId="145621"/>
</workbook>
</file>

<file path=xl/calcChain.xml><?xml version="1.0" encoding="utf-8"?>
<calcChain xmlns="http://schemas.openxmlformats.org/spreadsheetml/2006/main">
  <c r="C31" i="28" l="1"/>
  <c r="C34" i="32"/>
  <c r="C39" i="29" l="1"/>
  <c r="C40" i="31"/>
  <c r="C40" i="30"/>
  <c r="C62" i="30"/>
  <c r="D9" i="12"/>
  <c r="D38" i="37"/>
  <c r="E38" i="37"/>
  <c r="F38" i="37"/>
  <c r="C38" i="37"/>
  <c r="E88" i="35"/>
  <c r="D88" i="35"/>
  <c r="C88" i="35"/>
  <c r="E77" i="35"/>
  <c r="D72" i="35"/>
  <c r="C72" i="35"/>
  <c r="E72" i="35" s="1"/>
  <c r="E71" i="35"/>
  <c r="D40" i="35"/>
  <c r="D39" i="35"/>
  <c r="C50" i="35" l="1"/>
  <c r="D50" i="35" s="1"/>
  <c r="D49" i="35"/>
  <c r="D48" i="35"/>
  <c r="D43" i="35"/>
  <c r="D38" i="35"/>
  <c r="C33" i="35"/>
  <c r="D33" i="35" s="1"/>
  <c r="D32" i="35"/>
  <c r="D31" i="35"/>
  <c r="D28" i="35"/>
  <c r="D24" i="35"/>
  <c r="D21" i="35"/>
  <c r="D16" i="35"/>
  <c r="D11" i="35"/>
  <c r="C97" i="39"/>
  <c r="C90" i="39"/>
  <c r="C84" i="39"/>
  <c r="C66" i="39"/>
  <c r="C62" i="39"/>
  <c r="C56" i="39"/>
  <c r="C49" i="39"/>
  <c r="C45" i="39"/>
  <c r="C34" i="39"/>
  <c r="C32" i="39"/>
  <c r="C23" i="39"/>
  <c r="C20" i="39"/>
  <c r="C68" i="39" s="1"/>
  <c r="C98" i="39" s="1"/>
  <c r="C14" i="39"/>
  <c r="C124" i="38"/>
  <c r="C117" i="38"/>
  <c r="C89" i="38" l="1"/>
  <c r="C84" i="38"/>
  <c r="C75" i="38"/>
  <c r="C61" i="38"/>
  <c r="C51" i="38"/>
  <c r="C45" i="38"/>
  <c r="C42" i="38"/>
  <c r="C34" i="38"/>
  <c r="C52" i="38" s="1"/>
  <c r="C31" i="38"/>
  <c r="C25" i="38"/>
  <c r="C26" i="38" s="1"/>
  <c r="C21" i="38"/>
  <c r="C101" i="38" l="1"/>
  <c r="C125" i="38" s="1"/>
  <c r="D95" i="39"/>
  <c r="E95" i="39"/>
  <c r="E84" i="39"/>
  <c r="D84" i="39"/>
  <c r="D90" i="39" s="1"/>
  <c r="D97" i="39" s="1"/>
  <c r="D79" i="39"/>
  <c r="E79" i="39"/>
  <c r="E74" i="39"/>
  <c r="E90" i="39" s="1"/>
  <c r="E97" i="39" s="1"/>
  <c r="D74" i="39"/>
  <c r="D66" i="39"/>
  <c r="E66" i="39"/>
  <c r="D62" i="39"/>
  <c r="E62" i="39"/>
  <c r="D56" i="39"/>
  <c r="E56" i="39"/>
  <c r="D49" i="39" l="1"/>
  <c r="E49" i="39"/>
  <c r="D45" i="39"/>
  <c r="E45" i="39"/>
  <c r="D32" i="39"/>
  <c r="D34" i="39" s="1"/>
  <c r="E32" i="39"/>
  <c r="E34" i="39" s="1"/>
  <c r="E68" i="39" s="1"/>
  <c r="E98" i="39" s="1"/>
  <c r="E20" i="39"/>
  <c r="F9" i="39"/>
  <c r="F10" i="39"/>
  <c r="F11" i="39"/>
  <c r="F12" i="39"/>
  <c r="F13" i="39"/>
  <c r="F15" i="39"/>
  <c r="F16" i="39"/>
  <c r="F17" i="39"/>
  <c r="F18" i="39"/>
  <c r="F19" i="39"/>
  <c r="F21" i="39"/>
  <c r="F22" i="39"/>
  <c r="F23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0" i="39"/>
  <c r="F51" i="39"/>
  <c r="F52" i="39"/>
  <c r="F53" i="39"/>
  <c r="F54" i="39"/>
  <c r="F55" i="39"/>
  <c r="F56" i="39"/>
  <c r="F57" i="39"/>
  <c r="F58" i="39"/>
  <c r="F59" i="39"/>
  <c r="F60" i="39"/>
  <c r="F61" i="39"/>
  <c r="F62" i="39"/>
  <c r="F63" i="39"/>
  <c r="F64" i="39"/>
  <c r="F65" i="39"/>
  <c r="F66" i="39"/>
  <c r="F67" i="39"/>
  <c r="F69" i="39"/>
  <c r="F70" i="39"/>
  <c r="F71" i="39"/>
  <c r="F72" i="39"/>
  <c r="F73" i="39"/>
  <c r="F74" i="39"/>
  <c r="F75" i="39"/>
  <c r="F76" i="39"/>
  <c r="F77" i="39"/>
  <c r="F78" i="39"/>
  <c r="F79" i="39"/>
  <c r="F80" i="39"/>
  <c r="F81" i="39"/>
  <c r="F82" i="39"/>
  <c r="F83" i="39"/>
  <c r="F84" i="39"/>
  <c r="F85" i="39"/>
  <c r="F86" i="39"/>
  <c r="F87" i="39"/>
  <c r="F88" i="39"/>
  <c r="F89" i="39"/>
  <c r="F90" i="39"/>
  <c r="F91" i="39"/>
  <c r="F92" i="39"/>
  <c r="F93" i="39"/>
  <c r="F94" i="39"/>
  <c r="F95" i="39"/>
  <c r="F96" i="39"/>
  <c r="F97" i="39"/>
  <c r="F8" i="39"/>
  <c r="D14" i="39"/>
  <c r="D20" i="39" s="1"/>
  <c r="D68" i="39" s="1"/>
  <c r="D98" i="39" s="1"/>
  <c r="E14" i="39"/>
  <c r="F14" i="39"/>
  <c r="D122" i="38"/>
  <c r="E122" i="38"/>
  <c r="E117" i="38"/>
  <c r="D110" i="38"/>
  <c r="E110" i="38"/>
  <c r="D105" i="38"/>
  <c r="D117" i="38" s="1"/>
  <c r="D124" i="38" s="1"/>
  <c r="E105" i="38"/>
  <c r="D99" i="38"/>
  <c r="E99" i="38"/>
  <c r="D89" i="38"/>
  <c r="F89" i="38" s="1"/>
  <c r="E89" i="38"/>
  <c r="D84" i="38"/>
  <c r="E84" i="38"/>
  <c r="F84" i="38"/>
  <c r="D75" i="38"/>
  <c r="E75" i="38"/>
  <c r="D61" i="38"/>
  <c r="F61" i="38" s="1"/>
  <c r="E61" i="38"/>
  <c r="D51" i="38"/>
  <c r="E51" i="38"/>
  <c r="D45" i="38"/>
  <c r="E45" i="38"/>
  <c r="D42" i="38"/>
  <c r="E42" i="38"/>
  <c r="D34" i="38"/>
  <c r="D52" i="38" s="1"/>
  <c r="E34" i="38"/>
  <c r="D31" i="38"/>
  <c r="E31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22" i="38"/>
  <c r="F23" i="38"/>
  <c r="F24" i="38"/>
  <c r="F27" i="38"/>
  <c r="F28" i="38"/>
  <c r="F29" i="38"/>
  <c r="F30" i="38"/>
  <c r="F32" i="38"/>
  <c r="F33" i="38"/>
  <c r="F35" i="38"/>
  <c r="F36" i="38"/>
  <c r="F37" i="38"/>
  <c r="F38" i="38"/>
  <c r="F39" i="38"/>
  <c r="F40" i="38"/>
  <c r="F41" i="38"/>
  <c r="F43" i="38"/>
  <c r="F44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6" i="38"/>
  <c r="F77" i="38"/>
  <c r="F78" i="38"/>
  <c r="F79" i="38"/>
  <c r="F80" i="38"/>
  <c r="F81" i="38"/>
  <c r="F82" i="38"/>
  <c r="F83" i="38"/>
  <c r="F85" i="38"/>
  <c r="F86" i="38"/>
  <c r="F87" i="38"/>
  <c r="F88" i="38"/>
  <c r="F90" i="38"/>
  <c r="F91" i="38"/>
  <c r="F92" i="38"/>
  <c r="F93" i="38"/>
  <c r="F94" i="38"/>
  <c r="F95" i="38"/>
  <c r="F96" i="38"/>
  <c r="F97" i="38"/>
  <c r="F98" i="38"/>
  <c r="F100" i="38"/>
  <c r="F102" i="38"/>
  <c r="F103" i="38"/>
  <c r="F104" i="38"/>
  <c r="F106" i="38"/>
  <c r="F107" i="38"/>
  <c r="F108" i="38"/>
  <c r="F109" i="38"/>
  <c r="F111" i="38"/>
  <c r="F112" i="38"/>
  <c r="F113" i="38"/>
  <c r="F114" i="38"/>
  <c r="F115" i="38"/>
  <c r="F116" i="38"/>
  <c r="F118" i="38"/>
  <c r="F119" i="38"/>
  <c r="F120" i="38"/>
  <c r="F121" i="38"/>
  <c r="F122" i="38"/>
  <c r="F123" i="38"/>
  <c r="F8" i="38"/>
  <c r="D25" i="38"/>
  <c r="D26" i="38" s="1"/>
  <c r="E25" i="38"/>
  <c r="D21" i="38"/>
  <c r="E21" i="38"/>
  <c r="F25" i="38"/>
  <c r="F21" i="38"/>
  <c r="E52" i="38" l="1"/>
  <c r="F52" i="38"/>
  <c r="F31" i="38"/>
  <c r="F117" i="38"/>
  <c r="F20" i="39"/>
  <c r="F34" i="38"/>
  <c r="F49" i="39"/>
  <c r="F32" i="39"/>
  <c r="F42" i="38"/>
  <c r="D101" i="38"/>
  <c r="D125" i="38" s="1"/>
  <c r="F99" i="38"/>
  <c r="F105" i="38"/>
  <c r="E124" i="38"/>
  <c r="F124" i="38" s="1"/>
  <c r="F45" i="39"/>
  <c r="F34" i="39"/>
  <c r="F75" i="38"/>
  <c r="F110" i="38"/>
  <c r="F51" i="38"/>
  <c r="F45" i="38"/>
  <c r="E26" i="38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E101" i="38" l="1"/>
  <c r="E125" i="38" s="1"/>
  <c r="F125" i="38" s="1"/>
  <c r="F101" i="38"/>
  <c r="F98" i="39"/>
  <c r="F68" i="39"/>
  <c r="F26" i="38"/>
  <c r="D31" i="22"/>
  <c r="E31" i="22"/>
  <c r="C31" i="22"/>
  <c r="D26" i="22"/>
  <c r="E26" i="22"/>
  <c r="C26" i="22"/>
  <c r="D13" i="22"/>
  <c r="E13" i="22"/>
  <c r="C13" i="22"/>
  <c r="B42" i="18"/>
  <c r="B44" i="18" s="1"/>
  <c r="B36" i="18"/>
  <c r="B34" i="8"/>
  <c r="B28" i="8"/>
  <c r="B24" i="8"/>
  <c r="C24" i="8" s="1"/>
  <c r="B20" i="8"/>
  <c r="C20" i="8" s="1"/>
  <c r="B12" i="8"/>
  <c r="C9" i="8"/>
  <c r="C10" i="8"/>
  <c r="C11" i="8"/>
  <c r="C13" i="8"/>
  <c r="C14" i="8"/>
  <c r="C15" i="8"/>
  <c r="C16" i="8"/>
  <c r="C17" i="8"/>
  <c r="C18" i="8"/>
  <c r="C19" i="8"/>
  <c r="C21" i="8"/>
  <c r="C22" i="8"/>
  <c r="C23" i="8"/>
  <c r="C25" i="8"/>
  <c r="C26" i="8"/>
  <c r="C27" i="8"/>
  <c r="C30" i="8"/>
  <c r="C31" i="8"/>
  <c r="C32" i="8"/>
  <c r="C33" i="8"/>
  <c r="C8" i="8"/>
  <c r="C12" i="8" l="1"/>
  <c r="C28" i="8"/>
  <c r="C34" i="8"/>
  <c r="B29" i="8"/>
  <c r="C29" i="8" l="1"/>
</calcChain>
</file>

<file path=xl/sharedStrings.xml><?xml version="1.0" encoding="utf-8"?>
<sst xmlns="http://schemas.openxmlformats.org/spreadsheetml/2006/main" count="1477" uniqueCount="702">
  <si>
    <t xml:space="preserve">Központi költségvetés sajátos finanszírozási bevételei </t>
  </si>
  <si>
    <t>ÖNKORMÁNYZATI ELŐIRÁNYZATOK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</si>
  <si>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</si>
  <si>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</si>
  <si>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</si>
  <si>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</si>
  <si>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</si>
  <si>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</si>
  <si>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</si>
  <si>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</si>
  <si>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</si>
  <si>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</si>
  <si>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</si>
  <si>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</si>
  <si>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</si>
  <si>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</si>
  <si>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</si>
  <si>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</si>
  <si>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</si>
  <si>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</si>
  <si>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</si>
  <si>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</si>
  <si>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</si>
  <si>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</si>
  <si>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</si>
  <si>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</si>
  <si>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</si>
  <si>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</si>
  <si>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</si>
  <si>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</si>
  <si>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</si>
  <si>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</si>
  <si>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</si>
  <si>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</si>
  <si>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</si>
  <si>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</si>
  <si>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</si>
  <si>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</si>
  <si>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</si>
  <si>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</si>
  <si>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</si>
  <si>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</si>
  <si>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</si>
  <si>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</si>
  <si>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</si>
  <si>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</si>
  <si>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</si>
  <si>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</si>
  <si>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</si>
  <si>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</si>
  <si>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</si>
  <si>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</si>
  <si>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</si>
  <si>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</si>
  <si>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</si>
  <si>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</si>
  <si>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</si>
  <si>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</si>
  <si>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</si>
  <si>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</si>
  <si>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</si>
  <si>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</si>
  <si>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</si>
  <si>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</si>
  <si>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</si>
  <si>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</si>
  <si>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</si>
  <si>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</si>
  <si>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</si>
  <si>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</si>
  <si>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</si>
  <si>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</si>
  <si>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</si>
  <si>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</si>
  <si>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</si>
  <si>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</si>
  <si>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</si>
  <si>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</si>
  <si>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</si>
  <si>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</si>
  <si>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</si>
  <si>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</si>
  <si>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</si>
  <si>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</si>
  <si>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</si>
  <si>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</si>
  <si>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</si>
  <si>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</si>
  <si>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</si>
  <si>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</si>
  <si>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</si>
  <si>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</si>
  <si>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</si>
  <si>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</si>
  <si>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</si>
  <si>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</si>
  <si>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</si>
  <si>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</si>
  <si>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</si>
  <si>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</si>
  <si>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</si>
  <si>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</si>
  <si>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</si>
  <si>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</si>
  <si>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</si>
  <si>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</si>
  <si>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</si>
  <si>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</si>
  <si>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</si>
  <si>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</si>
  <si>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</si>
  <si>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</si>
  <si>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</si>
  <si>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</si>
  <si>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</si>
  <si>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</si>
  <si>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</si>
  <si>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</si>
  <si>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</si>
  <si>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</si>
  <si>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</si>
  <si>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</si>
  <si>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</si>
  <si>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</si>
  <si>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</si>
  <si>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</si>
  <si>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</si>
  <si>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</si>
  <si>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</si>
  <si>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</si>
  <si>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</si>
  <si>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</si>
  <si>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</si>
  <si>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</si>
  <si>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</si>
  <si>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</si>
  <si>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</si>
  <si>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</si>
  <si>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</si>
  <si>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</si>
  <si>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</si>
  <si>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</si>
  <si>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</si>
  <si>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</si>
  <si>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</si>
  <si>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</si>
  <si>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</si>
  <si>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</si>
  <si>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</si>
  <si>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</si>
  <si>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</si>
  <si>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</si>
  <si>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</si>
  <si>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</si>
  <si>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</si>
  <si>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</si>
  <si>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</si>
  <si>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</si>
  <si>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</si>
  <si>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</si>
  <si>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</si>
  <si>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</si>
  <si>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</si>
  <si>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</si>
  <si>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</si>
  <si>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</si>
  <si>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</si>
  <si>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</si>
  <si>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</si>
  <si>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</si>
  <si>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</si>
  <si>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</si>
  <si>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</si>
  <si>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</si>
  <si>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</si>
  <si>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</si>
  <si>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</si>
  <si>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</si>
  <si>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</si>
  <si>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</si>
  <si>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</si>
  <si>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</si>
  <si>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</si>
  <si>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</si>
  <si>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</si>
  <si>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</si>
  <si>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</si>
  <si>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</si>
  <si>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</si>
  <si>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</si>
  <si>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</si>
  <si>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</si>
  <si>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</si>
  <si>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</si>
  <si>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</si>
  <si>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</si>
  <si>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</si>
  <si>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</si>
  <si>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</si>
  <si>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</si>
  <si>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</si>
  <si>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</si>
  <si>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</si>
  <si>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</si>
  <si>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</si>
  <si>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</si>
  <si>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</si>
  <si>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</si>
  <si>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</si>
  <si>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</si>
  <si>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</si>
  <si>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</si>
  <si>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</si>
  <si>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</si>
  <si>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</si>
  <si>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</si>
  <si>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</si>
  <si>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</si>
  <si>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</si>
  <si>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</si>
  <si>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</si>
  <si>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</si>
  <si>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</si>
  <si>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</si>
  <si>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</si>
  <si>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</si>
  <si>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</si>
  <si>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</si>
  <si>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</si>
  <si>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</si>
  <si>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</si>
  <si>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</si>
  <si>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</si>
  <si>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</si>
  <si>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</si>
  <si>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</si>
  <si>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</si>
  <si>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</si>
  <si>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</si>
  <si>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</si>
  <si>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</si>
  <si>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</si>
  <si>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</si>
  <si>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</si>
  <si>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</si>
  <si>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</si>
  <si>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</si>
  <si>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</si>
  <si>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</si>
  <si>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</si>
  <si>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</si>
  <si>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</si>
  <si>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</si>
  <si>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</si>
  <si>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</si>
  <si>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</si>
  <si>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</si>
  <si>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</si>
  <si>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</si>
  <si>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</si>
  <si>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</si>
  <si>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</si>
  <si>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</si>
  <si>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</si>
  <si>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</si>
  <si>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</si>
  <si>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</si>
  <si>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</si>
  <si>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</si>
  <si>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</si>
  <si>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</si>
  <si>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</si>
  <si>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</si>
  <si>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</si>
  <si>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</si>
  <si>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</si>
  <si>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</si>
  <si>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</si>
  <si>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</si>
  <si>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</si>
  <si>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</si>
  <si>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</si>
  <si>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</si>
  <si>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</si>
  <si>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</si>
  <si>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</si>
  <si>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</si>
  <si>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</si>
  <si>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</si>
  <si>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</si>
  <si>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</si>
  <si>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</si>
  <si>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</si>
  <si>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</si>
  <si>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</si>
  <si>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</si>
  <si>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</si>
  <si>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</si>
  <si>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</si>
  <si>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</si>
  <si>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</si>
  <si>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</si>
  <si>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</si>
  <si>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</si>
  <si>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</si>
  <si>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</si>
  <si>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</si>
  <si>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</si>
  <si>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</si>
  <si>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</si>
  <si>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</si>
  <si>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</si>
  <si>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</si>
  <si>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</si>
  <si>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</si>
  <si>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</si>
  <si>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</si>
  <si>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</si>
  <si>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</si>
  <si>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</si>
  <si>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</si>
  <si>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</si>
  <si>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</si>
  <si>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</si>
  <si>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</si>
  <si>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</si>
  <si>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</si>
  <si>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</si>
  <si>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</si>
  <si>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</si>
  <si>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</si>
  <si>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</si>
  <si>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</si>
  <si>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</si>
  <si>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</si>
  <si>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</si>
  <si>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</si>
  <si>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</si>
  <si>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</si>
  <si>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</si>
  <si>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</si>
  <si>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</si>
  <si>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</si>
  <si>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</si>
  <si>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</si>
  <si>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</si>
  <si>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</si>
  <si>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</si>
  <si>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</si>
  <si>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</si>
  <si>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</si>
  <si>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</si>
  <si>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</si>
  <si>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</si>
  <si>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</si>
  <si>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</si>
  <si>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</si>
  <si>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</si>
  <si>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</si>
  <si>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</si>
  <si>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</si>
  <si>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</si>
  <si>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</si>
  <si>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</si>
  <si>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</si>
  <si>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</si>
  <si>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</si>
  <si>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</si>
  <si>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</si>
  <si>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</si>
  <si>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</si>
  <si>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</si>
  <si>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</si>
  <si>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</si>
  <si>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</si>
  <si>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</si>
  <si>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</si>
  <si>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</si>
  <si>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</si>
  <si>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</si>
  <si>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</si>
  <si>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</si>
  <si>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</si>
  <si>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</si>
  <si>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</si>
  <si>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</si>
  <si>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</si>
  <si>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</si>
  <si>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</si>
  <si>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</si>
  <si>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</si>
  <si>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</si>
  <si>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</si>
  <si>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</si>
  <si>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</si>
  <si>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</si>
  <si>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</si>
  <si>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</si>
  <si>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</si>
  <si>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</si>
  <si>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</si>
  <si>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</si>
  <si>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</si>
  <si>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</si>
  <si>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</si>
  <si>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</si>
  <si>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</si>
  <si>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</si>
  <si>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</si>
  <si>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</si>
  <si>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</si>
  <si>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</si>
  <si>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</si>
  <si>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</si>
  <si>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</si>
  <si>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</si>
  <si>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</si>
  <si>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</si>
  <si>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</si>
  <si>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</si>
  <si>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</si>
  <si>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</si>
  <si>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</si>
  <si>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</si>
  <si>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</si>
  <si>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</si>
  <si>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</si>
  <si>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</si>
  <si>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</si>
  <si>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</si>
  <si>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</si>
  <si>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</si>
  <si>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</si>
  <si>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</si>
  <si>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</si>
  <si>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</si>
  <si>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</si>
  <si>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</si>
  <si>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</si>
  <si>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</si>
  <si>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</si>
  <si>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</si>
  <si>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</si>
  <si>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</si>
  <si>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</si>
  <si>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</si>
  <si>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</si>
  <si>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</si>
  <si>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</si>
  <si>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</si>
  <si>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</si>
  <si>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</si>
  <si>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</si>
  <si>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</si>
  <si>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</si>
  <si>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</si>
  <si>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</si>
  <si>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</si>
  <si>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</si>
  <si>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</si>
  <si>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</si>
  <si>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</si>
  <si>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</si>
  <si>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</si>
  <si>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</si>
  <si>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</si>
  <si>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</si>
  <si>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</si>
  <si>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</si>
  <si>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</si>
  <si>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</si>
  <si>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</si>
  <si>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</si>
  <si>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</si>
  <si>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</si>
  <si>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</si>
  <si>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</si>
  <si>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</si>
  <si>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</si>
  <si>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</si>
  <si>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</si>
  <si>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</si>
  <si>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</si>
  <si>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</si>
  <si>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</si>
  <si>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</si>
  <si>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</si>
  <si>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</si>
  <si>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</si>
  <si>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</si>
  <si>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</si>
  <si>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</si>
  <si>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</si>
  <si>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</si>
  <si>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</si>
  <si>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</si>
  <si>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</si>
  <si>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</si>
  <si>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</si>
  <si>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</si>
  <si>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</si>
  <si>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</si>
  <si>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</si>
  <si>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</si>
  <si>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</si>
  <si>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</si>
  <si>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</si>
  <si>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</si>
  <si>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</si>
  <si>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</si>
  <si>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</si>
  <si>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</si>
  <si>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</si>
  <si>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</si>
  <si>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</si>
  <si>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</si>
  <si>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</si>
  <si>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</si>
  <si>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</si>
  <si>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</si>
  <si>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</si>
  <si>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</si>
  <si>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</si>
  <si>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</si>
  <si>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</si>
  <si>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</si>
  <si>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</si>
  <si>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</si>
  <si>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</si>
  <si>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</si>
  <si>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</si>
  <si>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</si>
  <si>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</si>
  <si>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</si>
  <si>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</si>
  <si>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</si>
  <si>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</si>
  <si>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</si>
  <si>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</si>
  <si>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</si>
  <si>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</si>
  <si>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</si>
  <si>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</si>
  <si>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</si>
  <si>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</si>
  <si>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</si>
  <si>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</si>
  <si>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</si>
  <si>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</si>
  <si>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</si>
  <si>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</si>
  <si>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</si>
  <si>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</si>
  <si>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</si>
  <si>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</si>
  <si>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</si>
  <si>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</si>
  <si>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</si>
  <si>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</si>
  <si>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</si>
  <si>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</si>
  <si>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</si>
  <si>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</si>
  <si>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</si>
  <si>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</si>
  <si>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</si>
  <si>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</si>
  <si>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</si>
  <si>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</si>
  <si>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</si>
  <si>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</si>
  <si>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</si>
  <si>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</si>
  <si>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</si>
  <si>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</si>
  <si>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</si>
  <si>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</si>
  <si>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</si>
  <si>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</si>
  <si>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</si>
  <si>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</si>
  <si>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</si>
  <si>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</si>
  <si>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</si>
  <si>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</si>
  <si>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</si>
  <si>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</si>
  <si>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</si>
  <si>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</si>
  <si>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</si>
  <si>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</si>
  <si>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</si>
  <si>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</si>
  <si>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</si>
  <si>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</si>
  <si>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</si>
  <si>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</si>
  <si>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</si>
  <si>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</si>
  <si>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</si>
  <si>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</si>
  <si>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</si>
  <si>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</si>
  <si>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</si>
  <si>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</si>
  <si>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</si>
  <si>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</si>
  <si>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</si>
  <si>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</si>
  <si>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</si>
  <si>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</si>
  <si>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</si>
  <si>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</si>
  <si>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</si>
  <si>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</si>
  <si>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</si>
  <si>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</si>
  <si>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</si>
  <si>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</si>
  <si>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</si>
  <si>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</si>
  <si>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</si>
  <si>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</si>
  <si>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</si>
  <si>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</si>
  <si>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</si>
  <si>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</si>
  <si>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</si>
  <si>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</si>
  <si>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</si>
  <si>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</si>
  <si>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</si>
  <si>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</si>
  <si>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</si>
  <si>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</si>
  <si>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</si>
  <si>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</si>
  <si>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</si>
  <si>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</si>
  <si>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</si>
  <si>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</si>
  <si>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</si>
  <si>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</si>
  <si>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</si>
  <si>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</si>
  <si>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</si>
  <si>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</si>
  <si>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</si>
  <si>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adósságot keletkeztető ügylet rovatszáma (B8)</t>
  </si>
  <si>
    <t>hitel/lízing/kölcsön/értékpapír</t>
  </si>
  <si>
    <t>EREDETI ELŐIRÁNYZAT</t>
  </si>
  <si>
    <t>Rovat</t>
  </si>
  <si>
    <t>SAJÁT BEVÉTELEK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</si>
  <si>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</si>
  <si>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</si>
  <si>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</si>
  <si>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</si>
  <si>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</si>
  <si>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</si>
  <si>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</si>
  <si>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</si>
  <si>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</si>
  <si>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</si>
  <si>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</si>
  <si>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</si>
  <si>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NEMESKOLTA ÖNKORMÁNYZATI ELŐIRÁNYZATOK</t>
  </si>
  <si>
    <t>B65</t>
  </si>
  <si>
    <t>saját bevételek 2019.</t>
  </si>
  <si>
    <t>NEMESKOLTA Önkormányzat 2018. évi költségvetése</t>
  </si>
  <si>
    <t>Kiadások (Ft)</t>
  </si>
  <si>
    <t>Bevételek (Ft)</t>
  </si>
  <si>
    <t>Beruházások és felújítások (Ft)</t>
  </si>
  <si>
    <t>MVH pályázathoz</t>
  </si>
  <si>
    <t>Közművelődéshez</t>
  </si>
  <si>
    <t>Útfelújítás, javítás</t>
  </si>
  <si>
    <t>Játszótér felújítás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</si>
  <si>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</si>
  <si>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</si>
  <si>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saját bevételek 2020.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</si>
  <si>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</si>
  <si>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</si>
  <si>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</si>
  <si>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</si>
  <si>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</si>
  <si>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</si>
  <si>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egyéb közhatalmi bevételek (talajterhelési díj)</t>
  </si>
  <si>
    <t>A költségvetési hiány külső finanszírozására vagy a költségvetési többlet felhasználására szolgáló finanszírozási bevételek és kiadások működési és felhalmozási cél szerinti tagolásban (Ft)</t>
  </si>
  <si>
    <t>1. melléklet 1/2018. (I.24.) önkormányzati rendelethez</t>
  </si>
  <si>
    <t>2. melléklet 1/2018. (I.24.) önkormányzati rendelethez</t>
  </si>
  <si>
    <t>3. melléklet 1/2018. (I.24.) önkormányzati rendelethez</t>
  </si>
  <si>
    <t>4. melléklet 1/2018. (I.24.) önkormányzati rendelethez</t>
  </si>
  <si>
    <t>5. melléklet 1/2018. (I.24.) önkormányzati rendelethez</t>
  </si>
  <si>
    <t>6. melléklet 1/2018. (I.24.) önkormányzati rendelethez</t>
  </si>
  <si>
    <t>7. melléklet 1/2018. (I.24.) önkormányzati rendelethez</t>
  </si>
  <si>
    <t>8. melléklet 1/2018. (I.24.) önkormányzati rendelethez</t>
  </si>
  <si>
    <t>9. melléklet 1/2018. (I.24.) önkormányzati rendelethez</t>
  </si>
  <si>
    <t>10. melléklet 1/2018. (I.24.) önkormányzati rendelethez</t>
  </si>
  <si>
    <t>11. melléklet 1/2018. (I.24.) önkormányzati rendelethez</t>
  </si>
  <si>
    <t>12. melléklet 1/2018. (I.24.) önkormányzati rendelethez</t>
  </si>
  <si>
    <t>13. melléklet 1/2018. (I.24.) önkormányzati rendelethez</t>
  </si>
  <si>
    <t>14. melléklet 1/2018. (I.24.) önkormányzati rendelethez</t>
  </si>
  <si>
    <t>15. melléklet 1/2018. (I.24.)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</si>
</sst>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7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Bookman Old Style"/>
      <family val="1"/>
      <charset val="238"/>
    </font>
    <font>
      <sz val="11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7" tint="-0.249977111117893"/>
      <name val="Bookman Old Style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i/>
      <sz val="9"/>
      <name val="Bookman Old Style"/>
      <family val="1"/>
      <charset val="238"/>
    </font>
    <font>
      <i/>
      <sz val="9"/>
      <color indexed="8"/>
      <name val="Bookman Old Style"/>
      <family val="1"/>
      <charset val="238"/>
    </font>
    <font>
      <i/>
      <sz val="9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0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8" fillId="0" borderId="0"/>
    <xf numFmtId="0" fontId="11" fillId="0" borderId="0"/>
  </cellStyleXfs>
  <cellXfs count="201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4" fillId="4" borderId="1" xfId="0" applyFont="1" applyFill="1" applyBorder="1"/>
    <xf numFmtId="0" fontId="25" fillId="0" borderId="1" xfId="0" applyFont="1" applyBorder="1" applyAlignment="1">
      <alignment wrapText="1"/>
    </xf>
    <xf numFmtId="0" fontId="9" fillId="4" borderId="1" xfId="0" applyFont="1" applyFill="1" applyBorder="1" applyAlignment="1">
      <alignment horizontal="left" vertical="center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5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2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2" applyFont="1" applyAlignment="1" applyProtection="1">
      <alignment horizontal="justify" vertical="center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1" fillId="0" borderId="1" xfId="0" applyFont="1" applyFill="1" applyBorder="1" applyAlignment="1">
      <alignment horizontal="left" vertical="center" wrapText="1"/>
    </xf>
    <xf numFmtId="0" fontId="43" fillId="0" borderId="0" xfId="0" applyFont="1"/>
    <xf numFmtId="3" fontId="43" fillId="0" borderId="1" xfId="0" applyNumberFormat="1" applyFont="1" applyBorder="1"/>
    <xf numFmtId="0" fontId="4" fillId="5" borderId="1" xfId="0" applyFont="1" applyFill="1" applyBorder="1"/>
    <xf numFmtId="0" fontId="4" fillId="6" borderId="1" xfId="0" applyFont="1" applyFill="1" applyBorder="1"/>
    <xf numFmtId="0" fontId="9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3" fillId="0" borderId="1" xfId="0" applyFont="1" applyBorder="1"/>
    <xf numFmtId="0" fontId="9" fillId="5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46" fillId="0" borderId="1" xfId="0" applyNumberFormat="1" applyFont="1" applyBorder="1"/>
    <xf numFmtId="3" fontId="48" fillId="0" borderId="1" xfId="0" applyNumberFormat="1" applyFont="1" applyBorder="1"/>
    <xf numFmtId="0" fontId="12" fillId="0" borderId="1" xfId="0" applyFont="1" applyBorder="1"/>
    <xf numFmtId="0" fontId="8" fillId="5" borderId="1" xfId="0" applyFont="1" applyFill="1" applyBorder="1"/>
    <xf numFmtId="0" fontId="50" fillId="0" borderId="1" xfId="0" applyFont="1" applyBorder="1"/>
    <xf numFmtId="0" fontId="46" fillId="0" borderId="0" xfId="0" applyFont="1"/>
    <xf numFmtId="0" fontId="45" fillId="0" borderId="1" xfId="0" applyFont="1" applyBorder="1"/>
    <xf numFmtId="0" fontId="47" fillId="0" borderId="1" xfId="0" applyFont="1" applyBorder="1"/>
    <xf numFmtId="0" fontId="46" fillId="0" borderId="1" xfId="0" applyFont="1" applyBorder="1"/>
    <xf numFmtId="3" fontId="51" fillId="0" borderId="1" xfId="0" applyNumberFormat="1" applyFont="1" applyBorder="1"/>
    <xf numFmtId="3" fontId="0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3" fontId="54" fillId="0" borderId="1" xfId="0" applyNumberFormat="1" applyFont="1" applyBorder="1"/>
    <xf numFmtId="0" fontId="0" fillId="0" borderId="0" xfId="0" applyFont="1"/>
    <xf numFmtId="0" fontId="56" fillId="0" borderId="0" xfId="0" applyFont="1"/>
    <xf numFmtId="0" fontId="52" fillId="0" borderId="1" xfId="0" applyFont="1" applyBorder="1"/>
    <xf numFmtId="0" fontId="0" fillId="0" borderId="0" xfId="0" applyAlignment="1">
      <alignment horizontal="right"/>
    </xf>
    <xf numFmtId="3" fontId="49" fillId="0" borderId="1" xfId="0" applyNumberFormat="1" applyFont="1" applyBorder="1"/>
    <xf numFmtId="3" fontId="57" fillId="0" borderId="1" xfId="0" applyNumberFormat="1" applyFont="1" applyBorder="1"/>
    <xf numFmtId="0" fontId="4" fillId="8" borderId="1" xfId="0" applyFont="1" applyFill="1" applyBorder="1" applyAlignment="1">
      <alignment horizontal="left" vertical="center"/>
    </xf>
    <xf numFmtId="165" fontId="4" fillId="8" borderId="1" xfId="0" applyNumberFormat="1" applyFont="1" applyFill="1" applyBorder="1" applyAlignment="1">
      <alignment vertical="center"/>
    </xf>
    <xf numFmtId="3" fontId="54" fillId="8" borderId="1" xfId="0" applyNumberFormat="1" applyFont="1" applyFill="1" applyBorder="1"/>
    <xf numFmtId="0" fontId="7" fillId="8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 wrapText="1"/>
    </xf>
    <xf numFmtId="0" fontId="4" fillId="7" borderId="1" xfId="0" applyFont="1" applyFill="1" applyBorder="1"/>
    <xf numFmtId="3" fontId="58" fillId="7" borderId="1" xfId="0" applyNumberFormat="1" applyFont="1" applyFill="1" applyBorder="1"/>
    <xf numFmtId="3" fontId="59" fillId="7" borderId="1" xfId="0" applyNumberFormat="1" applyFont="1" applyFill="1" applyBorder="1"/>
    <xf numFmtId="3" fontId="60" fillId="0" borderId="1" xfId="0" applyNumberFormat="1" applyFont="1" applyBorder="1"/>
    <xf numFmtId="3" fontId="61" fillId="0" borderId="1" xfId="0" applyNumberFormat="1" applyFont="1" applyBorder="1"/>
    <xf numFmtId="3" fontId="62" fillId="0" borderId="1" xfId="0" applyNumberFormat="1" applyFont="1" applyBorder="1"/>
    <xf numFmtId="3" fontId="63" fillId="8" borderId="1" xfId="0" applyNumberFormat="1" applyFont="1" applyFill="1" applyBorder="1"/>
    <xf numFmtId="3" fontId="58" fillId="8" borderId="1" xfId="0" applyNumberFormat="1" applyFont="1" applyFill="1" applyBorder="1"/>
    <xf numFmtId="3" fontId="59" fillId="8" borderId="1" xfId="0" applyNumberFormat="1" applyFont="1" applyFill="1" applyBorder="1"/>
    <xf numFmtId="3" fontId="63" fillId="7" borderId="1" xfId="0" applyNumberFormat="1" applyFont="1" applyFill="1" applyBorder="1"/>
    <xf numFmtId="0" fontId="7" fillId="8" borderId="1" xfId="0" applyFont="1" applyFill="1" applyBorder="1" applyAlignment="1">
      <alignment horizontal="left" vertical="center" wrapText="1"/>
    </xf>
    <xf numFmtId="3" fontId="55" fillId="7" borderId="1" xfId="0" applyNumberFormat="1" applyFont="1" applyFill="1" applyBorder="1"/>
    <xf numFmtId="3" fontId="0" fillId="0" borderId="1" xfId="0" applyNumberFormat="1" applyBorder="1" applyAlignment="1">
      <alignment horizontal="center" vertical="center"/>
    </xf>
    <xf numFmtId="3" fontId="46" fillId="0" borderId="1" xfId="0" applyNumberFormat="1" applyFont="1" applyBorder="1" applyAlignment="1">
      <alignment horizontal="center" vertical="center"/>
    </xf>
    <xf numFmtId="3" fontId="48" fillId="0" borderId="1" xfId="0" applyNumberFormat="1" applyFont="1" applyBorder="1" applyAlignment="1">
      <alignment horizontal="center" vertical="center"/>
    </xf>
    <xf numFmtId="3" fontId="49" fillId="0" borderId="1" xfId="0" applyNumberFormat="1" applyFont="1" applyBorder="1" applyAlignment="1">
      <alignment horizontal="center" vertical="center"/>
    </xf>
    <xf numFmtId="3" fontId="54" fillId="0" borderId="1" xfId="0" applyNumberFormat="1" applyFont="1" applyBorder="1" applyAlignment="1">
      <alignment horizontal="center" vertical="center"/>
    </xf>
    <xf numFmtId="0" fontId="64" fillId="0" borderId="1" xfId="0" applyFont="1" applyFill="1" applyBorder="1" applyAlignment="1">
      <alignment horizontal="left" vertical="center" wrapText="1"/>
    </xf>
    <xf numFmtId="0" fontId="65" fillId="0" borderId="1" xfId="0" applyFont="1" applyFill="1" applyBorder="1" applyAlignment="1">
      <alignment horizontal="left" vertical="center"/>
    </xf>
    <xf numFmtId="3" fontId="66" fillId="0" borderId="1" xfId="0" applyNumberFormat="1" applyFont="1" applyBorder="1" applyAlignment="1">
      <alignment horizontal="center" vertical="center"/>
    </xf>
    <xf numFmtId="3" fontId="67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3" fontId="44" fillId="0" borderId="1" xfId="0" applyNumberFormat="1" applyFont="1" applyBorder="1"/>
    <xf numFmtId="0" fontId="6" fillId="0" borderId="1" xfId="6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68" fillId="0" borderId="1" xfId="0" applyFont="1" applyBorder="1" applyAlignment="1">
      <alignment horizontal="center" vertical="center"/>
    </xf>
    <xf numFmtId="0" fontId="69" fillId="0" borderId="1" xfId="0" applyFont="1" applyBorder="1" applyAlignment="1">
      <alignment horizontal="center" vertical="center"/>
    </xf>
    <xf numFmtId="0" fontId="0" fillId="0" borderId="6" xfId="0" applyBorder="1"/>
    <xf numFmtId="0" fontId="43" fillId="0" borderId="6" xfId="0" applyFont="1" applyBorder="1"/>
    <xf numFmtId="0" fontId="43" fillId="0" borderId="0" xfId="0" applyFont="1" applyBorder="1"/>
    <xf numFmtId="0" fontId="2" fillId="9" borderId="1" xfId="0" applyFont="1" applyFill="1" applyBorder="1" applyAlignment="1">
      <alignment wrapText="1"/>
    </xf>
    <xf numFmtId="0" fontId="9" fillId="9" borderId="1" xfId="0" applyFont="1" applyFill="1" applyBorder="1" applyAlignment="1">
      <alignment horizontal="left" vertical="center" wrapText="1"/>
    </xf>
    <xf numFmtId="0" fontId="43" fillId="9" borderId="1" xfId="0" applyFont="1" applyFill="1" applyBorder="1"/>
    <xf numFmtId="0" fontId="3" fillId="0" borderId="8" xfId="0" applyFont="1" applyBorder="1" applyAlignment="1">
      <alignment wrapText="1"/>
    </xf>
    <xf numFmtId="0" fontId="9" fillId="9" borderId="8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vertical="center"/>
    </xf>
    <xf numFmtId="0" fontId="9" fillId="9" borderId="7" xfId="0" applyFont="1" applyFill="1" applyBorder="1" applyAlignment="1">
      <alignment horizontal="left" vertical="center" wrapText="1"/>
    </xf>
    <xf numFmtId="3" fontId="0" fillId="0" borderId="8" xfId="0" applyNumberFormat="1" applyBorder="1"/>
    <xf numFmtId="3" fontId="43" fillId="0" borderId="7" xfId="0" applyNumberFormat="1" applyFont="1" applyBorder="1"/>
    <xf numFmtId="0" fontId="0" fillId="0" borderId="0" xfId="0" applyAlignment="1">
      <alignment vertical="top"/>
    </xf>
    <xf numFmtId="0" fontId="18" fillId="0" borderId="1" xfId="0" applyFont="1" applyBorder="1" applyAlignment="1">
      <alignment horizontal="center" wrapText="1"/>
    </xf>
    <xf numFmtId="3" fontId="47" fillId="0" borderId="1" xfId="0" applyNumberFormat="1" applyFont="1" applyBorder="1"/>
    <xf numFmtId="0" fontId="0" fillId="0" borderId="1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 vertical="top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0" fillId="0" borderId="0" xfId="0" applyFont="1" applyAlignment="1">
      <alignment wrapText="1"/>
    </xf>
    <xf numFmtId="0" fontId="0" fillId="0" borderId="0" xfId="0" applyFill="1" applyAlignment="1">
      <alignment horizontal="right"/>
    </xf>
  </cellXfs>
  <cellStyles count="7">
    <cellStyle name="Hiperhivatkozás" xfId="1"/>
    <cellStyle name="Hivatkozás" xfId="2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workbookViewId="0"/>
  </sheetViews>
  <sheetFormatPr defaultRowHeight="15" x14ac:dyDescent="0.25"/>
  <cols>
    <col min="1" max="1" width="85.5703125" customWidth="1"/>
  </cols>
  <sheetData>
    <row r="1" spans="1:9" x14ac:dyDescent="0.25">
      <c r="A1" s="131" t="s">
        <v>687</v>
      </c>
    </row>
    <row r="3" spans="1:9" ht="18" x14ac:dyDescent="0.25">
      <c r="A3" s="78" t="s">
        <v>668</v>
      </c>
    </row>
    <row r="4" spans="1:9" ht="50.25" customHeight="1" x14ac:dyDescent="0.25">
      <c r="A4" s="59" t="s">
        <v>514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7" t="s">
        <v>64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7" t="s">
        <v>65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7" t="s">
        <v>66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7" t="s">
        <v>67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7" t="s">
        <v>68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7" t="s">
        <v>69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7" t="s">
        <v>70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7" t="s">
        <v>71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38" t="s">
        <v>63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38" t="s">
        <v>72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62" t="s">
        <v>512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7" t="s">
        <v>74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7" t="s">
        <v>75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7" t="s">
        <v>76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7" t="s">
        <v>77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7" t="s">
        <v>78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7" t="s">
        <v>79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7" t="s">
        <v>80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38" t="s">
        <v>73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38" t="s">
        <v>81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62" t="s">
        <v>513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A2" sqref="A2:E2"/>
    </sheetView>
  </sheetViews>
  <sheetFormatPr defaultRowHeight="15" x14ac:dyDescent="0.25"/>
  <cols>
    <col min="1" max="1" width="101.28515625" customWidth="1"/>
    <col min="3" max="3" width="16.85546875" bestFit="1" customWidth="1"/>
    <col min="4" max="4" width="11.5703125" bestFit="1" customWidth="1"/>
    <col min="5" max="5" width="15.140625" customWidth="1"/>
  </cols>
  <sheetData>
    <row r="1" spans="1:5" x14ac:dyDescent="0.25">
      <c r="A1" s="102"/>
      <c r="B1" s="81"/>
      <c r="C1" s="81"/>
      <c r="D1" s="81"/>
      <c r="E1" s="81"/>
    </row>
    <row r="2" spans="1:5" x14ac:dyDescent="0.25">
      <c r="A2" s="200" t="s">
        <v>696</v>
      </c>
      <c r="B2" s="200"/>
      <c r="C2" s="200"/>
      <c r="D2" s="200"/>
      <c r="E2" s="200"/>
    </row>
    <row r="3" spans="1:5" x14ac:dyDescent="0.25">
      <c r="A3" s="102"/>
      <c r="B3" s="81"/>
      <c r="C3" s="81"/>
      <c r="D3" s="81"/>
      <c r="E3" s="81"/>
    </row>
    <row r="4" spans="1:5" ht="27" customHeight="1" x14ac:dyDescent="0.25">
      <c r="A4" s="183" t="s">
        <v>668</v>
      </c>
      <c r="B4" s="188"/>
      <c r="C4" s="188"/>
      <c r="D4" s="188"/>
      <c r="E4" s="188"/>
    </row>
    <row r="5" spans="1:5" ht="22.5" customHeight="1" x14ac:dyDescent="0.25">
      <c r="A5" s="186" t="s">
        <v>680</v>
      </c>
      <c r="B5" s="184"/>
      <c r="C5" s="184"/>
      <c r="D5" s="184"/>
      <c r="E5" s="184"/>
    </row>
    <row r="6" spans="1:5" ht="18" x14ac:dyDescent="0.25">
      <c r="A6" s="68"/>
    </row>
    <row r="7" spans="1:5" x14ac:dyDescent="0.25">
      <c r="A7" s="4" t="s">
        <v>1</v>
      </c>
    </row>
    <row r="8" spans="1:5" ht="31.5" customHeight="1" x14ac:dyDescent="0.25">
      <c r="A8" s="69" t="s">
        <v>82</v>
      </c>
      <c r="B8" s="70" t="s">
        <v>83</v>
      </c>
      <c r="C8" s="61" t="s">
        <v>20</v>
      </c>
      <c r="D8" s="61" t="s">
        <v>21</v>
      </c>
      <c r="E8" s="61" t="s">
        <v>22</v>
      </c>
    </row>
    <row r="9" spans="1:5" ht="15" customHeight="1" x14ac:dyDescent="0.25">
      <c r="A9" s="71"/>
      <c r="B9" s="37"/>
      <c r="C9" s="37"/>
      <c r="D9" s="37"/>
      <c r="E9" s="37"/>
    </row>
    <row r="10" spans="1:5" ht="15" customHeight="1" x14ac:dyDescent="0.25">
      <c r="A10" s="71"/>
      <c r="B10" s="37"/>
      <c r="C10" s="37"/>
      <c r="D10" s="37"/>
      <c r="E10" s="37"/>
    </row>
    <row r="11" spans="1:5" ht="15" customHeight="1" x14ac:dyDescent="0.25">
      <c r="A11" s="71"/>
      <c r="B11" s="37"/>
      <c r="C11" s="37"/>
      <c r="D11" s="37"/>
      <c r="E11" s="37"/>
    </row>
    <row r="12" spans="1:5" ht="15" customHeight="1" x14ac:dyDescent="0.25">
      <c r="A12" s="37"/>
      <c r="B12" s="37"/>
      <c r="C12" s="37"/>
      <c r="D12" s="37"/>
      <c r="E12" s="37"/>
    </row>
    <row r="13" spans="1:5" s="93" customFormat="1" ht="29.25" customHeight="1" x14ac:dyDescent="0.25">
      <c r="A13" s="89" t="s">
        <v>13</v>
      </c>
      <c r="B13" s="44" t="s">
        <v>319</v>
      </c>
      <c r="C13" s="97">
        <f>SUM(C9:C12)</f>
        <v>0</v>
      </c>
      <c r="D13" s="97">
        <f>SUM(D9:D12)</f>
        <v>0</v>
      </c>
      <c r="E13" s="97">
        <f>SUM(E9:E12)</f>
        <v>0</v>
      </c>
    </row>
    <row r="14" spans="1:5" ht="29.25" customHeight="1" x14ac:dyDescent="0.25">
      <c r="A14" s="72"/>
      <c r="B14" s="37"/>
      <c r="C14" s="37"/>
      <c r="D14" s="37"/>
      <c r="E14" s="37"/>
    </row>
    <row r="15" spans="1:5" ht="15" customHeight="1" x14ac:dyDescent="0.25">
      <c r="A15" s="72"/>
      <c r="B15" s="37"/>
      <c r="C15" s="37"/>
      <c r="D15" s="37"/>
      <c r="E15" s="37"/>
    </row>
    <row r="16" spans="1:5" ht="15" customHeight="1" x14ac:dyDescent="0.25">
      <c r="A16" s="73"/>
      <c r="B16" s="37"/>
      <c r="C16" s="37"/>
      <c r="D16" s="37"/>
      <c r="E16" s="37"/>
    </row>
    <row r="17" spans="1:5" ht="15" customHeight="1" x14ac:dyDescent="0.25">
      <c r="A17" s="73"/>
      <c r="B17" s="37"/>
      <c r="C17" s="37"/>
      <c r="D17" s="37"/>
      <c r="E17" s="37"/>
    </row>
    <row r="18" spans="1:5" s="93" customFormat="1" ht="30.75" customHeight="1" x14ac:dyDescent="0.25">
      <c r="A18" s="89" t="s">
        <v>14</v>
      </c>
      <c r="B18" s="36" t="s">
        <v>342</v>
      </c>
      <c r="C18" s="97"/>
      <c r="D18" s="97"/>
      <c r="E18" s="97"/>
    </row>
    <row r="19" spans="1:5" ht="15" customHeight="1" x14ac:dyDescent="0.25">
      <c r="A19" s="66" t="s">
        <v>536</v>
      </c>
      <c r="B19" s="66" t="s">
        <v>295</v>
      </c>
      <c r="C19" s="37"/>
      <c r="D19" s="37"/>
      <c r="E19" s="37"/>
    </row>
    <row r="20" spans="1:5" ht="15" customHeight="1" x14ac:dyDescent="0.25">
      <c r="A20" s="66" t="s">
        <v>537</v>
      </c>
      <c r="B20" s="66" t="s">
        <v>295</v>
      </c>
      <c r="C20" s="37"/>
      <c r="D20" s="37"/>
      <c r="E20" s="37"/>
    </row>
    <row r="21" spans="1:5" ht="15" customHeight="1" x14ac:dyDescent="0.25">
      <c r="A21" s="66" t="s">
        <v>538</v>
      </c>
      <c r="B21" s="66" t="s">
        <v>295</v>
      </c>
      <c r="C21" s="37"/>
      <c r="D21" s="37"/>
      <c r="E21" s="37"/>
    </row>
    <row r="22" spans="1:5" ht="15" customHeight="1" x14ac:dyDescent="0.25">
      <c r="A22" s="66" t="s">
        <v>539</v>
      </c>
      <c r="B22" s="66" t="s">
        <v>295</v>
      </c>
      <c r="C22" s="37"/>
      <c r="D22" s="37"/>
      <c r="E22" s="37"/>
    </row>
    <row r="23" spans="1:5" ht="15" customHeight="1" x14ac:dyDescent="0.25">
      <c r="A23" s="66" t="s">
        <v>490</v>
      </c>
      <c r="B23" s="74" t="s">
        <v>302</v>
      </c>
      <c r="C23" s="37"/>
      <c r="D23" s="37"/>
      <c r="E23" s="37"/>
    </row>
    <row r="24" spans="1:5" ht="15" customHeight="1" x14ac:dyDescent="0.25">
      <c r="A24" s="66" t="s">
        <v>488</v>
      </c>
      <c r="B24" s="74" t="s">
        <v>296</v>
      </c>
      <c r="C24" s="37"/>
      <c r="D24" s="37"/>
      <c r="E24" s="37"/>
    </row>
    <row r="25" spans="1:5" ht="15" customHeight="1" x14ac:dyDescent="0.25">
      <c r="A25" s="73"/>
      <c r="B25" s="37"/>
      <c r="C25" s="37"/>
      <c r="D25" s="37"/>
      <c r="E25" s="37"/>
    </row>
    <row r="26" spans="1:5" s="93" customFormat="1" ht="27.75" customHeight="1" x14ac:dyDescent="0.25">
      <c r="A26" s="89" t="s">
        <v>15</v>
      </c>
      <c r="B26" s="97" t="s">
        <v>18</v>
      </c>
      <c r="C26" s="97">
        <f>SUM(C18:C24)</f>
        <v>0</v>
      </c>
      <c r="D26" s="97">
        <f>SUM(D18:D24)</f>
        <v>0</v>
      </c>
      <c r="E26" s="97">
        <f>SUM(E18:E24)</f>
        <v>0</v>
      </c>
    </row>
    <row r="27" spans="1:5" ht="15" customHeight="1" x14ac:dyDescent="0.25">
      <c r="A27" s="72"/>
      <c r="B27" s="37" t="s">
        <v>315</v>
      </c>
      <c r="C27" s="37"/>
      <c r="D27" s="37"/>
      <c r="E27" s="37"/>
    </row>
    <row r="28" spans="1:5" ht="15" customHeight="1" x14ac:dyDescent="0.25">
      <c r="A28" s="72"/>
      <c r="B28" s="37" t="s">
        <v>335</v>
      </c>
      <c r="C28" s="37"/>
      <c r="D28" s="37"/>
      <c r="E28" s="37"/>
    </row>
    <row r="29" spans="1:5" ht="15" customHeight="1" x14ac:dyDescent="0.25">
      <c r="A29" s="73"/>
      <c r="B29" s="37"/>
      <c r="C29" s="37"/>
      <c r="D29" s="37"/>
      <c r="E29" s="37"/>
    </row>
    <row r="30" spans="1:5" ht="15" customHeight="1" x14ac:dyDescent="0.25">
      <c r="A30" s="73"/>
      <c r="B30" s="37"/>
      <c r="C30" s="37"/>
      <c r="D30" s="37"/>
      <c r="E30" s="37"/>
    </row>
    <row r="31" spans="1:5" s="93" customFormat="1" ht="31.5" customHeight="1" x14ac:dyDescent="0.25">
      <c r="A31" s="89" t="s">
        <v>16</v>
      </c>
      <c r="B31" s="97" t="s">
        <v>19</v>
      </c>
      <c r="C31" s="97">
        <f>SUM(C27:C28)</f>
        <v>0</v>
      </c>
      <c r="D31" s="97">
        <f>SUM(D27:D28)</f>
        <v>0</v>
      </c>
      <c r="E31" s="97">
        <f>SUM(E27:E28)</f>
        <v>0</v>
      </c>
    </row>
    <row r="32" spans="1:5" ht="15" customHeight="1" x14ac:dyDescent="0.25">
      <c r="A32" s="72"/>
      <c r="B32" s="37"/>
      <c r="C32" s="37"/>
      <c r="D32" s="37"/>
      <c r="E32" s="37"/>
    </row>
    <row r="33" spans="1:5" ht="15" customHeight="1" x14ac:dyDescent="0.25">
      <c r="A33" s="72"/>
      <c r="B33" s="37"/>
      <c r="C33" s="37"/>
      <c r="D33" s="37"/>
      <c r="E33" s="37"/>
    </row>
    <row r="34" spans="1:5" ht="15" customHeight="1" x14ac:dyDescent="0.25">
      <c r="A34" s="73"/>
      <c r="B34" s="37"/>
      <c r="C34" s="37"/>
      <c r="D34" s="37"/>
      <c r="E34" s="37"/>
    </row>
    <row r="35" spans="1:5" ht="15" customHeight="1" x14ac:dyDescent="0.25">
      <c r="A35" s="73"/>
      <c r="B35" s="37"/>
      <c r="C35" s="37"/>
      <c r="D35" s="37"/>
      <c r="E35" s="37"/>
    </row>
    <row r="36" spans="1:5" s="93" customFormat="1" ht="15" customHeight="1" x14ac:dyDescent="0.25">
      <c r="A36" s="89" t="s">
        <v>17</v>
      </c>
      <c r="B36" s="97"/>
      <c r="C36" s="97"/>
      <c r="D36" s="97"/>
      <c r="E36" s="97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A2:E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7"/>
  <sheetViews>
    <sheetView workbookViewId="0">
      <selection sqref="A1:C1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</cols>
  <sheetData>
    <row r="1" spans="1:3" x14ac:dyDescent="0.25">
      <c r="A1" s="189" t="s">
        <v>697</v>
      </c>
      <c r="B1" s="189"/>
      <c r="C1" s="189"/>
    </row>
    <row r="3" spans="1:3" ht="27" customHeight="1" x14ac:dyDescent="0.25">
      <c r="A3" s="183" t="s">
        <v>668</v>
      </c>
      <c r="B3" s="184"/>
      <c r="C3" s="184"/>
    </row>
    <row r="4" spans="1:3" ht="27" customHeight="1" x14ac:dyDescent="0.25">
      <c r="A4" s="186" t="s">
        <v>681</v>
      </c>
      <c r="B4" s="184"/>
      <c r="C4" s="184"/>
    </row>
    <row r="5" spans="1:3" ht="19.5" customHeight="1" x14ac:dyDescent="0.25">
      <c r="A5" s="59"/>
      <c r="B5" s="60"/>
      <c r="C5" s="60"/>
    </row>
    <row r="6" spans="1:3" x14ac:dyDescent="0.25">
      <c r="A6" s="4" t="s">
        <v>1</v>
      </c>
    </row>
    <row r="7" spans="1:3" ht="25.5" x14ac:dyDescent="0.25">
      <c r="A7" s="38" t="s">
        <v>636</v>
      </c>
      <c r="B7" s="3" t="s">
        <v>83</v>
      </c>
      <c r="C7" s="75" t="s">
        <v>25</v>
      </c>
    </row>
    <row r="8" spans="1:3" x14ac:dyDescent="0.25">
      <c r="A8" s="13" t="s">
        <v>587</v>
      </c>
      <c r="B8" s="6" t="s">
        <v>173</v>
      </c>
      <c r="C8" s="90"/>
    </row>
    <row r="9" spans="1:3" x14ac:dyDescent="0.25">
      <c r="A9" s="13" t="s">
        <v>588</v>
      </c>
      <c r="B9" s="6" t="s">
        <v>173</v>
      </c>
      <c r="C9" s="90"/>
    </row>
    <row r="10" spans="1:3" x14ac:dyDescent="0.25">
      <c r="A10" s="13" t="s">
        <v>589</v>
      </c>
      <c r="B10" s="6" t="s">
        <v>173</v>
      </c>
      <c r="C10" s="90"/>
    </row>
    <row r="11" spans="1:3" x14ac:dyDescent="0.25">
      <c r="A11" s="13" t="s">
        <v>590</v>
      </c>
      <c r="B11" s="6" t="s">
        <v>173</v>
      </c>
      <c r="C11" s="90"/>
    </row>
    <row r="12" spans="1:3" x14ac:dyDescent="0.25">
      <c r="A12" s="13" t="s">
        <v>591</v>
      </c>
      <c r="B12" s="6" t="s">
        <v>173</v>
      </c>
      <c r="C12" s="90"/>
    </row>
    <row r="13" spans="1:3" x14ac:dyDescent="0.25">
      <c r="A13" s="13" t="s">
        <v>592</v>
      </c>
      <c r="B13" s="6" t="s">
        <v>173</v>
      </c>
      <c r="C13" s="90"/>
    </row>
    <row r="14" spans="1:3" x14ac:dyDescent="0.25">
      <c r="A14" s="13" t="s">
        <v>593</v>
      </c>
      <c r="B14" s="6" t="s">
        <v>173</v>
      </c>
      <c r="C14" s="90"/>
    </row>
    <row r="15" spans="1:3" x14ac:dyDescent="0.25">
      <c r="A15" s="13" t="s">
        <v>594</v>
      </c>
      <c r="B15" s="6" t="s">
        <v>173</v>
      </c>
      <c r="C15" s="90"/>
    </row>
    <row r="16" spans="1:3" x14ac:dyDescent="0.25">
      <c r="A16" s="13" t="s">
        <v>595</v>
      </c>
      <c r="B16" s="6" t="s">
        <v>173</v>
      </c>
      <c r="C16" s="90"/>
    </row>
    <row r="17" spans="1:3" x14ac:dyDescent="0.25">
      <c r="A17" s="13" t="s">
        <v>596</v>
      </c>
      <c r="B17" s="6" t="s">
        <v>173</v>
      </c>
      <c r="C17" s="90"/>
    </row>
    <row r="18" spans="1:3" s="93" customFormat="1" ht="25.5" x14ac:dyDescent="0.25">
      <c r="A18" s="11" t="s">
        <v>419</v>
      </c>
      <c r="B18" s="8" t="s">
        <v>173</v>
      </c>
      <c r="C18" s="94"/>
    </row>
    <row r="19" spans="1:3" x14ac:dyDescent="0.25">
      <c r="A19" s="13" t="s">
        <v>587</v>
      </c>
      <c r="B19" s="6" t="s">
        <v>174</v>
      </c>
      <c r="C19" s="90"/>
    </row>
    <row r="20" spans="1:3" x14ac:dyDescent="0.25">
      <c r="A20" s="13" t="s">
        <v>588</v>
      </c>
      <c r="B20" s="6" t="s">
        <v>174</v>
      </c>
      <c r="C20" s="90"/>
    </row>
    <row r="21" spans="1:3" x14ac:dyDescent="0.25">
      <c r="A21" s="13" t="s">
        <v>589</v>
      </c>
      <c r="B21" s="6" t="s">
        <v>174</v>
      </c>
      <c r="C21" s="90"/>
    </row>
    <row r="22" spans="1:3" x14ac:dyDescent="0.25">
      <c r="A22" s="13" t="s">
        <v>590</v>
      </c>
      <c r="B22" s="6" t="s">
        <v>174</v>
      </c>
      <c r="C22" s="90"/>
    </row>
    <row r="23" spans="1:3" x14ac:dyDescent="0.25">
      <c r="A23" s="13" t="s">
        <v>591</v>
      </c>
      <c r="B23" s="6" t="s">
        <v>174</v>
      </c>
      <c r="C23" s="90"/>
    </row>
    <row r="24" spans="1:3" x14ac:dyDescent="0.25">
      <c r="A24" s="13" t="s">
        <v>592</v>
      </c>
      <c r="B24" s="6" t="s">
        <v>174</v>
      </c>
      <c r="C24" s="90"/>
    </row>
    <row r="25" spans="1:3" x14ac:dyDescent="0.25">
      <c r="A25" s="13" t="s">
        <v>593</v>
      </c>
      <c r="B25" s="6" t="s">
        <v>174</v>
      </c>
      <c r="C25" s="90"/>
    </row>
    <row r="26" spans="1:3" x14ac:dyDescent="0.25">
      <c r="A26" s="13" t="s">
        <v>594</v>
      </c>
      <c r="B26" s="6" t="s">
        <v>174</v>
      </c>
      <c r="C26" s="90"/>
    </row>
    <row r="27" spans="1:3" x14ac:dyDescent="0.25">
      <c r="A27" s="13" t="s">
        <v>595</v>
      </c>
      <c r="B27" s="6" t="s">
        <v>174</v>
      </c>
      <c r="C27" s="90"/>
    </row>
    <row r="28" spans="1:3" x14ac:dyDescent="0.25">
      <c r="A28" s="13" t="s">
        <v>596</v>
      </c>
      <c r="B28" s="6" t="s">
        <v>174</v>
      </c>
      <c r="C28" s="90"/>
    </row>
    <row r="29" spans="1:3" s="93" customFormat="1" ht="25.5" x14ac:dyDescent="0.25">
      <c r="A29" s="11" t="s">
        <v>420</v>
      </c>
      <c r="B29" s="8" t="s">
        <v>174</v>
      </c>
      <c r="C29" s="94"/>
    </row>
    <row r="30" spans="1:3" x14ac:dyDescent="0.25">
      <c r="A30" s="13" t="s">
        <v>587</v>
      </c>
      <c r="B30" s="6" t="s">
        <v>175</v>
      </c>
      <c r="C30" s="90">
        <v>750000</v>
      </c>
    </row>
    <row r="31" spans="1:3" x14ac:dyDescent="0.25">
      <c r="A31" s="13" t="s">
        <v>588</v>
      </c>
      <c r="B31" s="6" t="s">
        <v>175</v>
      </c>
      <c r="C31" s="90"/>
    </row>
    <row r="32" spans="1:3" x14ac:dyDescent="0.25">
      <c r="A32" s="13" t="s">
        <v>589</v>
      </c>
      <c r="B32" s="6" t="s">
        <v>175</v>
      </c>
      <c r="C32" s="90"/>
    </row>
    <row r="33" spans="1:3" x14ac:dyDescent="0.25">
      <c r="A33" s="13" t="s">
        <v>590</v>
      </c>
      <c r="B33" s="6" t="s">
        <v>175</v>
      </c>
      <c r="C33" s="90"/>
    </row>
    <row r="34" spans="1:3" x14ac:dyDescent="0.25">
      <c r="A34" s="13" t="s">
        <v>591</v>
      </c>
      <c r="B34" s="6" t="s">
        <v>175</v>
      </c>
      <c r="C34" s="90"/>
    </row>
    <row r="35" spans="1:3" x14ac:dyDescent="0.25">
      <c r="A35" s="13" t="s">
        <v>592</v>
      </c>
      <c r="B35" s="6" t="s">
        <v>175</v>
      </c>
      <c r="C35" s="90"/>
    </row>
    <row r="36" spans="1:3" x14ac:dyDescent="0.25">
      <c r="A36" s="13" t="s">
        <v>593</v>
      </c>
      <c r="B36" s="6" t="s">
        <v>175</v>
      </c>
      <c r="C36" s="90">
        <v>953000</v>
      </c>
    </row>
    <row r="37" spans="1:3" x14ac:dyDescent="0.25">
      <c r="A37" s="13" t="s">
        <v>594</v>
      </c>
      <c r="B37" s="6" t="s">
        <v>175</v>
      </c>
      <c r="C37" s="90">
        <v>500000</v>
      </c>
    </row>
    <row r="38" spans="1:3" x14ac:dyDescent="0.25">
      <c r="A38" s="13" t="s">
        <v>595</v>
      </c>
      <c r="B38" s="6" t="s">
        <v>175</v>
      </c>
      <c r="C38" s="90"/>
    </row>
    <row r="39" spans="1:3" x14ac:dyDescent="0.25">
      <c r="A39" s="13" t="s">
        <v>596</v>
      </c>
      <c r="B39" s="6" t="s">
        <v>175</v>
      </c>
      <c r="C39" s="90"/>
    </row>
    <row r="40" spans="1:3" s="93" customFormat="1" x14ac:dyDescent="0.25">
      <c r="A40" s="11" t="s">
        <v>421</v>
      </c>
      <c r="B40" s="8" t="s">
        <v>175</v>
      </c>
      <c r="C40" s="94">
        <f>SUM(C30:C39)</f>
        <v>2203000</v>
      </c>
    </row>
    <row r="41" spans="1:3" x14ac:dyDescent="0.25">
      <c r="A41" s="13" t="s">
        <v>597</v>
      </c>
      <c r="B41" s="5" t="s">
        <v>177</v>
      </c>
      <c r="C41" s="90"/>
    </row>
    <row r="42" spans="1:3" x14ac:dyDescent="0.25">
      <c r="A42" s="13" t="s">
        <v>598</v>
      </c>
      <c r="B42" s="5" t="s">
        <v>177</v>
      </c>
      <c r="C42" s="90"/>
    </row>
    <row r="43" spans="1:3" x14ac:dyDescent="0.25">
      <c r="A43" s="13" t="s">
        <v>599</v>
      </c>
      <c r="B43" s="5" t="s">
        <v>177</v>
      </c>
      <c r="C43" s="90"/>
    </row>
    <row r="44" spans="1:3" x14ac:dyDescent="0.25">
      <c r="A44" s="5" t="s">
        <v>600</v>
      </c>
      <c r="B44" s="5" t="s">
        <v>177</v>
      </c>
      <c r="C44" s="90"/>
    </row>
    <row r="45" spans="1:3" x14ac:dyDescent="0.25">
      <c r="A45" s="5" t="s">
        <v>601</v>
      </c>
      <c r="B45" s="5" t="s">
        <v>177</v>
      </c>
      <c r="C45" s="90"/>
    </row>
    <row r="46" spans="1:3" x14ac:dyDescent="0.25">
      <c r="A46" s="5" t="s">
        <v>602</v>
      </c>
      <c r="B46" s="5" t="s">
        <v>177</v>
      </c>
      <c r="C46" s="90"/>
    </row>
    <row r="47" spans="1:3" x14ac:dyDescent="0.25">
      <c r="A47" s="13" t="s">
        <v>603</v>
      </c>
      <c r="B47" s="5" t="s">
        <v>177</v>
      </c>
      <c r="C47" s="90"/>
    </row>
    <row r="48" spans="1:3" x14ac:dyDescent="0.25">
      <c r="A48" s="13" t="s">
        <v>604</v>
      </c>
      <c r="B48" s="5" t="s">
        <v>177</v>
      </c>
      <c r="C48" s="90"/>
    </row>
    <row r="49" spans="1:3" x14ac:dyDescent="0.25">
      <c r="A49" s="13" t="s">
        <v>605</v>
      </c>
      <c r="B49" s="5" t="s">
        <v>177</v>
      </c>
      <c r="C49" s="90"/>
    </row>
    <row r="50" spans="1:3" x14ac:dyDescent="0.25">
      <c r="A50" s="13" t="s">
        <v>606</v>
      </c>
      <c r="B50" s="5" t="s">
        <v>177</v>
      </c>
      <c r="C50" s="90"/>
    </row>
    <row r="51" spans="1:3" s="93" customFormat="1" ht="25.5" x14ac:dyDescent="0.25">
      <c r="A51" s="11" t="s">
        <v>422</v>
      </c>
      <c r="B51" s="8" t="s">
        <v>177</v>
      </c>
      <c r="C51" s="94"/>
    </row>
    <row r="52" spans="1:3" x14ac:dyDescent="0.25">
      <c r="A52" s="13" t="s">
        <v>597</v>
      </c>
      <c r="B52" s="5" t="s">
        <v>183</v>
      </c>
      <c r="C52" s="90"/>
    </row>
    <row r="53" spans="1:3" x14ac:dyDescent="0.25">
      <c r="A53" s="13" t="s">
        <v>598</v>
      </c>
      <c r="B53" s="5" t="s">
        <v>183</v>
      </c>
      <c r="C53" s="90">
        <v>300000</v>
      </c>
    </row>
    <row r="54" spans="1:3" x14ac:dyDescent="0.25">
      <c r="A54" s="13" t="s">
        <v>599</v>
      </c>
      <c r="B54" s="5" t="s">
        <v>183</v>
      </c>
      <c r="C54" s="90"/>
    </row>
    <row r="55" spans="1:3" x14ac:dyDescent="0.25">
      <c r="A55" s="5" t="s">
        <v>600</v>
      </c>
      <c r="B55" s="5" t="s">
        <v>183</v>
      </c>
      <c r="C55" s="90"/>
    </row>
    <row r="56" spans="1:3" x14ac:dyDescent="0.25">
      <c r="A56" s="5" t="s">
        <v>601</v>
      </c>
      <c r="B56" s="5" t="s">
        <v>183</v>
      </c>
      <c r="C56" s="90"/>
    </row>
    <row r="57" spans="1:3" x14ac:dyDescent="0.25">
      <c r="A57" s="5" t="s">
        <v>602</v>
      </c>
      <c r="B57" s="5" t="s">
        <v>183</v>
      </c>
      <c r="C57" s="90"/>
    </row>
    <row r="58" spans="1:3" x14ac:dyDescent="0.25">
      <c r="A58" s="13" t="s">
        <v>603</v>
      </c>
      <c r="B58" s="5" t="s">
        <v>183</v>
      </c>
      <c r="C58" s="90">
        <v>439000</v>
      </c>
    </row>
    <row r="59" spans="1:3" x14ac:dyDescent="0.25">
      <c r="A59" s="13" t="s">
        <v>607</v>
      </c>
      <c r="B59" s="5" t="s">
        <v>183</v>
      </c>
      <c r="C59" s="90"/>
    </row>
    <row r="60" spans="1:3" x14ac:dyDescent="0.25">
      <c r="A60" s="13" t="s">
        <v>605</v>
      </c>
      <c r="B60" s="5" t="s">
        <v>183</v>
      </c>
      <c r="C60" s="90"/>
    </row>
    <row r="61" spans="1:3" x14ac:dyDescent="0.25">
      <c r="A61" s="13" t="s">
        <v>606</v>
      </c>
      <c r="B61" s="5" t="s">
        <v>183</v>
      </c>
      <c r="C61" s="90"/>
    </row>
    <row r="62" spans="1:3" s="93" customFormat="1" x14ac:dyDescent="0.25">
      <c r="A62" s="15" t="s">
        <v>423</v>
      </c>
      <c r="B62" s="8" t="s">
        <v>183</v>
      </c>
      <c r="C62" s="94">
        <f>SUM(C52:C61)</f>
        <v>739000</v>
      </c>
    </row>
    <row r="63" spans="1:3" x14ac:dyDescent="0.25">
      <c r="A63" s="13" t="s">
        <v>587</v>
      </c>
      <c r="B63" s="6" t="s">
        <v>210</v>
      </c>
      <c r="C63" s="90"/>
    </row>
    <row r="64" spans="1:3" x14ac:dyDescent="0.25">
      <c r="A64" s="13" t="s">
        <v>588</v>
      </c>
      <c r="B64" s="6" t="s">
        <v>210</v>
      </c>
      <c r="C64" s="90"/>
    </row>
    <row r="65" spans="1:3" x14ac:dyDescent="0.25">
      <c r="A65" s="13" t="s">
        <v>589</v>
      </c>
      <c r="B65" s="6" t="s">
        <v>210</v>
      </c>
      <c r="C65" s="90"/>
    </row>
    <row r="66" spans="1:3" x14ac:dyDescent="0.25">
      <c r="A66" s="13" t="s">
        <v>590</v>
      </c>
      <c r="B66" s="6" t="s">
        <v>210</v>
      </c>
      <c r="C66" s="90"/>
    </row>
    <row r="67" spans="1:3" x14ac:dyDescent="0.25">
      <c r="A67" s="13" t="s">
        <v>591</v>
      </c>
      <c r="B67" s="6" t="s">
        <v>210</v>
      </c>
      <c r="C67" s="90"/>
    </row>
    <row r="68" spans="1:3" x14ac:dyDescent="0.25">
      <c r="A68" s="13" t="s">
        <v>592</v>
      </c>
      <c r="B68" s="6" t="s">
        <v>210</v>
      </c>
      <c r="C68" s="90"/>
    </row>
    <row r="69" spans="1:3" x14ac:dyDescent="0.25">
      <c r="A69" s="13" t="s">
        <v>593</v>
      </c>
      <c r="B69" s="6" t="s">
        <v>210</v>
      </c>
      <c r="C69" s="90"/>
    </row>
    <row r="70" spans="1:3" x14ac:dyDescent="0.25">
      <c r="A70" s="13" t="s">
        <v>594</v>
      </c>
      <c r="B70" s="6" t="s">
        <v>210</v>
      </c>
      <c r="C70" s="90"/>
    </row>
    <row r="71" spans="1:3" x14ac:dyDescent="0.25">
      <c r="A71" s="13" t="s">
        <v>595</v>
      </c>
      <c r="B71" s="6" t="s">
        <v>210</v>
      </c>
      <c r="C71" s="90"/>
    </row>
    <row r="72" spans="1:3" x14ac:dyDescent="0.25">
      <c r="A72" s="13" t="s">
        <v>596</v>
      </c>
      <c r="B72" s="6" t="s">
        <v>210</v>
      </c>
      <c r="C72" s="90"/>
    </row>
    <row r="73" spans="1:3" s="93" customFormat="1" ht="25.5" x14ac:dyDescent="0.25">
      <c r="A73" s="11" t="s">
        <v>432</v>
      </c>
      <c r="B73" s="8" t="s">
        <v>210</v>
      </c>
      <c r="C73" s="94"/>
    </row>
    <row r="74" spans="1:3" x14ac:dyDescent="0.25">
      <c r="A74" s="13" t="s">
        <v>587</v>
      </c>
      <c r="B74" s="6" t="s">
        <v>211</v>
      </c>
      <c r="C74" s="90"/>
    </row>
    <row r="75" spans="1:3" x14ac:dyDescent="0.25">
      <c r="A75" s="13" t="s">
        <v>588</v>
      </c>
      <c r="B75" s="6" t="s">
        <v>211</v>
      </c>
      <c r="C75" s="90"/>
    </row>
    <row r="76" spans="1:3" x14ac:dyDescent="0.25">
      <c r="A76" s="13" t="s">
        <v>589</v>
      </c>
      <c r="B76" s="6" t="s">
        <v>211</v>
      </c>
      <c r="C76" s="90"/>
    </row>
    <row r="77" spans="1:3" x14ac:dyDescent="0.25">
      <c r="A77" s="13" t="s">
        <v>590</v>
      </c>
      <c r="B77" s="6" t="s">
        <v>211</v>
      </c>
      <c r="C77" s="90"/>
    </row>
    <row r="78" spans="1:3" x14ac:dyDescent="0.25">
      <c r="A78" s="13" t="s">
        <v>591</v>
      </c>
      <c r="B78" s="6" t="s">
        <v>211</v>
      </c>
      <c r="C78" s="90"/>
    </row>
    <row r="79" spans="1:3" x14ac:dyDescent="0.25">
      <c r="A79" s="13" t="s">
        <v>592</v>
      </c>
      <c r="B79" s="6" t="s">
        <v>211</v>
      </c>
      <c r="C79" s="90"/>
    </row>
    <row r="80" spans="1:3" x14ac:dyDescent="0.25">
      <c r="A80" s="13" t="s">
        <v>593</v>
      </c>
      <c r="B80" s="6" t="s">
        <v>211</v>
      </c>
      <c r="C80" s="90"/>
    </row>
    <row r="81" spans="1:3" x14ac:dyDescent="0.25">
      <c r="A81" s="13" t="s">
        <v>594</v>
      </c>
      <c r="B81" s="6" t="s">
        <v>211</v>
      </c>
      <c r="C81" s="90"/>
    </row>
    <row r="82" spans="1:3" x14ac:dyDescent="0.25">
      <c r="A82" s="13" t="s">
        <v>595</v>
      </c>
      <c r="B82" s="6" t="s">
        <v>211</v>
      </c>
      <c r="C82" s="90"/>
    </row>
    <row r="83" spans="1:3" x14ac:dyDescent="0.25">
      <c r="A83" s="13" t="s">
        <v>596</v>
      </c>
      <c r="B83" s="6" t="s">
        <v>211</v>
      </c>
      <c r="C83" s="90"/>
    </row>
    <row r="84" spans="1:3" s="93" customFormat="1" ht="25.5" x14ac:dyDescent="0.25">
      <c r="A84" s="11" t="s">
        <v>431</v>
      </c>
      <c r="B84" s="8" t="s">
        <v>211</v>
      </c>
      <c r="C84" s="94"/>
    </row>
    <row r="85" spans="1:3" x14ac:dyDescent="0.25">
      <c r="A85" s="13" t="s">
        <v>587</v>
      </c>
      <c r="B85" s="6" t="s">
        <v>212</v>
      </c>
      <c r="C85" s="90"/>
    </row>
    <row r="86" spans="1:3" x14ac:dyDescent="0.25">
      <c r="A86" s="13" t="s">
        <v>588</v>
      </c>
      <c r="B86" s="6" t="s">
        <v>212</v>
      </c>
      <c r="C86" s="90"/>
    </row>
    <row r="87" spans="1:3" x14ac:dyDescent="0.25">
      <c r="A87" s="13" t="s">
        <v>589</v>
      </c>
      <c r="B87" s="6" t="s">
        <v>212</v>
      </c>
      <c r="C87" s="90"/>
    </row>
    <row r="88" spans="1:3" x14ac:dyDescent="0.25">
      <c r="A88" s="13" t="s">
        <v>590</v>
      </c>
      <c r="B88" s="6" t="s">
        <v>212</v>
      </c>
      <c r="C88" s="90"/>
    </row>
    <row r="89" spans="1:3" x14ac:dyDescent="0.25">
      <c r="A89" s="13" t="s">
        <v>591</v>
      </c>
      <c r="B89" s="6" t="s">
        <v>212</v>
      </c>
      <c r="C89" s="90"/>
    </row>
    <row r="90" spans="1:3" x14ac:dyDescent="0.25">
      <c r="A90" s="13" t="s">
        <v>592</v>
      </c>
      <c r="B90" s="6" t="s">
        <v>212</v>
      </c>
      <c r="C90" s="90"/>
    </row>
    <row r="91" spans="1:3" x14ac:dyDescent="0.25">
      <c r="A91" s="13" t="s">
        <v>593</v>
      </c>
      <c r="B91" s="6" t="s">
        <v>212</v>
      </c>
      <c r="C91" s="90"/>
    </row>
    <row r="92" spans="1:3" x14ac:dyDescent="0.25">
      <c r="A92" s="13" t="s">
        <v>594</v>
      </c>
      <c r="B92" s="6" t="s">
        <v>212</v>
      </c>
      <c r="C92" s="90"/>
    </row>
    <row r="93" spans="1:3" x14ac:dyDescent="0.25">
      <c r="A93" s="13" t="s">
        <v>595</v>
      </c>
      <c r="B93" s="6" t="s">
        <v>212</v>
      </c>
      <c r="C93" s="90"/>
    </row>
    <row r="94" spans="1:3" x14ac:dyDescent="0.25">
      <c r="A94" s="13" t="s">
        <v>596</v>
      </c>
      <c r="B94" s="6" t="s">
        <v>212</v>
      </c>
      <c r="C94" s="90"/>
    </row>
    <row r="95" spans="1:3" s="93" customFormat="1" x14ac:dyDescent="0.25">
      <c r="A95" s="11" t="s">
        <v>430</v>
      </c>
      <c r="B95" s="8" t="s">
        <v>212</v>
      </c>
      <c r="C95" s="94"/>
    </row>
    <row r="96" spans="1:3" x14ac:dyDescent="0.25">
      <c r="A96" s="13" t="s">
        <v>597</v>
      </c>
      <c r="B96" s="5" t="s">
        <v>214</v>
      </c>
      <c r="C96" s="90"/>
    </row>
    <row r="97" spans="1:3" x14ac:dyDescent="0.25">
      <c r="A97" s="13" t="s">
        <v>598</v>
      </c>
      <c r="B97" s="6" t="s">
        <v>214</v>
      </c>
      <c r="C97" s="90"/>
    </row>
    <row r="98" spans="1:3" x14ac:dyDescent="0.25">
      <c r="A98" s="13" t="s">
        <v>599</v>
      </c>
      <c r="B98" s="5" t="s">
        <v>214</v>
      </c>
      <c r="C98" s="90"/>
    </row>
    <row r="99" spans="1:3" x14ac:dyDescent="0.25">
      <c r="A99" s="5" t="s">
        <v>600</v>
      </c>
      <c r="B99" s="6" t="s">
        <v>214</v>
      </c>
      <c r="C99" s="90"/>
    </row>
    <row r="100" spans="1:3" x14ac:dyDescent="0.25">
      <c r="A100" s="5" t="s">
        <v>601</v>
      </c>
      <c r="B100" s="5" t="s">
        <v>214</v>
      </c>
      <c r="C100" s="90"/>
    </row>
    <row r="101" spans="1:3" x14ac:dyDescent="0.25">
      <c r="A101" s="5" t="s">
        <v>602</v>
      </c>
      <c r="B101" s="6" t="s">
        <v>214</v>
      </c>
      <c r="C101" s="90"/>
    </row>
    <row r="102" spans="1:3" x14ac:dyDescent="0.25">
      <c r="A102" s="13" t="s">
        <v>603</v>
      </c>
      <c r="B102" s="5" t="s">
        <v>214</v>
      </c>
      <c r="C102" s="90"/>
    </row>
    <row r="103" spans="1:3" x14ac:dyDescent="0.25">
      <c r="A103" s="13" t="s">
        <v>607</v>
      </c>
      <c r="B103" s="6" t="s">
        <v>214</v>
      </c>
      <c r="C103" s="90"/>
    </row>
    <row r="104" spans="1:3" x14ac:dyDescent="0.25">
      <c r="A104" s="13" t="s">
        <v>605</v>
      </c>
      <c r="B104" s="5" t="s">
        <v>214</v>
      </c>
      <c r="C104" s="90"/>
    </row>
    <row r="105" spans="1:3" x14ac:dyDescent="0.25">
      <c r="A105" s="13" t="s">
        <v>606</v>
      </c>
      <c r="B105" s="6" t="s">
        <v>214</v>
      </c>
      <c r="C105" s="90"/>
    </row>
    <row r="106" spans="1:3" s="93" customFormat="1" ht="25.5" x14ac:dyDescent="0.25">
      <c r="A106" s="11" t="s">
        <v>429</v>
      </c>
      <c r="B106" s="8" t="s">
        <v>214</v>
      </c>
      <c r="C106" s="94"/>
    </row>
    <row r="107" spans="1:3" x14ac:dyDescent="0.25">
      <c r="A107" s="13" t="s">
        <v>597</v>
      </c>
      <c r="B107" s="5" t="s">
        <v>662</v>
      </c>
      <c r="C107" s="90"/>
    </row>
    <row r="108" spans="1:3" x14ac:dyDescent="0.25">
      <c r="A108" s="13" t="s">
        <v>598</v>
      </c>
      <c r="B108" s="5" t="s">
        <v>662</v>
      </c>
      <c r="C108" s="90"/>
    </row>
    <row r="109" spans="1:3" x14ac:dyDescent="0.25">
      <c r="A109" s="13" t="s">
        <v>599</v>
      </c>
      <c r="B109" s="5" t="s">
        <v>662</v>
      </c>
      <c r="C109" s="90"/>
    </row>
    <row r="110" spans="1:3" x14ac:dyDescent="0.25">
      <c r="A110" s="5" t="s">
        <v>600</v>
      </c>
      <c r="B110" s="5" t="s">
        <v>662</v>
      </c>
      <c r="C110" s="90"/>
    </row>
    <row r="111" spans="1:3" x14ac:dyDescent="0.25">
      <c r="A111" s="5" t="s">
        <v>601</v>
      </c>
      <c r="B111" s="5" t="s">
        <v>662</v>
      </c>
      <c r="C111" s="90"/>
    </row>
    <row r="112" spans="1:3" x14ac:dyDescent="0.25">
      <c r="A112" s="5" t="s">
        <v>602</v>
      </c>
      <c r="B112" s="5" t="s">
        <v>662</v>
      </c>
      <c r="C112" s="90"/>
    </row>
    <row r="113" spans="1:3" x14ac:dyDescent="0.25">
      <c r="A113" s="13" t="s">
        <v>603</v>
      </c>
      <c r="B113" s="5" t="s">
        <v>662</v>
      </c>
      <c r="C113" s="90"/>
    </row>
    <row r="114" spans="1:3" x14ac:dyDescent="0.25">
      <c r="A114" s="13" t="s">
        <v>607</v>
      </c>
      <c r="B114" s="5" t="s">
        <v>662</v>
      </c>
      <c r="C114" s="90"/>
    </row>
    <row r="115" spans="1:3" x14ac:dyDescent="0.25">
      <c r="A115" s="13" t="s">
        <v>605</v>
      </c>
      <c r="B115" s="5" t="s">
        <v>662</v>
      </c>
      <c r="C115" s="90"/>
    </row>
    <row r="116" spans="1:3" x14ac:dyDescent="0.25">
      <c r="A116" s="13" t="s">
        <v>606</v>
      </c>
      <c r="B116" s="5" t="s">
        <v>662</v>
      </c>
      <c r="C116" s="90"/>
    </row>
    <row r="117" spans="1:3" s="93" customFormat="1" x14ac:dyDescent="0.25">
      <c r="A117" s="15" t="s">
        <v>468</v>
      </c>
      <c r="B117" s="7" t="s">
        <v>662</v>
      </c>
      <c r="C117" s="94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7"/>
  <sheetViews>
    <sheetView workbookViewId="0">
      <selection sqref="A1:C1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189" t="s">
        <v>698</v>
      </c>
      <c r="B1" s="189"/>
      <c r="C1" s="189"/>
    </row>
    <row r="3" spans="1:3" ht="27" customHeight="1" x14ac:dyDescent="0.25">
      <c r="A3" s="183" t="s">
        <v>668</v>
      </c>
      <c r="B3" s="184"/>
      <c r="C3" s="184"/>
    </row>
    <row r="4" spans="1:3" ht="25.5" customHeight="1" x14ac:dyDescent="0.25">
      <c r="A4" s="186" t="s">
        <v>682</v>
      </c>
      <c r="B4" s="184"/>
      <c r="C4" s="184"/>
    </row>
    <row r="5" spans="1:3" ht="15.75" customHeight="1" x14ac:dyDescent="0.25">
      <c r="A5" s="59"/>
      <c r="B5" s="60"/>
      <c r="C5" s="60"/>
    </row>
    <row r="6" spans="1:3" ht="21" customHeight="1" x14ac:dyDescent="0.25">
      <c r="A6" s="4" t="s">
        <v>1</v>
      </c>
    </row>
    <row r="7" spans="1:3" ht="25.5" x14ac:dyDescent="0.25">
      <c r="A7" s="38" t="s">
        <v>636</v>
      </c>
      <c r="B7" s="3" t="s">
        <v>83</v>
      </c>
      <c r="C7" s="75" t="s">
        <v>25</v>
      </c>
    </row>
    <row r="8" spans="1:3" x14ac:dyDescent="0.25">
      <c r="A8" s="13" t="s">
        <v>608</v>
      </c>
      <c r="B8" s="6" t="s">
        <v>278</v>
      </c>
      <c r="C8" s="90"/>
    </row>
    <row r="9" spans="1:3" x14ac:dyDescent="0.25">
      <c r="A9" s="13" t="s">
        <v>617</v>
      </c>
      <c r="B9" s="6" t="s">
        <v>278</v>
      </c>
      <c r="C9" s="90"/>
    </row>
    <row r="10" spans="1:3" ht="30" x14ac:dyDescent="0.25">
      <c r="A10" s="13" t="s">
        <v>618</v>
      </c>
      <c r="B10" s="6" t="s">
        <v>278</v>
      </c>
      <c r="C10" s="90"/>
    </row>
    <row r="11" spans="1:3" x14ac:dyDescent="0.25">
      <c r="A11" s="13" t="s">
        <v>616</v>
      </c>
      <c r="B11" s="6" t="s">
        <v>278</v>
      </c>
      <c r="C11" s="90"/>
    </row>
    <row r="12" spans="1:3" x14ac:dyDescent="0.25">
      <c r="A12" s="13" t="s">
        <v>615</v>
      </c>
      <c r="B12" s="6" t="s">
        <v>278</v>
      </c>
      <c r="C12" s="90"/>
    </row>
    <row r="13" spans="1:3" x14ac:dyDescent="0.25">
      <c r="A13" s="13" t="s">
        <v>614</v>
      </c>
      <c r="B13" s="6" t="s">
        <v>278</v>
      </c>
      <c r="C13" s="90"/>
    </row>
    <row r="14" spans="1:3" x14ac:dyDescent="0.25">
      <c r="A14" s="13" t="s">
        <v>609</v>
      </c>
      <c r="B14" s="6" t="s">
        <v>278</v>
      </c>
      <c r="C14" s="90"/>
    </row>
    <row r="15" spans="1:3" x14ac:dyDescent="0.25">
      <c r="A15" s="13" t="s">
        <v>610</v>
      </c>
      <c r="B15" s="6" t="s">
        <v>278</v>
      </c>
      <c r="C15" s="90"/>
    </row>
    <row r="16" spans="1:3" x14ac:dyDescent="0.25">
      <c r="A16" s="13" t="s">
        <v>611</v>
      </c>
      <c r="B16" s="6" t="s">
        <v>278</v>
      </c>
      <c r="C16" s="90"/>
    </row>
    <row r="17" spans="1:3" x14ac:dyDescent="0.25">
      <c r="A17" s="13" t="s">
        <v>612</v>
      </c>
      <c r="B17" s="6" t="s">
        <v>278</v>
      </c>
      <c r="C17" s="90"/>
    </row>
    <row r="18" spans="1:3" s="93" customFormat="1" ht="25.5" x14ac:dyDescent="0.25">
      <c r="A18" s="7" t="s">
        <v>477</v>
      </c>
      <c r="B18" s="8" t="s">
        <v>278</v>
      </c>
      <c r="C18" s="94"/>
    </row>
    <row r="19" spans="1:3" x14ac:dyDescent="0.25">
      <c r="A19" s="13" t="s">
        <v>608</v>
      </c>
      <c r="B19" s="6" t="s">
        <v>279</v>
      </c>
      <c r="C19" s="90"/>
    </row>
    <row r="20" spans="1:3" x14ac:dyDescent="0.25">
      <c r="A20" s="13" t="s">
        <v>617</v>
      </c>
      <c r="B20" s="6" t="s">
        <v>279</v>
      </c>
      <c r="C20" s="90"/>
    </row>
    <row r="21" spans="1:3" ht="30" x14ac:dyDescent="0.25">
      <c r="A21" s="13" t="s">
        <v>618</v>
      </c>
      <c r="B21" s="6" t="s">
        <v>279</v>
      </c>
      <c r="C21" s="90"/>
    </row>
    <row r="22" spans="1:3" x14ac:dyDescent="0.25">
      <c r="A22" s="13" t="s">
        <v>616</v>
      </c>
      <c r="B22" s="6" t="s">
        <v>279</v>
      </c>
      <c r="C22" s="90"/>
    </row>
    <row r="23" spans="1:3" x14ac:dyDescent="0.25">
      <c r="A23" s="13" t="s">
        <v>615</v>
      </c>
      <c r="B23" s="6" t="s">
        <v>279</v>
      </c>
      <c r="C23" s="90"/>
    </row>
    <row r="24" spans="1:3" x14ac:dyDescent="0.25">
      <c r="A24" s="13" t="s">
        <v>614</v>
      </c>
      <c r="B24" s="6" t="s">
        <v>279</v>
      </c>
      <c r="C24" s="90"/>
    </row>
    <row r="25" spans="1:3" x14ac:dyDescent="0.25">
      <c r="A25" s="13" t="s">
        <v>609</v>
      </c>
      <c r="B25" s="6" t="s">
        <v>279</v>
      </c>
      <c r="C25" s="90"/>
    </row>
    <row r="26" spans="1:3" x14ac:dyDescent="0.25">
      <c r="A26" s="13" t="s">
        <v>610</v>
      </c>
      <c r="B26" s="6" t="s">
        <v>279</v>
      </c>
      <c r="C26" s="90"/>
    </row>
    <row r="27" spans="1:3" x14ac:dyDescent="0.25">
      <c r="A27" s="13" t="s">
        <v>611</v>
      </c>
      <c r="B27" s="6" t="s">
        <v>279</v>
      </c>
      <c r="C27" s="90"/>
    </row>
    <row r="28" spans="1:3" x14ac:dyDescent="0.25">
      <c r="A28" s="13" t="s">
        <v>612</v>
      </c>
      <c r="B28" s="6" t="s">
        <v>279</v>
      </c>
      <c r="C28" s="90"/>
    </row>
    <row r="29" spans="1:3" s="93" customFormat="1" ht="25.5" x14ac:dyDescent="0.25">
      <c r="A29" s="7" t="s">
        <v>534</v>
      </c>
      <c r="B29" s="8" t="s">
        <v>279</v>
      </c>
      <c r="C29" s="94"/>
    </row>
    <row r="30" spans="1:3" x14ac:dyDescent="0.25">
      <c r="A30" s="13" t="s">
        <v>608</v>
      </c>
      <c r="B30" s="6" t="s">
        <v>280</v>
      </c>
      <c r="C30" s="90"/>
    </row>
    <row r="31" spans="1:3" x14ac:dyDescent="0.25">
      <c r="A31" s="13" t="s">
        <v>617</v>
      </c>
      <c r="B31" s="6" t="s">
        <v>280</v>
      </c>
      <c r="C31" s="90"/>
    </row>
    <row r="32" spans="1:3" ht="30" x14ac:dyDescent="0.25">
      <c r="A32" s="13" t="s">
        <v>618</v>
      </c>
      <c r="B32" s="6" t="s">
        <v>280</v>
      </c>
      <c r="C32" s="90"/>
    </row>
    <row r="33" spans="1:3" x14ac:dyDescent="0.25">
      <c r="A33" s="13" t="s">
        <v>616</v>
      </c>
      <c r="B33" s="6" t="s">
        <v>280</v>
      </c>
      <c r="C33" s="90"/>
    </row>
    <row r="34" spans="1:3" x14ac:dyDescent="0.25">
      <c r="A34" s="13" t="s">
        <v>615</v>
      </c>
      <c r="B34" s="6" t="s">
        <v>280</v>
      </c>
      <c r="C34" s="90"/>
    </row>
    <row r="35" spans="1:3" x14ac:dyDescent="0.25">
      <c r="A35" s="13" t="s">
        <v>614</v>
      </c>
      <c r="B35" s="6" t="s">
        <v>280</v>
      </c>
      <c r="C35" s="90">
        <v>538000</v>
      </c>
    </row>
    <row r="36" spans="1:3" x14ac:dyDescent="0.25">
      <c r="A36" s="13" t="s">
        <v>609</v>
      </c>
      <c r="B36" s="6" t="s">
        <v>280</v>
      </c>
      <c r="C36" s="115">
        <v>0</v>
      </c>
    </row>
    <row r="37" spans="1:3" x14ac:dyDescent="0.25">
      <c r="A37" s="13" t="s">
        <v>610</v>
      </c>
      <c r="B37" s="6" t="s">
        <v>280</v>
      </c>
      <c r="C37" s="115"/>
    </row>
    <row r="38" spans="1:3" x14ac:dyDescent="0.25">
      <c r="A38" s="13" t="s">
        <v>611</v>
      </c>
      <c r="B38" s="6" t="s">
        <v>280</v>
      </c>
      <c r="C38" s="115"/>
    </row>
    <row r="39" spans="1:3" x14ac:dyDescent="0.25">
      <c r="A39" s="13" t="s">
        <v>612</v>
      </c>
      <c r="B39" s="6" t="s">
        <v>280</v>
      </c>
      <c r="C39" s="115"/>
    </row>
    <row r="40" spans="1:3" s="93" customFormat="1" x14ac:dyDescent="0.25">
      <c r="A40" s="7" t="s">
        <v>533</v>
      </c>
      <c r="B40" s="8" t="s">
        <v>280</v>
      </c>
      <c r="C40" s="132">
        <f>SUM(C30:C39)</f>
        <v>538000</v>
      </c>
    </row>
    <row r="41" spans="1:3" x14ac:dyDescent="0.25">
      <c r="A41" s="13" t="s">
        <v>608</v>
      </c>
      <c r="B41" s="6" t="s">
        <v>286</v>
      </c>
      <c r="C41" s="90"/>
    </row>
    <row r="42" spans="1:3" x14ac:dyDescent="0.25">
      <c r="A42" s="13" t="s">
        <v>617</v>
      </c>
      <c r="B42" s="6" t="s">
        <v>286</v>
      </c>
      <c r="C42" s="90"/>
    </row>
    <row r="43" spans="1:3" ht="30" x14ac:dyDescent="0.25">
      <c r="A43" s="13" t="s">
        <v>618</v>
      </c>
      <c r="B43" s="6" t="s">
        <v>286</v>
      </c>
      <c r="C43" s="90"/>
    </row>
    <row r="44" spans="1:3" x14ac:dyDescent="0.25">
      <c r="A44" s="13" t="s">
        <v>616</v>
      </c>
      <c r="B44" s="6" t="s">
        <v>286</v>
      </c>
      <c r="C44" s="90"/>
    </row>
    <row r="45" spans="1:3" x14ac:dyDescent="0.25">
      <c r="A45" s="13" t="s">
        <v>615</v>
      </c>
      <c r="B45" s="6" t="s">
        <v>286</v>
      </c>
      <c r="C45" s="90"/>
    </row>
    <row r="46" spans="1:3" x14ac:dyDescent="0.25">
      <c r="A46" s="13" t="s">
        <v>614</v>
      </c>
      <c r="B46" s="6" t="s">
        <v>286</v>
      </c>
      <c r="C46" s="90"/>
    </row>
    <row r="47" spans="1:3" x14ac:dyDescent="0.25">
      <c r="A47" s="13" t="s">
        <v>609</v>
      </c>
      <c r="B47" s="6" t="s">
        <v>286</v>
      </c>
      <c r="C47" s="90"/>
    </row>
    <row r="48" spans="1:3" x14ac:dyDescent="0.25">
      <c r="A48" s="13" t="s">
        <v>610</v>
      </c>
      <c r="B48" s="6" t="s">
        <v>286</v>
      </c>
      <c r="C48" s="90"/>
    </row>
    <row r="49" spans="1:3" x14ac:dyDescent="0.25">
      <c r="A49" s="13" t="s">
        <v>611</v>
      </c>
      <c r="B49" s="6" t="s">
        <v>286</v>
      </c>
      <c r="C49" s="90"/>
    </row>
    <row r="50" spans="1:3" x14ac:dyDescent="0.25">
      <c r="A50" s="13" t="s">
        <v>612</v>
      </c>
      <c r="B50" s="6" t="s">
        <v>286</v>
      </c>
      <c r="C50" s="90"/>
    </row>
    <row r="51" spans="1:3" s="93" customFormat="1" ht="25.5" x14ac:dyDescent="0.25">
      <c r="A51" s="7" t="s">
        <v>532</v>
      </c>
      <c r="B51" s="8" t="s">
        <v>286</v>
      </c>
      <c r="C51" s="94"/>
    </row>
    <row r="52" spans="1:3" x14ac:dyDescent="0.25">
      <c r="A52" s="13" t="s">
        <v>613</v>
      </c>
      <c r="B52" s="6" t="s">
        <v>287</v>
      </c>
      <c r="C52" s="90"/>
    </row>
    <row r="53" spans="1:3" x14ac:dyDescent="0.25">
      <c r="A53" s="13" t="s">
        <v>617</v>
      </c>
      <c r="B53" s="6" t="s">
        <v>287</v>
      </c>
      <c r="C53" s="90"/>
    </row>
    <row r="54" spans="1:3" ht="30" x14ac:dyDescent="0.25">
      <c r="A54" s="13" t="s">
        <v>618</v>
      </c>
      <c r="B54" s="6" t="s">
        <v>287</v>
      </c>
      <c r="C54" s="90"/>
    </row>
    <row r="55" spans="1:3" x14ac:dyDescent="0.25">
      <c r="A55" s="13" t="s">
        <v>616</v>
      </c>
      <c r="B55" s="6" t="s">
        <v>287</v>
      </c>
      <c r="C55" s="90"/>
    </row>
    <row r="56" spans="1:3" x14ac:dyDescent="0.25">
      <c r="A56" s="13" t="s">
        <v>615</v>
      </c>
      <c r="B56" s="6" t="s">
        <v>287</v>
      </c>
      <c r="C56" s="90"/>
    </row>
    <row r="57" spans="1:3" x14ac:dyDescent="0.25">
      <c r="A57" s="13" t="s">
        <v>614</v>
      </c>
      <c r="B57" s="6" t="s">
        <v>287</v>
      </c>
      <c r="C57" s="90"/>
    </row>
    <row r="58" spans="1:3" x14ac:dyDescent="0.25">
      <c r="A58" s="13" t="s">
        <v>609</v>
      </c>
      <c r="B58" s="6" t="s">
        <v>287</v>
      </c>
      <c r="C58" s="90"/>
    </row>
    <row r="59" spans="1:3" x14ac:dyDescent="0.25">
      <c r="A59" s="13" t="s">
        <v>610</v>
      </c>
      <c r="B59" s="6" t="s">
        <v>287</v>
      </c>
      <c r="C59" s="90"/>
    </row>
    <row r="60" spans="1:3" x14ac:dyDescent="0.25">
      <c r="A60" s="13" t="s">
        <v>611</v>
      </c>
      <c r="B60" s="6" t="s">
        <v>287</v>
      </c>
      <c r="C60" s="90"/>
    </row>
    <row r="61" spans="1:3" x14ac:dyDescent="0.25">
      <c r="A61" s="13" t="s">
        <v>612</v>
      </c>
      <c r="B61" s="6" t="s">
        <v>287</v>
      </c>
      <c r="C61" s="90"/>
    </row>
    <row r="62" spans="1:3" s="93" customFormat="1" ht="25.5" x14ac:dyDescent="0.25">
      <c r="A62" s="7" t="s">
        <v>535</v>
      </c>
      <c r="B62" s="8" t="s">
        <v>287</v>
      </c>
      <c r="C62" s="94"/>
    </row>
    <row r="63" spans="1:3" x14ac:dyDescent="0.25">
      <c r="A63" s="13" t="s">
        <v>608</v>
      </c>
      <c r="B63" s="6" t="s">
        <v>288</v>
      </c>
      <c r="C63" s="90"/>
    </row>
    <row r="64" spans="1:3" x14ac:dyDescent="0.25">
      <c r="A64" s="13" t="s">
        <v>617</v>
      </c>
      <c r="B64" s="6" t="s">
        <v>288</v>
      </c>
      <c r="C64" s="90"/>
    </row>
    <row r="65" spans="1:3" ht="30" x14ac:dyDescent="0.25">
      <c r="A65" s="13" t="s">
        <v>618</v>
      </c>
      <c r="B65" s="6" t="s">
        <v>288</v>
      </c>
      <c r="C65" s="115"/>
    </row>
    <row r="66" spans="1:3" x14ac:dyDescent="0.25">
      <c r="A66" s="13" t="s">
        <v>616</v>
      </c>
      <c r="B66" s="6" t="s">
        <v>288</v>
      </c>
      <c r="C66" s="115"/>
    </row>
    <row r="67" spans="1:3" x14ac:dyDescent="0.25">
      <c r="A67" s="13" t="s">
        <v>615</v>
      </c>
      <c r="B67" s="6" t="s">
        <v>288</v>
      </c>
      <c r="C67" s="115"/>
    </row>
    <row r="68" spans="1:3" x14ac:dyDescent="0.25">
      <c r="A68" s="13" t="s">
        <v>614</v>
      </c>
      <c r="B68" s="6" t="s">
        <v>288</v>
      </c>
      <c r="C68" s="115"/>
    </row>
    <row r="69" spans="1:3" x14ac:dyDescent="0.25">
      <c r="A69" s="13" t="s">
        <v>609</v>
      </c>
      <c r="B69" s="6" t="s">
        <v>288</v>
      </c>
      <c r="C69" s="115"/>
    </row>
    <row r="70" spans="1:3" x14ac:dyDescent="0.25">
      <c r="A70" s="13" t="s">
        <v>610</v>
      </c>
      <c r="B70" s="6" t="s">
        <v>288</v>
      </c>
      <c r="C70" s="115"/>
    </row>
    <row r="71" spans="1:3" x14ac:dyDescent="0.25">
      <c r="A71" s="13" t="s">
        <v>611</v>
      </c>
      <c r="B71" s="6" t="s">
        <v>288</v>
      </c>
      <c r="C71" s="115"/>
    </row>
    <row r="72" spans="1:3" x14ac:dyDescent="0.25">
      <c r="A72" s="13" t="s">
        <v>612</v>
      </c>
      <c r="B72" s="6" t="s">
        <v>288</v>
      </c>
      <c r="C72" s="115"/>
    </row>
    <row r="73" spans="1:3" s="93" customFormat="1" x14ac:dyDescent="0.25">
      <c r="A73" s="7" t="s">
        <v>482</v>
      </c>
      <c r="B73" s="8" t="s">
        <v>288</v>
      </c>
      <c r="C73" s="132"/>
    </row>
    <row r="74" spans="1:3" x14ac:dyDescent="0.25">
      <c r="A74" s="13" t="s">
        <v>619</v>
      </c>
      <c r="B74" s="5" t="s">
        <v>338</v>
      </c>
      <c r="C74" s="90"/>
    </row>
    <row r="75" spans="1:3" x14ac:dyDescent="0.25">
      <c r="A75" s="13" t="s">
        <v>620</v>
      </c>
      <c r="B75" s="5" t="s">
        <v>338</v>
      </c>
      <c r="C75" s="90"/>
    </row>
    <row r="76" spans="1:3" x14ac:dyDescent="0.25">
      <c r="A76" s="13" t="s">
        <v>628</v>
      </c>
      <c r="B76" s="5" t="s">
        <v>338</v>
      </c>
      <c r="C76" s="90"/>
    </row>
    <row r="77" spans="1:3" x14ac:dyDescent="0.25">
      <c r="A77" s="5" t="s">
        <v>627</v>
      </c>
      <c r="B77" s="5" t="s">
        <v>338</v>
      </c>
      <c r="C77" s="90"/>
    </row>
    <row r="78" spans="1:3" x14ac:dyDescent="0.25">
      <c r="A78" s="5" t="s">
        <v>626</v>
      </c>
      <c r="B78" s="5" t="s">
        <v>338</v>
      </c>
      <c r="C78" s="90"/>
    </row>
    <row r="79" spans="1:3" x14ac:dyDescent="0.25">
      <c r="A79" s="5" t="s">
        <v>625</v>
      </c>
      <c r="B79" s="5" t="s">
        <v>338</v>
      </c>
      <c r="C79" s="90"/>
    </row>
    <row r="80" spans="1:3" x14ac:dyDescent="0.25">
      <c r="A80" s="13" t="s">
        <v>624</v>
      </c>
      <c r="B80" s="5" t="s">
        <v>338</v>
      </c>
      <c r="C80" s="90"/>
    </row>
    <row r="81" spans="1:3" x14ac:dyDescent="0.25">
      <c r="A81" s="13" t="s">
        <v>629</v>
      </c>
      <c r="B81" s="5" t="s">
        <v>338</v>
      </c>
      <c r="C81" s="90"/>
    </row>
    <row r="82" spans="1:3" x14ac:dyDescent="0.25">
      <c r="A82" s="13" t="s">
        <v>621</v>
      </c>
      <c r="B82" s="5" t="s">
        <v>338</v>
      </c>
      <c r="C82" s="90"/>
    </row>
    <row r="83" spans="1:3" x14ac:dyDescent="0.25">
      <c r="A83" s="13" t="s">
        <v>622</v>
      </c>
      <c r="B83" s="5" t="s">
        <v>338</v>
      </c>
      <c r="C83" s="90"/>
    </row>
    <row r="84" spans="1:3" s="93" customFormat="1" ht="25.5" x14ac:dyDescent="0.25">
      <c r="A84" s="7" t="s">
        <v>549</v>
      </c>
      <c r="B84" s="8" t="s">
        <v>338</v>
      </c>
      <c r="C84" s="94"/>
    </row>
    <row r="85" spans="1:3" x14ac:dyDescent="0.25">
      <c r="A85" s="13" t="s">
        <v>619</v>
      </c>
      <c r="B85" s="5" t="s">
        <v>666</v>
      </c>
      <c r="C85" s="90"/>
    </row>
    <row r="86" spans="1:3" x14ac:dyDescent="0.25">
      <c r="A86" s="13" t="s">
        <v>620</v>
      </c>
      <c r="B86" s="5" t="s">
        <v>666</v>
      </c>
      <c r="C86" s="90"/>
    </row>
    <row r="87" spans="1:3" x14ac:dyDescent="0.25">
      <c r="A87" s="13" t="s">
        <v>628</v>
      </c>
      <c r="B87" s="5" t="s">
        <v>666</v>
      </c>
      <c r="C87" s="90"/>
    </row>
    <row r="88" spans="1:3" x14ac:dyDescent="0.25">
      <c r="A88" s="5" t="s">
        <v>627</v>
      </c>
      <c r="B88" s="5" t="s">
        <v>666</v>
      </c>
      <c r="C88" s="90"/>
    </row>
    <row r="89" spans="1:3" x14ac:dyDescent="0.25">
      <c r="A89" s="5" t="s">
        <v>626</v>
      </c>
      <c r="B89" s="5" t="s">
        <v>666</v>
      </c>
      <c r="C89" s="90"/>
    </row>
    <row r="90" spans="1:3" x14ac:dyDescent="0.25">
      <c r="A90" s="5" t="s">
        <v>654</v>
      </c>
      <c r="B90" s="5" t="s">
        <v>666</v>
      </c>
      <c r="C90" s="115"/>
    </row>
    <row r="91" spans="1:3" x14ac:dyDescent="0.25">
      <c r="A91" s="13" t="s">
        <v>624</v>
      </c>
      <c r="B91" s="5" t="s">
        <v>666</v>
      </c>
      <c r="C91" s="115"/>
    </row>
    <row r="92" spans="1:3" x14ac:dyDescent="0.25">
      <c r="A92" s="13" t="s">
        <v>623</v>
      </c>
      <c r="B92" s="5" t="s">
        <v>666</v>
      </c>
      <c r="C92" s="115"/>
    </row>
    <row r="93" spans="1:3" x14ac:dyDescent="0.25">
      <c r="A93" s="13" t="s">
        <v>621</v>
      </c>
      <c r="B93" s="5" t="s">
        <v>666</v>
      </c>
      <c r="C93" s="115"/>
    </row>
    <row r="94" spans="1:3" x14ac:dyDescent="0.25">
      <c r="A94" s="13" t="s">
        <v>622</v>
      </c>
      <c r="B94" s="5" t="s">
        <v>666</v>
      </c>
      <c r="C94" s="115"/>
    </row>
    <row r="95" spans="1:3" s="93" customFormat="1" x14ac:dyDescent="0.25">
      <c r="A95" s="15" t="s">
        <v>550</v>
      </c>
      <c r="B95" s="8" t="s">
        <v>666</v>
      </c>
      <c r="C95" s="132"/>
    </row>
    <row r="96" spans="1:3" x14ac:dyDescent="0.25">
      <c r="A96" s="13" t="s">
        <v>619</v>
      </c>
      <c r="B96" s="5" t="s">
        <v>342</v>
      </c>
      <c r="C96" s="115"/>
    </row>
    <row r="97" spans="1:3" x14ac:dyDescent="0.25">
      <c r="A97" s="13" t="s">
        <v>620</v>
      </c>
      <c r="B97" s="5" t="s">
        <v>342</v>
      </c>
      <c r="C97" s="115"/>
    </row>
    <row r="98" spans="1:3" x14ac:dyDescent="0.25">
      <c r="A98" s="13" t="s">
        <v>628</v>
      </c>
      <c r="B98" s="5" t="s">
        <v>342</v>
      </c>
      <c r="C98" s="90"/>
    </row>
    <row r="99" spans="1:3" x14ac:dyDescent="0.25">
      <c r="A99" s="5" t="s">
        <v>627</v>
      </c>
      <c r="B99" s="5" t="s">
        <v>342</v>
      </c>
      <c r="C99" s="90"/>
    </row>
    <row r="100" spans="1:3" x14ac:dyDescent="0.25">
      <c r="A100" s="5" t="s">
        <v>626</v>
      </c>
      <c r="B100" s="5" t="s">
        <v>342</v>
      </c>
      <c r="C100" s="90"/>
    </row>
    <row r="101" spans="1:3" x14ac:dyDescent="0.25">
      <c r="A101" s="5" t="s">
        <v>625</v>
      </c>
      <c r="B101" s="5" t="s">
        <v>342</v>
      </c>
      <c r="C101" s="90"/>
    </row>
    <row r="102" spans="1:3" x14ac:dyDescent="0.25">
      <c r="A102" s="13" t="s">
        <v>624</v>
      </c>
      <c r="B102" s="5" t="s">
        <v>342</v>
      </c>
      <c r="C102" s="90"/>
    </row>
    <row r="103" spans="1:3" x14ac:dyDescent="0.25">
      <c r="A103" s="13" t="s">
        <v>629</v>
      </c>
      <c r="B103" s="5" t="s">
        <v>342</v>
      </c>
      <c r="C103" s="90"/>
    </row>
    <row r="104" spans="1:3" x14ac:dyDescent="0.25">
      <c r="A104" s="13" t="s">
        <v>621</v>
      </c>
      <c r="B104" s="5" t="s">
        <v>342</v>
      </c>
      <c r="C104" s="90"/>
    </row>
    <row r="105" spans="1:3" x14ac:dyDescent="0.25">
      <c r="A105" s="13" t="s">
        <v>622</v>
      </c>
      <c r="B105" s="5" t="s">
        <v>342</v>
      </c>
      <c r="C105" s="90"/>
    </row>
    <row r="106" spans="1:3" s="93" customFormat="1" ht="25.5" x14ac:dyDescent="0.25">
      <c r="A106" s="7" t="s">
        <v>551</v>
      </c>
      <c r="B106" s="8" t="s">
        <v>342</v>
      </c>
      <c r="C106" s="94"/>
    </row>
    <row r="107" spans="1:3" x14ac:dyDescent="0.25">
      <c r="A107" s="13" t="s">
        <v>619</v>
      </c>
      <c r="B107" s="5" t="s">
        <v>343</v>
      </c>
      <c r="C107" s="90"/>
    </row>
    <row r="108" spans="1:3" x14ac:dyDescent="0.25">
      <c r="A108" s="13" t="s">
        <v>620</v>
      </c>
      <c r="B108" s="5" t="s">
        <v>343</v>
      </c>
      <c r="C108" s="90"/>
    </row>
    <row r="109" spans="1:3" x14ac:dyDescent="0.25">
      <c r="A109" s="13" t="s">
        <v>628</v>
      </c>
      <c r="B109" s="5" t="s">
        <v>343</v>
      </c>
      <c r="C109" s="90"/>
    </row>
    <row r="110" spans="1:3" x14ac:dyDescent="0.25">
      <c r="A110" s="5" t="s">
        <v>627</v>
      </c>
      <c r="B110" s="5" t="s">
        <v>343</v>
      </c>
      <c r="C110" s="90"/>
    </row>
    <row r="111" spans="1:3" x14ac:dyDescent="0.25">
      <c r="A111" s="5" t="s">
        <v>626</v>
      </c>
      <c r="B111" s="5" t="s">
        <v>343</v>
      </c>
      <c r="C111" s="90"/>
    </row>
    <row r="112" spans="1:3" x14ac:dyDescent="0.25">
      <c r="A112" s="5" t="s">
        <v>625</v>
      </c>
      <c r="B112" s="5" t="s">
        <v>343</v>
      </c>
      <c r="C112" s="90"/>
    </row>
    <row r="113" spans="1:3" x14ac:dyDescent="0.25">
      <c r="A113" s="13" t="s">
        <v>624</v>
      </c>
      <c r="B113" s="5" t="s">
        <v>343</v>
      </c>
      <c r="C113" s="90"/>
    </row>
    <row r="114" spans="1:3" x14ac:dyDescent="0.25">
      <c r="A114" s="13" t="s">
        <v>623</v>
      </c>
      <c r="B114" s="5" t="s">
        <v>343</v>
      </c>
      <c r="C114" s="90"/>
    </row>
    <row r="115" spans="1:3" x14ac:dyDescent="0.25">
      <c r="A115" s="13" t="s">
        <v>621</v>
      </c>
      <c r="B115" s="5" t="s">
        <v>343</v>
      </c>
      <c r="C115" s="90"/>
    </row>
    <row r="116" spans="1:3" x14ac:dyDescent="0.25">
      <c r="A116" s="13" t="s">
        <v>622</v>
      </c>
      <c r="B116" s="5" t="s">
        <v>343</v>
      </c>
      <c r="C116" s="90"/>
    </row>
    <row r="117" spans="1:3" s="93" customFormat="1" x14ac:dyDescent="0.25">
      <c r="A117" s="15" t="s">
        <v>552</v>
      </c>
      <c r="B117" s="8" t="s">
        <v>343</v>
      </c>
      <c r="C117" s="94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0"/>
  <sheetViews>
    <sheetView workbookViewId="0">
      <selection sqref="A1:C1"/>
    </sheetView>
  </sheetViews>
  <sheetFormatPr defaultRowHeight="15" x14ac:dyDescent="0.25"/>
  <cols>
    <col min="1" max="1" width="100" customWidth="1"/>
    <col min="3" max="3" width="17" customWidth="1"/>
  </cols>
  <sheetData>
    <row r="1" spans="1:3" x14ac:dyDescent="0.25">
      <c r="A1" s="189" t="s">
        <v>699</v>
      </c>
      <c r="B1" s="189"/>
      <c r="C1" s="189"/>
    </row>
    <row r="3" spans="1:3" ht="28.5" customHeight="1" x14ac:dyDescent="0.25">
      <c r="A3" s="183" t="s">
        <v>668</v>
      </c>
      <c r="B3" s="188"/>
      <c r="C3" s="188"/>
    </row>
    <row r="4" spans="1:3" ht="26.25" customHeight="1" x14ac:dyDescent="0.25">
      <c r="A4" s="186" t="s">
        <v>683</v>
      </c>
      <c r="B4" s="193"/>
      <c r="C4" s="193"/>
    </row>
    <row r="5" spans="1:3" ht="18.75" customHeight="1" x14ac:dyDescent="0.3">
      <c r="A5" s="76"/>
      <c r="B5" s="80"/>
      <c r="C5" s="80"/>
    </row>
    <row r="6" spans="1:3" ht="23.25" customHeight="1" x14ac:dyDescent="0.25">
      <c r="A6" s="4" t="s">
        <v>1</v>
      </c>
    </row>
    <row r="7" spans="1:3" ht="25.5" x14ac:dyDescent="0.25">
      <c r="A7" s="38" t="s">
        <v>636</v>
      </c>
      <c r="B7" s="3" t="s">
        <v>83</v>
      </c>
      <c r="C7" s="75" t="s">
        <v>25</v>
      </c>
    </row>
    <row r="8" spans="1:3" x14ac:dyDescent="0.25">
      <c r="A8" s="12" t="s">
        <v>391</v>
      </c>
      <c r="B8" s="6" t="s">
        <v>162</v>
      </c>
      <c r="C8" s="90"/>
    </row>
    <row r="9" spans="1:3" x14ac:dyDescent="0.25">
      <c r="A9" s="12" t="s">
        <v>392</v>
      </c>
      <c r="B9" s="6" t="s">
        <v>162</v>
      </c>
      <c r="C9" s="90"/>
    </row>
    <row r="10" spans="1:3" x14ac:dyDescent="0.25">
      <c r="A10" s="12" t="s">
        <v>393</v>
      </c>
      <c r="B10" s="6" t="s">
        <v>162</v>
      </c>
      <c r="C10" s="90"/>
    </row>
    <row r="11" spans="1:3" x14ac:dyDescent="0.25">
      <c r="A11" s="12" t="s">
        <v>394</v>
      </c>
      <c r="B11" s="6" t="s">
        <v>162</v>
      </c>
      <c r="C11" s="90"/>
    </row>
    <row r="12" spans="1:3" x14ac:dyDescent="0.25">
      <c r="A12" s="13" t="s">
        <v>395</v>
      </c>
      <c r="B12" s="6" t="s">
        <v>162</v>
      </c>
      <c r="C12" s="90"/>
    </row>
    <row r="13" spans="1:3" x14ac:dyDescent="0.25">
      <c r="A13" s="13" t="s">
        <v>396</v>
      </c>
      <c r="B13" s="6" t="s">
        <v>162</v>
      </c>
      <c r="C13" s="90"/>
    </row>
    <row r="14" spans="1:3" s="93" customFormat="1" x14ac:dyDescent="0.25">
      <c r="A14" s="15" t="s">
        <v>31</v>
      </c>
      <c r="B14" s="14" t="s">
        <v>162</v>
      </c>
      <c r="C14" s="94"/>
    </row>
    <row r="15" spans="1:3" x14ac:dyDescent="0.25">
      <c r="A15" s="12" t="s">
        <v>397</v>
      </c>
      <c r="B15" s="6" t="s">
        <v>163</v>
      </c>
      <c r="C15" s="90"/>
    </row>
    <row r="16" spans="1:3" s="93" customFormat="1" x14ac:dyDescent="0.25">
      <c r="A16" s="16" t="s">
        <v>30</v>
      </c>
      <c r="B16" s="14" t="s">
        <v>163</v>
      </c>
      <c r="C16" s="94"/>
    </row>
    <row r="17" spans="1:3" x14ac:dyDescent="0.25">
      <c r="A17" s="12" t="s">
        <v>398</v>
      </c>
      <c r="B17" s="6" t="s">
        <v>164</v>
      </c>
      <c r="C17" s="90"/>
    </row>
    <row r="18" spans="1:3" x14ac:dyDescent="0.25">
      <c r="A18" s="12" t="s">
        <v>399</v>
      </c>
      <c r="B18" s="6" t="s">
        <v>164</v>
      </c>
      <c r="C18" s="90"/>
    </row>
    <row r="19" spans="1:3" x14ac:dyDescent="0.25">
      <c r="A19" s="13" t="s">
        <v>400</v>
      </c>
      <c r="B19" s="6" t="s">
        <v>164</v>
      </c>
      <c r="C19" s="90"/>
    </row>
    <row r="20" spans="1:3" x14ac:dyDescent="0.25">
      <c r="A20" s="13" t="s">
        <v>401</v>
      </c>
      <c r="B20" s="6" t="s">
        <v>164</v>
      </c>
      <c r="C20" s="90"/>
    </row>
    <row r="21" spans="1:3" x14ac:dyDescent="0.25">
      <c r="A21" s="13" t="s">
        <v>402</v>
      </c>
      <c r="B21" s="6" t="s">
        <v>164</v>
      </c>
      <c r="C21" s="90"/>
    </row>
    <row r="22" spans="1:3" ht="30" x14ac:dyDescent="0.25">
      <c r="A22" s="17" t="s">
        <v>403</v>
      </c>
      <c r="B22" s="6" t="s">
        <v>164</v>
      </c>
      <c r="C22" s="90"/>
    </row>
    <row r="23" spans="1:3" s="93" customFormat="1" x14ac:dyDescent="0.25">
      <c r="A23" s="11" t="s">
        <v>29</v>
      </c>
      <c r="B23" s="14" t="s">
        <v>164</v>
      </c>
      <c r="C23" s="94"/>
    </row>
    <row r="24" spans="1:3" x14ac:dyDescent="0.25">
      <c r="A24" s="12" t="s">
        <v>404</v>
      </c>
      <c r="B24" s="6" t="s">
        <v>165</v>
      </c>
      <c r="C24" s="90"/>
    </row>
    <row r="25" spans="1:3" x14ac:dyDescent="0.25">
      <c r="A25" s="12" t="s">
        <v>405</v>
      </c>
      <c r="B25" s="6" t="s">
        <v>165</v>
      </c>
      <c r="C25" s="90"/>
    </row>
    <row r="26" spans="1:3" s="93" customFormat="1" x14ac:dyDescent="0.25">
      <c r="A26" s="11" t="s">
        <v>28</v>
      </c>
      <c r="B26" s="8" t="s">
        <v>165</v>
      </c>
      <c r="C26" s="94"/>
    </row>
    <row r="27" spans="1:3" x14ac:dyDescent="0.25">
      <c r="A27" s="12" t="s">
        <v>406</v>
      </c>
      <c r="B27" s="6" t="s">
        <v>166</v>
      </c>
      <c r="C27" s="90"/>
    </row>
    <row r="28" spans="1:3" x14ac:dyDescent="0.25">
      <c r="A28" s="12" t="s">
        <v>407</v>
      </c>
      <c r="B28" s="6" t="s">
        <v>166</v>
      </c>
      <c r="C28" s="90"/>
    </row>
    <row r="29" spans="1:3" x14ac:dyDescent="0.25">
      <c r="A29" s="13" t="s">
        <v>408</v>
      </c>
      <c r="B29" s="6" t="s">
        <v>166</v>
      </c>
      <c r="C29" s="90"/>
    </row>
    <row r="30" spans="1:3" x14ac:dyDescent="0.25">
      <c r="A30" s="13" t="s">
        <v>409</v>
      </c>
      <c r="B30" s="6" t="s">
        <v>166</v>
      </c>
      <c r="C30" s="90"/>
    </row>
    <row r="31" spans="1:3" x14ac:dyDescent="0.25">
      <c r="A31" s="13" t="s">
        <v>410</v>
      </c>
      <c r="B31" s="6" t="s">
        <v>166</v>
      </c>
      <c r="C31" s="114"/>
    </row>
    <row r="32" spans="1:3" x14ac:dyDescent="0.25">
      <c r="A32" s="13" t="s">
        <v>411</v>
      </c>
      <c r="B32" s="6" t="s">
        <v>166</v>
      </c>
      <c r="C32" s="90"/>
    </row>
    <row r="33" spans="1:3" x14ac:dyDescent="0.25">
      <c r="A33" s="13" t="s">
        <v>655</v>
      </c>
      <c r="B33" s="6" t="s">
        <v>166</v>
      </c>
      <c r="C33" s="90">
        <v>1522000</v>
      </c>
    </row>
    <row r="34" spans="1:3" x14ac:dyDescent="0.25">
      <c r="A34" s="13" t="s">
        <v>412</v>
      </c>
      <c r="B34" s="6" t="s">
        <v>166</v>
      </c>
      <c r="C34" s="90"/>
    </row>
    <row r="35" spans="1:3" x14ac:dyDescent="0.25">
      <c r="A35" s="13" t="s">
        <v>413</v>
      </c>
      <c r="B35" s="6" t="s">
        <v>166</v>
      </c>
      <c r="C35" s="90"/>
    </row>
    <row r="36" spans="1:3" x14ac:dyDescent="0.25">
      <c r="A36" s="13" t="s">
        <v>414</v>
      </c>
      <c r="B36" s="6" t="s">
        <v>166</v>
      </c>
      <c r="C36" s="90"/>
    </row>
    <row r="37" spans="1:3" ht="30" x14ac:dyDescent="0.25">
      <c r="A37" s="13" t="s">
        <v>415</v>
      </c>
      <c r="B37" s="6" t="s">
        <v>166</v>
      </c>
      <c r="C37" s="90"/>
    </row>
    <row r="38" spans="1:3" ht="30" x14ac:dyDescent="0.25">
      <c r="A38" s="13" t="s">
        <v>416</v>
      </c>
      <c r="B38" s="6" t="s">
        <v>166</v>
      </c>
      <c r="C38" s="90"/>
    </row>
    <row r="39" spans="1:3" s="93" customFormat="1" x14ac:dyDescent="0.25">
      <c r="A39" s="11" t="s">
        <v>417</v>
      </c>
      <c r="B39" s="14" t="s">
        <v>166</v>
      </c>
      <c r="C39" s="132">
        <f>SUM(C27:C38)</f>
        <v>1522000</v>
      </c>
    </row>
    <row r="40" spans="1:3" s="93" customFormat="1" ht="15.75" x14ac:dyDescent="0.25">
      <c r="A40" s="18" t="s">
        <v>418</v>
      </c>
      <c r="B40" s="9" t="s">
        <v>167</v>
      </c>
      <c r="C40" s="94">
        <v>1522000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>
      <selection sqref="A1:C1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189" t="s">
        <v>700</v>
      </c>
      <c r="B1" s="189"/>
      <c r="C1" s="189"/>
    </row>
    <row r="3" spans="1:3" ht="24" customHeight="1" x14ac:dyDescent="0.25">
      <c r="A3" s="183" t="s">
        <v>668</v>
      </c>
      <c r="B3" s="184"/>
      <c r="C3" s="184"/>
    </row>
    <row r="4" spans="1:3" ht="26.25" customHeight="1" x14ac:dyDescent="0.25">
      <c r="A4" s="186" t="s">
        <v>684</v>
      </c>
      <c r="B4" s="184"/>
      <c r="C4" s="184"/>
    </row>
    <row r="6" spans="1:3" ht="25.5" x14ac:dyDescent="0.25">
      <c r="A6" s="38" t="s">
        <v>636</v>
      </c>
      <c r="B6" s="3" t="s">
        <v>83</v>
      </c>
      <c r="C6" s="75" t="s">
        <v>25</v>
      </c>
    </row>
    <row r="7" spans="1:3" x14ac:dyDescent="0.25">
      <c r="A7" s="5" t="s">
        <v>536</v>
      </c>
      <c r="B7" s="5" t="s">
        <v>295</v>
      </c>
      <c r="C7" s="90">
        <v>0</v>
      </c>
    </row>
    <row r="8" spans="1:3" x14ac:dyDescent="0.25">
      <c r="A8" s="5" t="s">
        <v>537</v>
      </c>
      <c r="B8" s="5" t="s">
        <v>295</v>
      </c>
      <c r="C8" s="90">
        <v>0</v>
      </c>
    </row>
    <row r="9" spans="1:3" x14ac:dyDescent="0.25">
      <c r="A9" s="5" t="s">
        <v>538</v>
      </c>
      <c r="B9" s="5" t="s">
        <v>295</v>
      </c>
      <c r="C9" s="115">
        <v>375000</v>
      </c>
    </row>
    <row r="10" spans="1:3" x14ac:dyDescent="0.25">
      <c r="A10" s="5" t="s">
        <v>539</v>
      </c>
      <c r="B10" s="5" t="s">
        <v>295</v>
      </c>
      <c r="C10" s="90">
        <v>0</v>
      </c>
    </row>
    <row r="11" spans="1:3" s="93" customFormat="1" x14ac:dyDescent="0.25">
      <c r="A11" s="7" t="s">
        <v>487</v>
      </c>
      <c r="B11" s="8" t="s">
        <v>295</v>
      </c>
      <c r="C11" s="94">
        <v>375000</v>
      </c>
    </row>
    <row r="12" spans="1:3" x14ac:dyDescent="0.25">
      <c r="A12" s="5" t="s">
        <v>488</v>
      </c>
      <c r="B12" s="6" t="s">
        <v>296</v>
      </c>
      <c r="C12" s="90">
        <v>3330000</v>
      </c>
    </row>
    <row r="13" spans="1:3" ht="27" x14ac:dyDescent="0.25">
      <c r="A13" s="47" t="s">
        <v>297</v>
      </c>
      <c r="B13" s="47" t="s">
        <v>296</v>
      </c>
      <c r="C13" s="90">
        <v>3330000</v>
      </c>
    </row>
    <row r="14" spans="1:3" ht="27" x14ac:dyDescent="0.25">
      <c r="A14" s="47" t="s">
        <v>298</v>
      </c>
      <c r="B14" s="47" t="s">
        <v>296</v>
      </c>
      <c r="C14" s="90">
        <v>0</v>
      </c>
    </row>
    <row r="15" spans="1:3" x14ac:dyDescent="0.25">
      <c r="A15" s="5" t="s">
        <v>490</v>
      </c>
      <c r="B15" s="6" t="s">
        <v>302</v>
      </c>
      <c r="C15" s="90">
        <v>1000000</v>
      </c>
    </row>
    <row r="16" spans="1:3" ht="27" x14ac:dyDescent="0.25">
      <c r="A16" s="47" t="s">
        <v>303</v>
      </c>
      <c r="B16" s="47" t="s">
        <v>302</v>
      </c>
      <c r="C16" s="90">
        <v>0</v>
      </c>
    </row>
    <row r="17" spans="1:3" ht="27" x14ac:dyDescent="0.25">
      <c r="A17" s="47" t="s">
        <v>304</v>
      </c>
      <c r="B17" s="47" t="s">
        <v>302</v>
      </c>
      <c r="C17" s="90">
        <v>1000000</v>
      </c>
    </row>
    <row r="18" spans="1:3" x14ac:dyDescent="0.25">
      <c r="A18" s="47" t="s">
        <v>305</v>
      </c>
      <c r="B18" s="47" t="s">
        <v>302</v>
      </c>
      <c r="C18" s="90">
        <v>0</v>
      </c>
    </row>
    <row r="19" spans="1:3" x14ac:dyDescent="0.25">
      <c r="A19" s="47" t="s">
        <v>306</v>
      </c>
      <c r="B19" s="47" t="s">
        <v>302</v>
      </c>
      <c r="C19" s="90">
        <v>0</v>
      </c>
    </row>
    <row r="20" spans="1:3" x14ac:dyDescent="0.25">
      <c r="A20" s="5" t="s">
        <v>540</v>
      </c>
      <c r="B20" s="6" t="s">
        <v>307</v>
      </c>
      <c r="C20" s="90">
        <v>0</v>
      </c>
    </row>
    <row r="21" spans="1:3" x14ac:dyDescent="0.25">
      <c r="A21" s="47" t="s">
        <v>308</v>
      </c>
      <c r="B21" s="47" t="s">
        <v>307</v>
      </c>
      <c r="C21" s="90">
        <v>0</v>
      </c>
    </row>
    <row r="22" spans="1:3" x14ac:dyDescent="0.25">
      <c r="A22" s="47" t="s">
        <v>309</v>
      </c>
      <c r="B22" s="47" t="s">
        <v>307</v>
      </c>
      <c r="C22" s="90">
        <v>0</v>
      </c>
    </row>
    <row r="23" spans="1:3" s="93" customFormat="1" x14ac:dyDescent="0.25">
      <c r="A23" s="7" t="s">
        <v>519</v>
      </c>
      <c r="B23" s="8" t="s">
        <v>310</v>
      </c>
      <c r="C23" s="94">
        <v>4330000</v>
      </c>
    </row>
    <row r="24" spans="1:3" x14ac:dyDescent="0.25">
      <c r="A24" s="5" t="s">
        <v>541</v>
      </c>
      <c r="B24" s="5" t="s">
        <v>311</v>
      </c>
      <c r="C24" s="90">
        <v>0</v>
      </c>
    </row>
    <row r="25" spans="1:3" x14ac:dyDescent="0.25">
      <c r="A25" s="5" t="s">
        <v>542</v>
      </c>
      <c r="B25" s="5" t="s">
        <v>311</v>
      </c>
      <c r="C25" s="90">
        <v>20000</v>
      </c>
    </row>
    <row r="26" spans="1:3" x14ac:dyDescent="0.25">
      <c r="A26" s="5" t="s">
        <v>685</v>
      </c>
      <c r="B26" s="5" t="s">
        <v>311</v>
      </c>
      <c r="C26" s="90">
        <v>20000</v>
      </c>
    </row>
    <row r="27" spans="1:3" x14ac:dyDescent="0.25">
      <c r="A27" s="5" t="s">
        <v>543</v>
      </c>
      <c r="B27" s="5" t="s">
        <v>311</v>
      </c>
      <c r="C27" s="90">
        <v>0</v>
      </c>
    </row>
    <row r="28" spans="1:3" x14ac:dyDescent="0.25">
      <c r="A28" s="5" t="s">
        <v>544</v>
      </c>
      <c r="B28" s="5" t="s">
        <v>311</v>
      </c>
      <c r="C28" s="90">
        <v>0</v>
      </c>
    </row>
    <row r="29" spans="1:3" x14ac:dyDescent="0.25">
      <c r="A29" s="5" t="s">
        <v>545</v>
      </c>
      <c r="B29" s="5" t="s">
        <v>311</v>
      </c>
      <c r="C29" s="90">
        <v>0</v>
      </c>
    </row>
    <row r="30" spans="1:3" x14ac:dyDescent="0.25">
      <c r="A30" s="5" t="s">
        <v>546</v>
      </c>
      <c r="B30" s="5" t="s">
        <v>311</v>
      </c>
      <c r="C30" s="90">
        <v>0</v>
      </c>
    </row>
    <row r="31" spans="1:3" x14ac:dyDescent="0.25">
      <c r="A31" s="5" t="s">
        <v>547</v>
      </c>
      <c r="B31" s="5" t="s">
        <v>311</v>
      </c>
      <c r="C31" s="90">
        <v>0</v>
      </c>
    </row>
    <row r="32" spans="1:3" ht="45" x14ac:dyDescent="0.25">
      <c r="A32" s="5" t="s">
        <v>548</v>
      </c>
      <c r="B32" s="5" t="s">
        <v>311</v>
      </c>
      <c r="C32" s="90">
        <v>0</v>
      </c>
    </row>
    <row r="33" spans="1:3" x14ac:dyDescent="0.25">
      <c r="A33" s="5" t="s">
        <v>653</v>
      </c>
      <c r="B33" s="5" t="s">
        <v>311</v>
      </c>
      <c r="C33" s="115">
        <v>50000</v>
      </c>
    </row>
    <row r="34" spans="1:3" s="93" customFormat="1" x14ac:dyDescent="0.25">
      <c r="A34" s="7" t="s">
        <v>492</v>
      </c>
      <c r="B34" s="8" t="s">
        <v>311</v>
      </c>
      <c r="C34" s="132">
        <f>SUM(C24:C33)</f>
        <v>90000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1"/>
  <sheetViews>
    <sheetView workbookViewId="0">
      <selection sqref="A1:D1"/>
    </sheetView>
  </sheetViews>
  <sheetFormatPr defaultRowHeight="15" x14ac:dyDescent="0.25"/>
  <cols>
    <col min="1" max="1" width="64.5703125" customWidth="1"/>
    <col min="2" max="2" width="11" customWidth="1"/>
    <col min="3" max="3" width="20.42578125" customWidth="1"/>
    <col min="4" max="4" width="21.7109375" bestFit="1" customWidth="1"/>
  </cols>
  <sheetData>
    <row r="1" spans="1:4" x14ac:dyDescent="0.25">
      <c r="A1" s="189" t="s">
        <v>701</v>
      </c>
      <c r="B1" s="189"/>
      <c r="C1" s="189"/>
      <c r="D1" s="189"/>
    </row>
    <row r="3" spans="1:4" ht="22.5" customHeight="1" x14ac:dyDescent="0.25">
      <c r="A3" s="183" t="s">
        <v>668</v>
      </c>
      <c r="B3" s="184"/>
      <c r="C3" s="184"/>
      <c r="D3" s="184"/>
    </row>
    <row r="4" spans="1:4" ht="48.75" customHeight="1" x14ac:dyDescent="0.25">
      <c r="A4" s="186" t="s">
        <v>686</v>
      </c>
      <c r="B4" s="184"/>
      <c r="C4" s="184"/>
      <c r="D4" s="185"/>
    </row>
    <row r="5" spans="1:4" ht="21" customHeight="1" x14ac:dyDescent="0.25">
      <c r="A5" s="59"/>
      <c r="B5" s="60"/>
      <c r="C5" s="60"/>
    </row>
    <row r="6" spans="1:4" x14ac:dyDescent="0.25">
      <c r="A6" s="4" t="s">
        <v>1</v>
      </c>
    </row>
    <row r="7" spans="1:4" ht="30" x14ac:dyDescent="0.25">
      <c r="A7" s="38" t="s">
        <v>636</v>
      </c>
      <c r="B7" s="3" t="s">
        <v>83</v>
      </c>
      <c r="C7" s="180" t="s">
        <v>26</v>
      </c>
      <c r="D7" s="180" t="s">
        <v>27</v>
      </c>
    </row>
    <row r="8" spans="1:4" x14ac:dyDescent="0.25">
      <c r="A8" s="12" t="s">
        <v>435</v>
      </c>
      <c r="B8" s="5" t="s">
        <v>220</v>
      </c>
      <c r="C8" s="90"/>
      <c r="D8" s="90"/>
    </row>
    <row r="9" spans="1:4" x14ac:dyDescent="0.25">
      <c r="A9" s="19" t="s">
        <v>221</v>
      </c>
      <c r="B9" s="19" t="s">
        <v>220</v>
      </c>
      <c r="C9" s="90"/>
      <c r="D9" s="90"/>
    </row>
    <row r="10" spans="1:4" x14ac:dyDescent="0.25">
      <c r="A10" s="19" t="s">
        <v>222</v>
      </c>
      <c r="B10" s="19" t="s">
        <v>220</v>
      </c>
      <c r="C10" s="90"/>
      <c r="D10" s="90"/>
    </row>
    <row r="11" spans="1:4" ht="30" x14ac:dyDescent="0.25">
      <c r="A11" s="12" t="s">
        <v>223</v>
      </c>
      <c r="B11" s="5" t="s">
        <v>224</v>
      </c>
      <c r="C11" s="90"/>
      <c r="D11" s="161"/>
    </row>
    <row r="12" spans="1:4" x14ac:dyDescent="0.25">
      <c r="A12" s="12" t="s">
        <v>434</v>
      </c>
      <c r="B12" s="5" t="s">
        <v>225</v>
      </c>
      <c r="C12" s="161"/>
      <c r="D12" s="114"/>
    </row>
    <row r="13" spans="1:4" x14ac:dyDescent="0.25">
      <c r="A13" s="19" t="s">
        <v>221</v>
      </c>
      <c r="B13" s="19" t="s">
        <v>225</v>
      </c>
      <c r="C13" s="90"/>
      <c r="D13" s="114"/>
    </row>
    <row r="14" spans="1:4" x14ac:dyDescent="0.25">
      <c r="A14" s="19" t="s">
        <v>222</v>
      </c>
      <c r="B14" s="19" t="s">
        <v>226</v>
      </c>
      <c r="C14" s="90"/>
      <c r="D14" s="114"/>
    </row>
    <row r="15" spans="1:4" s="93" customFormat="1" x14ac:dyDescent="0.25">
      <c r="A15" s="11" t="s">
        <v>433</v>
      </c>
      <c r="B15" s="7" t="s">
        <v>227</v>
      </c>
      <c r="C15" s="94"/>
      <c r="D15" s="181"/>
    </row>
    <row r="16" spans="1:4" x14ac:dyDescent="0.25">
      <c r="A16" s="21" t="s">
        <v>438</v>
      </c>
      <c r="B16" s="5" t="s">
        <v>228</v>
      </c>
      <c r="C16" s="90"/>
      <c r="D16" s="114"/>
    </row>
    <row r="17" spans="1:4" x14ac:dyDescent="0.25">
      <c r="A17" s="19" t="s">
        <v>229</v>
      </c>
      <c r="B17" s="19" t="s">
        <v>228</v>
      </c>
      <c r="C17" s="90"/>
      <c r="D17" s="161"/>
    </row>
    <row r="18" spans="1:4" x14ac:dyDescent="0.25">
      <c r="A18" s="19" t="s">
        <v>230</v>
      </c>
      <c r="B18" s="19" t="s">
        <v>228</v>
      </c>
      <c r="C18" s="90"/>
      <c r="D18" s="161"/>
    </row>
    <row r="19" spans="1:4" x14ac:dyDescent="0.25">
      <c r="A19" s="21" t="s">
        <v>439</v>
      </c>
      <c r="B19" s="5" t="s">
        <v>231</v>
      </c>
      <c r="C19" s="90"/>
      <c r="D19" s="161"/>
    </row>
    <row r="20" spans="1:4" x14ac:dyDescent="0.25">
      <c r="A20" s="19" t="s">
        <v>222</v>
      </c>
      <c r="B20" s="19" t="s">
        <v>231</v>
      </c>
      <c r="C20" s="90"/>
      <c r="D20" s="161"/>
    </row>
    <row r="21" spans="1:4" x14ac:dyDescent="0.25">
      <c r="A21" s="13" t="s">
        <v>232</v>
      </c>
      <c r="B21" s="5" t="s">
        <v>233</v>
      </c>
      <c r="C21" s="90"/>
      <c r="D21" s="161"/>
    </row>
    <row r="22" spans="1:4" x14ac:dyDescent="0.25">
      <c r="A22" s="13" t="s">
        <v>440</v>
      </c>
      <c r="B22" s="5" t="s">
        <v>234</v>
      </c>
      <c r="C22" s="90"/>
      <c r="D22" s="161"/>
    </row>
    <row r="23" spans="1:4" x14ac:dyDescent="0.25">
      <c r="A23" s="19" t="s">
        <v>230</v>
      </c>
      <c r="B23" s="19" t="s">
        <v>234</v>
      </c>
      <c r="C23" s="90"/>
      <c r="D23" s="114"/>
    </row>
    <row r="24" spans="1:4" x14ac:dyDescent="0.25">
      <c r="A24" s="19" t="s">
        <v>222</v>
      </c>
      <c r="B24" s="19" t="s">
        <v>234</v>
      </c>
      <c r="C24" s="90"/>
      <c r="D24" s="114"/>
    </row>
    <row r="25" spans="1:4" s="93" customFormat="1" x14ac:dyDescent="0.25">
      <c r="A25" s="22" t="s">
        <v>436</v>
      </c>
      <c r="B25" s="7" t="s">
        <v>235</v>
      </c>
      <c r="C25" s="94"/>
      <c r="D25" s="181"/>
    </row>
    <row r="26" spans="1:4" x14ac:dyDescent="0.25">
      <c r="A26" s="21" t="s">
        <v>236</v>
      </c>
      <c r="B26" s="5" t="s">
        <v>237</v>
      </c>
      <c r="C26" s="90"/>
      <c r="D26" s="114"/>
    </row>
    <row r="27" spans="1:4" x14ac:dyDescent="0.25">
      <c r="A27" s="21" t="s">
        <v>238</v>
      </c>
      <c r="B27" s="5" t="s">
        <v>239</v>
      </c>
      <c r="C27" s="90">
        <v>876479</v>
      </c>
      <c r="D27" s="114"/>
    </row>
    <row r="28" spans="1:4" x14ac:dyDescent="0.25">
      <c r="A28" s="21" t="s">
        <v>242</v>
      </c>
      <c r="B28" s="5" t="s">
        <v>243</v>
      </c>
      <c r="C28" s="90"/>
      <c r="D28" s="114"/>
    </row>
    <row r="29" spans="1:4" x14ac:dyDescent="0.25">
      <c r="A29" s="21" t="s">
        <v>244</v>
      </c>
      <c r="B29" s="5" t="s">
        <v>245</v>
      </c>
      <c r="C29" s="90"/>
      <c r="D29" s="114"/>
    </row>
    <row r="30" spans="1:4" x14ac:dyDescent="0.25">
      <c r="A30" s="21" t="s">
        <v>246</v>
      </c>
      <c r="B30" s="5" t="s">
        <v>247</v>
      </c>
      <c r="C30" s="90"/>
      <c r="D30" s="114"/>
    </row>
    <row r="31" spans="1:4" s="93" customFormat="1" x14ac:dyDescent="0.25">
      <c r="A31" s="40" t="s">
        <v>437</v>
      </c>
      <c r="B31" s="41" t="s">
        <v>248</v>
      </c>
      <c r="C31" s="94">
        <f>C15+C25+C26+C27+C28+C29+C30</f>
        <v>876479</v>
      </c>
      <c r="D31" s="181"/>
    </row>
    <row r="32" spans="1:4" x14ac:dyDescent="0.25">
      <c r="A32" s="21" t="s">
        <v>249</v>
      </c>
      <c r="B32" s="5" t="s">
        <v>250</v>
      </c>
      <c r="C32" s="90"/>
      <c r="D32" s="161"/>
    </row>
    <row r="33" spans="1:4" x14ac:dyDescent="0.25">
      <c r="A33" s="12" t="s">
        <v>251</v>
      </c>
      <c r="B33" s="5" t="s">
        <v>252</v>
      </c>
      <c r="C33" s="90"/>
      <c r="D33" s="161"/>
    </row>
    <row r="34" spans="1:4" x14ac:dyDescent="0.25">
      <c r="A34" s="21" t="s">
        <v>441</v>
      </c>
      <c r="B34" s="5" t="s">
        <v>253</v>
      </c>
      <c r="C34" s="90"/>
      <c r="D34" s="161"/>
    </row>
    <row r="35" spans="1:4" x14ac:dyDescent="0.25">
      <c r="A35" s="19" t="s">
        <v>222</v>
      </c>
      <c r="B35" s="19" t="s">
        <v>253</v>
      </c>
      <c r="C35" s="90"/>
      <c r="D35" s="161"/>
    </row>
    <row r="36" spans="1:4" x14ac:dyDescent="0.25">
      <c r="A36" s="21" t="s">
        <v>442</v>
      </c>
      <c r="B36" s="5" t="s">
        <v>254</v>
      </c>
      <c r="C36" s="90"/>
      <c r="D36" s="161"/>
    </row>
    <row r="37" spans="1:4" x14ac:dyDescent="0.25">
      <c r="A37" s="19" t="s">
        <v>255</v>
      </c>
      <c r="B37" s="19" t="s">
        <v>254</v>
      </c>
      <c r="C37" s="90"/>
      <c r="D37" s="161"/>
    </row>
    <row r="38" spans="1:4" x14ac:dyDescent="0.25">
      <c r="A38" s="19" t="s">
        <v>256</v>
      </c>
      <c r="B38" s="19" t="s">
        <v>254</v>
      </c>
      <c r="C38" s="90"/>
      <c r="D38" s="161"/>
    </row>
    <row r="39" spans="1:4" x14ac:dyDescent="0.25">
      <c r="A39" s="19" t="s">
        <v>257</v>
      </c>
      <c r="B39" s="19" t="s">
        <v>254</v>
      </c>
      <c r="C39" s="90"/>
      <c r="D39" s="161"/>
    </row>
    <row r="40" spans="1:4" x14ac:dyDescent="0.25">
      <c r="A40" s="19" t="s">
        <v>222</v>
      </c>
      <c r="B40" s="19" t="s">
        <v>254</v>
      </c>
      <c r="C40" s="90"/>
      <c r="D40" s="161"/>
    </row>
    <row r="41" spans="1:4" s="93" customFormat="1" x14ac:dyDescent="0.25">
      <c r="A41" s="40" t="s">
        <v>443</v>
      </c>
      <c r="B41" s="41" t="s">
        <v>258</v>
      </c>
      <c r="C41" s="94"/>
      <c r="D41" s="181"/>
    </row>
    <row r="44" spans="1:4" ht="25.5" x14ac:dyDescent="0.25">
      <c r="A44" s="38" t="s">
        <v>636</v>
      </c>
      <c r="B44" s="3" t="s">
        <v>83</v>
      </c>
      <c r="C44" s="75" t="s">
        <v>26</v>
      </c>
      <c r="D44" s="75"/>
    </row>
    <row r="45" spans="1:4" x14ac:dyDescent="0.25">
      <c r="A45" s="21" t="s">
        <v>506</v>
      </c>
      <c r="B45" s="5" t="s">
        <v>346</v>
      </c>
      <c r="C45" s="26"/>
      <c r="D45" s="26"/>
    </row>
    <row r="46" spans="1:4" x14ac:dyDescent="0.25">
      <c r="A46" s="47" t="s">
        <v>221</v>
      </c>
      <c r="B46" s="47" t="s">
        <v>346</v>
      </c>
      <c r="C46" s="26"/>
      <c r="D46" s="26"/>
    </row>
    <row r="47" spans="1:4" ht="30" x14ac:dyDescent="0.25">
      <c r="A47" s="12" t="s">
        <v>347</v>
      </c>
      <c r="B47" s="5" t="s">
        <v>348</v>
      </c>
      <c r="C47" s="26"/>
      <c r="D47" s="122"/>
    </row>
    <row r="48" spans="1:4" x14ac:dyDescent="0.25">
      <c r="A48" s="21" t="s">
        <v>553</v>
      </c>
      <c r="B48" s="5" t="s">
        <v>349</v>
      </c>
      <c r="C48" s="26"/>
      <c r="D48" s="122"/>
    </row>
    <row r="49" spans="1:4" x14ac:dyDescent="0.25">
      <c r="A49" s="47" t="s">
        <v>221</v>
      </c>
      <c r="B49" s="47" t="s">
        <v>349</v>
      </c>
      <c r="C49" s="26"/>
      <c r="D49" s="122"/>
    </row>
    <row r="50" spans="1:4" s="93" customFormat="1" x14ac:dyDescent="0.25">
      <c r="A50" s="11" t="s">
        <v>526</v>
      </c>
      <c r="B50" s="7" t="s">
        <v>350</v>
      </c>
      <c r="C50" s="99"/>
      <c r="D50" s="121"/>
    </row>
    <row r="51" spans="1:4" x14ac:dyDescent="0.25">
      <c r="A51" s="12" t="s">
        <v>554</v>
      </c>
      <c r="B51" s="5" t="s">
        <v>351</v>
      </c>
      <c r="C51" s="26"/>
      <c r="D51" s="122"/>
    </row>
    <row r="52" spans="1:4" x14ac:dyDescent="0.25">
      <c r="A52" s="47" t="s">
        <v>229</v>
      </c>
      <c r="B52" s="47" t="s">
        <v>351</v>
      </c>
      <c r="C52" s="26"/>
      <c r="D52" s="122"/>
    </row>
    <row r="53" spans="1:4" x14ac:dyDescent="0.25">
      <c r="A53" s="21" t="s">
        <v>352</v>
      </c>
      <c r="B53" s="5" t="s">
        <v>353</v>
      </c>
      <c r="C53" s="26"/>
      <c r="D53" s="122"/>
    </row>
    <row r="54" spans="1:4" x14ac:dyDescent="0.25">
      <c r="A54" s="13" t="s">
        <v>555</v>
      </c>
      <c r="B54" s="5" t="s">
        <v>354</v>
      </c>
      <c r="C54" s="26"/>
      <c r="D54" s="122"/>
    </row>
    <row r="55" spans="1:4" x14ac:dyDescent="0.25">
      <c r="A55" s="47" t="s">
        <v>230</v>
      </c>
      <c r="B55" s="47" t="s">
        <v>354</v>
      </c>
      <c r="C55" s="26"/>
      <c r="D55" s="122"/>
    </row>
    <row r="56" spans="1:4" x14ac:dyDescent="0.25">
      <c r="A56" s="21" t="s">
        <v>355</v>
      </c>
      <c r="B56" s="5" t="s">
        <v>356</v>
      </c>
      <c r="C56" s="26"/>
      <c r="D56" s="122"/>
    </row>
    <row r="57" spans="1:4" s="93" customFormat="1" x14ac:dyDescent="0.25">
      <c r="A57" s="22" t="s">
        <v>527</v>
      </c>
      <c r="B57" s="7" t="s">
        <v>357</v>
      </c>
      <c r="C57" s="99"/>
      <c r="D57" s="121"/>
    </row>
    <row r="58" spans="1:4" s="93" customFormat="1" x14ac:dyDescent="0.25">
      <c r="A58" s="22" t="s">
        <v>361</v>
      </c>
      <c r="B58" s="7" t="s">
        <v>362</v>
      </c>
      <c r="C58" s="99"/>
      <c r="D58" s="121"/>
    </row>
    <row r="59" spans="1:4" s="93" customFormat="1" x14ac:dyDescent="0.25">
      <c r="A59" s="22" t="s">
        <v>363</v>
      </c>
      <c r="B59" s="7" t="s">
        <v>364</v>
      </c>
      <c r="C59" s="99"/>
      <c r="D59" s="121"/>
    </row>
    <row r="60" spans="1:4" s="93" customFormat="1" x14ac:dyDescent="0.25">
      <c r="A60" s="22" t="s">
        <v>367</v>
      </c>
      <c r="B60" s="7" t="s">
        <v>368</v>
      </c>
      <c r="C60" s="99"/>
      <c r="D60" s="121"/>
    </row>
    <row r="61" spans="1:4" s="93" customFormat="1" x14ac:dyDescent="0.25">
      <c r="A61" s="11" t="s">
        <v>0</v>
      </c>
      <c r="B61" s="7" t="s">
        <v>369</v>
      </c>
      <c r="C61" s="99"/>
      <c r="D61" s="121"/>
    </row>
    <row r="62" spans="1:4" s="93" customFormat="1" x14ac:dyDescent="0.25">
      <c r="A62" s="15" t="s">
        <v>370</v>
      </c>
      <c r="B62" s="7" t="s">
        <v>369</v>
      </c>
      <c r="C62" s="99"/>
      <c r="D62" s="121"/>
    </row>
    <row r="63" spans="1:4" s="93" customFormat="1" x14ac:dyDescent="0.25">
      <c r="A63" s="79" t="s">
        <v>529</v>
      </c>
      <c r="B63" s="41" t="s">
        <v>371</v>
      </c>
      <c r="C63" s="99"/>
      <c r="D63" s="121"/>
    </row>
    <row r="64" spans="1:4" x14ac:dyDescent="0.25">
      <c r="A64" s="12" t="s">
        <v>372</v>
      </c>
      <c r="B64" s="5" t="s">
        <v>373</v>
      </c>
      <c r="C64" s="26"/>
      <c r="D64" s="122"/>
    </row>
    <row r="65" spans="1:4" x14ac:dyDescent="0.25">
      <c r="A65" s="13" t="s">
        <v>374</v>
      </c>
      <c r="B65" s="5" t="s">
        <v>375</v>
      </c>
      <c r="C65" s="26"/>
      <c r="D65" s="122"/>
    </row>
    <row r="66" spans="1:4" x14ac:dyDescent="0.25">
      <c r="A66" s="21" t="s">
        <v>376</v>
      </c>
      <c r="B66" s="5" t="s">
        <v>377</v>
      </c>
      <c r="C66" s="26"/>
      <c r="D66" s="122"/>
    </row>
    <row r="67" spans="1:4" x14ac:dyDescent="0.25">
      <c r="A67" s="21" t="s">
        <v>511</v>
      </c>
      <c r="B67" s="5" t="s">
        <v>378</v>
      </c>
      <c r="C67" s="26"/>
      <c r="D67" s="122"/>
    </row>
    <row r="68" spans="1:4" x14ac:dyDescent="0.25">
      <c r="A68" s="47" t="s">
        <v>255</v>
      </c>
      <c r="B68" s="47" t="s">
        <v>378</v>
      </c>
      <c r="C68" s="26"/>
      <c r="D68" s="122"/>
    </row>
    <row r="69" spans="1:4" x14ac:dyDescent="0.25">
      <c r="A69" s="47" t="s">
        <v>256</v>
      </c>
      <c r="B69" s="47" t="s">
        <v>378</v>
      </c>
      <c r="C69" s="26"/>
      <c r="D69" s="122"/>
    </row>
    <row r="70" spans="1:4" x14ac:dyDescent="0.25">
      <c r="A70" s="48" t="s">
        <v>257</v>
      </c>
      <c r="B70" s="48" t="s">
        <v>378</v>
      </c>
      <c r="C70" s="26"/>
      <c r="D70" s="122"/>
    </row>
    <row r="71" spans="1:4" s="93" customFormat="1" x14ac:dyDescent="0.25">
      <c r="A71" s="40" t="s">
        <v>530</v>
      </c>
      <c r="B71" s="41" t="s">
        <v>379</v>
      </c>
      <c r="C71" s="99"/>
      <c r="D71" s="121"/>
    </row>
  </sheetData>
  <mergeCells count="3">
    <mergeCell ref="A3:D3"/>
    <mergeCell ref="A4:D4"/>
    <mergeCell ref="A1:D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4"/>
  <sheetViews>
    <sheetView zoomScale="90" zoomScaleNormal="90" workbookViewId="0">
      <selection sqref="A1:F1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10" max="10" width="2.140625" customWidth="1"/>
    <col min="11" max="11" width="9.140625" hidden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1" x14ac:dyDescent="0.25">
      <c r="A1" s="187" t="s">
        <v>688</v>
      </c>
      <c r="B1" s="187"/>
      <c r="C1" s="187"/>
      <c r="D1" s="187"/>
      <c r="E1" s="187"/>
      <c r="F1" s="187"/>
      <c r="G1" s="179"/>
      <c r="H1" s="179"/>
      <c r="I1" s="179"/>
      <c r="J1" s="179"/>
      <c r="K1" s="179"/>
    </row>
    <row r="3" spans="1:11" ht="21" customHeight="1" x14ac:dyDescent="0.25">
      <c r="A3" s="183" t="s">
        <v>668</v>
      </c>
      <c r="B3" s="184"/>
      <c r="C3" s="184"/>
      <c r="D3" s="184"/>
      <c r="E3" s="184"/>
      <c r="F3" s="185"/>
    </row>
    <row r="4" spans="1:11" ht="18.75" customHeight="1" x14ac:dyDescent="0.25">
      <c r="A4" s="186" t="s">
        <v>669</v>
      </c>
      <c r="B4" s="184"/>
      <c r="C4" s="184"/>
      <c r="D4" s="184"/>
      <c r="E4" s="184"/>
      <c r="F4" s="185"/>
    </row>
    <row r="5" spans="1:11" ht="18" x14ac:dyDescent="0.25">
      <c r="A5" s="105"/>
    </row>
    <row r="6" spans="1:11" x14ac:dyDescent="0.25">
      <c r="A6" s="91" t="s">
        <v>665</v>
      </c>
      <c r="C6" s="182" t="s">
        <v>650</v>
      </c>
      <c r="D6" s="182"/>
      <c r="E6" s="182"/>
      <c r="F6" s="182"/>
    </row>
    <row r="7" spans="1:11" ht="30" x14ac:dyDescent="0.3">
      <c r="A7" s="2" t="s">
        <v>82</v>
      </c>
      <c r="B7" s="3" t="s">
        <v>83</v>
      </c>
      <c r="C7" s="106" t="s">
        <v>585</v>
      </c>
      <c r="D7" s="106" t="s">
        <v>586</v>
      </c>
      <c r="E7" s="106" t="s">
        <v>40</v>
      </c>
      <c r="F7" s="107" t="s">
        <v>23</v>
      </c>
    </row>
    <row r="8" spans="1:11" ht="15.75" x14ac:dyDescent="0.25">
      <c r="A8" s="27" t="s">
        <v>84</v>
      </c>
      <c r="B8" s="28" t="s">
        <v>85</v>
      </c>
      <c r="C8" s="142">
        <v>5551500</v>
      </c>
      <c r="D8" s="143">
        <v>0</v>
      </c>
      <c r="E8" s="143">
        <v>0</v>
      </c>
      <c r="F8" s="142">
        <f>SUM(C8:E8)</f>
        <v>5551500</v>
      </c>
    </row>
    <row r="9" spans="1:11" ht="15.75" x14ac:dyDescent="0.25">
      <c r="A9" s="27" t="s">
        <v>86</v>
      </c>
      <c r="B9" s="29" t="s">
        <v>87</v>
      </c>
      <c r="C9" s="142">
        <v>150000</v>
      </c>
      <c r="D9" s="143">
        <v>0</v>
      </c>
      <c r="E9" s="143">
        <v>0</v>
      </c>
      <c r="F9" s="142">
        <f t="shared" ref="F9:F72" si="0">SUM(C9:E9)</f>
        <v>150000</v>
      </c>
    </row>
    <row r="10" spans="1:11" ht="15.75" x14ac:dyDescent="0.25">
      <c r="A10" s="27" t="s">
        <v>88</v>
      </c>
      <c r="B10" s="29" t="s">
        <v>89</v>
      </c>
      <c r="C10" s="142"/>
      <c r="D10" s="143">
        <v>0</v>
      </c>
      <c r="E10" s="143">
        <v>0</v>
      </c>
      <c r="F10" s="142">
        <f t="shared" si="0"/>
        <v>0</v>
      </c>
    </row>
    <row r="11" spans="1:11" ht="15.75" x14ac:dyDescent="0.25">
      <c r="A11" s="30" t="s">
        <v>90</v>
      </c>
      <c r="B11" s="29" t="s">
        <v>91</v>
      </c>
      <c r="C11" s="142"/>
      <c r="D11" s="143">
        <v>0</v>
      </c>
      <c r="E11" s="143">
        <v>0</v>
      </c>
      <c r="F11" s="142">
        <f t="shared" si="0"/>
        <v>0</v>
      </c>
    </row>
    <row r="12" spans="1:11" ht="15.75" x14ac:dyDescent="0.25">
      <c r="A12" s="30" t="s">
        <v>92</v>
      </c>
      <c r="B12" s="29" t="s">
        <v>93</v>
      </c>
      <c r="C12" s="142"/>
      <c r="D12" s="143">
        <v>0</v>
      </c>
      <c r="E12" s="143">
        <v>0</v>
      </c>
      <c r="F12" s="142">
        <f t="shared" si="0"/>
        <v>0</v>
      </c>
    </row>
    <row r="13" spans="1:11" ht="15.75" x14ac:dyDescent="0.25">
      <c r="A13" s="30" t="s">
        <v>94</v>
      </c>
      <c r="B13" s="29" t="s">
        <v>95</v>
      </c>
      <c r="C13" s="142"/>
      <c r="D13" s="143">
        <v>0</v>
      </c>
      <c r="E13" s="143">
        <v>0</v>
      </c>
      <c r="F13" s="142">
        <f t="shared" si="0"/>
        <v>0</v>
      </c>
    </row>
    <row r="14" spans="1:11" ht="15.75" x14ac:dyDescent="0.25">
      <c r="A14" s="30" t="s">
        <v>96</v>
      </c>
      <c r="B14" s="29" t="s">
        <v>97</v>
      </c>
      <c r="C14" s="142">
        <v>120000</v>
      </c>
      <c r="D14" s="143">
        <v>0</v>
      </c>
      <c r="E14" s="143">
        <v>0</v>
      </c>
      <c r="F14" s="142">
        <f t="shared" si="0"/>
        <v>120000</v>
      </c>
    </row>
    <row r="15" spans="1:11" ht="15.75" x14ac:dyDescent="0.25">
      <c r="A15" s="30" t="s">
        <v>98</v>
      </c>
      <c r="B15" s="29" t="s">
        <v>99</v>
      </c>
      <c r="C15" s="142"/>
      <c r="D15" s="143">
        <v>0</v>
      </c>
      <c r="E15" s="143">
        <v>0</v>
      </c>
      <c r="F15" s="142">
        <f t="shared" si="0"/>
        <v>0</v>
      </c>
    </row>
    <row r="16" spans="1:11" ht="15.75" x14ac:dyDescent="0.25">
      <c r="A16" s="5" t="s">
        <v>100</v>
      </c>
      <c r="B16" s="29" t="s">
        <v>101</v>
      </c>
      <c r="C16" s="142"/>
      <c r="D16" s="143">
        <v>0</v>
      </c>
      <c r="E16" s="143">
        <v>0</v>
      </c>
      <c r="F16" s="142">
        <f t="shared" si="0"/>
        <v>0</v>
      </c>
    </row>
    <row r="17" spans="1:6" ht="15.75" x14ac:dyDescent="0.25">
      <c r="A17" s="5" t="s">
        <v>102</v>
      </c>
      <c r="B17" s="29" t="s">
        <v>103</v>
      </c>
      <c r="C17" s="142"/>
      <c r="D17" s="143">
        <v>0</v>
      </c>
      <c r="E17" s="143">
        <v>0</v>
      </c>
      <c r="F17" s="142">
        <f t="shared" si="0"/>
        <v>0</v>
      </c>
    </row>
    <row r="18" spans="1:6" ht="15.75" x14ac:dyDescent="0.25">
      <c r="A18" s="5" t="s">
        <v>104</v>
      </c>
      <c r="B18" s="29" t="s">
        <v>105</v>
      </c>
      <c r="C18" s="142"/>
      <c r="D18" s="143">
        <v>0</v>
      </c>
      <c r="E18" s="143">
        <v>0</v>
      </c>
      <c r="F18" s="142">
        <f t="shared" si="0"/>
        <v>0</v>
      </c>
    </row>
    <row r="19" spans="1:6" ht="15.75" x14ac:dyDescent="0.25">
      <c r="A19" s="5" t="s">
        <v>106</v>
      </c>
      <c r="B19" s="29" t="s">
        <v>107</v>
      </c>
      <c r="C19" s="142"/>
      <c r="D19" s="143">
        <v>0</v>
      </c>
      <c r="E19" s="143">
        <v>0</v>
      </c>
      <c r="F19" s="142">
        <f t="shared" si="0"/>
        <v>0</v>
      </c>
    </row>
    <row r="20" spans="1:6" ht="15.75" x14ac:dyDescent="0.25">
      <c r="A20" s="5" t="s">
        <v>444</v>
      </c>
      <c r="B20" s="29" t="s">
        <v>108</v>
      </c>
      <c r="C20" s="142"/>
      <c r="D20" s="143">
        <v>0</v>
      </c>
      <c r="E20" s="143">
        <v>0</v>
      </c>
      <c r="F20" s="142">
        <f t="shared" si="0"/>
        <v>0</v>
      </c>
    </row>
    <row r="21" spans="1:6" s="93" customFormat="1" ht="15.75" x14ac:dyDescent="0.25">
      <c r="A21" s="31" t="s">
        <v>383</v>
      </c>
      <c r="B21" s="32" t="s">
        <v>109</v>
      </c>
      <c r="C21" s="133">
        <f>SUM(C8:C20)</f>
        <v>5821500</v>
      </c>
      <c r="D21" s="126">
        <f t="shared" ref="D21:E21" si="1">SUM(D8:D20)</f>
        <v>0</v>
      </c>
      <c r="E21" s="126">
        <f t="shared" si="1"/>
        <v>0</v>
      </c>
      <c r="F21" s="127">
        <f t="shared" si="0"/>
        <v>5821500</v>
      </c>
    </row>
    <row r="22" spans="1:6" ht="15.75" x14ac:dyDescent="0.25">
      <c r="A22" s="5" t="s">
        <v>110</v>
      </c>
      <c r="B22" s="29" t="s">
        <v>111</v>
      </c>
      <c r="C22" s="142">
        <v>2065000</v>
      </c>
      <c r="D22" s="143">
        <v>0</v>
      </c>
      <c r="E22" s="143">
        <v>0</v>
      </c>
      <c r="F22" s="142">
        <f t="shared" si="0"/>
        <v>2065000</v>
      </c>
    </row>
    <row r="23" spans="1:6" ht="15.75" x14ac:dyDescent="0.25">
      <c r="A23" s="5" t="s">
        <v>112</v>
      </c>
      <c r="B23" s="29" t="s">
        <v>113</v>
      </c>
      <c r="C23" s="142"/>
      <c r="D23" s="143">
        <v>0</v>
      </c>
      <c r="E23" s="143">
        <v>0</v>
      </c>
      <c r="F23" s="142">
        <f t="shared" si="0"/>
        <v>0</v>
      </c>
    </row>
    <row r="24" spans="1:6" ht="15.75" x14ac:dyDescent="0.25">
      <c r="A24" s="6" t="s">
        <v>114</v>
      </c>
      <c r="B24" s="29" t="s">
        <v>115</v>
      </c>
      <c r="C24" s="142">
        <v>574000</v>
      </c>
      <c r="D24" s="143">
        <v>0</v>
      </c>
      <c r="E24" s="143">
        <v>0</v>
      </c>
      <c r="F24" s="142">
        <f t="shared" si="0"/>
        <v>574000</v>
      </c>
    </row>
    <row r="25" spans="1:6" s="93" customFormat="1" ht="15.75" x14ac:dyDescent="0.25">
      <c r="A25" s="7" t="s">
        <v>384</v>
      </c>
      <c r="B25" s="32" t="s">
        <v>116</v>
      </c>
      <c r="C25" s="133">
        <f>SUM(C22:C24)</f>
        <v>2639000</v>
      </c>
      <c r="D25" s="126">
        <f t="shared" ref="D25:E25" si="2">SUM(D22:D24)</f>
        <v>0</v>
      </c>
      <c r="E25" s="126">
        <f t="shared" si="2"/>
        <v>0</v>
      </c>
      <c r="F25" s="127">
        <f t="shared" si="0"/>
        <v>2639000</v>
      </c>
    </row>
    <row r="26" spans="1:6" s="93" customFormat="1" ht="15.75" x14ac:dyDescent="0.25">
      <c r="A26" s="45" t="s">
        <v>473</v>
      </c>
      <c r="B26" s="46" t="s">
        <v>117</v>
      </c>
      <c r="C26" s="133">
        <f>C21+C25</f>
        <v>8460500</v>
      </c>
      <c r="D26" s="126">
        <f t="shared" ref="D26:E26" si="3">D21+D25</f>
        <v>0</v>
      </c>
      <c r="E26" s="126">
        <f t="shared" si="3"/>
        <v>0</v>
      </c>
      <c r="F26" s="127">
        <f t="shared" si="0"/>
        <v>8460500</v>
      </c>
    </row>
    <row r="27" spans="1:6" s="93" customFormat="1" ht="15.75" x14ac:dyDescent="0.25">
      <c r="A27" s="36" t="s">
        <v>445</v>
      </c>
      <c r="B27" s="46" t="s">
        <v>118</v>
      </c>
      <c r="C27" s="133">
        <v>1697000</v>
      </c>
      <c r="D27" s="126">
        <v>0</v>
      </c>
      <c r="E27" s="126">
        <v>0</v>
      </c>
      <c r="F27" s="127">
        <f t="shared" si="0"/>
        <v>1697000</v>
      </c>
    </row>
    <row r="28" spans="1:6" ht="15.75" x14ac:dyDescent="0.25">
      <c r="A28" s="5" t="s">
        <v>119</v>
      </c>
      <c r="B28" s="29" t="s">
        <v>120</v>
      </c>
      <c r="C28" s="142">
        <v>50000</v>
      </c>
      <c r="D28" s="143">
        <v>0</v>
      </c>
      <c r="E28" s="143">
        <v>0</v>
      </c>
      <c r="F28" s="142">
        <f t="shared" si="0"/>
        <v>50000</v>
      </c>
    </row>
    <row r="29" spans="1:6" ht="15.75" x14ac:dyDescent="0.25">
      <c r="A29" s="5" t="s">
        <v>121</v>
      </c>
      <c r="B29" s="29" t="s">
        <v>122</v>
      </c>
      <c r="C29" s="142">
        <v>2765000</v>
      </c>
      <c r="D29" s="143">
        <v>0</v>
      </c>
      <c r="E29" s="143">
        <v>0</v>
      </c>
      <c r="F29" s="142">
        <f t="shared" si="0"/>
        <v>2765000</v>
      </c>
    </row>
    <row r="30" spans="1:6" ht="15.75" x14ac:dyDescent="0.25">
      <c r="A30" s="5" t="s">
        <v>123</v>
      </c>
      <c r="B30" s="29" t="s">
        <v>124</v>
      </c>
      <c r="C30" s="142"/>
      <c r="D30" s="143">
        <v>0</v>
      </c>
      <c r="E30" s="143">
        <v>0</v>
      </c>
      <c r="F30" s="142">
        <f t="shared" si="0"/>
        <v>0</v>
      </c>
    </row>
    <row r="31" spans="1:6" s="93" customFormat="1" ht="15.75" x14ac:dyDescent="0.25">
      <c r="A31" s="7" t="s">
        <v>385</v>
      </c>
      <c r="B31" s="32" t="s">
        <v>125</v>
      </c>
      <c r="C31" s="133">
        <f>SUM(C28:C30)</f>
        <v>2815000</v>
      </c>
      <c r="D31" s="126">
        <f t="shared" ref="D31:E31" si="4">SUM(D28:D30)</f>
        <v>0</v>
      </c>
      <c r="E31" s="126">
        <f t="shared" si="4"/>
        <v>0</v>
      </c>
      <c r="F31" s="127">
        <f t="shared" si="0"/>
        <v>2815000</v>
      </c>
    </row>
    <row r="32" spans="1:6" ht="15.75" x14ac:dyDescent="0.25">
      <c r="A32" s="5" t="s">
        <v>126</v>
      </c>
      <c r="B32" s="29" t="s">
        <v>127</v>
      </c>
      <c r="C32" s="142"/>
      <c r="D32" s="143">
        <v>0</v>
      </c>
      <c r="E32" s="143">
        <v>0</v>
      </c>
      <c r="F32" s="142">
        <f t="shared" si="0"/>
        <v>0</v>
      </c>
    </row>
    <row r="33" spans="1:6" ht="15.75" x14ac:dyDescent="0.25">
      <c r="A33" s="5" t="s">
        <v>128</v>
      </c>
      <c r="B33" s="29" t="s">
        <v>129</v>
      </c>
      <c r="C33" s="142">
        <v>195000</v>
      </c>
      <c r="D33" s="143">
        <v>0</v>
      </c>
      <c r="E33" s="143">
        <v>0</v>
      </c>
      <c r="F33" s="142">
        <f t="shared" si="0"/>
        <v>195000</v>
      </c>
    </row>
    <row r="34" spans="1:6" s="93" customFormat="1" ht="15" customHeight="1" x14ac:dyDescent="0.25">
      <c r="A34" s="7" t="s">
        <v>474</v>
      </c>
      <c r="B34" s="32" t="s">
        <v>130</v>
      </c>
      <c r="C34" s="133">
        <f>SUM(C32:C33)</f>
        <v>195000</v>
      </c>
      <c r="D34" s="126">
        <f t="shared" ref="D34:E34" si="5">SUM(D32:D33)</f>
        <v>0</v>
      </c>
      <c r="E34" s="126">
        <f t="shared" si="5"/>
        <v>0</v>
      </c>
      <c r="F34" s="127">
        <f t="shared" si="0"/>
        <v>195000</v>
      </c>
    </row>
    <row r="35" spans="1:6" ht="15.75" x14ac:dyDescent="0.25">
      <c r="A35" s="5" t="s">
        <v>131</v>
      </c>
      <c r="B35" s="29" t="s">
        <v>132</v>
      </c>
      <c r="C35" s="142">
        <v>1835000</v>
      </c>
      <c r="D35" s="143">
        <v>0</v>
      </c>
      <c r="E35" s="143">
        <v>10000</v>
      </c>
      <c r="F35" s="142">
        <f t="shared" si="0"/>
        <v>1845000</v>
      </c>
    </row>
    <row r="36" spans="1:6" ht="15.75" x14ac:dyDescent="0.25">
      <c r="A36" s="5" t="s">
        <v>133</v>
      </c>
      <c r="B36" s="29" t="s">
        <v>134</v>
      </c>
      <c r="C36" s="142"/>
      <c r="D36" s="143">
        <v>0</v>
      </c>
      <c r="E36" s="143">
        <v>0</v>
      </c>
      <c r="F36" s="142">
        <f t="shared" si="0"/>
        <v>0</v>
      </c>
    </row>
    <row r="37" spans="1:6" ht="15.75" x14ac:dyDescent="0.25">
      <c r="A37" s="5" t="s">
        <v>446</v>
      </c>
      <c r="B37" s="29" t="s">
        <v>135</v>
      </c>
      <c r="C37" s="142"/>
      <c r="D37" s="143">
        <v>0</v>
      </c>
      <c r="E37" s="143">
        <v>0</v>
      </c>
      <c r="F37" s="142">
        <f t="shared" si="0"/>
        <v>0</v>
      </c>
    </row>
    <row r="38" spans="1:6" ht="15.75" x14ac:dyDescent="0.25">
      <c r="A38" s="5" t="s">
        <v>136</v>
      </c>
      <c r="B38" s="29" t="s">
        <v>137</v>
      </c>
      <c r="C38" s="142">
        <v>683000</v>
      </c>
      <c r="D38" s="143">
        <v>0</v>
      </c>
      <c r="E38" s="143">
        <v>0</v>
      </c>
      <c r="F38" s="142">
        <f t="shared" si="0"/>
        <v>683000</v>
      </c>
    </row>
    <row r="39" spans="1:6" ht="15.75" x14ac:dyDescent="0.25">
      <c r="A39" s="10" t="s">
        <v>447</v>
      </c>
      <c r="B39" s="29" t="s">
        <v>138</v>
      </c>
      <c r="C39" s="142"/>
      <c r="D39" s="143">
        <v>0</v>
      </c>
      <c r="E39" s="143">
        <v>0</v>
      </c>
      <c r="F39" s="142">
        <f t="shared" si="0"/>
        <v>0</v>
      </c>
    </row>
    <row r="40" spans="1:6" ht="15.75" x14ac:dyDescent="0.25">
      <c r="A40" s="6" t="s">
        <v>139</v>
      </c>
      <c r="B40" s="29" t="s">
        <v>140</v>
      </c>
      <c r="C40" s="142">
        <v>250000</v>
      </c>
      <c r="D40" s="143">
        <v>0</v>
      </c>
      <c r="E40" s="143">
        <v>0</v>
      </c>
      <c r="F40" s="142">
        <f t="shared" si="0"/>
        <v>250000</v>
      </c>
    </row>
    <row r="41" spans="1:6" ht="15.75" x14ac:dyDescent="0.25">
      <c r="A41" s="5" t="s">
        <v>448</v>
      </c>
      <c r="B41" s="29" t="s">
        <v>141</v>
      </c>
      <c r="C41" s="142">
        <v>2157485</v>
      </c>
      <c r="D41" s="143">
        <v>0</v>
      </c>
      <c r="E41" s="143">
        <v>0</v>
      </c>
      <c r="F41" s="142">
        <f t="shared" si="0"/>
        <v>2157485</v>
      </c>
    </row>
    <row r="42" spans="1:6" s="93" customFormat="1" ht="15.75" x14ac:dyDescent="0.25">
      <c r="A42" s="7" t="s">
        <v>386</v>
      </c>
      <c r="B42" s="32" t="s">
        <v>142</v>
      </c>
      <c r="C42" s="133">
        <f>SUM(C35:C41)</f>
        <v>4925485</v>
      </c>
      <c r="D42" s="126">
        <f t="shared" ref="D42:E42" si="6">SUM(D35:D41)</f>
        <v>0</v>
      </c>
      <c r="E42" s="126">
        <f t="shared" si="6"/>
        <v>10000</v>
      </c>
      <c r="F42" s="127">
        <f t="shared" si="0"/>
        <v>4935485</v>
      </c>
    </row>
    <row r="43" spans="1:6" ht="15.75" x14ac:dyDescent="0.25">
      <c r="A43" s="5" t="s">
        <v>143</v>
      </c>
      <c r="B43" s="29" t="s">
        <v>144</v>
      </c>
      <c r="C43" s="142"/>
      <c r="D43" s="143">
        <v>0</v>
      </c>
      <c r="E43" s="143">
        <v>0</v>
      </c>
      <c r="F43" s="142">
        <f t="shared" si="0"/>
        <v>0</v>
      </c>
    </row>
    <row r="44" spans="1:6" ht="15.75" x14ac:dyDescent="0.25">
      <c r="A44" s="5" t="s">
        <v>145</v>
      </c>
      <c r="B44" s="29" t="s">
        <v>146</v>
      </c>
      <c r="C44" s="142"/>
      <c r="D44" s="143">
        <v>0</v>
      </c>
      <c r="E44" s="143">
        <v>0</v>
      </c>
      <c r="F44" s="142">
        <f t="shared" si="0"/>
        <v>0</v>
      </c>
    </row>
    <row r="45" spans="1:6" s="93" customFormat="1" ht="15.75" x14ac:dyDescent="0.25">
      <c r="A45" s="7" t="s">
        <v>387</v>
      </c>
      <c r="B45" s="32" t="s">
        <v>147</v>
      </c>
      <c r="C45" s="133">
        <f>SUM(C43:C44)</f>
        <v>0</v>
      </c>
      <c r="D45" s="126">
        <f t="shared" ref="D45:E45" si="7">SUM(D43:D44)</f>
        <v>0</v>
      </c>
      <c r="E45" s="126">
        <f t="shared" si="7"/>
        <v>0</v>
      </c>
      <c r="F45" s="127">
        <f t="shared" si="0"/>
        <v>0</v>
      </c>
    </row>
    <row r="46" spans="1:6" ht="15.75" x14ac:dyDescent="0.25">
      <c r="A46" s="5" t="s">
        <v>148</v>
      </c>
      <c r="B46" s="29" t="s">
        <v>149</v>
      </c>
      <c r="C46" s="142">
        <v>1680000</v>
      </c>
      <c r="D46" s="143">
        <v>0</v>
      </c>
      <c r="E46" s="143">
        <v>3000</v>
      </c>
      <c r="F46" s="142">
        <f t="shared" si="0"/>
        <v>1683000</v>
      </c>
    </row>
    <row r="47" spans="1:6" ht="15.75" x14ac:dyDescent="0.25">
      <c r="A47" s="5" t="s">
        <v>150</v>
      </c>
      <c r="B47" s="29" t="s">
        <v>151</v>
      </c>
      <c r="C47" s="142"/>
      <c r="D47" s="143">
        <v>0</v>
      </c>
      <c r="E47" s="143">
        <v>0</v>
      </c>
      <c r="F47" s="142">
        <f t="shared" si="0"/>
        <v>0</v>
      </c>
    </row>
    <row r="48" spans="1:6" ht="15.75" x14ac:dyDescent="0.25">
      <c r="A48" s="5" t="s">
        <v>449</v>
      </c>
      <c r="B48" s="29" t="s">
        <v>152</v>
      </c>
      <c r="C48" s="142"/>
      <c r="D48" s="143">
        <v>0</v>
      </c>
      <c r="E48" s="143">
        <v>0</v>
      </c>
      <c r="F48" s="142">
        <f t="shared" si="0"/>
        <v>0</v>
      </c>
    </row>
    <row r="49" spans="1:6" ht="15.75" x14ac:dyDescent="0.25">
      <c r="A49" s="5" t="s">
        <v>450</v>
      </c>
      <c r="B49" s="29" t="s">
        <v>153</v>
      </c>
      <c r="C49" s="142"/>
      <c r="D49" s="143">
        <v>0</v>
      </c>
      <c r="E49" s="143">
        <v>0</v>
      </c>
      <c r="F49" s="142">
        <f t="shared" si="0"/>
        <v>0</v>
      </c>
    </row>
    <row r="50" spans="1:6" ht="15.75" x14ac:dyDescent="0.25">
      <c r="A50" s="5" t="s">
        <v>154</v>
      </c>
      <c r="B50" s="29" t="s">
        <v>155</v>
      </c>
      <c r="C50" s="142">
        <v>0</v>
      </c>
      <c r="D50" s="144">
        <v>0</v>
      </c>
      <c r="E50" s="144">
        <v>0</v>
      </c>
      <c r="F50" s="142">
        <f t="shared" si="0"/>
        <v>0</v>
      </c>
    </row>
    <row r="51" spans="1:6" s="93" customFormat="1" ht="15.75" x14ac:dyDescent="0.25">
      <c r="A51" s="7" t="s">
        <v>388</v>
      </c>
      <c r="B51" s="32" t="s">
        <v>156</v>
      </c>
      <c r="C51" s="133">
        <f>SUM(C46:C50)</f>
        <v>1680000</v>
      </c>
      <c r="D51" s="126">
        <f t="shared" ref="D51:E51" si="8">SUM(D46:D50)</f>
        <v>0</v>
      </c>
      <c r="E51" s="126">
        <f t="shared" si="8"/>
        <v>3000</v>
      </c>
      <c r="F51" s="133">
        <f t="shared" si="0"/>
        <v>1683000</v>
      </c>
    </row>
    <row r="52" spans="1:6" s="93" customFormat="1" ht="15.75" x14ac:dyDescent="0.25">
      <c r="A52" s="36" t="s">
        <v>389</v>
      </c>
      <c r="B52" s="46" t="s">
        <v>157</v>
      </c>
      <c r="C52" s="133">
        <f>C31+C34+C42+C45+C51</f>
        <v>9615485</v>
      </c>
      <c r="D52" s="126">
        <f t="shared" ref="D52:E52" si="9">D31+D34+D42+D45+D51</f>
        <v>0</v>
      </c>
      <c r="E52" s="126">
        <f t="shared" si="9"/>
        <v>13000</v>
      </c>
      <c r="F52" s="127">
        <f t="shared" si="0"/>
        <v>9628485</v>
      </c>
    </row>
    <row r="53" spans="1:6" ht="15.75" x14ac:dyDescent="0.25">
      <c r="A53" s="13" t="s">
        <v>158</v>
      </c>
      <c r="B53" s="29" t="s">
        <v>159</v>
      </c>
      <c r="C53" s="142"/>
      <c r="D53" s="143">
        <v>0</v>
      </c>
      <c r="E53" s="143">
        <v>0</v>
      </c>
      <c r="F53" s="142">
        <f t="shared" si="0"/>
        <v>0</v>
      </c>
    </row>
    <row r="54" spans="1:6" ht="15.75" x14ac:dyDescent="0.25">
      <c r="A54" s="13" t="s">
        <v>390</v>
      </c>
      <c r="B54" s="29" t="s">
        <v>160</v>
      </c>
      <c r="C54" s="142"/>
      <c r="D54" s="143">
        <v>0</v>
      </c>
      <c r="E54" s="143">
        <v>0</v>
      </c>
      <c r="F54" s="142">
        <f t="shared" si="0"/>
        <v>0</v>
      </c>
    </row>
    <row r="55" spans="1:6" ht="15.75" x14ac:dyDescent="0.25">
      <c r="A55" s="17" t="s">
        <v>451</v>
      </c>
      <c r="B55" s="29" t="s">
        <v>161</v>
      </c>
      <c r="C55" s="142"/>
      <c r="D55" s="143">
        <v>0</v>
      </c>
      <c r="E55" s="143">
        <v>0</v>
      </c>
      <c r="F55" s="142">
        <f t="shared" si="0"/>
        <v>0</v>
      </c>
    </row>
    <row r="56" spans="1:6" ht="15.75" x14ac:dyDescent="0.25">
      <c r="A56" s="17" t="s">
        <v>452</v>
      </c>
      <c r="B56" s="29" t="s">
        <v>162</v>
      </c>
      <c r="C56" s="142"/>
      <c r="D56" s="143">
        <v>0</v>
      </c>
      <c r="E56" s="143">
        <v>0</v>
      </c>
      <c r="F56" s="142">
        <f t="shared" si="0"/>
        <v>0</v>
      </c>
    </row>
    <row r="57" spans="1:6" ht="15.75" x14ac:dyDescent="0.25">
      <c r="A57" s="17" t="s">
        <v>453</v>
      </c>
      <c r="B57" s="29" t="s">
        <v>163</v>
      </c>
      <c r="C57" s="142"/>
      <c r="D57" s="143">
        <v>0</v>
      </c>
      <c r="E57" s="143">
        <v>0</v>
      </c>
      <c r="F57" s="142">
        <f t="shared" si="0"/>
        <v>0</v>
      </c>
    </row>
    <row r="58" spans="1:6" ht="15.75" x14ac:dyDescent="0.25">
      <c r="A58" s="13" t="s">
        <v>454</v>
      </c>
      <c r="B58" s="29" t="s">
        <v>164</v>
      </c>
      <c r="C58" s="142"/>
      <c r="D58" s="143">
        <v>0</v>
      </c>
      <c r="E58" s="143">
        <v>0</v>
      </c>
      <c r="F58" s="142">
        <f t="shared" si="0"/>
        <v>0</v>
      </c>
    </row>
    <row r="59" spans="1:6" ht="15.75" x14ac:dyDescent="0.25">
      <c r="A59" s="13" t="s">
        <v>455</v>
      </c>
      <c r="B59" s="29" t="s">
        <v>165</v>
      </c>
      <c r="C59" s="142"/>
      <c r="D59" s="143">
        <v>0</v>
      </c>
      <c r="E59" s="143">
        <v>0</v>
      </c>
      <c r="F59" s="142">
        <f t="shared" si="0"/>
        <v>0</v>
      </c>
    </row>
    <row r="60" spans="1:6" ht="15.75" x14ac:dyDescent="0.25">
      <c r="A60" s="13" t="s">
        <v>456</v>
      </c>
      <c r="B60" s="29" t="s">
        <v>166</v>
      </c>
      <c r="C60" s="142">
        <v>1522000</v>
      </c>
      <c r="D60" s="143">
        <v>0</v>
      </c>
      <c r="E60" s="143">
        <v>0</v>
      </c>
      <c r="F60" s="142">
        <f t="shared" si="0"/>
        <v>1522000</v>
      </c>
    </row>
    <row r="61" spans="1:6" s="93" customFormat="1" ht="15.75" x14ac:dyDescent="0.25">
      <c r="A61" s="43" t="s">
        <v>418</v>
      </c>
      <c r="B61" s="46" t="s">
        <v>167</v>
      </c>
      <c r="C61" s="133">
        <f>SUM(C53:C60)</f>
        <v>1522000</v>
      </c>
      <c r="D61" s="126">
        <f t="shared" ref="D61:E61" si="10">SUM(D53:D60)</f>
        <v>0</v>
      </c>
      <c r="E61" s="126">
        <f t="shared" si="10"/>
        <v>0</v>
      </c>
      <c r="F61" s="127">
        <f t="shared" si="0"/>
        <v>1522000</v>
      </c>
    </row>
    <row r="62" spans="1:6" ht="15.75" x14ac:dyDescent="0.25">
      <c r="A62" s="12" t="s">
        <v>457</v>
      </c>
      <c r="B62" s="29" t="s">
        <v>168</v>
      </c>
      <c r="C62" s="142"/>
      <c r="D62" s="143">
        <v>0</v>
      </c>
      <c r="E62" s="143">
        <v>0</v>
      </c>
      <c r="F62" s="142">
        <f t="shared" si="0"/>
        <v>0</v>
      </c>
    </row>
    <row r="63" spans="1:6" ht="15.75" x14ac:dyDescent="0.25">
      <c r="A63" s="12" t="s">
        <v>169</v>
      </c>
      <c r="B63" s="29" t="s">
        <v>170</v>
      </c>
      <c r="C63" s="142"/>
      <c r="D63" s="143">
        <v>0</v>
      </c>
      <c r="E63" s="143">
        <v>0</v>
      </c>
      <c r="F63" s="142">
        <f t="shared" si="0"/>
        <v>0</v>
      </c>
    </row>
    <row r="64" spans="1:6" ht="15.75" x14ac:dyDescent="0.25">
      <c r="A64" s="12" t="s">
        <v>171</v>
      </c>
      <c r="B64" s="29" t="s">
        <v>172</v>
      </c>
      <c r="C64" s="142"/>
      <c r="D64" s="143">
        <v>0</v>
      </c>
      <c r="E64" s="143">
        <v>0</v>
      </c>
      <c r="F64" s="142">
        <f t="shared" si="0"/>
        <v>0</v>
      </c>
    </row>
    <row r="65" spans="1:6" ht="15.75" x14ac:dyDescent="0.25">
      <c r="A65" s="12" t="s">
        <v>419</v>
      </c>
      <c r="B65" s="29" t="s">
        <v>173</v>
      </c>
      <c r="C65" s="142"/>
      <c r="D65" s="143">
        <v>0</v>
      </c>
      <c r="E65" s="143">
        <v>0</v>
      </c>
      <c r="F65" s="142">
        <f t="shared" si="0"/>
        <v>0</v>
      </c>
    </row>
    <row r="66" spans="1:6" ht="15.75" x14ac:dyDescent="0.25">
      <c r="A66" s="12" t="s">
        <v>458</v>
      </c>
      <c r="B66" s="29" t="s">
        <v>174</v>
      </c>
      <c r="C66" s="142"/>
      <c r="D66" s="143">
        <v>0</v>
      </c>
      <c r="E66" s="143">
        <v>0</v>
      </c>
      <c r="F66" s="142">
        <f t="shared" si="0"/>
        <v>0</v>
      </c>
    </row>
    <row r="67" spans="1:6" ht="15.75" x14ac:dyDescent="0.25">
      <c r="A67" s="12" t="s">
        <v>421</v>
      </c>
      <c r="B67" s="29" t="s">
        <v>175</v>
      </c>
      <c r="C67" s="142">
        <v>2203000</v>
      </c>
      <c r="D67" s="143">
        <v>0</v>
      </c>
      <c r="E67" s="143">
        <v>0</v>
      </c>
      <c r="F67" s="142">
        <f t="shared" si="0"/>
        <v>2203000</v>
      </c>
    </row>
    <row r="68" spans="1:6" ht="15.75" x14ac:dyDescent="0.25">
      <c r="A68" s="12" t="s">
        <v>459</v>
      </c>
      <c r="B68" s="29" t="s">
        <v>176</v>
      </c>
      <c r="C68" s="142"/>
      <c r="D68" s="143">
        <v>0</v>
      </c>
      <c r="E68" s="143">
        <v>0</v>
      </c>
      <c r="F68" s="142">
        <f t="shared" si="0"/>
        <v>0</v>
      </c>
    </row>
    <row r="69" spans="1:6" ht="15.75" x14ac:dyDescent="0.25">
      <c r="A69" s="12" t="s">
        <v>460</v>
      </c>
      <c r="B69" s="29" t="s">
        <v>177</v>
      </c>
      <c r="C69" s="142"/>
      <c r="D69" s="143">
        <v>0</v>
      </c>
      <c r="E69" s="143">
        <v>0</v>
      </c>
      <c r="F69" s="142">
        <f t="shared" si="0"/>
        <v>0</v>
      </c>
    </row>
    <row r="70" spans="1:6" ht="15.75" x14ac:dyDescent="0.25">
      <c r="A70" s="12" t="s">
        <v>178</v>
      </c>
      <c r="B70" s="29" t="s">
        <v>179</v>
      </c>
      <c r="C70" s="142"/>
      <c r="D70" s="143">
        <v>0</v>
      </c>
      <c r="E70" s="143">
        <v>0</v>
      </c>
      <c r="F70" s="142">
        <f t="shared" si="0"/>
        <v>0</v>
      </c>
    </row>
    <row r="71" spans="1:6" ht="15.75" x14ac:dyDescent="0.25">
      <c r="A71" s="21" t="s">
        <v>180</v>
      </c>
      <c r="B71" s="29" t="s">
        <v>181</v>
      </c>
      <c r="C71" s="142"/>
      <c r="D71" s="143">
        <v>0</v>
      </c>
      <c r="E71" s="143">
        <v>0</v>
      </c>
      <c r="F71" s="142">
        <f t="shared" si="0"/>
        <v>0</v>
      </c>
    </row>
    <row r="72" spans="1:6" ht="15.75" x14ac:dyDescent="0.25">
      <c r="A72" s="12" t="s">
        <v>657</v>
      </c>
      <c r="B72" s="29" t="s">
        <v>182</v>
      </c>
      <c r="C72" s="142"/>
      <c r="D72" s="143">
        <v>0</v>
      </c>
      <c r="E72" s="143">
        <v>0</v>
      </c>
      <c r="F72" s="142">
        <f t="shared" si="0"/>
        <v>0</v>
      </c>
    </row>
    <row r="73" spans="1:6" ht="15.75" x14ac:dyDescent="0.25">
      <c r="A73" s="21" t="s">
        <v>461</v>
      </c>
      <c r="B73" s="29" t="s">
        <v>183</v>
      </c>
      <c r="C73" s="142">
        <v>439000</v>
      </c>
      <c r="D73" s="144">
        <v>300000</v>
      </c>
      <c r="E73" s="144">
        <v>0</v>
      </c>
      <c r="F73" s="142">
        <f t="shared" ref="F73:F125" si="11">SUM(C73:E73)</f>
        <v>739000</v>
      </c>
    </row>
    <row r="74" spans="1:6" ht="15.75" x14ac:dyDescent="0.25">
      <c r="A74" s="21" t="s">
        <v>659</v>
      </c>
      <c r="B74" s="29" t="s">
        <v>658</v>
      </c>
      <c r="C74" s="142">
        <v>4839231</v>
      </c>
      <c r="D74" s="143">
        <v>0</v>
      </c>
      <c r="E74" s="143">
        <v>0</v>
      </c>
      <c r="F74" s="142">
        <f t="shared" si="11"/>
        <v>4839231</v>
      </c>
    </row>
    <row r="75" spans="1:6" s="93" customFormat="1" ht="15.75" x14ac:dyDescent="0.25">
      <c r="A75" s="43" t="s">
        <v>424</v>
      </c>
      <c r="B75" s="46" t="s">
        <v>184</v>
      </c>
      <c r="C75" s="133">
        <f>SUM(C62:C74)</f>
        <v>7481231</v>
      </c>
      <c r="D75" s="126">
        <f t="shared" ref="D75:E75" si="12">SUM(D62:D74)</f>
        <v>300000</v>
      </c>
      <c r="E75" s="126">
        <f t="shared" si="12"/>
        <v>0</v>
      </c>
      <c r="F75" s="127">
        <f t="shared" si="11"/>
        <v>7781231</v>
      </c>
    </row>
    <row r="76" spans="1:6" s="93" customFormat="1" ht="15.75" x14ac:dyDescent="0.25">
      <c r="A76" s="53" t="s">
        <v>38</v>
      </c>
      <c r="B76" s="46"/>
      <c r="C76" s="142"/>
      <c r="D76" s="143"/>
      <c r="E76" s="143"/>
      <c r="F76" s="142">
        <f t="shared" si="11"/>
        <v>0</v>
      </c>
    </row>
    <row r="77" spans="1:6" ht="15.75" x14ac:dyDescent="0.25">
      <c r="A77" s="33" t="s">
        <v>185</v>
      </c>
      <c r="B77" s="29" t="s">
        <v>186</v>
      </c>
      <c r="C77" s="142"/>
      <c r="D77" s="143">
        <v>0</v>
      </c>
      <c r="E77" s="143">
        <v>0</v>
      </c>
      <c r="F77" s="142">
        <f t="shared" si="11"/>
        <v>0</v>
      </c>
    </row>
    <row r="78" spans="1:6" ht="15.75" x14ac:dyDescent="0.25">
      <c r="A78" s="33" t="s">
        <v>462</v>
      </c>
      <c r="B78" s="29" t="s">
        <v>187</v>
      </c>
      <c r="C78" s="142"/>
      <c r="D78" s="143">
        <v>0</v>
      </c>
      <c r="E78" s="143">
        <v>0</v>
      </c>
      <c r="F78" s="142">
        <f t="shared" si="11"/>
        <v>0</v>
      </c>
    </row>
    <row r="79" spans="1:6" ht="15.75" x14ac:dyDescent="0.25">
      <c r="A79" s="33" t="s">
        <v>188</v>
      </c>
      <c r="B79" s="29" t="s">
        <v>189</v>
      </c>
      <c r="C79" s="142"/>
      <c r="D79" s="143">
        <v>0</v>
      </c>
      <c r="E79" s="143">
        <v>0</v>
      </c>
      <c r="F79" s="142">
        <f t="shared" si="11"/>
        <v>0</v>
      </c>
    </row>
    <row r="80" spans="1:6" ht="15.75" x14ac:dyDescent="0.25">
      <c r="A80" s="33" t="s">
        <v>190</v>
      </c>
      <c r="B80" s="29" t="s">
        <v>191</v>
      </c>
      <c r="C80" s="142">
        <v>1642000</v>
      </c>
      <c r="D80" s="143">
        <v>0</v>
      </c>
      <c r="E80" s="143">
        <v>0</v>
      </c>
      <c r="F80" s="142">
        <f t="shared" si="11"/>
        <v>1642000</v>
      </c>
    </row>
    <row r="81" spans="1:6" ht="15.75" x14ac:dyDescent="0.25">
      <c r="A81" s="6" t="s">
        <v>192</v>
      </c>
      <c r="B81" s="29" t="s">
        <v>193</v>
      </c>
      <c r="C81" s="142"/>
      <c r="D81" s="143">
        <v>0</v>
      </c>
      <c r="E81" s="143">
        <v>0</v>
      </c>
      <c r="F81" s="142">
        <f t="shared" si="11"/>
        <v>0</v>
      </c>
    </row>
    <row r="82" spans="1:6" ht="15.75" x14ac:dyDescent="0.25">
      <c r="A82" s="6" t="s">
        <v>194</v>
      </c>
      <c r="B82" s="29" t="s">
        <v>195</v>
      </c>
      <c r="C82" s="142"/>
      <c r="D82" s="143">
        <v>0</v>
      </c>
      <c r="E82" s="143">
        <v>0</v>
      </c>
      <c r="F82" s="142">
        <f t="shared" si="11"/>
        <v>0</v>
      </c>
    </row>
    <row r="83" spans="1:6" ht="15.75" x14ac:dyDescent="0.25">
      <c r="A83" s="6" t="s">
        <v>196</v>
      </c>
      <c r="B83" s="29" t="s">
        <v>197</v>
      </c>
      <c r="C83" s="142">
        <v>443000</v>
      </c>
      <c r="D83" s="143">
        <v>0</v>
      </c>
      <c r="E83" s="143">
        <v>0</v>
      </c>
      <c r="F83" s="142">
        <f t="shared" si="11"/>
        <v>443000</v>
      </c>
    </row>
    <row r="84" spans="1:6" s="93" customFormat="1" ht="15.75" x14ac:dyDescent="0.25">
      <c r="A84" s="44" t="s">
        <v>426</v>
      </c>
      <c r="B84" s="46" t="s">
        <v>198</v>
      </c>
      <c r="C84" s="133">
        <f>SUM(C77:C83)</f>
        <v>2085000</v>
      </c>
      <c r="D84" s="126">
        <f t="shared" ref="D84:E84" si="13">SUM(D77:D83)</f>
        <v>0</v>
      </c>
      <c r="E84" s="126">
        <f t="shared" si="13"/>
        <v>0</v>
      </c>
      <c r="F84" s="127">
        <f t="shared" si="11"/>
        <v>2085000</v>
      </c>
    </row>
    <row r="85" spans="1:6" ht="15.75" x14ac:dyDescent="0.25">
      <c r="A85" s="13" t="s">
        <v>199</v>
      </c>
      <c r="B85" s="29" t="s">
        <v>200</v>
      </c>
      <c r="C85" s="142">
        <v>17659713</v>
      </c>
      <c r="D85" s="143">
        <v>1181000</v>
      </c>
      <c r="E85" s="143">
        <v>0</v>
      </c>
      <c r="F85" s="142">
        <f t="shared" si="11"/>
        <v>18840713</v>
      </c>
    </row>
    <row r="86" spans="1:6" ht="15.75" x14ac:dyDescent="0.25">
      <c r="A86" s="13" t="s">
        <v>201</v>
      </c>
      <c r="B86" s="29" t="s">
        <v>202</v>
      </c>
      <c r="C86" s="142"/>
      <c r="D86" s="143">
        <v>0</v>
      </c>
      <c r="E86" s="143">
        <v>0</v>
      </c>
      <c r="F86" s="142">
        <f t="shared" si="11"/>
        <v>0</v>
      </c>
    </row>
    <row r="87" spans="1:6" ht="15.75" x14ac:dyDescent="0.25">
      <c r="A87" s="13" t="s">
        <v>203</v>
      </c>
      <c r="B87" s="29" t="s">
        <v>204</v>
      </c>
      <c r="C87" s="142"/>
      <c r="D87" s="143">
        <v>0</v>
      </c>
      <c r="E87" s="143">
        <v>0</v>
      </c>
      <c r="F87" s="142">
        <f t="shared" si="11"/>
        <v>0</v>
      </c>
    </row>
    <row r="88" spans="1:6" ht="15.75" x14ac:dyDescent="0.25">
      <c r="A88" s="13" t="s">
        <v>205</v>
      </c>
      <c r="B88" s="29" t="s">
        <v>206</v>
      </c>
      <c r="C88" s="142">
        <v>4768132</v>
      </c>
      <c r="D88" s="143">
        <v>319000</v>
      </c>
      <c r="E88" s="143">
        <v>0</v>
      </c>
      <c r="F88" s="142">
        <f t="shared" si="11"/>
        <v>5087132</v>
      </c>
    </row>
    <row r="89" spans="1:6" s="93" customFormat="1" ht="15.75" x14ac:dyDescent="0.25">
      <c r="A89" s="43" t="s">
        <v>427</v>
      </c>
      <c r="B89" s="46" t="s">
        <v>207</v>
      </c>
      <c r="C89" s="133">
        <f>SUM(C85:C88)</f>
        <v>22427845</v>
      </c>
      <c r="D89" s="126">
        <f t="shared" ref="D89:E89" si="14">SUM(D85:D88)</f>
        <v>1500000</v>
      </c>
      <c r="E89" s="126">
        <f t="shared" si="14"/>
        <v>0</v>
      </c>
      <c r="F89" s="127">
        <f t="shared" si="11"/>
        <v>23927845</v>
      </c>
    </row>
    <row r="90" spans="1:6" ht="15.75" x14ac:dyDescent="0.25">
      <c r="A90" s="13" t="s">
        <v>208</v>
      </c>
      <c r="B90" s="29" t="s">
        <v>209</v>
      </c>
      <c r="C90" s="142"/>
      <c r="D90" s="143">
        <v>0</v>
      </c>
      <c r="E90" s="143">
        <v>0</v>
      </c>
      <c r="F90" s="142">
        <f t="shared" si="11"/>
        <v>0</v>
      </c>
    </row>
    <row r="91" spans="1:6" ht="15.75" x14ac:dyDescent="0.25">
      <c r="A91" s="13" t="s">
        <v>463</v>
      </c>
      <c r="B91" s="29" t="s">
        <v>210</v>
      </c>
      <c r="C91" s="142"/>
      <c r="D91" s="143">
        <v>0</v>
      </c>
      <c r="E91" s="143">
        <v>0</v>
      </c>
      <c r="F91" s="142">
        <f t="shared" si="11"/>
        <v>0</v>
      </c>
    </row>
    <row r="92" spans="1:6" ht="15.75" x14ac:dyDescent="0.25">
      <c r="A92" s="13" t="s">
        <v>464</v>
      </c>
      <c r="B92" s="29" t="s">
        <v>211</v>
      </c>
      <c r="C92" s="142"/>
      <c r="D92" s="143">
        <v>0</v>
      </c>
      <c r="E92" s="143">
        <v>0</v>
      </c>
      <c r="F92" s="142">
        <f t="shared" si="11"/>
        <v>0</v>
      </c>
    </row>
    <row r="93" spans="1:6" ht="15.75" x14ac:dyDescent="0.25">
      <c r="A93" s="13" t="s">
        <v>465</v>
      </c>
      <c r="B93" s="29" t="s">
        <v>212</v>
      </c>
      <c r="C93" s="142"/>
      <c r="D93" s="143">
        <v>0</v>
      </c>
      <c r="E93" s="143">
        <v>0</v>
      </c>
      <c r="F93" s="142">
        <f t="shared" si="11"/>
        <v>0</v>
      </c>
    </row>
    <row r="94" spans="1:6" ht="15.75" x14ac:dyDescent="0.25">
      <c r="A94" s="13" t="s">
        <v>466</v>
      </c>
      <c r="B94" s="29" t="s">
        <v>213</v>
      </c>
      <c r="C94" s="142"/>
      <c r="D94" s="143">
        <v>0</v>
      </c>
      <c r="E94" s="143">
        <v>0</v>
      </c>
      <c r="F94" s="142">
        <f t="shared" si="11"/>
        <v>0</v>
      </c>
    </row>
    <row r="95" spans="1:6" ht="15.75" x14ac:dyDescent="0.25">
      <c r="A95" s="13" t="s">
        <v>467</v>
      </c>
      <c r="B95" s="29" t="s">
        <v>214</v>
      </c>
      <c r="C95" s="142"/>
      <c r="D95" s="143">
        <v>0</v>
      </c>
      <c r="E95" s="143">
        <v>0</v>
      </c>
      <c r="F95" s="142">
        <f t="shared" si="11"/>
        <v>0</v>
      </c>
    </row>
    <row r="96" spans="1:6" ht="15.75" x14ac:dyDescent="0.25">
      <c r="A96" s="13" t="s">
        <v>215</v>
      </c>
      <c r="B96" s="29" t="s">
        <v>216</v>
      </c>
      <c r="C96" s="142"/>
      <c r="D96" s="143">
        <v>0</v>
      </c>
      <c r="E96" s="143">
        <v>0</v>
      </c>
      <c r="F96" s="142">
        <f t="shared" si="11"/>
        <v>0</v>
      </c>
    </row>
    <row r="97" spans="1:6" ht="15.75" x14ac:dyDescent="0.25">
      <c r="A97" s="13" t="s">
        <v>660</v>
      </c>
      <c r="B97" s="29" t="s">
        <v>217</v>
      </c>
      <c r="C97" s="142"/>
      <c r="D97" s="143">
        <v>0</v>
      </c>
      <c r="E97" s="143">
        <v>0</v>
      </c>
      <c r="F97" s="142">
        <f t="shared" si="11"/>
        <v>0</v>
      </c>
    </row>
    <row r="98" spans="1:6" ht="15.75" x14ac:dyDescent="0.25">
      <c r="A98" s="13" t="s">
        <v>661</v>
      </c>
      <c r="B98" s="29" t="s">
        <v>662</v>
      </c>
      <c r="C98" s="142"/>
      <c r="D98" s="143">
        <v>0</v>
      </c>
      <c r="E98" s="143">
        <v>0</v>
      </c>
      <c r="F98" s="142">
        <f t="shared" si="11"/>
        <v>0</v>
      </c>
    </row>
    <row r="99" spans="1:6" s="93" customFormat="1" ht="15.75" x14ac:dyDescent="0.25">
      <c r="A99" s="43" t="s">
        <v>428</v>
      </c>
      <c r="B99" s="46" t="s">
        <v>218</v>
      </c>
      <c r="C99" s="133">
        <v>0</v>
      </c>
      <c r="D99" s="126">
        <f t="shared" ref="D99:E99" si="15">SUM(D90:D98)</f>
        <v>0</v>
      </c>
      <c r="E99" s="126">
        <f t="shared" si="15"/>
        <v>0</v>
      </c>
      <c r="F99" s="127">
        <f t="shared" si="11"/>
        <v>0</v>
      </c>
    </row>
    <row r="100" spans="1:6" s="93" customFormat="1" ht="15.75" x14ac:dyDescent="0.25">
      <c r="A100" s="53" t="s">
        <v>39</v>
      </c>
      <c r="B100" s="46"/>
      <c r="C100" s="142"/>
      <c r="D100" s="143"/>
      <c r="E100" s="143"/>
      <c r="F100" s="142">
        <f t="shared" si="11"/>
        <v>0</v>
      </c>
    </row>
    <row r="101" spans="1:6" s="93" customFormat="1" ht="17.25" x14ac:dyDescent="0.3">
      <c r="A101" s="134" t="s">
        <v>475</v>
      </c>
      <c r="B101" s="135" t="s">
        <v>219</v>
      </c>
      <c r="C101" s="145">
        <f>C26+C27+C52+C61+C75+C84+C89+C99</f>
        <v>53289061</v>
      </c>
      <c r="D101" s="146">
        <f t="shared" ref="D101:E101" si="16">D26+D27+D52+D61+D75+D84+D89+D99</f>
        <v>1800000</v>
      </c>
      <c r="E101" s="146">
        <f t="shared" si="16"/>
        <v>13000</v>
      </c>
      <c r="F101" s="147">
        <f t="shared" si="11"/>
        <v>55102061</v>
      </c>
    </row>
    <row r="102" spans="1:6" ht="15.75" x14ac:dyDescent="0.25">
      <c r="A102" s="13" t="s">
        <v>663</v>
      </c>
      <c r="B102" s="5" t="s">
        <v>220</v>
      </c>
      <c r="C102" s="142"/>
      <c r="D102" s="143">
        <v>0</v>
      </c>
      <c r="E102" s="143">
        <v>0</v>
      </c>
      <c r="F102" s="142">
        <f t="shared" si="11"/>
        <v>0</v>
      </c>
    </row>
    <row r="103" spans="1:6" ht="15.75" x14ac:dyDescent="0.25">
      <c r="A103" s="13" t="s">
        <v>223</v>
      </c>
      <c r="B103" s="5" t="s">
        <v>224</v>
      </c>
      <c r="C103" s="142"/>
      <c r="D103" s="143">
        <v>0</v>
      </c>
      <c r="E103" s="143">
        <v>0</v>
      </c>
      <c r="F103" s="142">
        <f t="shared" si="11"/>
        <v>0</v>
      </c>
    </row>
    <row r="104" spans="1:6" ht="15.75" x14ac:dyDescent="0.25">
      <c r="A104" s="13" t="s">
        <v>469</v>
      </c>
      <c r="B104" s="5" t="s">
        <v>225</v>
      </c>
      <c r="C104" s="142"/>
      <c r="D104" s="143">
        <v>0</v>
      </c>
      <c r="E104" s="143">
        <v>0</v>
      </c>
      <c r="F104" s="142">
        <f t="shared" si="11"/>
        <v>0</v>
      </c>
    </row>
    <row r="105" spans="1:6" s="93" customFormat="1" ht="15.75" x14ac:dyDescent="0.25">
      <c r="A105" s="15" t="s">
        <v>433</v>
      </c>
      <c r="B105" s="7" t="s">
        <v>227</v>
      </c>
      <c r="C105" s="133">
        <v>0</v>
      </c>
      <c r="D105" s="126">
        <f t="shared" ref="D105:E105" si="17">SUM(D102:D104)</f>
        <v>0</v>
      </c>
      <c r="E105" s="126">
        <f t="shared" si="17"/>
        <v>0</v>
      </c>
      <c r="F105" s="127">
        <f t="shared" si="11"/>
        <v>0</v>
      </c>
    </row>
    <row r="106" spans="1:6" ht="15.75" x14ac:dyDescent="0.25">
      <c r="A106" s="34" t="s">
        <v>470</v>
      </c>
      <c r="B106" s="5" t="s">
        <v>228</v>
      </c>
      <c r="C106" s="142"/>
      <c r="D106" s="143">
        <v>0</v>
      </c>
      <c r="E106" s="143">
        <v>0</v>
      </c>
      <c r="F106" s="142">
        <f t="shared" si="11"/>
        <v>0</v>
      </c>
    </row>
    <row r="107" spans="1:6" ht="15.75" x14ac:dyDescent="0.25">
      <c r="A107" s="34" t="s">
        <v>439</v>
      </c>
      <c r="B107" s="5" t="s">
        <v>231</v>
      </c>
      <c r="C107" s="142"/>
      <c r="D107" s="143">
        <v>0</v>
      </c>
      <c r="E107" s="143">
        <v>0</v>
      </c>
      <c r="F107" s="142">
        <f t="shared" si="11"/>
        <v>0</v>
      </c>
    </row>
    <row r="108" spans="1:6" ht="15.75" x14ac:dyDescent="0.25">
      <c r="A108" s="13" t="s">
        <v>232</v>
      </c>
      <c r="B108" s="5" t="s">
        <v>233</v>
      </c>
      <c r="C108" s="142"/>
      <c r="D108" s="143">
        <v>0</v>
      </c>
      <c r="E108" s="143">
        <v>0</v>
      </c>
      <c r="F108" s="142">
        <f t="shared" si="11"/>
        <v>0</v>
      </c>
    </row>
    <row r="109" spans="1:6" ht="15.75" x14ac:dyDescent="0.25">
      <c r="A109" s="13" t="s">
        <v>471</v>
      </c>
      <c r="B109" s="5" t="s">
        <v>234</v>
      </c>
      <c r="C109" s="142"/>
      <c r="D109" s="143">
        <v>0</v>
      </c>
      <c r="E109" s="143">
        <v>0</v>
      </c>
      <c r="F109" s="142">
        <f t="shared" si="11"/>
        <v>0</v>
      </c>
    </row>
    <row r="110" spans="1:6" s="93" customFormat="1" ht="15.75" x14ac:dyDescent="0.25">
      <c r="A110" s="14" t="s">
        <v>436</v>
      </c>
      <c r="B110" s="7" t="s">
        <v>235</v>
      </c>
      <c r="C110" s="133">
        <v>0</v>
      </c>
      <c r="D110" s="126">
        <f t="shared" ref="D110:E110" si="18">SUM(D106:D109)</f>
        <v>0</v>
      </c>
      <c r="E110" s="126">
        <f t="shared" si="18"/>
        <v>0</v>
      </c>
      <c r="F110" s="127">
        <f t="shared" si="11"/>
        <v>0</v>
      </c>
    </row>
    <row r="111" spans="1:6" s="93" customFormat="1" ht="15.75" x14ac:dyDescent="0.25">
      <c r="A111" s="14" t="s">
        <v>236</v>
      </c>
      <c r="B111" s="7" t="s">
        <v>237</v>
      </c>
      <c r="C111" s="142"/>
      <c r="D111" s="126">
        <v>0</v>
      </c>
      <c r="E111" s="126">
        <v>0</v>
      </c>
      <c r="F111" s="127">
        <f t="shared" si="11"/>
        <v>0</v>
      </c>
    </row>
    <row r="112" spans="1:6" s="93" customFormat="1" ht="15.75" x14ac:dyDescent="0.25">
      <c r="A112" s="14" t="s">
        <v>238</v>
      </c>
      <c r="B112" s="7" t="s">
        <v>239</v>
      </c>
      <c r="C112" s="133">
        <v>876479</v>
      </c>
      <c r="D112" s="126">
        <v>0</v>
      </c>
      <c r="E112" s="126">
        <v>0</v>
      </c>
      <c r="F112" s="127">
        <f t="shared" si="11"/>
        <v>876479</v>
      </c>
    </row>
    <row r="113" spans="1:6" s="93" customFormat="1" ht="15.75" x14ac:dyDescent="0.25">
      <c r="A113" s="14" t="s">
        <v>240</v>
      </c>
      <c r="B113" s="7" t="s">
        <v>241</v>
      </c>
      <c r="C113" s="142"/>
      <c r="D113" s="126">
        <v>0</v>
      </c>
      <c r="E113" s="126">
        <v>0</v>
      </c>
      <c r="F113" s="127">
        <f t="shared" si="11"/>
        <v>0</v>
      </c>
    </row>
    <row r="114" spans="1:6" ht="15.75" x14ac:dyDescent="0.25">
      <c r="A114" s="34" t="s">
        <v>242</v>
      </c>
      <c r="B114" s="5" t="s">
        <v>243</v>
      </c>
      <c r="C114" s="142"/>
      <c r="D114" s="144">
        <v>0</v>
      </c>
      <c r="E114" s="144">
        <v>0</v>
      </c>
      <c r="F114" s="142">
        <f t="shared" si="11"/>
        <v>0</v>
      </c>
    </row>
    <row r="115" spans="1:6" ht="15.75" x14ac:dyDescent="0.25">
      <c r="A115" s="34" t="s">
        <v>244</v>
      </c>
      <c r="B115" s="5" t="s">
        <v>245</v>
      </c>
      <c r="C115" s="142"/>
      <c r="D115" s="143">
        <v>0</v>
      </c>
      <c r="E115" s="143">
        <v>0</v>
      </c>
      <c r="F115" s="142">
        <f t="shared" si="11"/>
        <v>0</v>
      </c>
    </row>
    <row r="116" spans="1:6" ht="15.75" x14ac:dyDescent="0.25">
      <c r="A116" s="34" t="s">
        <v>246</v>
      </c>
      <c r="B116" s="5" t="s">
        <v>247</v>
      </c>
      <c r="C116" s="142"/>
      <c r="D116" s="143">
        <v>0</v>
      </c>
      <c r="E116" s="143">
        <v>0</v>
      </c>
      <c r="F116" s="142">
        <f t="shared" si="11"/>
        <v>0</v>
      </c>
    </row>
    <row r="117" spans="1:6" s="93" customFormat="1" ht="15.75" x14ac:dyDescent="0.25">
      <c r="A117" s="35" t="s">
        <v>437</v>
      </c>
      <c r="B117" s="36" t="s">
        <v>248</v>
      </c>
      <c r="C117" s="133">
        <f>C105+C110+C111+C112+C113+C114+C115+C116</f>
        <v>876479</v>
      </c>
      <c r="D117" s="133">
        <f t="shared" ref="D117:E117" si="19">D105+D110+D111+D112+D113+D114+D115+D116</f>
        <v>0</v>
      </c>
      <c r="E117" s="133">
        <f t="shared" si="19"/>
        <v>0</v>
      </c>
      <c r="F117" s="127">
        <f t="shared" si="11"/>
        <v>876479</v>
      </c>
    </row>
    <row r="118" spans="1:6" ht="15.75" x14ac:dyDescent="0.25">
      <c r="A118" s="34" t="s">
        <v>249</v>
      </c>
      <c r="B118" s="5" t="s">
        <v>250</v>
      </c>
      <c r="C118" s="142"/>
      <c r="D118" s="143">
        <v>0</v>
      </c>
      <c r="E118" s="143">
        <v>0</v>
      </c>
      <c r="F118" s="142">
        <f t="shared" si="11"/>
        <v>0</v>
      </c>
    </row>
    <row r="119" spans="1:6" ht="15.75" x14ac:dyDescent="0.25">
      <c r="A119" s="13" t="s">
        <v>251</v>
      </c>
      <c r="B119" s="5" t="s">
        <v>252</v>
      </c>
      <c r="C119" s="142"/>
      <c r="D119" s="143">
        <v>0</v>
      </c>
      <c r="E119" s="143">
        <v>0</v>
      </c>
      <c r="F119" s="142">
        <f t="shared" si="11"/>
        <v>0</v>
      </c>
    </row>
    <row r="120" spans="1:6" ht="15.75" x14ac:dyDescent="0.25">
      <c r="A120" s="34" t="s">
        <v>472</v>
      </c>
      <c r="B120" s="5" t="s">
        <v>253</v>
      </c>
      <c r="C120" s="142"/>
      <c r="D120" s="143">
        <v>0</v>
      </c>
      <c r="E120" s="143">
        <v>0</v>
      </c>
      <c r="F120" s="142">
        <f t="shared" si="11"/>
        <v>0</v>
      </c>
    </row>
    <row r="121" spans="1:6" ht="15.75" x14ac:dyDescent="0.25">
      <c r="A121" s="34" t="s">
        <v>442</v>
      </c>
      <c r="B121" s="5" t="s">
        <v>254</v>
      </c>
      <c r="C121" s="142"/>
      <c r="D121" s="143">
        <v>0</v>
      </c>
      <c r="E121" s="143">
        <v>0</v>
      </c>
      <c r="F121" s="142">
        <f t="shared" si="11"/>
        <v>0</v>
      </c>
    </row>
    <row r="122" spans="1:6" s="93" customFormat="1" ht="15.75" x14ac:dyDescent="0.25">
      <c r="A122" s="35" t="s">
        <v>443</v>
      </c>
      <c r="B122" s="36" t="s">
        <v>258</v>
      </c>
      <c r="C122" s="133">
        <v>0</v>
      </c>
      <c r="D122" s="126">
        <f t="shared" ref="D122:E122" si="20">SUM(D118:D121)</f>
        <v>0</v>
      </c>
      <c r="E122" s="126">
        <f t="shared" si="20"/>
        <v>0</v>
      </c>
      <c r="F122" s="127">
        <f t="shared" si="11"/>
        <v>0</v>
      </c>
    </row>
    <row r="123" spans="1:6" ht="15.75" x14ac:dyDescent="0.25">
      <c r="A123" s="13" t="s">
        <v>259</v>
      </c>
      <c r="B123" s="5" t="s">
        <v>260</v>
      </c>
      <c r="C123" s="142"/>
      <c r="D123" s="143">
        <v>0</v>
      </c>
      <c r="E123" s="143">
        <v>0</v>
      </c>
      <c r="F123" s="142">
        <f t="shared" si="11"/>
        <v>0</v>
      </c>
    </row>
    <row r="124" spans="1:6" s="93" customFormat="1" ht="17.25" x14ac:dyDescent="0.3">
      <c r="A124" s="137" t="s">
        <v>476</v>
      </c>
      <c r="B124" s="138" t="s">
        <v>261</v>
      </c>
      <c r="C124" s="145">
        <f>C117+C122+C123</f>
        <v>876479</v>
      </c>
      <c r="D124" s="145">
        <f t="shared" ref="D124:E124" si="21">D117+D122+D123</f>
        <v>0</v>
      </c>
      <c r="E124" s="145">
        <f t="shared" si="21"/>
        <v>0</v>
      </c>
      <c r="F124" s="147">
        <f t="shared" si="11"/>
        <v>876479</v>
      </c>
    </row>
    <row r="125" spans="1:6" s="93" customFormat="1" ht="17.25" x14ac:dyDescent="0.3">
      <c r="A125" s="139" t="s">
        <v>512</v>
      </c>
      <c r="B125" s="139"/>
      <c r="C125" s="148">
        <f>C101+C124</f>
        <v>54165540</v>
      </c>
      <c r="D125" s="140">
        <f t="shared" ref="D125:E125" si="22">D101+D124</f>
        <v>1800000</v>
      </c>
      <c r="E125" s="140">
        <f t="shared" si="22"/>
        <v>13000</v>
      </c>
      <c r="F125" s="141">
        <f t="shared" si="11"/>
        <v>55978540</v>
      </c>
    </row>
    <row r="126" spans="1:6" x14ac:dyDescent="0.25">
      <c r="B126" s="25"/>
      <c r="C126" s="25"/>
      <c r="D126" s="25"/>
      <c r="E126" s="25"/>
      <c r="F126" s="25"/>
    </row>
    <row r="127" spans="1:6" x14ac:dyDescent="0.25">
      <c r="B127" s="25"/>
      <c r="C127" s="25"/>
      <c r="D127" s="25"/>
      <c r="E127" s="25"/>
      <c r="F127" s="25"/>
    </row>
    <row r="128" spans="1:6" x14ac:dyDescent="0.25">
      <c r="B128" s="25"/>
      <c r="C128" s="25"/>
      <c r="D128" s="25"/>
      <c r="E128" s="25"/>
      <c r="F128" s="25"/>
    </row>
    <row r="129" spans="2:6" x14ac:dyDescent="0.25">
      <c r="B129" s="25"/>
      <c r="C129" s="25"/>
      <c r="D129" s="25"/>
      <c r="E129" s="25"/>
      <c r="F129" s="25"/>
    </row>
    <row r="130" spans="2:6" x14ac:dyDescent="0.25">
      <c r="B130" s="25"/>
      <c r="C130" s="25"/>
      <c r="D130" s="25"/>
      <c r="E130" s="25"/>
      <c r="F130" s="25"/>
    </row>
    <row r="131" spans="2:6" x14ac:dyDescent="0.25">
      <c r="B131" s="25"/>
      <c r="C131" s="25"/>
      <c r="D131" s="25"/>
      <c r="E131" s="25"/>
      <c r="F131" s="25"/>
    </row>
    <row r="132" spans="2:6" x14ac:dyDescent="0.25">
      <c r="B132" s="25"/>
      <c r="C132" s="25"/>
      <c r="D132" s="25"/>
      <c r="E132" s="25"/>
      <c r="F132" s="25"/>
    </row>
    <row r="133" spans="2:6" x14ac:dyDescent="0.25">
      <c r="B133" s="25"/>
      <c r="C133" s="25"/>
      <c r="D133" s="25"/>
      <c r="E133" s="25"/>
      <c r="F133" s="25"/>
    </row>
    <row r="134" spans="2:6" x14ac:dyDescent="0.25">
      <c r="B134" s="25"/>
      <c r="C134" s="25"/>
      <c r="D134" s="25"/>
      <c r="E134" s="25"/>
      <c r="F134" s="25"/>
    </row>
    <row r="135" spans="2:6" x14ac:dyDescent="0.25">
      <c r="B135" s="25"/>
      <c r="C135" s="25"/>
      <c r="D135" s="25"/>
      <c r="E135" s="25"/>
      <c r="F135" s="25"/>
    </row>
    <row r="136" spans="2:6" x14ac:dyDescent="0.25">
      <c r="B136" s="25"/>
      <c r="C136" s="25"/>
      <c r="D136" s="25"/>
      <c r="E136" s="25"/>
      <c r="F136" s="25"/>
    </row>
    <row r="137" spans="2:6" x14ac:dyDescent="0.25">
      <c r="B137" s="25"/>
      <c r="C137" s="25"/>
      <c r="D137" s="25"/>
      <c r="E137" s="25"/>
      <c r="F137" s="25"/>
    </row>
    <row r="138" spans="2:6" x14ac:dyDescent="0.25">
      <c r="B138" s="25"/>
      <c r="C138" s="25"/>
      <c r="D138" s="25"/>
      <c r="E138" s="25"/>
      <c r="F138" s="25"/>
    </row>
    <row r="139" spans="2:6" x14ac:dyDescent="0.25">
      <c r="B139" s="25"/>
      <c r="C139" s="25"/>
      <c r="D139" s="25"/>
      <c r="E139" s="25"/>
      <c r="F139" s="25"/>
    </row>
    <row r="140" spans="2:6" x14ac:dyDescent="0.25">
      <c r="B140" s="25"/>
      <c r="C140" s="25"/>
      <c r="D140" s="25"/>
      <c r="E140" s="25"/>
      <c r="F140" s="25"/>
    </row>
    <row r="141" spans="2:6" x14ac:dyDescent="0.25">
      <c r="B141" s="25"/>
      <c r="C141" s="25"/>
      <c r="D141" s="25"/>
      <c r="E141" s="25"/>
      <c r="F141" s="25"/>
    </row>
    <row r="142" spans="2:6" x14ac:dyDescent="0.25">
      <c r="B142" s="25"/>
      <c r="C142" s="25"/>
      <c r="D142" s="25"/>
      <c r="E142" s="25"/>
      <c r="F142" s="25"/>
    </row>
    <row r="143" spans="2:6" x14ac:dyDescent="0.25">
      <c r="B143" s="25"/>
      <c r="C143" s="25"/>
      <c r="D143" s="25"/>
      <c r="E143" s="25"/>
      <c r="F143" s="25"/>
    </row>
    <row r="144" spans="2:6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</sheetData>
  <mergeCells count="4">
    <mergeCell ref="C6:F6"/>
    <mergeCell ref="A3:F3"/>
    <mergeCell ref="A4:F4"/>
    <mergeCell ref="A1:F1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8"/>
  <sheetViews>
    <sheetView workbookViewId="0">
      <selection sqref="A1:F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0" x14ac:dyDescent="0.25">
      <c r="A1" s="189" t="s">
        <v>689</v>
      </c>
      <c r="B1" s="189"/>
      <c r="C1" s="189"/>
      <c r="D1" s="189"/>
      <c r="E1" s="189"/>
      <c r="F1" s="189"/>
      <c r="G1" s="1"/>
      <c r="H1" s="1"/>
      <c r="I1" s="1"/>
      <c r="J1" s="1"/>
    </row>
    <row r="3" spans="1:10" ht="24" customHeight="1" x14ac:dyDescent="0.25">
      <c r="A3" s="183" t="s">
        <v>668</v>
      </c>
      <c r="B3" s="188"/>
      <c r="C3" s="188"/>
      <c r="D3" s="188"/>
      <c r="E3" s="188"/>
      <c r="F3" s="185"/>
    </row>
    <row r="4" spans="1:10" ht="24" customHeight="1" x14ac:dyDescent="0.25">
      <c r="A4" s="186" t="s">
        <v>670</v>
      </c>
      <c r="B4" s="184"/>
      <c r="C4" s="184"/>
      <c r="D4" s="184"/>
      <c r="E4" s="184"/>
      <c r="F4" s="185"/>
      <c r="H4" s="77"/>
    </row>
    <row r="5" spans="1:10" ht="18" x14ac:dyDescent="0.25">
      <c r="A5" s="105"/>
    </row>
    <row r="6" spans="1:10" x14ac:dyDescent="0.25">
      <c r="A6" s="91" t="s">
        <v>665</v>
      </c>
      <c r="C6" s="182" t="s">
        <v>650</v>
      </c>
      <c r="D6" s="182"/>
      <c r="E6" s="182"/>
      <c r="F6" s="182"/>
    </row>
    <row r="7" spans="1:10" ht="30" x14ac:dyDescent="0.3">
      <c r="A7" s="2" t="s">
        <v>82</v>
      </c>
      <c r="B7" s="3" t="s">
        <v>32</v>
      </c>
      <c r="C7" s="106" t="s">
        <v>585</v>
      </c>
      <c r="D7" s="106" t="s">
        <v>586</v>
      </c>
      <c r="E7" s="106" t="s">
        <v>40</v>
      </c>
      <c r="F7" s="107" t="s">
        <v>23</v>
      </c>
    </row>
    <row r="8" spans="1:10" ht="15" customHeight="1" x14ac:dyDescent="0.25">
      <c r="A8" s="30" t="s">
        <v>262</v>
      </c>
      <c r="B8" s="6" t="s">
        <v>263</v>
      </c>
      <c r="C8" s="90">
        <v>14489982</v>
      </c>
      <c r="D8" s="90">
        <v>0</v>
      </c>
      <c r="E8" s="90">
        <v>0</v>
      </c>
      <c r="F8" s="90">
        <f>SUM(C8:E8)</f>
        <v>14489982</v>
      </c>
    </row>
    <row r="9" spans="1:10" ht="15" customHeight="1" x14ac:dyDescent="0.25">
      <c r="A9" s="5" t="s">
        <v>264</v>
      </c>
      <c r="B9" s="6" t="s">
        <v>265</v>
      </c>
      <c r="C9" s="90"/>
      <c r="D9" s="90">
        <v>0</v>
      </c>
      <c r="E9" s="90">
        <v>0</v>
      </c>
      <c r="F9" s="90">
        <f t="shared" ref="F9:F72" si="0">SUM(C9:E9)</f>
        <v>0</v>
      </c>
    </row>
    <row r="10" spans="1:10" ht="15" customHeight="1" x14ac:dyDescent="0.25">
      <c r="A10" s="5" t="s">
        <v>266</v>
      </c>
      <c r="B10" s="6" t="s">
        <v>267</v>
      </c>
      <c r="C10" s="90">
        <v>5622000</v>
      </c>
      <c r="D10" s="90">
        <v>0</v>
      </c>
      <c r="E10" s="90">
        <v>0</v>
      </c>
      <c r="F10" s="90">
        <f t="shared" si="0"/>
        <v>5622000</v>
      </c>
    </row>
    <row r="11" spans="1:10" ht="15" customHeight="1" x14ac:dyDescent="0.25">
      <c r="A11" s="5" t="s">
        <v>268</v>
      </c>
      <c r="B11" s="6" t="s">
        <v>269</v>
      </c>
      <c r="C11" s="90">
        <v>1800000</v>
      </c>
      <c r="D11" s="90">
        <v>0</v>
      </c>
      <c r="E11" s="90">
        <v>0</v>
      </c>
      <c r="F11" s="90">
        <f t="shared" si="0"/>
        <v>1800000</v>
      </c>
    </row>
    <row r="12" spans="1:10" ht="15" customHeight="1" x14ac:dyDescent="0.25">
      <c r="A12" s="5" t="s">
        <v>270</v>
      </c>
      <c r="B12" s="6" t="s">
        <v>271</v>
      </c>
      <c r="C12" s="90"/>
      <c r="D12" s="90">
        <v>0</v>
      </c>
      <c r="E12" s="90">
        <v>0</v>
      </c>
      <c r="F12" s="90">
        <f t="shared" si="0"/>
        <v>0</v>
      </c>
    </row>
    <row r="13" spans="1:10" ht="15" customHeight="1" x14ac:dyDescent="0.25">
      <c r="A13" s="5" t="s">
        <v>664</v>
      </c>
      <c r="B13" s="6" t="s">
        <v>272</v>
      </c>
      <c r="C13" s="90"/>
      <c r="D13" s="90">
        <v>0</v>
      </c>
      <c r="E13" s="90">
        <v>0</v>
      </c>
      <c r="F13" s="90">
        <f t="shared" si="0"/>
        <v>0</v>
      </c>
    </row>
    <row r="14" spans="1:10" s="93" customFormat="1" ht="15" customHeight="1" x14ac:dyDescent="0.25">
      <c r="A14" s="7" t="s">
        <v>515</v>
      </c>
      <c r="B14" s="8" t="s">
        <v>273</v>
      </c>
      <c r="C14" s="94">
        <f>SUM(C8:C13)</f>
        <v>21911982</v>
      </c>
      <c r="D14" s="94">
        <f t="shared" ref="D14:E14" si="1">SUM(D8:D13)</f>
        <v>0</v>
      </c>
      <c r="E14" s="94">
        <f t="shared" si="1"/>
        <v>0</v>
      </c>
      <c r="F14" s="94">
        <f t="shared" si="0"/>
        <v>21911982</v>
      </c>
    </row>
    <row r="15" spans="1:10" ht="15" customHeight="1" x14ac:dyDescent="0.25">
      <c r="A15" s="5" t="s">
        <v>274</v>
      </c>
      <c r="B15" s="6" t="s">
        <v>275</v>
      </c>
      <c r="C15" s="90"/>
      <c r="D15" s="90">
        <v>0</v>
      </c>
      <c r="E15" s="90">
        <v>0</v>
      </c>
      <c r="F15" s="90">
        <f t="shared" si="0"/>
        <v>0</v>
      </c>
    </row>
    <row r="16" spans="1:10" ht="15" customHeight="1" x14ac:dyDescent="0.25">
      <c r="A16" s="5" t="s">
        <v>276</v>
      </c>
      <c r="B16" s="6" t="s">
        <v>277</v>
      </c>
      <c r="C16" s="90"/>
      <c r="D16" s="90">
        <v>0</v>
      </c>
      <c r="E16" s="90">
        <v>0</v>
      </c>
      <c r="F16" s="90">
        <f t="shared" si="0"/>
        <v>0</v>
      </c>
    </row>
    <row r="17" spans="1:6" ht="15" customHeight="1" x14ac:dyDescent="0.25">
      <c r="A17" s="5" t="s">
        <v>477</v>
      </c>
      <c r="B17" s="6" t="s">
        <v>278</v>
      </c>
      <c r="C17" s="90"/>
      <c r="D17" s="90">
        <v>0</v>
      </c>
      <c r="E17" s="90">
        <v>0</v>
      </c>
      <c r="F17" s="90">
        <f t="shared" si="0"/>
        <v>0</v>
      </c>
    </row>
    <row r="18" spans="1:6" ht="15" customHeight="1" x14ac:dyDescent="0.25">
      <c r="A18" s="5" t="s">
        <v>478</v>
      </c>
      <c r="B18" s="6" t="s">
        <v>279</v>
      </c>
      <c r="C18" s="90"/>
      <c r="D18" s="90">
        <v>0</v>
      </c>
      <c r="E18" s="90">
        <v>0</v>
      </c>
      <c r="F18" s="90">
        <f t="shared" si="0"/>
        <v>0</v>
      </c>
    </row>
    <row r="19" spans="1:6" ht="15" customHeight="1" x14ac:dyDescent="0.25">
      <c r="A19" s="5" t="s">
        <v>479</v>
      </c>
      <c r="B19" s="6" t="s">
        <v>280</v>
      </c>
      <c r="C19" s="90">
        <v>538000</v>
      </c>
      <c r="D19" s="90">
        <v>0</v>
      </c>
      <c r="E19" s="90">
        <v>0</v>
      </c>
      <c r="F19" s="90">
        <f t="shared" si="0"/>
        <v>538000</v>
      </c>
    </row>
    <row r="20" spans="1:6" s="93" customFormat="1" ht="15" customHeight="1" x14ac:dyDescent="0.25">
      <c r="A20" s="36" t="s">
        <v>516</v>
      </c>
      <c r="B20" s="44" t="s">
        <v>281</v>
      </c>
      <c r="C20" s="94">
        <f>SUM(C14:C19)</f>
        <v>22449982</v>
      </c>
      <c r="D20" s="94">
        <f t="shared" ref="D20:E20" si="2">SUM(D14:D19)</f>
        <v>0</v>
      </c>
      <c r="E20" s="94">
        <f t="shared" si="2"/>
        <v>0</v>
      </c>
      <c r="F20" s="94">
        <f t="shared" si="0"/>
        <v>22449982</v>
      </c>
    </row>
    <row r="21" spans="1:6" ht="15" customHeight="1" x14ac:dyDescent="0.25">
      <c r="A21" s="5" t="s">
        <v>483</v>
      </c>
      <c r="B21" s="6" t="s">
        <v>290</v>
      </c>
      <c r="C21" s="90"/>
      <c r="D21" s="90">
        <v>0</v>
      </c>
      <c r="E21" s="90">
        <v>0</v>
      </c>
      <c r="F21" s="90">
        <f t="shared" si="0"/>
        <v>0</v>
      </c>
    </row>
    <row r="22" spans="1:6" ht="15" customHeight="1" x14ac:dyDescent="0.25">
      <c r="A22" s="5" t="s">
        <v>484</v>
      </c>
      <c r="B22" s="6" t="s">
        <v>291</v>
      </c>
      <c r="C22" s="90"/>
      <c r="D22" s="90">
        <v>0</v>
      </c>
      <c r="E22" s="90">
        <v>0</v>
      </c>
      <c r="F22" s="90">
        <f t="shared" si="0"/>
        <v>0</v>
      </c>
    </row>
    <row r="23" spans="1:6" s="93" customFormat="1" ht="15" customHeight="1" x14ac:dyDescent="0.25">
      <c r="A23" s="7" t="s">
        <v>518</v>
      </c>
      <c r="B23" s="8" t="s">
        <v>292</v>
      </c>
      <c r="C23" s="94">
        <f>SUM(C21:C22)</f>
        <v>0</v>
      </c>
      <c r="D23" s="94">
        <v>0</v>
      </c>
      <c r="E23" s="94">
        <v>0</v>
      </c>
      <c r="F23" s="90">
        <f t="shared" si="0"/>
        <v>0</v>
      </c>
    </row>
    <row r="24" spans="1:6" ht="15" customHeight="1" x14ac:dyDescent="0.25">
      <c r="A24" s="7" t="s">
        <v>485</v>
      </c>
      <c r="B24" s="8" t="s">
        <v>293</v>
      </c>
      <c r="C24" s="94"/>
      <c r="D24" s="94">
        <v>0</v>
      </c>
      <c r="E24" s="94">
        <v>0</v>
      </c>
      <c r="F24" s="90">
        <f t="shared" si="0"/>
        <v>0</v>
      </c>
    </row>
    <row r="25" spans="1:6" ht="15" customHeight="1" x14ac:dyDescent="0.25">
      <c r="A25" s="7" t="s">
        <v>486</v>
      </c>
      <c r="B25" s="8" t="s">
        <v>294</v>
      </c>
      <c r="C25" s="94"/>
      <c r="D25" s="94">
        <v>0</v>
      </c>
      <c r="E25" s="94">
        <v>0</v>
      </c>
      <c r="F25" s="90">
        <f t="shared" si="0"/>
        <v>0</v>
      </c>
    </row>
    <row r="26" spans="1:6" ht="15" customHeight="1" x14ac:dyDescent="0.25">
      <c r="A26" s="7" t="s">
        <v>487</v>
      </c>
      <c r="B26" s="8" t="s">
        <v>295</v>
      </c>
      <c r="C26" s="94">
        <v>375000</v>
      </c>
      <c r="D26" s="94">
        <v>0</v>
      </c>
      <c r="E26" s="94">
        <v>0</v>
      </c>
      <c r="F26" s="90">
        <f t="shared" si="0"/>
        <v>375000</v>
      </c>
    </row>
    <row r="27" spans="1:6" ht="15" customHeight="1" x14ac:dyDescent="0.25">
      <c r="A27" s="5" t="s">
        <v>488</v>
      </c>
      <c r="B27" s="6" t="s">
        <v>296</v>
      </c>
      <c r="C27" s="90">
        <v>3330000</v>
      </c>
      <c r="D27" s="90">
        <v>0</v>
      </c>
      <c r="E27" s="90">
        <v>0</v>
      </c>
      <c r="F27" s="90">
        <f t="shared" si="0"/>
        <v>3330000</v>
      </c>
    </row>
    <row r="28" spans="1:6" ht="15" customHeight="1" x14ac:dyDescent="0.25">
      <c r="A28" s="5" t="s">
        <v>489</v>
      </c>
      <c r="B28" s="6" t="s">
        <v>299</v>
      </c>
      <c r="C28" s="90"/>
      <c r="D28" s="90">
        <v>0</v>
      </c>
      <c r="E28" s="90">
        <v>0</v>
      </c>
      <c r="F28" s="90">
        <f t="shared" si="0"/>
        <v>0</v>
      </c>
    </row>
    <row r="29" spans="1:6" ht="15" customHeight="1" x14ac:dyDescent="0.25">
      <c r="A29" s="5" t="s">
        <v>300</v>
      </c>
      <c r="B29" s="6" t="s">
        <v>301</v>
      </c>
      <c r="C29" s="90"/>
      <c r="D29" s="90">
        <v>0</v>
      </c>
      <c r="E29" s="90">
        <v>0</v>
      </c>
      <c r="F29" s="90">
        <f t="shared" si="0"/>
        <v>0</v>
      </c>
    </row>
    <row r="30" spans="1:6" ht="15" customHeight="1" x14ac:dyDescent="0.25">
      <c r="A30" s="5" t="s">
        <v>490</v>
      </c>
      <c r="B30" s="6" t="s">
        <v>302</v>
      </c>
      <c r="C30" s="90">
        <v>1000000</v>
      </c>
      <c r="D30" s="90">
        <v>0</v>
      </c>
      <c r="E30" s="90">
        <v>0</v>
      </c>
      <c r="F30" s="90">
        <f t="shared" si="0"/>
        <v>1000000</v>
      </c>
    </row>
    <row r="31" spans="1:6" ht="15" customHeight="1" x14ac:dyDescent="0.25">
      <c r="A31" s="5" t="s">
        <v>491</v>
      </c>
      <c r="B31" s="6" t="s">
        <v>307</v>
      </c>
      <c r="C31" s="90"/>
      <c r="D31" s="90">
        <v>0</v>
      </c>
      <c r="E31" s="90">
        <v>0</v>
      </c>
      <c r="F31" s="90">
        <f t="shared" si="0"/>
        <v>0</v>
      </c>
    </row>
    <row r="32" spans="1:6" s="93" customFormat="1" ht="15" customHeight="1" x14ac:dyDescent="0.25">
      <c r="A32" s="7" t="s">
        <v>519</v>
      </c>
      <c r="B32" s="8" t="s">
        <v>310</v>
      </c>
      <c r="C32" s="94">
        <f>SUM(C27:C31)</f>
        <v>4330000</v>
      </c>
      <c r="D32" s="94">
        <f t="shared" ref="D32:E32" si="3">SUM(D27:D31)</f>
        <v>0</v>
      </c>
      <c r="E32" s="94">
        <f t="shared" si="3"/>
        <v>0</v>
      </c>
      <c r="F32" s="94">
        <f t="shared" si="0"/>
        <v>4330000</v>
      </c>
    </row>
    <row r="33" spans="1:6" ht="15" customHeight="1" x14ac:dyDescent="0.25">
      <c r="A33" s="7" t="s">
        <v>492</v>
      </c>
      <c r="B33" s="8" t="s">
        <v>311</v>
      </c>
      <c r="C33" s="94">
        <v>70000</v>
      </c>
      <c r="D33" s="94">
        <v>0</v>
      </c>
      <c r="E33" s="94">
        <v>20000</v>
      </c>
      <c r="F33" s="90">
        <f t="shared" si="0"/>
        <v>90000</v>
      </c>
    </row>
    <row r="34" spans="1:6" s="93" customFormat="1" ht="15" customHeight="1" x14ac:dyDescent="0.25">
      <c r="A34" s="36" t="s">
        <v>520</v>
      </c>
      <c r="B34" s="44" t="s">
        <v>312</v>
      </c>
      <c r="C34" s="127">
        <f>C23+C24+C25+C26+C32+C33</f>
        <v>4775000</v>
      </c>
      <c r="D34" s="127">
        <f t="shared" ref="D34:E34" si="4">D23+D24+D25+D26+D32+D33</f>
        <v>0</v>
      </c>
      <c r="E34" s="127">
        <f t="shared" si="4"/>
        <v>20000</v>
      </c>
      <c r="F34" s="127">
        <f t="shared" si="0"/>
        <v>4795000</v>
      </c>
    </row>
    <row r="35" spans="1:6" ht="15" customHeight="1" x14ac:dyDescent="0.25">
      <c r="A35" s="13" t="s">
        <v>313</v>
      </c>
      <c r="B35" s="6" t="s">
        <v>314</v>
      </c>
      <c r="C35" s="90"/>
      <c r="D35" s="90">
        <v>0</v>
      </c>
      <c r="E35" s="90">
        <v>0</v>
      </c>
      <c r="F35" s="90">
        <f t="shared" si="0"/>
        <v>0</v>
      </c>
    </row>
    <row r="36" spans="1:6" ht="15" customHeight="1" x14ac:dyDescent="0.25">
      <c r="A36" s="13" t="s">
        <v>493</v>
      </c>
      <c r="B36" s="6" t="s">
        <v>315</v>
      </c>
      <c r="C36" s="90"/>
      <c r="D36" s="90">
        <v>0</v>
      </c>
      <c r="E36" s="90">
        <v>0</v>
      </c>
      <c r="F36" s="90">
        <f t="shared" si="0"/>
        <v>0</v>
      </c>
    </row>
    <row r="37" spans="1:6" ht="15" customHeight="1" x14ac:dyDescent="0.25">
      <c r="A37" s="13" t="s">
        <v>494</v>
      </c>
      <c r="B37" s="6" t="s">
        <v>316</v>
      </c>
      <c r="C37" s="90"/>
      <c r="D37" s="90">
        <v>0</v>
      </c>
      <c r="E37" s="90">
        <v>0</v>
      </c>
      <c r="F37" s="90">
        <f t="shared" si="0"/>
        <v>0</v>
      </c>
    </row>
    <row r="38" spans="1:6" ht="15" customHeight="1" x14ac:dyDescent="0.25">
      <c r="A38" s="13" t="s">
        <v>495</v>
      </c>
      <c r="B38" s="6" t="s">
        <v>317</v>
      </c>
      <c r="C38" s="90">
        <v>650000</v>
      </c>
      <c r="D38" s="90">
        <v>0</v>
      </c>
      <c r="E38" s="90">
        <v>0</v>
      </c>
      <c r="F38" s="90">
        <f t="shared" si="0"/>
        <v>650000</v>
      </c>
    </row>
    <row r="39" spans="1:6" ht="15" customHeight="1" x14ac:dyDescent="0.25">
      <c r="A39" s="13" t="s">
        <v>318</v>
      </c>
      <c r="B39" s="6" t="s">
        <v>319</v>
      </c>
      <c r="C39" s="90"/>
      <c r="D39" s="90">
        <v>0</v>
      </c>
      <c r="E39" s="90">
        <v>0</v>
      </c>
      <c r="F39" s="90">
        <f t="shared" si="0"/>
        <v>0</v>
      </c>
    </row>
    <row r="40" spans="1:6" ht="15" customHeight="1" x14ac:dyDescent="0.25">
      <c r="A40" s="13" t="s">
        <v>320</v>
      </c>
      <c r="B40" s="6" t="s">
        <v>321</v>
      </c>
      <c r="C40" s="90"/>
      <c r="D40" s="90">
        <v>0</v>
      </c>
      <c r="E40" s="90">
        <v>0</v>
      </c>
      <c r="F40" s="90">
        <f t="shared" si="0"/>
        <v>0</v>
      </c>
    </row>
    <row r="41" spans="1:6" ht="15" customHeight="1" x14ac:dyDescent="0.25">
      <c r="A41" s="13" t="s">
        <v>322</v>
      </c>
      <c r="B41" s="6" t="s">
        <v>323</v>
      </c>
      <c r="C41" s="90"/>
      <c r="D41" s="90">
        <v>0</v>
      </c>
      <c r="E41" s="90">
        <v>0</v>
      </c>
      <c r="F41" s="90">
        <f t="shared" si="0"/>
        <v>0</v>
      </c>
    </row>
    <row r="42" spans="1:6" ht="15" customHeight="1" x14ac:dyDescent="0.25">
      <c r="A42" s="13" t="s">
        <v>496</v>
      </c>
      <c r="B42" s="6" t="s">
        <v>324</v>
      </c>
      <c r="C42" s="90"/>
      <c r="D42" s="90">
        <v>0</v>
      </c>
      <c r="E42" s="90">
        <v>0</v>
      </c>
      <c r="F42" s="90">
        <f t="shared" si="0"/>
        <v>0</v>
      </c>
    </row>
    <row r="43" spans="1:6" ht="15" customHeight="1" x14ac:dyDescent="0.25">
      <c r="A43" s="13" t="s">
        <v>497</v>
      </c>
      <c r="B43" s="6" t="s">
        <v>325</v>
      </c>
      <c r="C43" s="90"/>
      <c r="D43" s="90">
        <v>0</v>
      </c>
      <c r="E43" s="90">
        <v>0</v>
      </c>
      <c r="F43" s="90">
        <f t="shared" si="0"/>
        <v>0</v>
      </c>
    </row>
    <row r="44" spans="1:6" ht="15" customHeight="1" x14ac:dyDescent="0.25">
      <c r="A44" s="13" t="s">
        <v>498</v>
      </c>
      <c r="B44" s="6" t="s">
        <v>326</v>
      </c>
      <c r="C44" s="90"/>
      <c r="D44" s="90">
        <v>0</v>
      </c>
      <c r="E44" s="90">
        <v>0</v>
      </c>
      <c r="F44" s="90">
        <f t="shared" si="0"/>
        <v>0</v>
      </c>
    </row>
    <row r="45" spans="1:6" s="93" customFormat="1" ht="15" customHeight="1" x14ac:dyDescent="0.25">
      <c r="A45" s="43" t="s">
        <v>521</v>
      </c>
      <c r="B45" s="44" t="s">
        <v>327</v>
      </c>
      <c r="C45" s="94">
        <f>SUM(C35:C44)</f>
        <v>650000</v>
      </c>
      <c r="D45" s="94">
        <f t="shared" ref="D45:E45" si="5">SUM(D35:D44)</f>
        <v>0</v>
      </c>
      <c r="E45" s="94">
        <f t="shared" si="5"/>
        <v>0</v>
      </c>
      <c r="F45" s="94">
        <f t="shared" si="0"/>
        <v>650000</v>
      </c>
    </row>
    <row r="46" spans="1:6" ht="15" customHeight="1" x14ac:dyDescent="0.25">
      <c r="A46" s="13" t="s">
        <v>336</v>
      </c>
      <c r="B46" s="6" t="s">
        <v>337</v>
      </c>
      <c r="C46" s="90"/>
      <c r="D46" s="90">
        <v>0</v>
      </c>
      <c r="E46" s="90">
        <v>0</v>
      </c>
      <c r="F46" s="90">
        <f t="shared" si="0"/>
        <v>0</v>
      </c>
    </row>
    <row r="47" spans="1:6" ht="15" customHeight="1" x14ac:dyDescent="0.25">
      <c r="A47" s="5" t="s">
        <v>502</v>
      </c>
      <c r="B47" s="6" t="s">
        <v>338</v>
      </c>
      <c r="C47" s="90"/>
      <c r="D47" s="90">
        <v>0</v>
      </c>
      <c r="E47" s="90">
        <v>0</v>
      </c>
      <c r="F47" s="90">
        <f t="shared" si="0"/>
        <v>0</v>
      </c>
    </row>
    <row r="48" spans="1:6" ht="15" customHeight="1" x14ac:dyDescent="0.25">
      <c r="A48" s="13" t="s">
        <v>503</v>
      </c>
      <c r="B48" s="6" t="s">
        <v>666</v>
      </c>
      <c r="C48" s="90"/>
      <c r="D48" s="90">
        <v>0</v>
      </c>
      <c r="E48" s="90">
        <v>0</v>
      </c>
      <c r="F48" s="90">
        <f t="shared" si="0"/>
        <v>0</v>
      </c>
    </row>
    <row r="49" spans="1:6" s="93" customFormat="1" ht="15" customHeight="1" x14ac:dyDescent="0.25">
      <c r="A49" s="36" t="s">
        <v>523</v>
      </c>
      <c r="B49" s="44" t="s">
        <v>339</v>
      </c>
      <c r="C49" s="127">
        <f>SUM(C46:C48)</f>
        <v>0</v>
      </c>
      <c r="D49" s="127">
        <f t="shared" ref="D49:E49" si="6">SUM(D46:D48)</f>
        <v>0</v>
      </c>
      <c r="E49" s="127">
        <f t="shared" si="6"/>
        <v>0</v>
      </c>
      <c r="F49" s="127">
        <f t="shared" si="0"/>
        <v>0</v>
      </c>
    </row>
    <row r="50" spans="1:6" s="93" customFormat="1" ht="15" customHeight="1" x14ac:dyDescent="0.25">
      <c r="A50" s="53" t="s">
        <v>41</v>
      </c>
      <c r="B50" s="55"/>
      <c r="C50" s="94"/>
      <c r="D50" s="94"/>
      <c r="E50" s="94"/>
      <c r="F50" s="90">
        <f t="shared" si="0"/>
        <v>0</v>
      </c>
    </row>
    <row r="51" spans="1:6" ht="15" customHeight="1" x14ac:dyDescent="0.25">
      <c r="A51" s="5" t="s">
        <v>282</v>
      </c>
      <c r="B51" s="6" t="s">
        <v>283</v>
      </c>
      <c r="C51" s="90">
        <v>13967918</v>
      </c>
      <c r="D51" s="90">
        <v>0</v>
      </c>
      <c r="E51" s="90">
        <v>0</v>
      </c>
      <c r="F51" s="90">
        <f t="shared" si="0"/>
        <v>13967918</v>
      </c>
    </row>
    <row r="52" spans="1:6" ht="15" customHeight="1" x14ac:dyDescent="0.25">
      <c r="A52" s="5" t="s">
        <v>284</v>
      </c>
      <c r="B52" s="6" t="s">
        <v>285</v>
      </c>
      <c r="C52" s="90"/>
      <c r="D52" s="90">
        <v>0</v>
      </c>
      <c r="E52" s="90">
        <v>0</v>
      </c>
      <c r="F52" s="90">
        <f t="shared" si="0"/>
        <v>0</v>
      </c>
    </row>
    <row r="53" spans="1:6" ht="15" customHeight="1" x14ac:dyDescent="0.25">
      <c r="A53" s="5" t="s">
        <v>480</v>
      </c>
      <c r="B53" s="6" t="s">
        <v>286</v>
      </c>
      <c r="C53" s="90"/>
      <c r="D53" s="90">
        <v>0</v>
      </c>
      <c r="E53" s="90">
        <v>0</v>
      </c>
      <c r="F53" s="90">
        <f t="shared" si="0"/>
        <v>0</v>
      </c>
    </row>
    <row r="54" spans="1:6" ht="15" customHeight="1" x14ac:dyDescent="0.25">
      <c r="A54" s="5" t="s">
        <v>481</v>
      </c>
      <c r="B54" s="6" t="s">
        <v>287</v>
      </c>
      <c r="C54" s="90"/>
      <c r="D54" s="90">
        <v>0</v>
      </c>
      <c r="E54" s="90">
        <v>0</v>
      </c>
      <c r="F54" s="90">
        <f t="shared" si="0"/>
        <v>0</v>
      </c>
    </row>
    <row r="55" spans="1:6" ht="15" customHeight="1" x14ac:dyDescent="0.25">
      <c r="A55" s="5" t="s">
        <v>482</v>
      </c>
      <c r="B55" s="6" t="s">
        <v>288</v>
      </c>
      <c r="C55" s="90"/>
      <c r="D55" s="90">
        <v>0</v>
      </c>
      <c r="E55" s="90">
        <v>0</v>
      </c>
      <c r="F55" s="90">
        <f t="shared" si="0"/>
        <v>0</v>
      </c>
    </row>
    <row r="56" spans="1:6" s="93" customFormat="1" ht="15" customHeight="1" x14ac:dyDescent="0.25">
      <c r="A56" s="36" t="s">
        <v>517</v>
      </c>
      <c r="B56" s="44" t="s">
        <v>289</v>
      </c>
      <c r="C56" s="94">
        <f>SUM(C51:C55)</f>
        <v>13967918</v>
      </c>
      <c r="D56" s="94">
        <f t="shared" ref="D56:E56" si="7">SUM(D51:D55)</f>
        <v>0</v>
      </c>
      <c r="E56" s="94">
        <f t="shared" si="7"/>
        <v>0</v>
      </c>
      <c r="F56" s="94">
        <f t="shared" si="0"/>
        <v>13967918</v>
      </c>
    </row>
    <row r="57" spans="1:6" ht="15" customHeight="1" x14ac:dyDescent="0.25">
      <c r="A57" s="13" t="s">
        <v>499</v>
      </c>
      <c r="B57" s="6" t="s">
        <v>328</v>
      </c>
      <c r="C57" s="90"/>
      <c r="D57" s="90">
        <v>0</v>
      </c>
      <c r="E57" s="90">
        <v>0</v>
      </c>
      <c r="F57" s="90">
        <f t="shared" si="0"/>
        <v>0</v>
      </c>
    </row>
    <row r="58" spans="1:6" ht="15" customHeight="1" x14ac:dyDescent="0.25">
      <c r="A58" s="13" t="s">
        <v>500</v>
      </c>
      <c r="B58" s="6" t="s">
        <v>329</v>
      </c>
      <c r="C58" s="90"/>
      <c r="D58" s="90">
        <v>0</v>
      </c>
      <c r="E58" s="90">
        <v>0</v>
      </c>
      <c r="F58" s="90">
        <f t="shared" si="0"/>
        <v>0</v>
      </c>
    </row>
    <row r="59" spans="1:6" ht="15" customHeight="1" x14ac:dyDescent="0.25">
      <c r="A59" s="13" t="s">
        <v>330</v>
      </c>
      <c r="B59" s="6" t="s">
        <v>331</v>
      </c>
      <c r="C59" s="90"/>
      <c r="D59" s="90">
        <v>0</v>
      </c>
      <c r="E59" s="90">
        <v>0</v>
      </c>
      <c r="F59" s="90">
        <f t="shared" si="0"/>
        <v>0</v>
      </c>
    </row>
    <row r="60" spans="1:6" ht="15" customHeight="1" x14ac:dyDescent="0.25">
      <c r="A60" s="13" t="s">
        <v>501</v>
      </c>
      <c r="B60" s="6" t="s">
        <v>332</v>
      </c>
      <c r="C60" s="90"/>
      <c r="D60" s="90">
        <v>0</v>
      </c>
      <c r="E60" s="90">
        <v>0</v>
      </c>
      <c r="F60" s="90">
        <f t="shared" si="0"/>
        <v>0</v>
      </c>
    </row>
    <row r="61" spans="1:6" ht="15" customHeight="1" x14ac:dyDescent="0.25">
      <c r="A61" s="13" t="s">
        <v>333</v>
      </c>
      <c r="B61" s="6" t="s">
        <v>334</v>
      </c>
      <c r="C61" s="90"/>
      <c r="D61" s="90">
        <v>0</v>
      </c>
      <c r="E61" s="90">
        <v>0</v>
      </c>
      <c r="F61" s="90">
        <f t="shared" si="0"/>
        <v>0</v>
      </c>
    </row>
    <row r="62" spans="1:6" s="93" customFormat="1" ht="15" customHeight="1" x14ac:dyDescent="0.25">
      <c r="A62" s="36" t="s">
        <v>522</v>
      </c>
      <c r="B62" s="44" t="s">
        <v>335</v>
      </c>
      <c r="C62" s="94">
        <f>SUM(C57:C61)</f>
        <v>0</v>
      </c>
      <c r="D62" s="94">
        <f t="shared" ref="D62:E62" si="8">SUM(D57:D61)</f>
        <v>0</v>
      </c>
      <c r="E62" s="94">
        <f t="shared" si="8"/>
        <v>0</v>
      </c>
      <c r="F62" s="94">
        <f t="shared" si="0"/>
        <v>0</v>
      </c>
    </row>
    <row r="63" spans="1:6" ht="15" customHeight="1" x14ac:dyDescent="0.25">
      <c r="A63" s="13" t="s">
        <v>340</v>
      </c>
      <c r="B63" s="6" t="s">
        <v>341</v>
      </c>
      <c r="C63" s="90"/>
      <c r="D63" s="90">
        <v>0</v>
      </c>
      <c r="E63" s="90">
        <v>0</v>
      </c>
      <c r="F63" s="90">
        <f t="shared" si="0"/>
        <v>0</v>
      </c>
    </row>
    <row r="64" spans="1:6" ht="15" customHeight="1" x14ac:dyDescent="0.25">
      <c r="A64" s="5" t="s">
        <v>504</v>
      </c>
      <c r="B64" s="6" t="s">
        <v>342</v>
      </c>
      <c r="C64" s="90"/>
      <c r="D64" s="90">
        <v>0</v>
      </c>
      <c r="E64" s="90">
        <v>0</v>
      </c>
      <c r="F64" s="90">
        <f t="shared" si="0"/>
        <v>0</v>
      </c>
    </row>
    <row r="65" spans="1:6" ht="15" customHeight="1" x14ac:dyDescent="0.25">
      <c r="A65" s="13" t="s">
        <v>505</v>
      </c>
      <c r="B65" s="6" t="s">
        <v>343</v>
      </c>
      <c r="C65" s="90"/>
      <c r="D65" s="90">
        <v>0</v>
      </c>
      <c r="E65" s="90">
        <v>0</v>
      </c>
      <c r="F65" s="90">
        <f t="shared" si="0"/>
        <v>0</v>
      </c>
    </row>
    <row r="66" spans="1:6" s="93" customFormat="1" ht="15" customHeight="1" x14ac:dyDescent="0.25">
      <c r="A66" s="36" t="s">
        <v>525</v>
      </c>
      <c r="B66" s="44" t="s">
        <v>344</v>
      </c>
      <c r="C66" s="94">
        <f>SUM(C63:C65)</f>
        <v>0</v>
      </c>
      <c r="D66" s="94">
        <f t="shared" ref="D66:E66" si="9">SUM(D63:D65)</f>
        <v>0</v>
      </c>
      <c r="E66" s="94">
        <f t="shared" si="9"/>
        <v>0</v>
      </c>
      <c r="F66" s="94">
        <f t="shared" si="0"/>
        <v>0</v>
      </c>
    </row>
    <row r="67" spans="1:6" s="93" customFormat="1" ht="15" customHeight="1" x14ac:dyDescent="0.25">
      <c r="A67" s="53" t="s">
        <v>42</v>
      </c>
      <c r="B67" s="55"/>
      <c r="C67" s="94"/>
      <c r="D67" s="94"/>
      <c r="E67" s="94"/>
      <c r="F67" s="90">
        <f t="shared" si="0"/>
        <v>0</v>
      </c>
    </row>
    <row r="68" spans="1:6" s="93" customFormat="1" ht="15.75" x14ac:dyDescent="0.25">
      <c r="A68" s="149" t="s">
        <v>524</v>
      </c>
      <c r="B68" s="134" t="s">
        <v>345</v>
      </c>
      <c r="C68" s="136">
        <f>C20+C34+C45+C49+C56+C62+C66</f>
        <v>41842900</v>
      </c>
      <c r="D68" s="136">
        <f t="shared" ref="D68:E68" si="10">D20+D34+D45+D49+D56+D62+D66</f>
        <v>0</v>
      </c>
      <c r="E68" s="136">
        <f t="shared" si="10"/>
        <v>20000</v>
      </c>
      <c r="F68" s="136">
        <f t="shared" si="0"/>
        <v>41862900</v>
      </c>
    </row>
    <row r="69" spans="1:6" s="93" customFormat="1" ht="15.75" x14ac:dyDescent="0.25">
      <c r="A69" s="96" t="s">
        <v>43</v>
      </c>
      <c r="B69" s="84"/>
      <c r="C69" s="94"/>
      <c r="D69" s="94"/>
      <c r="E69" s="94"/>
      <c r="F69" s="90">
        <f t="shared" si="0"/>
        <v>0</v>
      </c>
    </row>
    <row r="70" spans="1:6" s="93" customFormat="1" ht="15.75" x14ac:dyDescent="0.25">
      <c r="A70" s="96" t="s">
        <v>44</v>
      </c>
      <c r="B70" s="84"/>
      <c r="C70" s="94"/>
      <c r="D70" s="94"/>
      <c r="E70" s="94"/>
      <c r="F70" s="90">
        <f t="shared" si="0"/>
        <v>0</v>
      </c>
    </row>
    <row r="71" spans="1:6" x14ac:dyDescent="0.25">
      <c r="A71" s="34" t="s">
        <v>506</v>
      </c>
      <c r="B71" s="5" t="s">
        <v>346</v>
      </c>
      <c r="C71" s="90"/>
      <c r="D71" s="90">
        <v>0</v>
      </c>
      <c r="E71" s="90">
        <v>0</v>
      </c>
      <c r="F71" s="90">
        <f t="shared" si="0"/>
        <v>0</v>
      </c>
    </row>
    <row r="72" spans="1:6" x14ac:dyDescent="0.25">
      <c r="A72" s="13" t="s">
        <v>347</v>
      </c>
      <c r="B72" s="5" t="s">
        <v>348</v>
      </c>
      <c r="C72" s="90"/>
      <c r="D72" s="90">
        <v>0</v>
      </c>
      <c r="E72" s="90">
        <v>0</v>
      </c>
      <c r="F72" s="90">
        <f t="shared" si="0"/>
        <v>0</v>
      </c>
    </row>
    <row r="73" spans="1:6" x14ac:dyDescent="0.25">
      <c r="A73" s="34" t="s">
        <v>507</v>
      </c>
      <c r="B73" s="5" t="s">
        <v>349</v>
      </c>
      <c r="C73" s="90"/>
      <c r="D73" s="90">
        <v>0</v>
      </c>
      <c r="E73" s="90">
        <v>0</v>
      </c>
      <c r="F73" s="90">
        <f t="shared" ref="F73:F98" si="11">SUM(C73:E73)</f>
        <v>0</v>
      </c>
    </row>
    <row r="74" spans="1:6" s="93" customFormat="1" x14ac:dyDescent="0.25">
      <c r="A74" s="15" t="s">
        <v>526</v>
      </c>
      <c r="B74" s="7" t="s">
        <v>350</v>
      </c>
      <c r="C74" s="94"/>
      <c r="D74" s="94">
        <f>SUM(D71:D73)</f>
        <v>0</v>
      </c>
      <c r="E74" s="94">
        <f>SUM(E71:E73)</f>
        <v>0</v>
      </c>
      <c r="F74" s="94">
        <f t="shared" si="11"/>
        <v>0</v>
      </c>
    </row>
    <row r="75" spans="1:6" x14ac:dyDescent="0.25">
      <c r="A75" s="13" t="s">
        <v>508</v>
      </c>
      <c r="B75" s="5" t="s">
        <v>351</v>
      </c>
      <c r="C75" s="90"/>
      <c r="D75" s="90">
        <v>0</v>
      </c>
      <c r="E75" s="90">
        <v>0</v>
      </c>
      <c r="F75" s="90">
        <f t="shared" si="11"/>
        <v>0</v>
      </c>
    </row>
    <row r="76" spans="1:6" x14ac:dyDescent="0.25">
      <c r="A76" s="34" t="s">
        <v>352</v>
      </c>
      <c r="B76" s="5" t="s">
        <v>353</v>
      </c>
      <c r="C76" s="90"/>
      <c r="D76" s="90">
        <v>0</v>
      </c>
      <c r="E76" s="90">
        <v>0</v>
      </c>
      <c r="F76" s="90">
        <f t="shared" si="11"/>
        <v>0</v>
      </c>
    </row>
    <row r="77" spans="1:6" x14ac:dyDescent="0.25">
      <c r="A77" s="13" t="s">
        <v>509</v>
      </c>
      <c r="B77" s="5" t="s">
        <v>354</v>
      </c>
      <c r="C77" s="90"/>
      <c r="D77" s="90">
        <v>0</v>
      </c>
      <c r="E77" s="90">
        <v>0</v>
      </c>
      <c r="F77" s="90">
        <f t="shared" si="11"/>
        <v>0</v>
      </c>
    </row>
    <row r="78" spans="1:6" x14ac:dyDescent="0.25">
      <c r="A78" s="34" t="s">
        <v>355</v>
      </c>
      <c r="B78" s="5" t="s">
        <v>356</v>
      </c>
      <c r="C78" s="90"/>
      <c r="D78" s="90">
        <v>0</v>
      </c>
      <c r="E78" s="90">
        <v>0</v>
      </c>
      <c r="F78" s="90">
        <f t="shared" si="11"/>
        <v>0</v>
      </c>
    </row>
    <row r="79" spans="1:6" s="93" customFormat="1" x14ac:dyDescent="0.25">
      <c r="A79" s="14" t="s">
        <v>527</v>
      </c>
      <c r="B79" s="7" t="s">
        <v>357</v>
      </c>
      <c r="C79" s="94"/>
      <c r="D79" s="94">
        <f t="shared" ref="D79:E79" si="12">SUM(D75:D78)</f>
        <v>0</v>
      </c>
      <c r="E79" s="94">
        <f t="shared" si="12"/>
        <v>0</v>
      </c>
      <c r="F79" s="94">
        <f t="shared" si="11"/>
        <v>0</v>
      </c>
    </row>
    <row r="80" spans="1:6" x14ac:dyDescent="0.25">
      <c r="A80" s="5" t="s">
        <v>633</v>
      </c>
      <c r="B80" s="5" t="s">
        <v>358</v>
      </c>
      <c r="C80" s="90">
        <v>14115640</v>
      </c>
      <c r="D80" s="90">
        <v>0</v>
      </c>
      <c r="E80" s="90">
        <v>0</v>
      </c>
      <c r="F80" s="90">
        <f t="shared" si="11"/>
        <v>14115640</v>
      </c>
    </row>
    <row r="81" spans="1:6" x14ac:dyDescent="0.25">
      <c r="A81" s="5" t="s">
        <v>634</v>
      </c>
      <c r="B81" s="5" t="s">
        <v>358</v>
      </c>
      <c r="C81" s="90"/>
      <c r="D81" s="90">
        <v>0</v>
      </c>
      <c r="E81" s="90">
        <v>0</v>
      </c>
      <c r="F81" s="90">
        <f t="shared" si="11"/>
        <v>0</v>
      </c>
    </row>
    <row r="82" spans="1:6" x14ac:dyDescent="0.25">
      <c r="A82" s="5" t="s">
        <v>631</v>
      </c>
      <c r="B82" s="5" t="s">
        <v>359</v>
      </c>
      <c r="C82" s="90"/>
      <c r="D82" s="90">
        <v>0</v>
      </c>
      <c r="E82" s="90">
        <v>0</v>
      </c>
      <c r="F82" s="90">
        <f t="shared" si="11"/>
        <v>0</v>
      </c>
    </row>
    <row r="83" spans="1:6" x14ac:dyDescent="0.25">
      <c r="A83" s="5" t="s">
        <v>632</v>
      </c>
      <c r="B83" s="5" t="s">
        <v>359</v>
      </c>
      <c r="C83" s="90"/>
      <c r="D83" s="90">
        <v>0</v>
      </c>
      <c r="E83" s="90">
        <v>0</v>
      </c>
      <c r="F83" s="90">
        <f t="shared" si="11"/>
        <v>0</v>
      </c>
    </row>
    <row r="84" spans="1:6" s="93" customFormat="1" x14ac:dyDescent="0.25">
      <c r="A84" s="7" t="s">
        <v>528</v>
      </c>
      <c r="B84" s="7" t="s">
        <v>360</v>
      </c>
      <c r="C84" s="94">
        <f>SUM(C80:C83)</f>
        <v>14115640</v>
      </c>
      <c r="D84" s="94">
        <f>SUM(D80:D83)</f>
        <v>0</v>
      </c>
      <c r="E84" s="94">
        <f>SUM(E80:E83)</f>
        <v>0</v>
      </c>
      <c r="F84" s="94">
        <f t="shared" si="11"/>
        <v>14115640</v>
      </c>
    </row>
    <row r="85" spans="1:6" s="93" customFormat="1" x14ac:dyDescent="0.25">
      <c r="A85" s="14" t="s">
        <v>361</v>
      </c>
      <c r="B85" s="7" t="s">
        <v>362</v>
      </c>
      <c r="C85" s="94"/>
      <c r="D85" s="94">
        <v>0</v>
      </c>
      <c r="E85" s="94">
        <v>0</v>
      </c>
      <c r="F85" s="94">
        <f t="shared" si="11"/>
        <v>0</v>
      </c>
    </row>
    <row r="86" spans="1:6" s="93" customFormat="1" x14ac:dyDescent="0.25">
      <c r="A86" s="14" t="s">
        <v>363</v>
      </c>
      <c r="B86" s="7" t="s">
        <v>364</v>
      </c>
      <c r="C86" s="94"/>
      <c r="D86" s="94">
        <v>0</v>
      </c>
      <c r="E86" s="94">
        <v>0</v>
      </c>
      <c r="F86" s="94">
        <f t="shared" si="11"/>
        <v>0</v>
      </c>
    </row>
    <row r="87" spans="1:6" s="93" customFormat="1" x14ac:dyDescent="0.25">
      <c r="A87" s="14" t="s">
        <v>365</v>
      </c>
      <c r="B87" s="7" t="s">
        <v>366</v>
      </c>
      <c r="C87" s="94"/>
      <c r="D87" s="94">
        <v>0</v>
      </c>
      <c r="E87" s="94">
        <v>0</v>
      </c>
      <c r="F87" s="94">
        <f t="shared" si="11"/>
        <v>0</v>
      </c>
    </row>
    <row r="88" spans="1:6" s="93" customFormat="1" x14ac:dyDescent="0.25">
      <c r="A88" s="14" t="s">
        <v>367</v>
      </c>
      <c r="B88" s="7" t="s">
        <v>368</v>
      </c>
      <c r="C88" s="94"/>
      <c r="D88" s="94">
        <v>0</v>
      </c>
      <c r="E88" s="94">
        <v>0</v>
      </c>
      <c r="F88" s="94">
        <f t="shared" si="11"/>
        <v>0</v>
      </c>
    </row>
    <row r="89" spans="1:6" s="93" customFormat="1" x14ac:dyDescent="0.25">
      <c r="A89" s="15" t="s">
        <v>510</v>
      </c>
      <c r="B89" s="7" t="s">
        <v>369</v>
      </c>
      <c r="C89" s="94"/>
      <c r="D89" s="94">
        <v>0</v>
      </c>
      <c r="E89" s="94">
        <v>0</v>
      </c>
      <c r="F89" s="94">
        <f t="shared" si="11"/>
        <v>0</v>
      </c>
    </row>
    <row r="90" spans="1:6" s="93" customFormat="1" ht="15.75" x14ac:dyDescent="0.25">
      <c r="A90" s="43" t="s">
        <v>529</v>
      </c>
      <c r="B90" s="36" t="s">
        <v>371</v>
      </c>
      <c r="C90" s="127">
        <f>C74+C79+C84+C85+C86+C87+C88+C89</f>
        <v>14115640</v>
      </c>
      <c r="D90" s="127">
        <f t="shared" ref="D90:E90" si="13">D74+D79+D84+D85+D87+D88+D89</f>
        <v>0</v>
      </c>
      <c r="E90" s="127">
        <f t="shared" si="13"/>
        <v>0</v>
      </c>
      <c r="F90" s="127">
        <f t="shared" si="11"/>
        <v>14115640</v>
      </c>
    </row>
    <row r="91" spans="1:6" x14ac:dyDescent="0.25">
      <c r="A91" s="13" t="s">
        <v>372</v>
      </c>
      <c r="B91" s="5" t="s">
        <v>373</v>
      </c>
      <c r="C91" s="90"/>
      <c r="D91" s="90">
        <v>0</v>
      </c>
      <c r="E91" s="90">
        <v>0</v>
      </c>
      <c r="F91" s="90">
        <f t="shared" si="11"/>
        <v>0</v>
      </c>
    </row>
    <row r="92" spans="1:6" x14ac:dyDescent="0.25">
      <c r="A92" s="13" t="s">
        <v>374</v>
      </c>
      <c r="B92" s="5" t="s">
        <v>375</v>
      </c>
      <c r="C92" s="90"/>
      <c r="D92" s="90">
        <v>0</v>
      </c>
      <c r="E92" s="90">
        <v>0</v>
      </c>
      <c r="F92" s="90">
        <f t="shared" si="11"/>
        <v>0</v>
      </c>
    </row>
    <row r="93" spans="1:6" x14ac:dyDescent="0.25">
      <c r="A93" s="34" t="s">
        <v>376</v>
      </c>
      <c r="B93" s="5" t="s">
        <v>377</v>
      </c>
      <c r="C93" s="90"/>
      <c r="D93" s="90">
        <v>0</v>
      </c>
      <c r="E93" s="90">
        <v>0</v>
      </c>
      <c r="F93" s="90">
        <f t="shared" si="11"/>
        <v>0</v>
      </c>
    </row>
    <row r="94" spans="1:6" x14ac:dyDescent="0.25">
      <c r="A94" s="34" t="s">
        <v>511</v>
      </c>
      <c r="B94" s="5" t="s">
        <v>378</v>
      </c>
      <c r="C94" s="90"/>
      <c r="D94" s="90">
        <v>0</v>
      </c>
      <c r="E94" s="90">
        <v>0</v>
      </c>
      <c r="F94" s="90">
        <f t="shared" si="11"/>
        <v>0</v>
      </c>
    </row>
    <row r="95" spans="1:6" s="93" customFormat="1" x14ac:dyDescent="0.25">
      <c r="A95" s="14" t="s">
        <v>530</v>
      </c>
      <c r="B95" s="7" t="s">
        <v>379</v>
      </c>
      <c r="C95" s="94">
        <v>0</v>
      </c>
      <c r="D95" s="94">
        <f t="shared" ref="D95:E95" si="14">SUM(D91:D94)</f>
        <v>0</v>
      </c>
      <c r="E95" s="94">
        <f t="shared" si="14"/>
        <v>0</v>
      </c>
      <c r="F95" s="94">
        <f t="shared" si="11"/>
        <v>0</v>
      </c>
    </row>
    <row r="96" spans="1:6" s="93" customFormat="1" x14ac:dyDescent="0.25">
      <c r="A96" s="15" t="s">
        <v>380</v>
      </c>
      <c r="B96" s="7" t="s">
        <v>381</v>
      </c>
      <c r="C96" s="94"/>
      <c r="D96" s="94">
        <v>0</v>
      </c>
      <c r="E96" s="94">
        <v>0</v>
      </c>
      <c r="F96" s="94">
        <f t="shared" si="11"/>
        <v>0</v>
      </c>
    </row>
    <row r="97" spans="1:6" s="93" customFormat="1" ht="15.75" x14ac:dyDescent="0.25">
      <c r="A97" s="137" t="s">
        <v>531</v>
      </c>
      <c r="B97" s="138" t="s">
        <v>382</v>
      </c>
      <c r="C97" s="136">
        <f>C90+C95+C96</f>
        <v>14115640</v>
      </c>
      <c r="D97" s="136">
        <f t="shared" ref="D97:E97" si="15">D90+D95+D96</f>
        <v>0</v>
      </c>
      <c r="E97" s="136">
        <f t="shared" si="15"/>
        <v>0</v>
      </c>
      <c r="F97" s="136">
        <f t="shared" si="11"/>
        <v>14115640</v>
      </c>
    </row>
    <row r="98" spans="1:6" s="93" customFormat="1" ht="17.25" x14ac:dyDescent="0.3">
      <c r="A98" s="139" t="s">
        <v>513</v>
      </c>
      <c r="B98" s="139"/>
      <c r="C98" s="150">
        <f>C68+C97</f>
        <v>55958540</v>
      </c>
      <c r="D98" s="150">
        <f t="shared" ref="D98:E98" si="16">D68+D97</f>
        <v>0</v>
      </c>
      <c r="E98" s="150">
        <f t="shared" si="16"/>
        <v>20000</v>
      </c>
      <c r="F98" s="141">
        <f t="shared" si="11"/>
        <v>55978540</v>
      </c>
    </row>
  </sheetData>
  <mergeCells count="4">
    <mergeCell ref="A3:F3"/>
    <mergeCell ref="A4:F4"/>
    <mergeCell ref="C6:F6"/>
    <mergeCell ref="A1:F1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  <ignoredErrors>
    <ignoredError sqref="D32:E3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4"/>
  <sheetViews>
    <sheetView workbookViewId="0">
      <selection sqref="A1:D1"/>
    </sheetView>
  </sheetViews>
  <sheetFormatPr defaultRowHeight="15" x14ac:dyDescent="0.25"/>
  <cols>
    <col min="1" max="1" width="64.7109375" customWidth="1"/>
    <col min="2" max="2" width="9.42578125" customWidth="1"/>
    <col min="3" max="3" width="18.140625" bestFit="1" customWidth="1"/>
    <col min="4" max="4" width="17.85546875" bestFit="1" customWidth="1"/>
    <col min="5" max="5" width="18.7109375" style="128" customWidth="1"/>
    <col min="6" max="6" width="10.140625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89" t="s">
        <v>690</v>
      </c>
      <c r="B1" s="189"/>
      <c r="C1" s="189"/>
      <c r="D1" s="189"/>
      <c r="E1" s="1"/>
    </row>
    <row r="3" spans="1:5" ht="21.75" customHeight="1" x14ac:dyDescent="0.25">
      <c r="A3" s="183" t="s">
        <v>668</v>
      </c>
      <c r="B3" s="188"/>
      <c r="C3" s="188"/>
      <c r="D3" s="188"/>
      <c r="E3" s="188"/>
    </row>
    <row r="4" spans="1:5" ht="26.25" customHeight="1" x14ac:dyDescent="0.25">
      <c r="A4" s="186" t="s">
        <v>671</v>
      </c>
      <c r="B4" s="184"/>
      <c r="C4" s="184"/>
      <c r="D4" s="184"/>
      <c r="E4" s="184"/>
    </row>
    <row r="6" spans="1:5" ht="30" x14ac:dyDescent="0.3">
      <c r="A6" s="2" t="s">
        <v>82</v>
      </c>
      <c r="B6" s="3" t="s">
        <v>83</v>
      </c>
      <c r="C6" s="106" t="s">
        <v>1</v>
      </c>
      <c r="D6" s="108" t="s">
        <v>2</v>
      </c>
    </row>
    <row r="7" spans="1:5" x14ac:dyDescent="0.25">
      <c r="A7" s="26"/>
      <c r="B7" s="26"/>
      <c r="C7" s="151"/>
      <c r="D7" s="151"/>
    </row>
    <row r="8" spans="1:5" x14ac:dyDescent="0.25">
      <c r="A8" s="26"/>
      <c r="B8" s="26"/>
      <c r="C8" s="151"/>
      <c r="D8" s="151"/>
    </row>
    <row r="9" spans="1:5" x14ac:dyDescent="0.25">
      <c r="A9" s="26"/>
      <c r="B9" s="26"/>
      <c r="C9" s="151"/>
      <c r="D9" s="151"/>
    </row>
    <row r="10" spans="1:5" x14ac:dyDescent="0.25">
      <c r="A10" s="26"/>
      <c r="B10" s="26"/>
      <c r="C10" s="151"/>
      <c r="D10" s="151"/>
    </row>
    <row r="11" spans="1:5" x14ac:dyDescent="0.25">
      <c r="A11" s="13" t="s">
        <v>185</v>
      </c>
      <c r="B11" s="6" t="s">
        <v>186</v>
      </c>
      <c r="C11" s="151">
        <v>0</v>
      </c>
      <c r="D11" s="151">
        <f>C11</f>
        <v>0</v>
      </c>
    </row>
    <row r="12" spans="1:5" x14ac:dyDescent="0.25">
      <c r="A12" s="13"/>
      <c r="B12" s="6"/>
      <c r="C12" s="151"/>
      <c r="D12" s="151"/>
    </row>
    <row r="13" spans="1:5" x14ac:dyDescent="0.25">
      <c r="A13" s="13"/>
      <c r="B13" s="6"/>
      <c r="C13" s="151"/>
      <c r="D13" s="151"/>
    </row>
    <row r="14" spans="1:5" x14ac:dyDescent="0.25">
      <c r="A14" s="13"/>
      <c r="B14" s="6"/>
      <c r="C14" s="151"/>
      <c r="D14" s="151"/>
    </row>
    <row r="15" spans="1:5" x14ac:dyDescent="0.25">
      <c r="A15" s="13"/>
      <c r="B15" s="6"/>
      <c r="C15" s="151"/>
      <c r="D15" s="151"/>
    </row>
    <row r="16" spans="1:5" x14ac:dyDescent="0.25">
      <c r="A16" s="13" t="s">
        <v>425</v>
      </c>
      <c r="B16" s="6" t="s">
        <v>187</v>
      </c>
      <c r="C16" s="151">
        <v>0</v>
      </c>
      <c r="D16" s="151">
        <f>C16</f>
        <v>0</v>
      </c>
    </row>
    <row r="17" spans="1:4" x14ac:dyDescent="0.25">
      <c r="A17" s="13"/>
      <c r="B17" s="6"/>
      <c r="C17" s="151"/>
      <c r="D17" s="151"/>
    </row>
    <row r="18" spans="1:4" x14ac:dyDescent="0.25">
      <c r="A18" s="13"/>
      <c r="B18" s="6"/>
      <c r="C18" s="151"/>
      <c r="D18" s="151"/>
    </row>
    <row r="19" spans="1:4" x14ac:dyDescent="0.25">
      <c r="A19" s="13"/>
      <c r="B19" s="6"/>
      <c r="C19" s="151"/>
      <c r="D19" s="151"/>
    </row>
    <row r="20" spans="1:4" x14ac:dyDescent="0.25">
      <c r="A20" s="13"/>
      <c r="B20" s="6"/>
      <c r="C20" s="151"/>
      <c r="D20" s="151"/>
    </row>
    <row r="21" spans="1:4" x14ac:dyDescent="0.25">
      <c r="A21" s="5" t="s">
        <v>188</v>
      </c>
      <c r="B21" s="6" t="s">
        <v>189</v>
      </c>
      <c r="C21" s="151">
        <v>0</v>
      </c>
      <c r="D21" s="151">
        <f>C21</f>
        <v>0</v>
      </c>
    </row>
    <row r="22" spans="1:4" x14ac:dyDescent="0.25">
      <c r="A22" s="5"/>
      <c r="B22" s="6"/>
      <c r="C22" s="151"/>
      <c r="D22" s="151"/>
    </row>
    <row r="23" spans="1:4" x14ac:dyDescent="0.25">
      <c r="A23" s="5"/>
      <c r="B23" s="6"/>
      <c r="C23" s="151"/>
      <c r="D23" s="152"/>
    </row>
    <row r="24" spans="1:4" x14ac:dyDescent="0.25">
      <c r="A24" s="13" t="s">
        <v>190</v>
      </c>
      <c r="B24" s="6" t="s">
        <v>191</v>
      </c>
      <c r="C24" s="151">
        <v>1642000</v>
      </c>
      <c r="D24" s="153">
        <f>C24</f>
        <v>1642000</v>
      </c>
    </row>
    <row r="25" spans="1:4" x14ac:dyDescent="0.25">
      <c r="A25" s="156" t="s">
        <v>673</v>
      </c>
      <c r="B25" s="157"/>
      <c r="C25" s="158">
        <v>461000</v>
      </c>
      <c r="D25" s="159">
        <v>461000</v>
      </c>
    </row>
    <row r="26" spans="1:4" x14ac:dyDescent="0.25">
      <c r="A26" s="156" t="s">
        <v>672</v>
      </c>
      <c r="B26" s="157"/>
      <c r="C26" s="158">
        <v>1181000</v>
      </c>
      <c r="D26" s="158">
        <v>1181000</v>
      </c>
    </row>
    <row r="27" spans="1:4" x14ac:dyDescent="0.25">
      <c r="A27" s="13"/>
      <c r="B27" s="6"/>
      <c r="C27" s="151"/>
      <c r="D27" s="151"/>
    </row>
    <row r="28" spans="1:4" x14ac:dyDescent="0.25">
      <c r="A28" s="13" t="s">
        <v>192</v>
      </c>
      <c r="B28" s="6" t="s">
        <v>193</v>
      </c>
      <c r="C28" s="151">
        <v>0</v>
      </c>
      <c r="D28" s="151">
        <f>C28</f>
        <v>0</v>
      </c>
    </row>
    <row r="29" spans="1:4" x14ac:dyDescent="0.25">
      <c r="A29" s="13"/>
      <c r="B29" s="6"/>
      <c r="C29" s="151"/>
      <c r="D29" s="151"/>
    </row>
    <row r="30" spans="1:4" x14ac:dyDescent="0.25">
      <c r="A30" s="13"/>
      <c r="B30" s="6"/>
      <c r="C30" s="151"/>
      <c r="D30" s="151"/>
    </row>
    <row r="31" spans="1:4" x14ac:dyDescent="0.25">
      <c r="A31" s="5" t="s">
        <v>194</v>
      </c>
      <c r="B31" s="6" t="s">
        <v>195</v>
      </c>
      <c r="C31" s="151">
        <v>0</v>
      </c>
      <c r="D31" s="151">
        <f>C31</f>
        <v>0</v>
      </c>
    </row>
    <row r="32" spans="1:4" x14ac:dyDescent="0.25">
      <c r="A32" s="5" t="s">
        <v>196</v>
      </c>
      <c r="B32" s="6" t="s">
        <v>197</v>
      </c>
      <c r="C32" s="153">
        <v>443000</v>
      </c>
      <c r="D32" s="153">
        <f>C32</f>
        <v>443000</v>
      </c>
    </row>
    <row r="33" spans="1:6" s="93" customFormat="1" ht="15.75" x14ac:dyDescent="0.25">
      <c r="A33" s="20" t="s">
        <v>426</v>
      </c>
      <c r="B33" s="9" t="s">
        <v>198</v>
      </c>
      <c r="C33" s="154">
        <f>C11+C16+C21+C24+C28+C31+C32</f>
        <v>2085000</v>
      </c>
      <c r="D33" s="154">
        <f>C33</f>
        <v>2085000</v>
      </c>
    </row>
    <row r="34" spans="1:6" ht="15.75" x14ac:dyDescent="0.25">
      <c r="A34" s="24"/>
      <c r="B34" s="8"/>
      <c r="C34" s="151"/>
      <c r="D34" s="151"/>
    </row>
    <row r="35" spans="1:6" ht="15.75" x14ac:dyDescent="0.25">
      <c r="A35" s="92"/>
      <c r="B35" s="8"/>
      <c r="C35" s="151"/>
      <c r="D35" s="151"/>
    </row>
    <row r="36" spans="1:6" ht="15.75" x14ac:dyDescent="0.25">
      <c r="A36" s="24"/>
      <c r="B36" s="8"/>
      <c r="C36" s="151"/>
      <c r="D36" s="151"/>
    </row>
    <row r="37" spans="1:6" ht="15.75" x14ac:dyDescent="0.25">
      <c r="A37" s="24"/>
      <c r="B37" s="8"/>
      <c r="C37" s="151"/>
      <c r="D37" s="151"/>
    </row>
    <row r="38" spans="1:6" x14ac:dyDescent="0.25">
      <c r="A38" s="13" t="s">
        <v>199</v>
      </c>
      <c r="B38" s="6" t="s">
        <v>200</v>
      </c>
      <c r="C38" s="153">
        <v>18840713</v>
      </c>
      <c r="D38" s="151">
        <f>C38</f>
        <v>18840713</v>
      </c>
    </row>
    <row r="39" spans="1:6" x14ac:dyDescent="0.25">
      <c r="A39" s="156" t="s">
        <v>674</v>
      </c>
      <c r="B39" s="157"/>
      <c r="C39" s="158">
        <v>17659713</v>
      </c>
      <c r="D39" s="158">
        <f>C39</f>
        <v>17659713</v>
      </c>
    </row>
    <row r="40" spans="1:6" x14ac:dyDescent="0.25">
      <c r="A40" s="156" t="s">
        <v>675</v>
      </c>
      <c r="B40" s="157"/>
      <c r="C40" s="158">
        <v>1181000</v>
      </c>
      <c r="D40" s="158">
        <f>C40</f>
        <v>1181000</v>
      </c>
      <c r="F40" s="160"/>
    </row>
    <row r="41" spans="1:6" x14ac:dyDescent="0.25">
      <c r="A41" s="13"/>
      <c r="B41" s="6"/>
      <c r="C41" s="151"/>
      <c r="D41" s="151"/>
    </row>
    <row r="42" spans="1:6" x14ac:dyDescent="0.25">
      <c r="A42" s="13"/>
      <c r="B42" s="6"/>
      <c r="C42" s="151"/>
      <c r="D42" s="151"/>
    </row>
    <row r="43" spans="1:6" x14ac:dyDescent="0.25">
      <c r="A43" s="13" t="s">
        <v>201</v>
      </c>
      <c r="B43" s="6" t="s">
        <v>202</v>
      </c>
      <c r="C43" s="151">
        <v>0</v>
      </c>
      <c r="D43" s="151">
        <f>C43</f>
        <v>0</v>
      </c>
    </row>
    <row r="44" spans="1:6" x14ac:dyDescent="0.25">
      <c r="A44" s="13"/>
      <c r="B44" s="6"/>
      <c r="C44" s="151"/>
      <c r="D44" s="151"/>
    </row>
    <row r="45" spans="1:6" x14ac:dyDescent="0.25">
      <c r="A45" s="13"/>
      <c r="B45" s="6"/>
      <c r="C45" s="151"/>
      <c r="D45" s="151"/>
    </row>
    <row r="46" spans="1:6" x14ac:dyDescent="0.25">
      <c r="A46" s="13"/>
      <c r="B46" s="6"/>
      <c r="C46" s="151"/>
      <c r="D46" s="151"/>
    </row>
    <row r="47" spans="1:6" x14ac:dyDescent="0.25">
      <c r="A47" s="13"/>
      <c r="B47" s="6"/>
      <c r="C47" s="151"/>
      <c r="D47" s="151"/>
    </row>
    <row r="48" spans="1:6" x14ac:dyDescent="0.25">
      <c r="A48" s="13" t="s">
        <v>203</v>
      </c>
      <c r="B48" s="6" t="s">
        <v>204</v>
      </c>
      <c r="C48" s="151">
        <v>0</v>
      </c>
      <c r="D48" s="151">
        <f>C48</f>
        <v>0</v>
      </c>
    </row>
    <row r="49" spans="1:5" x14ac:dyDescent="0.25">
      <c r="A49" s="13" t="s">
        <v>205</v>
      </c>
      <c r="B49" s="6" t="s">
        <v>206</v>
      </c>
      <c r="C49" s="151">
        <v>5087132</v>
      </c>
      <c r="D49" s="151">
        <f>C49</f>
        <v>5087132</v>
      </c>
    </row>
    <row r="50" spans="1:5" s="93" customFormat="1" ht="15.75" x14ac:dyDescent="0.25">
      <c r="A50" s="20" t="s">
        <v>427</v>
      </c>
      <c r="B50" s="9" t="s">
        <v>207</v>
      </c>
      <c r="C50" s="155">
        <f>C38+C43+C48+C49</f>
        <v>23927845</v>
      </c>
      <c r="D50" s="155">
        <f>C50</f>
        <v>23927845</v>
      </c>
    </row>
    <row r="53" spans="1:5" x14ac:dyDescent="0.25">
      <c r="A53" s="97" t="s">
        <v>636</v>
      </c>
      <c r="B53" s="97" t="s">
        <v>651</v>
      </c>
      <c r="C53" s="97" t="s">
        <v>637</v>
      </c>
      <c r="D53" s="97" t="s">
        <v>638</v>
      </c>
      <c r="E53" s="130" t="s">
        <v>639</v>
      </c>
    </row>
    <row r="54" spans="1:5" x14ac:dyDescent="0.25">
      <c r="A54" s="109"/>
      <c r="B54" s="109"/>
      <c r="C54" s="123"/>
      <c r="D54" s="123"/>
      <c r="E54" s="124"/>
    </row>
    <row r="55" spans="1:5" x14ac:dyDescent="0.25">
      <c r="A55" s="109"/>
      <c r="B55" s="109"/>
      <c r="C55" s="123"/>
      <c r="D55" s="123"/>
      <c r="E55" s="124"/>
    </row>
    <row r="56" spans="1:5" x14ac:dyDescent="0.25">
      <c r="A56" s="109"/>
      <c r="B56" s="109"/>
      <c r="C56" s="123"/>
      <c r="D56" s="123"/>
      <c r="E56" s="124"/>
    </row>
    <row r="57" spans="1:5" x14ac:dyDescent="0.25">
      <c r="A57" s="109"/>
      <c r="B57" s="109"/>
      <c r="C57" s="123"/>
      <c r="D57" s="123"/>
      <c r="E57" s="124"/>
    </row>
    <row r="58" spans="1:5" x14ac:dyDescent="0.25">
      <c r="A58" s="13" t="s">
        <v>185</v>
      </c>
      <c r="B58" s="6" t="s">
        <v>186</v>
      </c>
      <c r="C58" s="123">
        <v>0</v>
      </c>
      <c r="D58" s="123">
        <v>0</v>
      </c>
      <c r="E58" s="124">
        <v>0</v>
      </c>
    </row>
    <row r="59" spans="1:5" x14ac:dyDescent="0.25">
      <c r="A59" s="13"/>
      <c r="B59" s="6"/>
      <c r="C59" s="123"/>
      <c r="D59" s="123"/>
      <c r="E59" s="124"/>
    </row>
    <row r="60" spans="1:5" x14ac:dyDescent="0.25">
      <c r="A60" s="13"/>
      <c r="B60" s="6"/>
      <c r="C60" s="123"/>
      <c r="D60" s="123"/>
      <c r="E60" s="124"/>
    </row>
    <row r="61" spans="1:5" x14ac:dyDescent="0.25">
      <c r="A61" s="13"/>
      <c r="B61" s="6"/>
      <c r="C61" s="123"/>
      <c r="D61" s="123"/>
      <c r="E61" s="124"/>
    </row>
    <row r="62" spans="1:5" x14ac:dyDescent="0.25">
      <c r="A62" s="13"/>
      <c r="B62" s="6"/>
      <c r="C62" s="123"/>
      <c r="D62" s="123"/>
      <c r="E62" s="124"/>
    </row>
    <row r="63" spans="1:5" x14ac:dyDescent="0.25">
      <c r="A63" s="13" t="s">
        <v>425</v>
      </c>
      <c r="B63" s="6" t="s">
        <v>187</v>
      </c>
      <c r="C63" s="123">
        <v>0</v>
      </c>
      <c r="D63" s="123">
        <v>0</v>
      </c>
      <c r="E63" s="124">
        <v>0</v>
      </c>
    </row>
    <row r="64" spans="1:5" x14ac:dyDescent="0.25">
      <c r="A64" s="13"/>
      <c r="B64" s="6"/>
      <c r="C64" s="123"/>
      <c r="D64" s="123"/>
      <c r="E64" s="124"/>
    </row>
    <row r="65" spans="1:5" x14ac:dyDescent="0.25">
      <c r="A65" s="13"/>
      <c r="B65" s="6"/>
      <c r="C65" s="123"/>
      <c r="D65" s="123"/>
      <c r="E65" s="124"/>
    </row>
    <row r="66" spans="1:5" x14ac:dyDescent="0.25">
      <c r="A66" s="13"/>
      <c r="B66" s="6"/>
      <c r="C66" s="123"/>
      <c r="D66" s="123"/>
      <c r="E66" s="124"/>
    </row>
    <row r="67" spans="1:5" x14ac:dyDescent="0.25">
      <c r="A67" s="13"/>
      <c r="B67" s="6"/>
      <c r="C67" s="123"/>
      <c r="D67" s="123"/>
      <c r="E67" s="124"/>
    </row>
    <row r="68" spans="1:5" x14ac:dyDescent="0.25">
      <c r="A68" s="5" t="s">
        <v>188</v>
      </c>
      <c r="B68" s="6" t="s">
        <v>189</v>
      </c>
      <c r="C68" s="123">
        <v>0</v>
      </c>
      <c r="D68" s="123">
        <v>0</v>
      </c>
      <c r="E68" s="124">
        <v>0</v>
      </c>
    </row>
    <row r="69" spans="1:5" x14ac:dyDescent="0.25">
      <c r="A69" s="5"/>
      <c r="B69" s="6"/>
      <c r="C69" s="123"/>
      <c r="D69" s="123"/>
      <c r="E69" s="124"/>
    </row>
    <row r="70" spans="1:5" x14ac:dyDescent="0.25">
      <c r="A70" s="5"/>
      <c r="B70" s="6"/>
      <c r="C70" s="161"/>
      <c r="D70" s="161"/>
      <c r="E70" s="161"/>
    </row>
    <row r="71" spans="1:5" x14ac:dyDescent="0.25">
      <c r="A71" s="13" t="s">
        <v>190</v>
      </c>
      <c r="B71" s="6" t="s">
        <v>191</v>
      </c>
      <c r="C71" s="115">
        <v>1642000</v>
      </c>
      <c r="D71" s="115">
        <v>443000</v>
      </c>
      <c r="E71" s="115">
        <f>SUM(C71:D71)</f>
        <v>2085000</v>
      </c>
    </row>
    <row r="72" spans="1:5" s="93" customFormat="1" ht="15.75" x14ac:dyDescent="0.25">
      <c r="A72" s="20" t="s">
        <v>426</v>
      </c>
      <c r="B72" s="9" t="s">
        <v>198</v>
      </c>
      <c r="C72" s="125">
        <f>C58+C63+C68+C71</f>
        <v>1642000</v>
      </c>
      <c r="D72" s="125">
        <f>D58+D63+D68+D71</f>
        <v>443000</v>
      </c>
      <c r="E72" s="125">
        <f>SUM(C72:D72)</f>
        <v>2085000</v>
      </c>
    </row>
    <row r="73" spans="1:5" ht="15.75" x14ac:dyDescent="0.25">
      <c r="A73" s="24"/>
      <c r="B73" s="8"/>
      <c r="C73" s="123"/>
      <c r="D73" s="123"/>
      <c r="E73" s="124"/>
    </row>
    <row r="74" spans="1:5" ht="15.75" x14ac:dyDescent="0.25">
      <c r="A74" s="24"/>
      <c r="B74" s="8"/>
      <c r="C74" s="123"/>
      <c r="D74" s="123"/>
      <c r="E74" s="124"/>
    </row>
    <row r="75" spans="1:5" s="129" customFormat="1" x14ac:dyDescent="0.25">
      <c r="A75" s="13"/>
      <c r="B75" s="6"/>
      <c r="C75" s="123"/>
      <c r="D75" s="123"/>
      <c r="E75" s="124"/>
    </row>
    <row r="76" spans="1:5" ht="15.75" x14ac:dyDescent="0.25">
      <c r="A76" s="24"/>
      <c r="B76" s="8"/>
      <c r="C76" s="123"/>
      <c r="D76" s="123"/>
      <c r="E76" s="124"/>
    </row>
    <row r="77" spans="1:5" x14ac:dyDescent="0.25">
      <c r="A77" s="13" t="s">
        <v>199</v>
      </c>
      <c r="B77" s="6" t="s">
        <v>200</v>
      </c>
      <c r="C77" s="123">
        <v>18840713</v>
      </c>
      <c r="D77" s="123">
        <v>5087132</v>
      </c>
      <c r="E77" s="124">
        <f>SUM(C77:D77)</f>
        <v>23927845</v>
      </c>
    </row>
    <row r="78" spans="1:5" x14ac:dyDescent="0.25">
      <c r="A78" s="13"/>
      <c r="B78" s="6"/>
      <c r="C78" s="123"/>
      <c r="D78" s="123"/>
      <c r="E78" s="124"/>
    </row>
    <row r="79" spans="1:5" x14ac:dyDescent="0.25">
      <c r="A79" s="13"/>
      <c r="B79" s="6"/>
      <c r="C79" s="123"/>
      <c r="D79" s="123"/>
      <c r="E79" s="124"/>
    </row>
    <row r="80" spans="1:5" x14ac:dyDescent="0.25">
      <c r="A80" s="13"/>
      <c r="B80" s="6"/>
      <c r="C80" s="123"/>
      <c r="D80" s="123"/>
      <c r="E80" s="124"/>
    </row>
    <row r="81" spans="1:5" x14ac:dyDescent="0.25">
      <c r="A81" s="13"/>
      <c r="B81" s="6"/>
      <c r="C81" s="123"/>
      <c r="D81" s="123"/>
      <c r="E81" s="124"/>
    </row>
    <row r="82" spans="1:5" x14ac:dyDescent="0.25">
      <c r="A82" s="13" t="s">
        <v>201</v>
      </c>
      <c r="B82" s="6" t="s">
        <v>202</v>
      </c>
      <c r="C82" s="123">
        <v>0</v>
      </c>
      <c r="D82" s="123">
        <v>0</v>
      </c>
      <c r="E82" s="124">
        <v>0</v>
      </c>
    </row>
    <row r="83" spans="1:5" x14ac:dyDescent="0.25">
      <c r="A83" s="13"/>
      <c r="B83" s="6"/>
      <c r="C83" s="123"/>
      <c r="D83" s="123"/>
      <c r="E83" s="124"/>
    </row>
    <row r="84" spans="1:5" x14ac:dyDescent="0.25">
      <c r="A84" s="13"/>
      <c r="B84" s="6"/>
      <c r="C84" s="123"/>
      <c r="D84" s="123"/>
      <c r="E84" s="124"/>
    </row>
    <row r="85" spans="1:5" x14ac:dyDescent="0.25">
      <c r="A85" s="13"/>
      <c r="B85" s="6"/>
      <c r="C85" s="123"/>
      <c r="D85" s="123"/>
      <c r="E85" s="124"/>
    </row>
    <row r="86" spans="1:5" x14ac:dyDescent="0.25">
      <c r="A86" s="13"/>
      <c r="B86" s="6"/>
      <c r="C86" s="123"/>
      <c r="D86" s="123"/>
      <c r="E86" s="124"/>
    </row>
    <row r="87" spans="1:5" x14ac:dyDescent="0.25">
      <c r="A87" s="13" t="s">
        <v>203</v>
      </c>
      <c r="B87" s="6" t="s">
        <v>204</v>
      </c>
      <c r="C87" s="123">
        <v>0</v>
      </c>
      <c r="D87" s="123">
        <v>0</v>
      </c>
      <c r="E87" s="124">
        <v>0</v>
      </c>
    </row>
    <row r="88" spans="1:5" s="93" customFormat="1" ht="15.75" x14ac:dyDescent="0.25">
      <c r="A88" s="20" t="s">
        <v>427</v>
      </c>
      <c r="B88" s="9" t="s">
        <v>207</v>
      </c>
      <c r="C88" s="126">
        <f>C77+C82+C87</f>
        <v>18840713</v>
      </c>
      <c r="D88" s="126">
        <f>D77+D82+D87</f>
        <v>5087132</v>
      </c>
      <c r="E88" s="127">
        <f>SUM(C88:D88)</f>
        <v>23927845</v>
      </c>
    </row>
    <row r="89" spans="1:5" x14ac:dyDescent="0.25">
      <c r="A89" s="91"/>
      <c r="B89" s="91"/>
      <c r="C89" s="91"/>
      <c r="D89" s="91"/>
    </row>
    <row r="90" spans="1:5" x14ac:dyDescent="0.25">
      <c r="A90" s="91"/>
      <c r="B90" s="91"/>
      <c r="C90" s="91"/>
      <c r="D90" s="91"/>
    </row>
    <row r="91" spans="1:5" x14ac:dyDescent="0.25">
      <c r="A91" s="91"/>
      <c r="B91" s="91"/>
      <c r="C91" s="91"/>
      <c r="D91" s="91"/>
    </row>
    <row r="92" spans="1:5" x14ac:dyDescent="0.25">
      <c r="A92" s="91"/>
      <c r="B92" s="91"/>
      <c r="C92" s="91"/>
      <c r="D92" s="91"/>
    </row>
    <row r="93" spans="1:5" x14ac:dyDescent="0.25">
      <c r="A93" s="91"/>
      <c r="B93" s="91"/>
      <c r="C93" s="91"/>
      <c r="D93" s="91"/>
    </row>
    <row r="94" spans="1:5" x14ac:dyDescent="0.25">
      <c r="A94" s="91"/>
      <c r="B94" s="91"/>
      <c r="C94" s="91"/>
      <c r="D94" s="91"/>
    </row>
  </sheetData>
  <mergeCells count="3">
    <mergeCell ref="A3:E3"/>
    <mergeCell ref="A4:E4"/>
    <mergeCell ref="A1:D1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>
      <selection sqref="A1:C1"/>
    </sheetView>
  </sheetViews>
  <sheetFormatPr defaultRowHeight="15" x14ac:dyDescent="0.25"/>
  <cols>
    <col min="1" max="1" width="86.28515625" customWidth="1"/>
    <col min="2" max="2" width="26.28515625" customWidth="1"/>
    <col min="3" max="3" width="18.42578125" customWidth="1"/>
  </cols>
  <sheetData>
    <row r="1" spans="1:3" x14ac:dyDescent="0.25">
      <c r="A1" s="189" t="s">
        <v>691</v>
      </c>
      <c r="B1" s="189"/>
      <c r="C1" s="189"/>
    </row>
    <row r="3" spans="1:3" ht="25.5" customHeight="1" x14ac:dyDescent="0.25">
      <c r="A3" s="183" t="s">
        <v>668</v>
      </c>
      <c r="B3" s="188"/>
      <c r="C3" s="188"/>
    </row>
    <row r="4" spans="1:3" ht="23.25" customHeight="1" x14ac:dyDescent="0.25">
      <c r="A4" s="193" t="s">
        <v>584</v>
      </c>
      <c r="B4" s="194"/>
      <c r="C4" s="194"/>
    </row>
    <row r="5" spans="1:3" x14ac:dyDescent="0.25">
      <c r="A5" s="1"/>
    </row>
    <row r="6" spans="1:3" x14ac:dyDescent="0.25">
      <c r="A6" s="1"/>
    </row>
    <row r="7" spans="1:3" ht="60" x14ac:dyDescent="0.25">
      <c r="A7" s="164" t="s">
        <v>583</v>
      </c>
      <c r="B7" s="162" t="s">
        <v>630</v>
      </c>
      <c r="C7" s="163" t="s">
        <v>2</v>
      </c>
    </row>
    <row r="8" spans="1:3" ht="15" customHeight="1" x14ac:dyDescent="0.25">
      <c r="A8" s="51" t="s">
        <v>557</v>
      </c>
      <c r="B8" s="52">
        <v>0</v>
      </c>
      <c r="C8" s="165">
        <f t="shared" ref="C8:C34" si="0">SUM(B8:B8)</f>
        <v>0</v>
      </c>
    </row>
    <row r="9" spans="1:3" ht="15" customHeight="1" x14ac:dyDescent="0.25">
      <c r="A9" s="51" t="s">
        <v>558</v>
      </c>
      <c r="B9" s="52">
        <v>0</v>
      </c>
      <c r="C9" s="165">
        <f t="shared" si="0"/>
        <v>0</v>
      </c>
    </row>
    <row r="10" spans="1:3" ht="15" customHeight="1" x14ac:dyDescent="0.25">
      <c r="A10" s="51" t="s">
        <v>559</v>
      </c>
      <c r="B10" s="52">
        <v>0</v>
      </c>
      <c r="C10" s="165">
        <f t="shared" si="0"/>
        <v>0</v>
      </c>
    </row>
    <row r="11" spans="1:3" ht="15" customHeight="1" x14ac:dyDescent="0.25">
      <c r="A11" s="51" t="s">
        <v>560</v>
      </c>
      <c r="B11" s="52">
        <v>0</v>
      </c>
      <c r="C11" s="165">
        <f t="shared" si="0"/>
        <v>0</v>
      </c>
    </row>
    <row r="12" spans="1:3" s="93" customFormat="1" ht="15" customHeight="1" x14ac:dyDescent="0.25">
      <c r="A12" s="50" t="s">
        <v>578</v>
      </c>
      <c r="B12" s="98">
        <f>SUM(B8:B11)</f>
        <v>0</v>
      </c>
      <c r="C12" s="166">
        <f t="shared" si="0"/>
        <v>0</v>
      </c>
    </row>
    <row r="13" spans="1:3" ht="15" customHeight="1" x14ac:dyDescent="0.25">
      <c r="A13" s="51" t="s">
        <v>561</v>
      </c>
      <c r="B13" s="52">
        <v>0</v>
      </c>
      <c r="C13" s="165">
        <f t="shared" si="0"/>
        <v>0</v>
      </c>
    </row>
    <row r="14" spans="1:3" ht="33" customHeight="1" x14ac:dyDescent="0.25">
      <c r="A14" s="51" t="s">
        <v>562</v>
      </c>
      <c r="B14" s="52">
        <v>0</v>
      </c>
      <c r="C14" s="165">
        <f t="shared" si="0"/>
        <v>0</v>
      </c>
    </row>
    <row r="15" spans="1:3" ht="15" customHeight="1" x14ac:dyDescent="0.25">
      <c r="A15" s="51" t="s">
        <v>563</v>
      </c>
      <c r="B15" s="52">
        <v>0</v>
      </c>
      <c r="C15" s="165">
        <f t="shared" si="0"/>
        <v>0</v>
      </c>
    </row>
    <row r="16" spans="1:3" ht="15" customHeight="1" x14ac:dyDescent="0.25">
      <c r="A16" s="51" t="s">
        <v>564</v>
      </c>
      <c r="B16" s="52">
        <v>1</v>
      </c>
      <c r="C16" s="165">
        <f t="shared" si="0"/>
        <v>1</v>
      </c>
    </row>
    <row r="17" spans="1:3" ht="15" customHeight="1" x14ac:dyDescent="0.25">
      <c r="A17" s="51" t="s">
        <v>565</v>
      </c>
      <c r="B17" s="52">
        <v>1</v>
      </c>
      <c r="C17" s="165">
        <f t="shared" si="0"/>
        <v>1</v>
      </c>
    </row>
    <row r="18" spans="1:3" ht="15" customHeight="1" x14ac:dyDescent="0.25">
      <c r="A18" s="51" t="s">
        <v>566</v>
      </c>
      <c r="B18" s="52">
        <v>0</v>
      </c>
      <c r="C18" s="165">
        <f t="shared" si="0"/>
        <v>0</v>
      </c>
    </row>
    <row r="19" spans="1:3" ht="15" customHeight="1" x14ac:dyDescent="0.25">
      <c r="A19" s="51" t="s">
        <v>567</v>
      </c>
      <c r="B19" s="52">
        <v>0</v>
      </c>
      <c r="C19" s="165">
        <f t="shared" si="0"/>
        <v>0</v>
      </c>
    </row>
    <row r="20" spans="1:3" s="93" customFormat="1" ht="15" customHeight="1" x14ac:dyDescent="0.25">
      <c r="A20" s="50" t="s">
        <v>579</v>
      </c>
      <c r="B20" s="98">
        <f>SUM(B13:B19)</f>
        <v>2</v>
      </c>
      <c r="C20" s="166">
        <f t="shared" si="0"/>
        <v>2</v>
      </c>
    </row>
    <row r="21" spans="1:3" ht="15" customHeight="1" x14ac:dyDescent="0.25">
      <c r="A21" s="51" t="s">
        <v>568</v>
      </c>
      <c r="B21" s="52">
        <v>0</v>
      </c>
      <c r="C21" s="165">
        <f t="shared" si="0"/>
        <v>0</v>
      </c>
    </row>
    <row r="22" spans="1:3" ht="15" customHeight="1" x14ac:dyDescent="0.25">
      <c r="A22" s="51" t="s">
        <v>569</v>
      </c>
      <c r="B22" s="52">
        <v>0</v>
      </c>
      <c r="C22" s="165">
        <f t="shared" si="0"/>
        <v>0</v>
      </c>
    </row>
    <row r="23" spans="1:3" ht="15" customHeight="1" x14ac:dyDescent="0.25">
      <c r="A23" s="51" t="s">
        <v>570</v>
      </c>
      <c r="B23" s="52">
        <v>3</v>
      </c>
      <c r="C23" s="165">
        <f t="shared" si="0"/>
        <v>3</v>
      </c>
    </row>
    <row r="24" spans="1:3" s="93" customFormat="1" ht="15" customHeight="1" x14ac:dyDescent="0.25">
      <c r="A24" s="50" t="s">
        <v>580</v>
      </c>
      <c r="B24" s="98">
        <f>SUM(B21:B23)</f>
        <v>3</v>
      </c>
      <c r="C24" s="166">
        <f t="shared" si="0"/>
        <v>3</v>
      </c>
    </row>
    <row r="25" spans="1:3" ht="15" customHeight="1" x14ac:dyDescent="0.25">
      <c r="A25" s="51" t="s">
        <v>571</v>
      </c>
      <c r="B25" s="52">
        <v>1</v>
      </c>
      <c r="C25" s="165">
        <f t="shared" si="0"/>
        <v>1</v>
      </c>
    </row>
    <row r="26" spans="1:3" ht="15" customHeight="1" x14ac:dyDescent="0.25">
      <c r="A26" s="51" t="s">
        <v>572</v>
      </c>
      <c r="B26" s="52">
        <v>3</v>
      </c>
      <c r="C26" s="165">
        <f t="shared" si="0"/>
        <v>3</v>
      </c>
    </row>
    <row r="27" spans="1:3" ht="15" customHeight="1" x14ac:dyDescent="0.25">
      <c r="A27" s="51" t="s">
        <v>573</v>
      </c>
      <c r="B27" s="52">
        <v>1</v>
      </c>
      <c r="C27" s="165">
        <f t="shared" si="0"/>
        <v>1</v>
      </c>
    </row>
    <row r="28" spans="1:3" s="93" customFormat="1" ht="15" customHeight="1" x14ac:dyDescent="0.25">
      <c r="A28" s="50" t="s">
        <v>581</v>
      </c>
      <c r="B28" s="98">
        <f>SUM(B25:B27)</f>
        <v>5</v>
      </c>
      <c r="C28" s="166">
        <f t="shared" si="0"/>
        <v>5</v>
      </c>
    </row>
    <row r="29" spans="1:3" s="93" customFormat="1" ht="37.5" customHeight="1" x14ac:dyDescent="0.25">
      <c r="A29" s="50" t="s">
        <v>582</v>
      </c>
      <c r="B29" s="3">
        <f>SUM(B28,B24,B20,B12)</f>
        <v>10</v>
      </c>
      <c r="C29" s="166">
        <f t="shared" si="0"/>
        <v>10</v>
      </c>
    </row>
    <row r="30" spans="1:3" ht="30" customHeight="1" x14ac:dyDescent="0.25">
      <c r="A30" s="51" t="s">
        <v>574</v>
      </c>
      <c r="B30" s="52">
        <v>0</v>
      </c>
      <c r="C30" s="165">
        <f t="shared" si="0"/>
        <v>0</v>
      </c>
    </row>
    <row r="31" spans="1:3" ht="32.25" customHeight="1" x14ac:dyDescent="0.25">
      <c r="A31" s="51" t="s">
        <v>575</v>
      </c>
      <c r="B31" s="52">
        <v>0</v>
      </c>
      <c r="C31" s="165">
        <f t="shared" si="0"/>
        <v>0</v>
      </c>
    </row>
    <row r="32" spans="1:3" ht="33.75" customHeight="1" x14ac:dyDescent="0.25">
      <c r="A32" s="51" t="s">
        <v>576</v>
      </c>
      <c r="B32" s="52">
        <v>0</v>
      </c>
      <c r="C32" s="165">
        <f t="shared" si="0"/>
        <v>0</v>
      </c>
    </row>
    <row r="33" spans="1:3" ht="18.75" customHeight="1" x14ac:dyDescent="0.25">
      <c r="A33" s="51" t="s">
        <v>577</v>
      </c>
      <c r="B33" s="52">
        <v>0</v>
      </c>
      <c r="C33" s="165">
        <f t="shared" si="0"/>
        <v>0</v>
      </c>
    </row>
    <row r="34" spans="1:3" s="93" customFormat="1" ht="33" customHeight="1" x14ac:dyDescent="0.25">
      <c r="A34" s="50" t="s">
        <v>45</v>
      </c>
      <c r="B34" s="98">
        <f>SUM(B30:B33)</f>
        <v>0</v>
      </c>
      <c r="C34" s="166">
        <f t="shared" si="0"/>
        <v>0</v>
      </c>
    </row>
    <row r="35" spans="1:3" x14ac:dyDescent="0.25">
      <c r="A35" s="190"/>
      <c r="B35" s="191"/>
    </row>
    <row r="36" spans="1:3" x14ac:dyDescent="0.25">
      <c r="A36" s="192"/>
      <c r="B36" s="191"/>
    </row>
  </sheetData>
  <mergeCells count="5">
    <mergeCell ref="A1:C1"/>
    <mergeCell ref="A35:B35"/>
    <mergeCell ref="A36:B36"/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sqref="A1:B1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189" t="s">
        <v>692</v>
      </c>
      <c r="B1" s="189"/>
    </row>
    <row r="3" spans="1:7" ht="27" customHeight="1" x14ac:dyDescent="0.25">
      <c r="A3" s="183" t="s">
        <v>668</v>
      </c>
      <c r="B3" s="188"/>
    </row>
    <row r="4" spans="1:7" ht="71.25" customHeight="1" x14ac:dyDescent="0.25">
      <c r="A4" s="186" t="s">
        <v>676</v>
      </c>
      <c r="B4" s="193"/>
      <c r="C4" s="63"/>
      <c r="D4" s="63"/>
      <c r="E4" s="63"/>
      <c r="F4" s="63"/>
      <c r="G4" s="63"/>
    </row>
    <row r="5" spans="1:7" ht="24" customHeight="1" x14ac:dyDescent="0.25">
      <c r="A5" s="59"/>
      <c r="B5" s="59"/>
      <c r="C5" s="63"/>
      <c r="D5" s="63"/>
      <c r="E5" s="63"/>
      <c r="F5" s="63"/>
      <c r="G5" s="63"/>
    </row>
    <row r="6" spans="1:7" ht="22.5" customHeight="1" x14ac:dyDescent="0.25">
      <c r="A6" s="4" t="s">
        <v>1</v>
      </c>
    </row>
    <row r="7" spans="1:7" ht="18" x14ac:dyDescent="0.25">
      <c r="A7" s="39" t="s">
        <v>3</v>
      </c>
      <c r="B7" s="38" t="s">
        <v>9</v>
      </c>
    </row>
    <row r="8" spans="1:7" x14ac:dyDescent="0.25">
      <c r="A8" s="37" t="s">
        <v>64</v>
      </c>
      <c r="B8" s="37"/>
    </row>
    <row r="9" spans="1:7" x14ac:dyDescent="0.25">
      <c r="A9" s="64" t="s">
        <v>65</v>
      </c>
      <c r="B9" s="37"/>
    </row>
    <row r="10" spans="1:7" x14ac:dyDescent="0.25">
      <c r="A10" s="37" t="s">
        <v>66</v>
      </c>
      <c r="B10" s="116"/>
    </row>
    <row r="11" spans="1:7" x14ac:dyDescent="0.25">
      <c r="A11" s="37" t="s">
        <v>67</v>
      </c>
      <c r="B11" s="116"/>
    </row>
    <row r="12" spans="1:7" x14ac:dyDescent="0.25">
      <c r="A12" s="37" t="s">
        <v>68</v>
      </c>
      <c r="B12" s="116"/>
    </row>
    <row r="13" spans="1:7" x14ac:dyDescent="0.25">
      <c r="A13" s="37" t="s">
        <v>69</v>
      </c>
      <c r="B13" s="116"/>
    </row>
    <row r="14" spans="1:7" x14ac:dyDescent="0.25">
      <c r="A14" s="37" t="s">
        <v>70</v>
      </c>
      <c r="B14" s="116"/>
    </row>
    <row r="15" spans="1:7" x14ac:dyDescent="0.25">
      <c r="A15" s="37" t="s">
        <v>71</v>
      </c>
      <c r="B15" s="116"/>
    </row>
    <row r="16" spans="1:7" s="93" customFormat="1" x14ac:dyDescent="0.25">
      <c r="A16" s="100" t="s">
        <v>12</v>
      </c>
      <c r="B16" s="117"/>
    </row>
    <row r="17" spans="1:2" ht="30" x14ac:dyDescent="0.25">
      <c r="A17" s="65" t="s">
        <v>4</v>
      </c>
      <c r="B17" s="116"/>
    </row>
    <row r="18" spans="1:2" ht="30" x14ac:dyDescent="0.25">
      <c r="A18" s="65" t="s">
        <v>5</v>
      </c>
      <c r="B18" s="116"/>
    </row>
    <row r="19" spans="1:2" x14ac:dyDescent="0.25">
      <c r="A19" s="66" t="s">
        <v>6</v>
      </c>
      <c r="B19" s="37"/>
    </row>
    <row r="20" spans="1:2" x14ac:dyDescent="0.25">
      <c r="A20" s="66" t="s">
        <v>7</v>
      </c>
      <c r="B20" s="37"/>
    </row>
    <row r="21" spans="1:2" x14ac:dyDescent="0.25">
      <c r="A21" s="37" t="s">
        <v>10</v>
      </c>
      <c r="B21" s="37"/>
    </row>
    <row r="22" spans="1:2" s="93" customFormat="1" x14ac:dyDescent="0.25">
      <c r="A22" s="43" t="s">
        <v>8</v>
      </c>
      <c r="B22" s="97"/>
    </row>
    <row r="23" spans="1:2" s="93" customFormat="1" ht="31.5" x14ac:dyDescent="0.25">
      <c r="A23" s="67" t="s">
        <v>11</v>
      </c>
      <c r="B23" s="23"/>
    </row>
    <row r="24" spans="1:2" s="93" customFormat="1" ht="15.75" x14ac:dyDescent="0.25">
      <c r="A24" s="95" t="s">
        <v>556</v>
      </c>
      <c r="B24" s="95"/>
    </row>
    <row r="27" spans="1:2" ht="18" x14ac:dyDescent="0.25">
      <c r="A27" s="39" t="s">
        <v>3</v>
      </c>
      <c r="B27" s="38" t="s">
        <v>9</v>
      </c>
    </row>
    <row r="28" spans="1:2" x14ac:dyDescent="0.25">
      <c r="A28" s="37" t="s">
        <v>64</v>
      </c>
      <c r="B28" s="37"/>
    </row>
    <row r="29" spans="1:2" x14ac:dyDescent="0.25">
      <c r="A29" s="64" t="s">
        <v>65</v>
      </c>
      <c r="B29" s="37"/>
    </row>
    <row r="30" spans="1:2" x14ac:dyDescent="0.25">
      <c r="A30" s="37" t="s">
        <v>66</v>
      </c>
      <c r="B30" s="37"/>
    </row>
    <row r="31" spans="1:2" x14ac:dyDescent="0.25">
      <c r="A31" s="37" t="s">
        <v>67</v>
      </c>
      <c r="B31" s="37"/>
    </row>
    <row r="32" spans="1:2" x14ac:dyDescent="0.25">
      <c r="A32" s="37" t="s">
        <v>68</v>
      </c>
      <c r="B32" s="37"/>
    </row>
    <row r="33" spans="1:2" x14ac:dyDescent="0.25">
      <c r="A33" s="37" t="s">
        <v>69</v>
      </c>
      <c r="B33" s="37"/>
    </row>
    <row r="34" spans="1:2" x14ac:dyDescent="0.25">
      <c r="A34" s="37" t="s">
        <v>70</v>
      </c>
      <c r="B34" s="37"/>
    </row>
    <row r="35" spans="1:2" x14ac:dyDescent="0.25">
      <c r="A35" s="37" t="s">
        <v>71</v>
      </c>
      <c r="B35" s="37"/>
    </row>
    <row r="36" spans="1:2" s="93" customFormat="1" x14ac:dyDescent="0.25">
      <c r="A36" s="100" t="s">
        <v>12</v>
      </c>
      <c r="B36" s="100">
        <f>SUM(B28:B35)</f>
        <v>0</v>
      </c>
    </row>
    <row r="37" spans="1:2" ht="30" x14ac:dyDescent="0.25">
      <c r="A37" s="65" t="s">
        <v>4</v>
      </c>
      <c r="B37" s="37"/>
    </row>
    <row r="38" spans="1:2" ht="30" x14ac:dyDescent="0.25">
      <c r="A38" s="65" t="s">
        <v>5</v>
      </c>
      <c r="B38" s="37"/>
    </row>
    <row r="39" spans="1:2" x14ac:dyDescent="0.25">
      <c r="A39" s="66" t="s">
        <v>6</v>
      </c>
      <c r="B39" s="37"/>
    </row>
    <row r="40" spans="1:2" x14ac:dyDescent="0.25">
      <c r="A40" s="66" t="s">
        <v>7</v>
      </c>
      <c r="B40" s="37"/>
    </row>
    <row r="41" spans="1:2" x14ac:dyDescent="0.25">
      <c r="A41" s="37" t="s">
        <v>10</v>
      </c>
      <c r="B41" s="37"/>
    </row>
    <row r="42" spans="1:2" s="93" customFormat="1" x14ac:dyDescent="0.25">
      <c r="A42" s="43" t="s">
        <v>8</v>
      </c>
      <c r="B42" s="97">
        <f>SUM(B37:B41)</f>
        <v>0</v>
      </c>
    </row>
    <row r="43" spans="1:2" s="93" customFormat="1" ht="31.5" x14ac:dyDescent="0.25">
      <c r="A43" s="67" t="s">
        <v>11</v>
      </c>
      <c r="B43" s="23"/>
    </row>
    <row r="44" spans="1:2" s="93" customFormat="1" ht="15.75" x14ac:dyDescent="0.25">
      <c r="A44" s="95" t="s">
        <v>556</v>
      </c>
      <c r="B44" s="95">
        <f>SUM(B42,B43,)</f>
        <v>0</v>
      </c>
    </row>
  </sheetData>
  <mergeCells count="3">
    <mergeCell ref="A4:B4"/>
    <mergeCell ref="A3:B3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activeCell="H1" sqref="H1:J1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2" ht="30" customHeight="1" x14ac:dyDescent="0.25">
      <c r="H1" s="195" t="s">
        <v>693</v>
      </c>
      <c r="I1" s="195"/>
      <c r="J1" s="195"/>
    </row>
    <row r="2" spans="1:12" ht="46.5" customHeight="1" x14ac:dyDescent="0.25">
      <c r="A2" s="183" t="s">
        <v>668</v>
      </c>
      <c r="B2" s="188"/>
      <c r="C2" s="188"/>
      <c r="D2" s="188"/>
      <c r="E2" s="188"/>
      <c r="F2" s="188"/>
      <c r="G2" s="188"/>
      <c r="H2" s="188"/>
      <c r="I2" s="188"/>
      <c r="J2" s="188"/>
    </row>
    <row r="3" spans="1:12" ht="16.5" customHeight="1" x14ac:dyDescent="0.25">
      <c r="A3" s="186" t="s">
        <v>46</v>
      </c>
      <c r="B3" s="184"/>
      <c r="C3" s="184"/>
      <c r="D3" s="184"/>
      <c r="E3" s="184"/>
      <c r="F3" s="184"/>
      <c r="G3" s="184"/>
      <c r="H3" s="184"/>
      <c r="I3" s="184"/>
      <c r="J3" s="184"/>
    </row>
    <row r="4" spans="1:12" ht="18" x14ac:dyDescent="0.25">
      <c r="A4" s="104"/>
      <c r="B4" s="103"/>
      <c r="C4" s="103"/>
      <c r="D4" s="103"/>
      <c r="E4" s="103"/>
      <c r="F4" s="103"/>
      <c r="G4" s="103"/>
      <c r="H4" s="103"/>
      <c r="I4" s="103"/>
      <c r="J4" s="103"/>
    </row>
    <row r="5" spans="1:12" ht="61.5" customHeight="1" x14ac:dyDescent="0.25">
      <c r="A5" s="91" t="s">
        <v>1</v>
      </c>
    </row>
    <row r="6" spans="1:12" ht="60" x14ac:dyDescent="0.3">
      <c r="A6" s="2" t="s">
        <v>82</v>
      </c>
      <c r="B6" s="3" t="s">
        <v>83</v>
      </c>
      <c r="C6" s="88" t="s">
        <v>640</v>
      </c>
      <c r="D6" s="88" t="s">
        <v>643</v>
      </c>
      <c r="E6" s="88" t="s">
        <v>644</v>
      </c>
      <c r="F6" s="88" t="s">
        <v>645</v>
      </c>
      <c r="G6" s="88" t="s">
        <v>648</v>
      </c>
      <c r="H6" s="88" t="s">
        <v>641</v>
      </c>
      <c r="I6" s="88" t="s">
        <v>642</v>
      </c>
      <c r="J6" s="88" t="s">
        <v>646</v>
      </c>
    </row>
    <row r="7" spans="1:12" ht="25.5" x14ac:dyDescent="0.25">
      <c r="A7" s="109"/>
      <c r="B7" s="109"/>
      <c r="C7" s="109"/>
      <c r="D7" s="109"/>
      <c r="E7" s="109"/>
      <c r="F7" s="57" t="s">
        <v>649</v>
      </c>
      <c r="G7" s="56"/>
      <c r="H7" s="109"/>
      <c r="I7" s="109"/>
      <c r="J7" s="109"/>
    </row>
    <row r="8" spans="1:12" x14ac:dyDescent="0.25">
      <c r="A8" s="109"/>
      <c r="B8" s="109"/>
      <c r="C8" s="109"/>
      <c r="D8" s="109"/>
      <c r="E8" s="109"/>
      <c r="F8" s="109"/>
      <c r="G8" s="109"/>
      <c r="H8" s="109"/>
      <c r="I8" s="109"/>
      <c r="J8" s="109"/>
    </row>
    <row r="9" spans="1:12" x14ac:dyDescent="0.25">
      <c r="A9" s="109"/>
      <c r="B9" s="109"/>
      <c r="C9" s="109"/>
      <c r="D9" s="109"/>
      <c r="E9" s="109"/>
      <c r="F9" s="109"/>
      <c r="G9" s="109"/>
      <c r="H9" s="109"/>
      <c r="I9" s="109"/>
      <c r="J9" s="109"/>
    </row>
    <row r="10" spans="1:12" x14ac:dyDescent="0.25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L10" s="119"/>
    </row>
    <row r="11" spans="1:12" x14ac:dyDescent="0.25">
      <c r="A11" s="13" t="s">
        <v>185</v>
      </c>
      <c r="B11" s="6" t="s">
        <v>186</v>
      </c>
      <c r="C11" s="109"/>
      <c r="D11" s="109"/>
      <c r="E11" s="109"/>
      <c r="F11" s="109"/>
      <c r="G11" s="109"/>
      <c r="H11" s="109"/>
      <c r="I11" s="109"/>
      <c r="J11" s="109"/>
    </row>
    <row r="12" spans="1:12" x14ac:dyDescent="0.25">
      <c r="A12" s="13"/>
      <c r="B12" s="6"/>
      <c r="C12" s="109"/>
      <c r="D12" s="109"/>
      <c r="E12" s="109"/>
      <c r="F12" s="109"/>
      <c r="G12" s="109"/>
      <c r="H12" s="109"/>
      <c r="I12" s="109"/>
      <c r="J12" s="109"/>
    </row>
    <row r="13" spans="1:12" x14ac:dyDescent="0.25">
      <c r="A13" s="13"/>
      <c r="B13" s="6"/>
      <c r="C13" s="109"/>
      <c r="D13" s="109"/>
      <c r="E13" s="109"/>
      <c r="F13" s="109"/>
      <c r="G13" s="109"/>
      <c r="H13" s="109"/>
      <c r="I13" s="109"/>
      <c r="J13" s="109"/>
    </row>
    <row r="14" spans="1:12" x14ac:dyDescent="0.25">
      <c r="A14" s="13"/>
      <c r="B14" s="6"/>
      <c r="C14" s="109"/>
      <c r="D14" s="109"/>
      <c r="E14" s="109"/>
      <c r="F14" s="109"/>
      <c r="G14" s="109"/>
      <c r="H14" s="109"/>
      <c r="I14" s="109"/>
      <c r="J14" s="109"/>
    </row>
    <row r="15" spans="1:12" x14ac:dyDescent="0.25">
      <c r="A15" s="13"/>
      <c r="B15" s="6"/>
      <c r="C15" s="109"/>
      <c r="D15" s="109"/>
      <c r="E15" s="109"/>
      <c r="F15" s="109"/>
      <c r="G15" s="109"/>
      <c r="H15" s="109"/>
      <c r="I15" s="109"/>
      <c r="J15" s="109"/>
    </row>
    <row r="16" spans="1:12" x14ac:dyDescent="0.25">
      <c r="A16" s="13" t="s">
        <v>425</v>
      </c>
      <c r="B16" s="6" t="s">
        <v>187</v>
      </c>
      <c r="C16" s="109"/>
      <c r="D16" s="109"/>
      <c r="E16" s="109"/>
      <c r="F16" s="109"/>
      <c r="G16" s="109"/>
      <c r="H16" s="109"/>
      <c r="I16" s="109"/>
      <c r="J16" s="109"/>
    </row>
    <row r="17" spans="1:10" x14ac:dyDescent="0.25">
      <c r="A17" s="13"/>
      <c r="B17" s="6"/>
      <c r="C17" s="109"/>
      <c r="D17" s="109"/>
      <c r="E17" s="109"/>
      <c r="F17" s="109"/>
      <c r="G17" s="109"/>
      <c r="H17" s="109"/>
      <c r="I17" s="109"/>
      <c r="J17" s="109"/>
    </row>
    <row r="18" spans="1:10" x14ac:dyDescent="0.25">
      <c r="A18" s="13"/>
      <c r="B18" s="6"/>
      <c r="C18" s="109"/>
      <c r="D18" s="109"/>
      <c r="E18" s="109"/>
      <c r="F18" s="109"/>
      <c r="G18" s="109"/>
      <c r="H18" s="109"/>
      <c r="I18" s="109"/>
      <c r="J18" s="109"/>
    </row>
    <row r="19" spans="1:10" x14ac:dyDescent="0.25">
      <c r="A19" s="13"/>
      <c r="B19" s="6"/>
      <c r="C19" s="109"/>
      <c r="D19" s="109"/>
      <c r="E19" s="109"/>
      <c r="F19" s="109"/>
      <c r="G19" s="109"/>
      <c r="H19" s="109"/>
      <c r="I19" s="109"/>
      <c r="J19" s="109"/>
    </row>
    <row r="20" spans="1:10" x14ac:dyDescent="0.25">
      <c r="A20" s="13"/>
      <c r="B20" s="6"/>
      <c r="C20" s="109"/>
      <c r="D20" s="109"/>
      <c r="E20" s="109"/>
      <c r="F20" s="109"/>
      <c r="G20" s="109"/>
      <c r="H20" s="109"/>
      <c r="I20" s="109"/>
      <c r="J20" s="109"/>
    </row>
    <row r="21" spans="1:10" x14ac:dyDescent="0.25">
      <c r="A21" s="5" t="s">
        <v>188</v>
      </c>
      <c r="B21" s="6" t="s">
        <v>189</v>
      </c>
      <c r="C21" s="109"/>
      <c r="D21" s="109"/>
      <c r="E21" s="109"/>
      <c r="F21" s="109"/>
      <c r="G21" s="109"/>
      <c r="H21" s="109"/>
      <c r="I21" s="109"/>
      <c r="J21" s="109"/>
    </row>
    <row r="22" spans="1:10" x14ac:dyDescent="0.25">
      <c r="A22" s="5"/>
      <c r="B22" s="6"/>
      <c r="C22" s="109"/>
      <c r="D22" s="109"/>
      <c r="E22" s="109"/>
      <c r="F22" s="109"/>
      <c r="G22" s="109"/>
      <c r="H22" s="110"/>
      <c r="I22" s="110"/>
      <c r="J22" s="118"/>
    </row>
    <row r="23" spans="1:10" x14ac:dyDescent="0.25">
      <c r="A23" s="5"/>
      <c r="B23" s="6"/>
      <c r="C23" s="109"/>
      <c r="D23" s="109"/>
      <c r="E23" s="109"/>
      <c r="F23" s="109"/>
      <c r="G23" s="109"/>
      <c r="H23" s="110"/>
      <c r="I23" s="110"/>
      <c r="J23" s="118"/>
    </row>
    <row r="24" spans="1:10" x14ac:dyDescent="0.25">
      <c r="A24" s="13" t="s">
        <v>190</v>
      </c>
      <c r="B24" s="6" t="s">
        <v>191</v>
      </c>
      <c r="C24" s="109"/>
      <c r="D24" s="109"/>
      <c r="E24" s="109"/>
      <c r="F24" s="109"/>
      <c r="G24" s="109"/>
      <c r="H24" s="109"/>
      <c r="I24" s="109"/>
      <c r="J24" s="118"/>
    </row>
    <row r="25" spans="1:10" x14ac:dyDescent="0.25">
      <c r="A25" s="13"/>
      <c r="B25" s="6"/>
      <c r="C25" s="109"/>
      <c r="D25" s="109"/>
      <c r="E25" s="109"/>
      <c r="F25" s="109"/>
      <c r="G25" s="109"/>
      <c r="H25" s="109"/>
      <c r="I25" s="109"/>
      <c r="J25" s="109"/>
    </row>
    <row r="26" spans="1:10" x14ac:dyDescent="0.25">
      <c r="A26" s="13"/>
      <c r="B26" s="6"/>
      <c r="C26" s="109"/>
      <c r="D26" s="109"/>
      <c r="E26" s="109"/>
      <c r="F26" s="109"/>
      <c r="G26" s="109"/>
      <c r="H26" s="109"/>
      <c r="I26" s="109"/>
      <c r="J26" s="109"/>
    </row>
    <row r="27" spans="1:10" x14ac:dyDescent="0.25">
      <c r="A27" s="13" t="s">
        <v>192</v>
      </c>
      <c r="B27" s="6" t="s">
        <v>193</v>
      </c>
      <c r="C27" s="109"/>
      <c r="D27" s="109"/>
      <c r="E27" s="109"/>
      <c r="F27" s="109"/>
      <c r="G27" s="109"/>
      <c r="H27" s="109"/>
      <c r="I27" s="109"/>
      <c r="J27" s="109"/>
    </row>
    <row r="28" spans="1:10" x14ac:dyDescent="0.25">
      <c r="A28" s="13"/>
      <c r="B28" s="6"/>
      <c r="C28" s="109"/>
      <c r="D28" s="109"/>
      <c r="E28" s="109"/>
      <c r="F28" s="109"/>
      <c r="G28" s="109"/>
      <c r="H28" s="109"/>
      <c r="I28" s="109"/>
      <c r="J28" s="109"/>
    </row>
    <row r="29" spans="1:10" x14ac:dyDescent="0.25">
      <c r="A29" s="13"/>
      <c r="B29" s="6"/>
      <c r="C29" s="109"/>
      <c r="D29" s="109"/>
      <c r="E29" s="109"/>
      <c r="F29" s="109"/>
      <c r="G29" s="109"/>
      <c r="H29" s="109"/>
      <c r="I29" s="109"/>
      <c r="J29" s="109"/>
    </row>
    <row r="30" spans="1:10" x14ac:dyDescent="0.25">
      <c r="A30" s="5" t="s">
        <v>194</v>
      </c>
      <c r="B30" s="6" t="s">
        <v>195</v>
      </c>
      <c r="C30" s="109"/>
      <c r="D30" s="109"/>
      <c r="E30" s="109"/>
      <c r="F30" s="109"/>
      <c r="G30" s="109"/>
      <c r="H30" s="109"/>
      <c r="I30" s="109"/>
      <c r="J30" s="109"/>
    </row>
    <row r="31" spans="1:10" s="93" customFormat="1" x14ac:dyDescent="0.25">
      <c r="A31" s="5" t="s">
        <v>196</v>
      </c>
      <c r="B31" s="6" t="s">
        <v>197</v>
      </c>
      <c r="C31" s="109"/>
      <c r="D31" s="109"/>
      <c r="E31" s="109"/>
      <c r="F31" s="109"/>
      <c r="G31" s="109"/>
      <c r="H31" s="109"/>
      <c r="I31" s="109"/>
      <c r="J31" s="109"/>
    </row>
    <row r="32" spans="1:10" ht="15.75" x14ac:dyDescent="0.25">
      <c r="A32" s="20" t="s">
        <v>426</v>
      </c>
      <c r="B32" s="9" t="s">
        <v>198</v>
      </c>
      <c r="C32" s="97">
        <f>SUM(C11,C16,C21,C24,C27,C30,C31,)</f>
        <v>0</v>
      </c>
      <c r="D32" s="97">
        <f t="shared" ref="D32:J32" si="0">SUM(D11,D16,D21,D24,D27,D30,D31,)</f>
        <v>0</v>
      </c>
      <c r="E32" s="97">
        <f t="shared" si="0"/>
        <v>0</v>
      </c>
      <c r="F32" s="97">
        <f t="shared" si="0"/>
        <v>0</v>
      </c>
      <c r="G32" s="97">
        <f t="shared" si="0"/>
        <v>0</v>
      </c>
      <c r="H32" s="97">
        <f t="shared" si="0"/>
        <v>0</v>
      </c>
      <c r="I32" s="97">
        <f t="shared" si="0"/>
        <v>0</v>
      </c>
      <c r="J32" s="97">
        <f t="shared" si="0"/>
        <v>0</v>
      </c>
    </row>
    <row r="33" spans="1:10" ht="15.75" x14ac:dyDescent="0.25">
      <c r="A33" s="24"/>
      <c r="B33" s="8"/>
      <c r="C33" s="109"/>
      <c r="D33" s="109"/>
      <c r="E33" s="109"/>
      <c r="F33" s="109"/>
      <c r="G33" s="109"/>
      <c r="H33" s="109"/>
      <c r="I33" s="109"/>
      <c r="J33" s="109"/>
    </row>
    <row r="34" spans="1:10" ht="15.75" x14ac:dyDescent="0.25">
      <c r="A34" s="24"/>
      <c r="B34" s="8"/>
      <c r="C34" s="109"/>
      <c r="D34" s="109"/>
      <c r="E34" s="109"/>
      <c r="F34" s="109"/>
      <c r="G34" s="109"/>
      <c r="H34" s="109"/>
      <c r="I34" s="109"/>
      <c r="J34" s="109"/>
    </row>
    <row r="35" spans="1:10" ht="15.75" x14ac:dyDescent="0.25">
      <c r="A35" s="24"/>
      <c r="B35" s="8"/>
      <c r="C35" s="109"/>
      <c r="D35" s="109"/>
      <c r="E35" s="109"/>
      <c r="F35" s="109"/>
      <c r="G35" s="109"/>
      <c r="H35" s="109"/>
      <c r="I35" s="109"/>
      <c r="J35" s="109"/>
    </row>
    <row r="36" spans="1:10" ht="15.75" x14ac:dyDescent="0.25">
      <c r="A36" s="24"/>
      <c r="B36" s="8"/>
      <c r="C36" s="109"/>
      <c r="D36" s="109"/>
      <c r="E36" s="109"/>
      <c r="F36" s="109"/>
      <c r="G36" s="109"/>
      <c r="H36" s="109"/>
      <c r="I36" s="109"/>
      <c r="J36" s="109"/>
    </row>
    <row r="37" spans="1:10" x14ac:dyDescent="0.25">
      <c r="A37" s="13" t="s">
        <v>199</v>
      </c>
      <c r="B37" s="6" t="s">
        <v>200</v>
      </c>
      <c r="C37" s="109"/>
      <c r="D37" s="109"/>
      <c r="E37" s="109"/>
      <c r="F37" s="109"/>
      <c r="G37" s="109"/>
      <c r="H37" s="109"/>
      <c r="I37" s="109"/>
      <c r="J37" s="109"/>
    </row>
    <row r="38" spans="1:10" x14ac:dyDescent="0.25">
      <c r="A38" s="13"/>
      <c r="B38" s="6"/>
      <c r="C38" s="109"/>
      <c r="D38" s="109"/>
      <c r="E38" s="109"/>
      <c r="F38" s="109"/>
      <c r="G38" s="109"/>
      <c r="H38" s="109"/>
      <c r="I38" s="109"/>
      <c r="J38" s="109"/>
    </row>
    <row r="39" spans="1:10" x14ac:dyDescent="0.25">
      <c r="A39" s="13"/>
      <c r="B39" s="6"/>
      <c r="C39" s="109"/>
      <c r="D39" s="109"/>
      <c r="E39" s="109"/>
      <c r="F39" s="109"/>
      <c r="G39" s="109"/>
      <c r="H39" s="109"/>
      <c r="I39" s="109"/>
      <c r="J39" s="109"/>
    </row>
    <row r="40" spans="1:10" x14ac:dyDescent="0.25">
      <c r="A40" s="13"/>
      <c r="B40" s="6"/>
      <c r="C40" s="109"/>
      <c r="D40" s="109"/>
      <c r="E40" s="109"/>
      <c r="F40" s="109"/>
      <c r="G40" s="109"/>
      <c r="H40" s="109"/>
      <c r="I40" s="109"/>
      <c r="J40" s="109"/>
    </row>
    <row r="41" spans="1:10" x14ac:dyDescent="0.25">
      <c r="A41" s="13"/>
      <c r="B41" s="6"/>
      <c r="C41" s="109"/>
      <c r="D41" s="109"/>
      <c r="E41" s="109"/>
      <c r="F41" s="109"/>
      <c r="G41" s="109"/>
      <c r="H41" s="109"/>
      <c r="I41" s="109"/>
      <c r="J41" s="109"/>
    </row>
    <row r="42" spans="1:10" x14ac:dyDescent="0.25">
      <c r="A42" s="13" t="s">
        <v>201</v>
      </c>
      <c r="B42" s="6" t="s">
        <v>202</v>
      </c>
      <c r="C42" s="109"/>
      <c r="D42" s="109"/>
      <c r="E42" s="109"/>
      <c r="F42" s="109"/>
      <c r="G42" s="109"/>
      <c r="H42" s="109"/>
      <c r="I42" s="109"/>
      <c r="J42" s="109"/>
    </row>
    <row r="43" spans="1:10" x14ac:dyDescent="0.25">
      <c r="A43" s="13"/>
      <c r="B43" s="6"/>
      <c r="C43" s="109"/>
      <c r="D43" s="109"/>
      <c r="E43" s="109"/>
      <c r="F43" s="109"/>
      <c r="G43" s="109"/>
      <c r="H43" s="109"/>
      <c r="I43" s="109"/>
      <c r="J43" s="109"/>
    </row>
    <row r="44" spans="1:10" x14ac:dyDescent="0.25">
      <c r="A44" s="13"/>
      <c r="B44" s="6"/>
      <c r="C44" s="109"/>
      <c r="D44" s="109"/>
      <c r="E44" s="109"/>
      <c r="F44" s="109"/>
      <c r="G44" s="109"/>
      <c r="H44" s="109"/>
      <c r="I44" s="109"/>
      <c r="J44" s="109"/>
    </row>
    <row r="45" spans="1:10" x14ac:dyDescent="0.25">
      <c r="A45" s="13"/>
      <c r="B45" s="6"/>
      <c r="C45" s="109"/>
      <c r="D45" s="109"/>
      <c r="E45" s="109"/>
      <c r="F45" s="109"/>
      <c r="G45" s="109"/>
      <c r="H45" s="109"/>
      <c r="I45" s="109"/>
      <c r="J45" s="109"/>
    </row>
    <row r="46" spans="1:10" x14ac:dyDescent="0.25">
      <c r="A46" s="13"/>
      <c r="B46" s="6"/>
      <c r="C46" s="109"/>
      <c r="D46" s="109"/>
      <c r="E46" s="109"/>
      <c r="F46" s="109"/>
      <c r="G46" s="109"/>
      <c r="H46" s="109"/>
      <c r="I46" s="109"/>
      <c r="J46" s="109"/>
    </row>
    <row r="47" spans="1:10" x14ac:dyDescent="0.25">
      <c r="A47" s="13" t="s">
        <v>203</v>
      </c>
      <c r="B47" s="6" t="s">
        <v>204</v>
      </c>
      <c r="C47" s="109"/>
      <c r="D47" s="109"/>
      <c r="E47" s="109"/>
      <c r="F47" s="109"/>
      <c r="G47" s="109"/>
      <c r="H47" s="109"/>
      <c r="I47" s="109"/>
      <c r="J47" s="109"/>
    </row>
    <row r="48" spans="1:10" s="93" customFormat="1" x14ac:dyDescent="0.25">
      <c r="A48" s="13" t="s">
        <v>205</v>
      </c>
      <c r="B48" s="6" t="s">
        <v>206</v>
      </c>
      <c r="C48" s="109"/>
      <c r="D48" s="109"/>
      <c r="E48" s="109"/>
      <c r="F48" s="109"/>
      <c r="G48" s="109"/>
      <c r="H48" s="109"/>
      <c r="I48" s="109"/>
      <c r="J48" s="109"/>
    </row>
    <row r="49" spans="1:10" s="93" customFormat="1" ht="15.75" x14ac:dyDescent="0.25">
      <c r="A49" s="20" t="s">
        <v>427</v>
      </c>
      <c r="B49" s="9" t="s">
        <v>207</v>
      </c>
      <c r="C49" s="97">
        <f>SUM(C37,C42,C47,C48,)</f>
        <v>0</v>
      </c>
      <c r="D49" s="97">
        <f t="shared" ref="D49:J49" si="1">SUM(D37,D42,D47,D48,)</f>
        <v>0</v>
      </c>
      <c r="E49" s="97">
        <f t="shared" si="1"/>
        <v>0</v>
      </c>
      <c r="F49" s="97">
        <f t="shared" si="1"/>
        <v>0</v>
      </c>
      <c r="G49" s="97">
        <f t="shared" si="1"/>
        <v>0</v>
      </c>
      <c r="H49" s="97">
        <f t="shared" si="1"/>
        <v>0</v>
      </c>
      <c r="I49" s="97">
        <f t="shared" si="1"/>
        <v>0</v>
      </c>
      <c r="J49" s="97">
        <f t="shared" si="1"/>
        <v>0</v>
      </c>
    </row>
    <row r="50" spans="1:10" ht="78.75" x14ac:dyDescent="0.25">
      <c r="A50" s="101" t="s">
        <v>53</v>
      </c>
      <c r="B50" s="99"/>
      <c r="C50" s="99"/>
      <c r="D50" s="99"/>
      <c r="E50" s="99"/>
      <c r="F50" s="99"/>
      <c r="G50" s="99"/>
      <c r="H50" s="99"/>
      <c r="I50" s="99"/>
      <c r="J50" s="99"/>
    </row>
    <row r="51" spans="1:10" ht="15.75" x14ac:dyDescent="0.3">
      <c r="A51" s="88" t="s">
        <v>54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88" t="s">
        <v>54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88" t="s">
        <v>54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85" t="s">
        <v>52</v>
      </c>
    </row>
    <row r="57" spans="1:10" x14ac:dyDescent="0.25">
      <c r="A57" s="87"/>
    </row>
    <row r="58" spans="1:10" ht="25.5" x14ac:dyDescent="0.25">
      <c r="A58" s="86" t="s">
        <v>60</v>
      </c>
    </row>
    <row r="59" spans="1:10" ht="51" x14ac:dyDescent="0.25">
      <c r="A59" s="86" t="s">
        <v>47</v>
      </c>
    </row>
    <row r="60" spans="1:10" ht="25.5" x14ac:dyDescent="0.25">
      <c r="A60" s="86" t="s">
        <v>48</v>
      </c>
    </row>
    <row r="61" spans="1:10" ht="25.5" x14ac:dyDescent="0.25">
      <c r="A61" s="86" t="s">
        <v>49</v>
      </c>
    </row>
    <row r="62" spans="1:10" ht="38.25" x14ac:dyDescent="0.25">
      <c r="A62" s="86" t="s">
        <v>50</v>
      </c>
    </row>
    <row r="63" spans="1:10" ht="25.5" x14ac:dyDescent="0.25">
      <c r="A63" s="86" t="s">
        <v>51</v>
      </c>
    </row>
    <row r="64" spans="1:10" ht="38.25" x14ac:dyDescent="0.25">
      <c r="A64" s="86" t="s">
        <v>61</v>
      </c>
    </row>
    <row r="65" spans="1:1" ht="51" x14ac:dyDescent="0.25">
      <c r="A65" s="111" t="s">
        <v>62</v>
      </c>
    </row>
  </sheetData>
  <mergeCells count="3">
    <mergeCell ref="H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sqref="A1:H1"/>
    </sheetView>
  </sheetViews>
  <sheetFormatPr defaultRowHeight="15" x14ac:dyDescent="0.25"/>
  <cols>
    <col min="1" max="1" width="64.140625" customWidth="1"/>
    <col min="2" max="2" width="7.42578125" bestFit="1" customWidth="1"/>
    <col min="3" max="3" width="12.7109375" bestFit="1" customWidth="1"/>
    <col min="4" max="4" width="13.28515625" customWidth="1"/>
    <col min="5" max="5" width="22.7109375" bestFit="1" customWidth="1"/>
    <col min="6" max="6" width="11.85546875" customWidth="1"/>
    <col min="7" max="9" width="5.5703125" bestFit="1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A1" s="189" t="s">
        <v>694</v>
      </c>
      <c r="B1" s="189"/>
      <c r="C1" s="189"/>
      <c r="D1" s="189"/>
      <c r="E1" s="189"/>
      <c r="F1" s="189"/>
      <c r="G1" s="189"/>
      <c r="H1" s="189"/>
    </row>
    <row r="3" spans="1:9" ht="25.5" customHeight="1" x14ac:dyDescent="0.25">
      <c r="A3" s="183" t="s">
        <v>668</v>
      </c>
      <c r="B3" s="188"/>
      <c r="C3" s="188"/>
      <c r="D3" s="188"/>
      <c r="E3" s="188"/>
      <c r="F3" s="188"/>
      <c r="G3" s="188"/>
      <c r="H3" s="188"/>
    </row>
    <row r="4" spans="1:9" ht="82.5" customHeight="1" x14ac:dyDescent="0.25">
      <c r="A4" s="186" t="s">
        <v>677</v>
      </c>
      <c r="B4" s="186"/>
      <c r="C4" s="186"/>
      <c r="D4" s="186"/>
      <c r="E4" s="186"/>
      <c r="F4" s="186"/>
      <c r="G4" s="186"/>
      <c r="H4" s="186"/>
    </row>
    <row r="5" spans="1:9" ht="20.25" customHeight="1" x14ac:dyDescent="0.25">
      <c r="A5" s="58"/>
      <c r="B5" s="112"/>
      <c r="C5" s="112"/>
      <c r="D5" s="112"/>
      <c r="E5" s="112"/>
      <c r="F5" s="112"/>
      <c r="G5" s="112"/>
      <c r="H5" s="112"/>
    </row>
    <row r="6" spans="1:9" x14ac:dyDescent="0.25">
      <c r="A6" s="91" t="s">
        <v>1</v>
      </c>
      <c r="F6" s="196" t="s">
        <v>652</v>
      </c>
      <c r="G6" s="197"/>
      <c r="H6" s="197"/>
      <c r="I6" s="198"/>
    </row>
    <row r="7" spans="1:9" ht="86.25" customHeight="1" x14ac:dyDescent="0.3">
      <c r="A7" s="2" t="s">
        <v>82</v>
      </c>
      <c r="B7" s="3" t="s">
        <v>651</v>
      </c>
      <c r="C7" s="88" t="s">
        <v>641</v>
      </c>
      <c r="D7" s="88" t="s">
        <v>642</v>
      </c>
      <c r="E7" s="88" t="s">
        <v>647</v>
      </c>
      <c r="F7" s="113">
        <v>2017</v>
      </c>
      <c r="G7" s="113">
        <v>2018</v>
      </c>
      <c r="H7" s="113">
        <v>2019</v>
      </c>
      <c r="I7" s="113">
        <v>2020</v>
      </c>
    </row>
    <row r="8" spans="1:9" x14ac:dyDescent="0.25">
      <c r="A8" s="21" t="s">
        <v>506</v>
      </c>
      <c r="B8" s="5" t="s">
        <v>346</v>
      </c>
      <c r="C8" s="110"/>
      <c r="D8" s="110"/>
      <c r="E8" s="56"/>
      <c r="F8" s="109"/>
      <c r="G8" s="109"/>
      <c r="H8" s="109"/>
      <c r="I8" s="109"/>
    </row>
    <row r="9" spans="1:9" x14ac:dyDescent="0.25">
      <c r="A9" s="47" t="s">
        <v>221</v>
      </c>
      <c r="B9" s="47" t="s">
        <v>346</v>
      </c>
      <c r="C9" s="109"/>
      <c r="D9" s="109"/>
      <c r="E9" s="109"/>
      <c r="F9" s="109"/>
      <c r="G9" s="109"/>
      <c r="H9" s="109"/>
      <c r="I9" s="109"/>
    </row>
    <row r="10" spans="1:9" ht="30" x14ac:dyDescent="0.25">
      <c r="A10" s="12" t="s">
        <v>347</v>
      </c>
      <c r="B10" s="5" t="s">
        <v>348</v>
      </c>
      <c r="C10" s="109"/>
      <c r="D10" s="109"/>
      <c r="E10" s="109"/>
      <c r="F10" s="109"/>
      <c r="G10" s="109"/>
      <c r="H10" s="109"/>
      <c r="I10" s="109"/>
    </row>
    <row r="11" spans="1:9" x14ac:dyDescent="0.25">
      <c r="A11" s="21" t="s">
        <v>553</v>
      </c>
      <c r="B11" s="5" t="s">
        <v>349</v>
      </c>
      <c r="C11" s="110"/>
      <c r="D11" s="110"/>
      <c r="E11" s="120"/>
      <c r="F11" s="109"/>
      <c r="G11" s="109"/>
      <c r="H11" s="109"/>
      <c r="I11" s="109"/>
    </row>
    <row r="12" spans="1:9" x14ac:dyDescent="0.25">
      <c r="A12" s="47" t="s">
        <v>221</v>
      </c>
      <c r="B12" s="47" t="s">
        <v>349</v>
      </c>
      <c r="C12" s="109"/>
      <c r="D12" s="109"/>
      <c r="E12" s="109"/>
      <c r="F12" s="109"/>
      <c r="G12" s="109"/>
      <c r="H12" s="109"/>
      <c r="I12" s="109"/>
    </row>
    <row r="13" spans="1:9" s="93" customFormat="1" x14ac:dyDescent="0.25">
      <c r="A13" s="11" t="s">
        <v>526</v>
      </c>
      <c r="B13" s="7" t="s">
        <v>350</v>
      </c>
      <c r="C13" s="97"/>
      <c r="D13" s="97"/>
      <c r="E13" s="97"/>
      <c r="F13" s="97"/>
      <c r="G13" s="97"/>
      <c r="H13" s="97"/>
      <c r="I13" s="97"/>
    </row>
    <row r="14" spans="1:9" x14ac:dyDescent="0.25">
      <c r="A14" s="12" t="s">
        <v>554</v>
      </c>
      <c r="B14" s="5" t="s">
        <v>351</v>
      </c>
      <c r="C14" s="109"/>
      <c r="D14" s="109"/>
      <c r="E14" s="109"/>
      <c r="F14" s="109"/>
      <c r="G14" s="109"/>
      <c r="H14" s="109"/>
      <c r="I14" s="109"/>
    </row>
    <row r="15" spans="1:9" x14ac:dyDescent="0.25">
      <c r="A15" s="47" t="s">
        <v>229</v>
      </c>
      <c r="B15" s="47" t="s">
        <v>351</v>
      </c>
      <c r="C15" s="109"/>
      <c r="D15" s="109"/>
      <c r="E15" s="109"/>
      <c r="F15" s="109"/>
      <c r="G15" s="109"/>
      <c r="H15" s="109"/>
      <c r="I15" s="109"/>
    </row>
    <row r="16" spans="1:9" x14ac:dyDescent="0.25">
      <c r="A16" s="21" t="s">
        <v>352</v>
      </c>
      <c r="B16" s="5" t="s">
        <v>353</v>
      </c>
      <c r="C16" s="109"/>
      <c r="D16" s="109"/>
      <c r="E16" s="109"/>
      <c r="F16" s="109"/>
      <c r="G16" s="109"/>
      <c r="H16" s="109"/>
      <c r="I16" s="109"/>
    </row>
    <row r="17" spans="1:9" x14ac:dyDescent="0.25">
      <c r="A17" s="13" t="s">
        <v>555</v>
      </c>
      <c r="B17" s="5" t="s">
        <v>354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47" t="s">
        <v>230</v>
      </c>
      <c r="B18" s="47" t="s">
        <v>354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355</v>
      </c>
      <c r="B19" s="5" t="s">
        <v>356</v>
      </c>
      <c r="C19" s="26"/>
      <c r="D19" s="26"/>
      <c r="E19" s="26"/>
      <c r="F19" s="26"/>
      <c r="G19" s="26"/>
      <c r="H19" s="26"/>
      <c r="I19" s="26"/>
    </row>
    <row r="20" spans="1:9" s="93" customFormat="1" x14ac:dyDescent="0.25">
      <c r="A20" s="22" t="s">
        <v>527</v>
      </c>
      <c r="B20" s="7" t="s">
        <v>357</v>
      </c>
      <c r="C20" s="99"/>
      <c r="D20" s="99"/>
      <c r="E20" s="99"/>
      <c r="F20" s="99"/>
      <c r="G20" s="99"/>
      <c r="H20" s="99"/>
      <c r="I20" s="99"/>
    </row>
    <row r="21" spans="1:9" x14ac:dyDescent="0.25">
      <c r="A21" s="12" t="s">
        <v>372</v>
      </c>
      <c r="B21" s="5" t="s">
        <v>373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374</v>
      </c>
      <c r="B22" s="5" t="s">
        <v>375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376</v>
      </c>
      <c r="B23" s="5" t="s">
        <v>377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511</v>
      </c>
      <c r="B24" s="5" t="s">
        <v>378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47" t="s">
        <v>255</v>
      </c>
      <c r="B25" s="47" t="s">
        <v>378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47" t="s">
        <v>256</v>
      </c>
      <c r="B26" s="47" t="s">
        <v>378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48" t="s">
        <v>257</v>
      </c>
      <c r="B27" s="48" t="s">
        <v>378</v>
      </c>
      <c r="C27" s="26"/>
      <c r="D27" s="26"/>
      <c r="E27" s="26"/>
      <c r="F27" s="26"/>
      <c r="G27" s="26"/>
      <c r="H27" s="26"/>
      <c r="I27" s="26"/>
    </row>
    <row r="28" spans="1:9" s="93" customFormat="1" x14ac:dyDescent="0.25">
      <c r="A28" s="49" t="s">
        <v>530</v>
      </c>
      <c r="B28" s="36" t="s">
        <v>379</v>
      </c>
      <c r="C28" s="99"/>
      <c r="D28" s="99"/>
      <c r="E28" s="99"/>
      <c r="F28" s="99"/>
      <c r="G28" s="99"/>
      <c r="H28" s="99"/>
      <c r="I28" s="99"/>
    </row>
    <row r="29" spans="1:9" x14ac:dyDescent="0.25">
      <c r="A29" s="82"/>
      <c r="B29" s="83"/>
    </row>
    <row r="30" spans="1:9" ht="47.25" customHeight="1" x14ac:dyDescent="0.25">
      <c r="A30" s="2" t="s">
        <v>82</v>
      </c>
      <c r="B30" s="3" t="s">
        <v>651</v>
      </c>
      <c r="C30" s="113" t="s">
        <v>37</v>
      </c>
      <c r="D30" s="113" t="s">
        <v>56</v>
      </c>
      <c r="E30" s="113" t="s">
        <v>667</v>
      </c>
      <c r="F30" s="113" t="s">
        <v>678</v>
      </c>
      <c r="G30" s="167"/>
      <c r="H30" s="25"/>
    </row>
    <row r="31" spans="1:9" s="93" customFormat="1" ht="26.25" x14ac:dyDescent="0.25">
      <c r="A31" s="170" t="s">
        <v>36</v>
      </c>
      <c r="B31" s="171"/>
      <c r="C31" s="172"/>
      <c r="D31" s="172"/>
      <c r="E31" s="172"/>
      <c r="F31" s="172"/>
      <c r="G31" s="168"/>
      <c r="H31" s="169"/>
    </row>
    <row r="32" spans="1:9" ht="15.75" x14ac:dyDescent="0.3">
      <c r="A32" s="88" t="s">
        <v>58</v>
      </c>
      <c r="B32" s="171"/>
      <c r="C32" s="90">
        <v>3706300</v>
      </c>
      <c r="D32" s="90">
        <v>3705000</v>
      </c>
      <c r="E32" s="90">
        <v>3705000</v>
      </c>
      <c r="F32" s="90">
        <v>3705000</v>
      </c>
      <c r="G32" s="167"/>
      <c r="H32" s="25"/>
    </row>
    <row r="33" spans="1:8" ht="45" x14ac:dyDescent="0.3">
      <c r="A33" s="88" t="s">
        <v>33</v>
      </c>
      <c r="B33" s="171"/>
      <c r="C33" s="90"/>
      <c r="D33" s="90"/>
      <c r="E33" s="90"/>
      <c r="F33" s="90"/>
      <c r="G33" s="167"/>
      <c r="H33" s="25"/>
    </row>
    <row r="34" spans="1:8" ht="15.75" x14ac:dyDescent="0.3">
      <c r="A34" s="88" t="s">
        <v>34</v>
      </c>
      <c r="B34" s="171"/>
      <c r="C34" s="90"/>
      <c r="D34" s="90"/>
      <c r="E34" s="90"/>
      <c r="F34" s="90"/>
      <c r="G34" s="167"/>
      <c r="H34" s="25"/>
    </row>
    <row r="35" spans="1:8" ht="30.75" customHeight="1" x14ac:dyDescent="0.3">
      <c r="A35" s="88" t="s">
        <v>35</v>
      </c>
      <c r="B35" s="171"/>
      <c r="C35" s="90"/>
      <c r="D35" s="90"/>
      <c r="E35" s="90"/>
      <c r="F35" s="90"/>
      <c r="G35" s="167"/>
      <c r="H35" s="25"/>
    </row>
    <row r="36" spans="1:8" ht="15.75" x14ac:dyDescent="0.3">
      <c r="A36" s="88" t="s">
        <v>59</v>
      </c>
      <c r="B36" s="171"/>
      <c r="C36" s="90">
        <v>71995</v>
      </c>
      <c r="D36" s="90">
        <v>90000</v>
      </c>
      <c r="E36" s="90">
        <v>90000</v>
      </c>
      <c r="F36" s="90">
        <v>90000</v>
      </c>
      <c r="G36" s="167"/>
      <c r="H36" s="25"/>
    </row>
    <row r="37" spans="1:8" ht="21" customHeight="1" thickBot="1" x14ac:dyDescent="0.35">
      <c r="A37" s="173" t="s">
        <v>57</v>
      </c>
      <c r="B37" s="174"/>
      <c r="C37" s="177"/>
      <c r="D37" s="177"/>
      <c r="E37" s="177"/>
      <c r="F37" s="177"/>
      <c r="G37" s="167"/>
      <c r="H37" s="25"/>
    </row>
    <row r="38" spans="1:8" s="93" customFormat="1" x14ac:dyDescent="0.25">
      <c r="A38" s="175" t="s">
        <v>24</v>
      </c>
      <c r="B38" s="176"/>
      <c r="C38" s="178">
        <f>SUM(C32:C37)</f>
        <v>3778295</v>
      </c>
      <c r="D38" s="178">
        <f t="shared" ref="D38:F38" si="0">SUM(D32:D37)</f>
        <v>3795000</v>
      </c>
      <c r="E38" s="178">
        <f t="shared" si="0"/>
        <v>3795000</v>
      </c>
      <c r="F38" s="178">
        <f t="shared" si="0"/>
        <v>3795000</v>
      </c>
      <c r="G38" s="168"/>
      <c r="H38" s="169"/>
    </row>
    <row r="39" spans="1:8" x14ac:dyDescent="0.25">
      <c r="A39" s="82"/>
      <c r="B39" s="83"/>
    </row>
    <row r="40" spans="1:8" x14ac:dyDescent="0.25">
      <c r="A40" s="82"/>
      <c r="B40" s="83"/>
    </row>
    <row r="41" spans="1:8" x14ac:dyDescent="0.25">
      <c r="A41" s="199" t="s">
        <v>55</v>
      </c>
      <c r="B41" s="199"/>
      <c r="C41" s="199"/>
      <c r="D41" s="199"/>
      <c r="E41" s="199"/>
    </row>
    <row r="42" spans="1:8" x14ac:dyDescent="0.25">
      <c r="A42" s="199"/>
      <c r="B42" s="199"/>
      <c r="C42" s="199"/>
      <c r="D42" s="199"/>
      <c r="E42" s="199"/>
    </row>
    <row r="43" spans="1:8" ht="27.75" customHeight="1" x14ac:dyDescent="0.25">
      <c r="A43" s="199"/>
      <c r="B43" s="199"/>
      <c r="C43" s="199"/>
      <c r="D43" s="199"/>
      <c r="E43" s="199"/>
    </row>
    <row r="44" spans="1:8" x14ac:dyDescent="0.25">
      <c r="A44" s="82"/>
      <c r="B44" s="83"/>
    </row>
  </sheetData>
  <mergeCells count="5">
    <mergeCell ref="A3:H3"/>
    <mergeCell ref="A4:H4"/>
    <mergeCell ref="F6:I6"/>
    <mergeCell ref="A41:E43"/>
    <mergeCell ref="A1:H1"/>
  </mergeCells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workbookViewId="0">
      <selection sqref="A1:D1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7109375" customWidth="1"/>
  </cols>
  <sheetData>
    <row r="1" spans="1:4" x14ac:dyDescent="0.25">
      <c r="A1" s="189" t="s">
        <v>695</v>
      </c>
      <c r="B1" s="189"/>
      <c r="C1" s="189"/>
      <c r="D1" s="189"/>
    </row>
    <row r="3" spans="1:4" ht="24" customHeight="1" x14ac:dyDescent="0.25">
      <c r="A3" s="183" t="s">
        <v>668</v>
      </c>
      <c r="B3" s="188"/>
      <c r="C3" s="188"/>
      <c r="D3" s="188"/>
    </row>
    <row r="4" spans="1:4" ht="23.25" customHeight="1" x14ac:dyDescent="0.25">
      <c r="A4" s="186" t="s">
        <v>679</v>
      </c>
      <c r="B4" s="184"/>
      <c r="C4" s="184"/>
      <c r="D4" s="184"/>
    </row>
    <row r="5" spans="1:4" ht="18" x14ac:dyDescent="0.25">
      <c r="A5" s="42"/>
    </row>
    <row r="7" spans="1:4" ht="30" x14ac:dyDescent="0.3">
      <c r="A7" s="2" t="s">
        <v>82</v>
      </c>
      <c r="B7" s="3" t="s">
        <v>83</v>
      </c>
      <c r="C7" s="54" t="s">
        <v>1</v>
      </c>
      <c r="D7" s="61" t="s">
        <v>2</v>
      </c>
    </row>
    <row r="8" spans="1:4" x14ac:dyDescent="0.25">
      <c r="A8" s="26"/>
      <c r="B8" s="26"/>
      <c r="C8" s="90"/>
      <c r="D8" s="90"/>
    </row>
    <row r="9" spans="1:4" s="93" customFormat="1" x14ac:dyDescent="0.25">
      <c r="A9" s="15" t="s">
        <v>635</v>
      </c>
      <c r="B9" s="8" t="s">
        <v>658</v>
      </c>
      <c r="C9" s="132">
        <v>4839231</v>
      </c>
      <c r="D9" s="132">
        <f>C9</f>
        <v>4839231</v>
      </c>
    </row>
    <row r="10" spans="1:4" x14ac:dyDescent="0.25">
      <c r="A10" s="15"/>
      <c r="B10" s="8"/>
      <c r="C10" s="90"/>
      <c r="D10" s="90"/>
    </row>
    <row r="11" spans="1:4" s="93" customFormat="1" x14ac:dyDescent="0.25">
      <c r="A11" s="15" t="s">
        <v>656</v>
      </c>
      <c r="B11" s="8" t="s">
        <v>658</v>
      </c>
      <c r="C11" s="94"/>
      <c r="D11" s="94"/>
    </row>
  </sheetData>
  <mergeCells count="3">
    <mergeCell ref="A3:D3"/>
    <mergeCell ref="A4:D4"/>
    <mergeCell ref="A1:D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Kriszti2-PC</cp:lastModifiedBy>
  <cp:lastPrinted>2018-01-18T10:20:10Z</cp:lastPrinted>
  <dcterms:created xsi:type="dcterms:W3CDTF">2014-01-03T21:48:14Z</dcterms:created>
  <dcterms:modified xsi:type="dcterms:W3CDTF">2018-01-24T11:25:49Z</dcterms:modified>
</cp:coreProperties>
</file>