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205"/>
  </bookViews>
  <sheets>
    <sheet name="Munka1" sheetId="1" r:id="rId1"/>
  </sheets>
  <definedNames>
    <definedName name="_xlnm.Print_Area" localSheetId="0">Munka1!$A$2:$I$44</definedName>
  </definedNames>
  <calcPr calcId="125725"/>
</workbook>
</file>

<file path=xl/calcChain.xml><?xml version="1.0" encoding="utf-8"?>
<calcChain xmlns="http://schemas.openxmlformats.org/spreadsheetml/2006/main">
  <c r="B24" i="1"/>
  <c r="B16"/>
  <c r="B14"/>
  <c r="B15"/>
  <c r="B21"/>
  <c r="F21" s="1"/>
  <c r="B9"/>
  <c r="B13"/>
  <c r="F13" s="1"/>
  <c r="C16"/>
  <c r="D16"/>
  <c r="C10"/>
  <c r="C8"/>
  <c r="C9"/>
  <c r="D9"/>
  <c r="C7"/>
  <c r="D7"/>
  <c r="D11"/>
  <c r="D8"/>
  <c r="D10"/>
  <c r="C12"/>
  <c r="D12" s="1"/>
  <c r="D13" s="1"/>
  <c r="D35" s="1"/>
  <c r="C14"/>
  <c r="D14" s="1"/>
  <c r="C15"/>
  <c r="D15" s="1"/>
  <c r="C18"/>
  <c r="D18" s="1"/>
  <c r="D19"/>
  <c r="D20"/>
  <c r="B34"/>
  <c r="D34"/>
  <c r="C28"/>
  <c r="C34"/>
  <c r="D28"/>
  <c r="B28"/>
  <c r="B36"/>
  <c r="C21"/>
  <c r="C36"/>
  <c r="C13"/>
  <c r="C35"/>
  <c r="B35"/>
  <c r="D21" l="1"/>
  <c r="D36" s="1"/>
</calcChain>
</file>

<file path=xl/sharedStrings.xml><?xml version="1.0" encoding="utf-8"?>
<sst xmlns="http://schemas.openxmlformats.org/spreadsheetml/2006/main" count="36" uniqueCount="34">
  <si>
    <t>Megnevezés</t>
  </si>
  <si>
    <t>I. Működési bevételek és kiadások</t>
  </si>
  <si>
    <t>Intézményi műk. bevételek (levonva a felhalmozási ÁFA  visszatérítések, értékesített tárgyi eszközök és inmateriális javak ÁFÁ-ja)</t>
  </si>
  <si>
    <t>Önkormányzatok sajátos működési bevételei</t>
  </si>
  <si>
    <t>Önkormányzatok költségvetési támogatása</t>
  </si>
  <si>
    <t>Működési célú pénzeszköz-átvétel</t>
  </si>
  <si>
    <t>Működési célú bevételek összesen:</t>
  </si>
  <si>
    <t>Személyi juttatások</t>
  </si>
  <si>
    <t>Munkaadókat terhelő járulékok</t>
  </si>
  <si>
    <t>Dologi kiadások és egyéb folyó kiadások</t>
  </si>
  <si>
    <t>Működési célú pénzeszköz-átadás, egyéb tám.</t>
  </si>
  <si>
    <t xml:space="preserve">Működési célú  kiadások összesen: </t>
  </si>
  <si>
    <t xml:space="preserve"> II. Felhalmozási célú bevételek és kiadások</t>
  </si>
  <si>
    <t>Fejlesztési célú támogatás</t>
  </si>
  <si>
    <t>Felhalmozási célú pénzeszköz átvétel</t>
  </si>
  <si>
    <t>Felhalmozási célú előző évi pénzmaradvány igénybevétele</t>
  </si>
  <si>
    <t xml:space="preserve">Felhalmozási célú bevételek összesen: </t>
  </si>
  <si>
    <t>Felhalmozási célú kiadások összesen:</t>
  </si>
  <si>
    <t>Önkormányzat bevételei összesen:</t>
  </si>
  <si>
    <t xml:space="preserve">Önkormányzat kiadásai összesen: </t>
  </si>
  <si>
    <t>Intézmény finanszírozás</t>
  </si>
  <si>
    <t>Előző évi pénzmaradvány igénybevétele</t>
  </si>
  <si>
    <t>Tartalék</t>
  </si>
  <si>
    <t xml:space="preserve">Rövid lejáratú folyószámla hitel </t>
  </si>
  <si>
    <t>2017. évre</t>
  </si>
  <si>
    <t>2018. évre</t>
  </si>
  <si>
    <t>2019. évre</t>
  </si>
  <si>
    <t>2017 évi megelőlegezés</t>
  </si>
  <si>
    <t>Ügyviteli, számítástech. Gép</t>
  </si>
  <si>
    <t>Belterületi járdaépítés</t>
  </si>
  <si>
    <t>Áfa</t>
  </si>
  <si>
    <t>A működési és fejlesztési célú bevételek és kiadások 2017-2018-2019. évi alakulását külön bemutató mérleg</t>
  </si>
  <si>
    <t>Beruházás START közfoglalkoztatás</t>
  </si>
  <si>
    <t>Beruházás TOP</t>
  </si>
</sst>
</file>

<file path=xl/styles.xml><?xml version="1.0" encoding="utf-8"?>
<styleSheet xmlns="http://schemas.openxmlformats.org/spreadsheetml/2006/main">
  <numFmts count="1">
    <numFmt numFmtId="41" formatCode="_-* #,##0\ _F_t_-;\-* #,##0\ _F_t_-;_-* &quot;-&quot;\ _F_t_-;_-@_-"/>
  </numFmts>
  <fonts count="6">
    <font>
      <sz val="10"/>
      <name val="Arial CE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11"/>
      <name val="Arial CE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3" fontId="0" fillId="0" borderId="3" xfId="0" applyNumberFormat="1" applyBorder="1"/>
    <xf numFmtId="3" fontId="0" fillId="0" borderId="4" xfId="0" applyNumberFormat="1" applyBorder="1"/>
    <xf numFmtId="0" fontId="2" fillId="0" borderId="2" xfId="0" applyFont="1" applyBorder="1" applyAlignment="1">
      <alignment wrapText="1"/>
    </xf>
    <xf numFmtId="3" fontId="2" fillId="0" borderId="3" xfId="0" applyNumberFormat="1" applyFont="1" applyBorder="1"/>
    <xf numFmtId="3" fontId="2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3" fillId="0" borderId="0" xfId="2"/>
    <xf numFmtId="0" fontId="3" fillId="0" borderId="0" xfId="2" applyAlignment="1">
      <alignment horizontal="right"/>
    </xf>
    <xf numFmtId="3" fontId="4" fillId="0" borderId="3" xfId="0" applyNumberFormat="1" applyFont="1" applyBorder="1"/>
    <xf numFmtId="3" fontId="4" fillId="0" borderId="4" xfId="0" applyNumberFormat="1" applyFont="1" applyBorder="1"/>
    <xf numFmtId="0" fontId="0" fillId="0" borderId="7" xfId="0" applyBorder="1" applyAlignment="1">
      <alignment wrapText="1"/>
    </xf>
    <xf numFmtId="3" fontId="0" fillId="0" borderId="8" xfId="0" applyNumberFormat="1" applyBorder="1"/>
    <xf numFmtId="3" fontId="0" fillId="0" borderId="9" xfId="0" applyNumberFormat="1" applyBorder="1"/>
    <xf numFmtId="0" fontId="5" fillId="0" borderId="3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3" fontId="2" fillId="0" borderId="11" xfId="0" applyNumberFormat="1" applyFont="1" applyBorder="1"/>
    <xf numFmtId="3" fontId="2" fillId="0" borderId="12" xfId="0" applyNumberFormat="1" applyFont="1" applyBorder="1"/>
    <xf numFmtId="0" fontId="0" fillId="0" borderId="13" xfId="0" applyBorder="1" applyAlignment="1">
      <alignment wrapText="1"/>
    </xf>
    <xf numFmtId="41" fontId="5" fillId="0" borderId="3" xfId="1" applyFont="1" applyFill="1" applyBorder="1" applyAlignment="1" applyProtection="1"/>
    <xf numFmtId="3" fontId="0" fillId="0" borderId="14" xfId="0" applyNumberFormat="1" applyBorder="1"/>
    <xf numFmtId="3" fontId="3" fillId="0" borderId="0" xfId="2" applyNumberFormat="1"/>
    <xf numFmtId="0" fontId="1" fillId="0" borderId="0" xfId="2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3">
    <cellStyle name="Ezres [0]" xfId="1" builtinId="6"/>
    <cellStyle name="Normál" xfId="0" builtinId="0"/>
    <cellStyle name="Normál_11 ktv- Dabas 2012.évi költségvetés mellékletei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4"/>
  <sheetViews>
    <sheetView tabSelected="1" view="pageLayout" topLeftCell="A22" zoomScaleSheetLayoutView="100" workbookViewId="0">
      <selection activeCell="F32" sqref="F32"/>
    </sheetView>
  </sheetViews>
  <sheetFormatPr defaultRowHeight="12.75"/>
  <cols>
    <col min="1" max="1" width="48.28515625" style="1" customWidth="1"/>
    <col min="2" max="3" width="12" customWidth="1"/>
    <col min="4" max="4" width="11.85546875" customWidth="1"/>
  </cols>
  <sheetData>
    <row r="1" spans="1:14" ht="1.5" customHeight="1" thickBot="1"/>
    <row r="2" spans="1:14" ht="65.25" customHeight="1">
      <c r="A2" s="35" t="s">
        <v>31</v>
      </c>
      <c r="B2" s="36"/>
      <c r="C2" s="36"/>
      <c r="D2" s="37"/>
      <c r="E2" s="15"/>
      <c r="F2" s="15"/>
      <c r="G2" s="15"/>
      <c r="H2" s="15"/>
      <c r="I2" s="15"/>
      <c r="J2" s="15"/>
      <c r="K2" s="15"/>
      <c r="L2" s="15"/>
      <c r="M2" s="15"/>
      <c r="N2" s="16"/>
    </row>
    <row r="3" spans="1:14" hidden="1">
      <c r="A3" s="38"/>
      <c r="B3" s="39"/>
      <c r="C3" s="39"/>
      <c r="D3" s="40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14" ht="30.75" customHeight="1">
      <c r="A4" s="41"/>
      <c r="B4" s="42"/>
      <c r="C4" s="42"/>
      <c r="D4" s="43"/>
      <c r="E4" s="15"/>
      <c r="F4" s="15"/>
      <c r="G4" s="15"/>
      <c r="H4" s="15"/>
    </row>
    <row r="5" spans="1:14" ht="27" customHeight="1">
      <c r="A5" s="4" t="s">
        <v>0</v>
      </c>
      <c r="B5" s="5" t="s">
        <v>24</v>
      </c>
      <c r="C5" s="5" t="s">
        <v>25</v>
      </c>
      <c r="D5" s="6" t="s">
        <v>26</v>
      </c>
      <c r="E5" s="15"/>
      <c r="F5" s="15"/>
      <c r="G5" s="15"/>
      <c r="H5" s="15"/>
    </row>
    <row r="6" spans="1:14" ht="27.75" customHeight="1">
      <c r="A6" s="32" t="s">
        <v>1</v>
      </c>
      <c r="B6" s="33"/>
      <c r="C6" s="33"/>
      <c r="D6" s="34"/>
      <c r="E6" s="15"/>
      <c r="F6" s="15"/>
      <c r="G6" s="15"/>
      <c r="H6" s="15"/>
    </row>
    <row r="7" spans="1:14" ht="38.25">
      <c r="A7" s="7" t="s">
        <v>2</v>
      </c>
      <c r="B7" s="8">
        <v>75765</v>
      </c>
      <c r="C7" s="8">
        <f t="shared" ref="C7:D10" si="0">B7*1.03</f>
        <v>78037.95</v>
      </c>
      <c r="D7" s="9">
        <f t="shared" si="0"/>
        <v>80379.088499999998</v>
      </c>
      <c r="E7" s="15"/>
      <c r="F7" s="15"/>
      <c r="G7" s="15"/>
      <c r="H7" s="15"/>
    </row>
    <row r="8" spans="1:14" ht="18" customHeight="1">
      <c r="A8" s="7" t="s">
        <v>3</v>
      </c>
      <c r="B8" s="8">
        <v>20085</v>
      </c>
      <c r="C8" s="8">
        <f t="shared" si="0"/>
        <v>20687.55</v>
      </c>
      <c r="D8" s="9">
        <f t="shared" si="0"/>
        <v>21308.176500000001</v>
      </c>
      <c r="E8" s="15"/>
      <c r="F8" s="15"/>
      <c r="G8" s="15"/>
      <c r="H8" s="15"/>
    </row>
    <row r="9" spans="1:14" ht="18" customHeight="1">
      <c r="A9" s="7" t="s">
        <v>4</v>
      </c>
      <c r="B9" s="8">
        <f>201630+7554+35451+3900+15518+655</f>
        <v>264708</v>
      </c>
      <c r="C9" s="8">
        <f t="shared" si="0"/>
        <v>272649.24</v>
      </c>
      <c r="D9" s="9">
        <f t="shared" si="0"/>
        <v>280828.71720000001</v>
      </c>
      <c r="E9" s="15"/>
      <c r="F9" s="15"/>
      <c r="G9" s="15"/>
      <c r="H9" s="15"/>
    </row>
    <row r="10" spans="1:14" ht="18.75" customHeight="1">
      <c r="A10" s="7" t="s">
        <v>5</v>
      </c>
      <c r="B10" s="8">
        <v>28493</v>
      </c>
      <c r="C10" s="8">
        <f t="shared" si="0"/>
        <v>29347.79</v>
      </c>
      <c r="D10" s="9">
        <f t="shared" si="0"/>
        <v>30228.223700000002</v>
      </c>
      <c r="E10" s="15"/>
      <c r="F10" s="15"/>
      <c r="G10" s="15"/>
      <c r="H10" s="15"/>
    </row>
    <row r="11" spans="1:14" ht="26.25" customHeight="1">
      <c r="A11" s="7" t="s">
        <v>21</v>
      </c>
      <c r="B11" s="8">
        <v>1017</v>
      </c>
      <c r="C11" s="8">
        <v>0</v>
      </c>
      <c r="D11" s="9">
        <f t="shared" ref="D11:D20" si="1">C11*1.03</f>
        <v>0</v>
      </c>
      <c r="E11" s="15"/>
      <c r="F11" s="15"/>
      <c r="G11" s="15"/>
      <c r="H11" s="15"/>
    </row>
    <row r="12" spans="1:14" ht="18" customHeight="1">
      <c r="A12" s="7" t="s">
        <v>20</v>
      </c>
      <c r="B12" s="8">
        <v>0</v>
      </c>
      <c r="C12" s="8">
        <f>B12*1.03</f>
        <v>0</v>
      </c>
      <c r="D12" s="9">
        <f t="shared" si="1"/>
        <v>0</v>
      </c>
      <c r="E12" s="15"/>
      <c r="F12" s="15"/>
      <c r="G12" s="15"/>
      <c r="H12" s="15"/>
    </row>
    <row r="13" spans="1:14" ht="18" customHeight="1">
      <c r="A13" s="10" t="s">
        <v>6</v>
      </c>
      <c r="B13" s="11">
        <f>SUM(B7:B12)</f>
        <v>390068</v>
      </c>
      <c r="C13" s="17">
        <f>SUM(C7:C12)</f>
        <v>400722.52999999997</v>
      </c>
      <c r="D13" s="18">
        <f>SUM(D7:D12)</f>
        <v>412744.20590000006</v>
      </c>
      <c r="E13" s="15">
        <v>390068</v>
      </c>
      <c r="F13" s="29">
        <f>E13-B13</f>
        <v>0</v>
      </c>
      <c r="G13" s="15"/>
      <c r="H13" s="15"/>
    </row>
    <row r="14" spans="1:14" ht="18" customHeight="1">
      <c r="A14" s="7" t="s">
        <v>7</v>
      </c>
      <c r="B14" s="8">
        <f>124703+35451+6192+537</f>
        <v>166883</v>
      </c>
      <c r="C14" s="8">
        <f>B14*1.03</f>
        <v>171889.49</v>
      </c>
      <c r="D14" s="9">
        <f t="shared" si="1"/>
        <v>177046.1747</v>
      </c>
      <c r="E14" s="15"/>
      <c r="F14" s="15"/>
      <c r="G14" s="15"/>
      <c r="H14" s="15"/>
    </row>
    <row r="15" spans="1:14" ht="18" customHeight="1">
      <c r="A15" s="7" t="s">
        <v>8</v>
      </c>
      <c r="B15" s="8">
        <f>27068+3900+1362+118</f>
        <v>32448</v>
      </c>
      <c r="C15" s="8">
        <f>B15*1.03</f>
        <v>33421.440000000002</v>
      </c>
      <c r="D15" s="9">
        <f t="shared" si="1"/>
        <v>34424.083200000001</v>
      </c>
      <c r="E15" s="15"/>
      <c r="F15" s="15"/>
      <c r="G15" s="15"/>
      <c r="H15" s="15"/>
    </row>
    <row r="16" spans="1:14" ht="18" customHeight="1">
      <c r="A16" s="7" t="s">
        <v>9</v>
      </c>
      <c r="B16" s="8">
        <f>127123+15518</f>
        <v>142641</v>
      </c>
      <c r="C16" s="8">
        <f>B16*1.03</f>
        <v>146920.23000000001</v>
      </c>
      <c r="D16" s="8">
        <f>C16*1.03</f>
        <v>151327.83690000002</v>
      </c>
      <c r="E16" s="15"/>
      <c r="F16" s="15"/>
      <c r="G16" s="15"/>
      <c r="H16" s="15"/>
    </row>
    <row r="17" spans="1:8" ht="18" customHeight="1">
      <c r="A17" s="7" t="s">
        <v>10</v>
      </c>
      <c r="B17" s="8">
        <v>33886</v>
      </c>
      <c r="C17" s="8">
        <v>48491</v>
      </c>
      <c r="D17" s="9">
        <v>49946</v>
      </c>
      <c r="E17" s="15"/>
      <c r="F17" s="15"/>
      <c r="G17" s="15"/>
      <c r="H17" s="15"/>
    </row>
    <row r="18" spans="1:8" ht="18" customHeight="1">
      <c r="A18" s="7" t="s">
        <v>20</v>
      </c>
      <c r="B18" s="8">
        <v>0</v>
      </c>
      <c r="C18" s="8">
        <f>B18*1.03</f>
        <v>0</v>
      </c>
      <c r="D18" s="9">
        <f t="shared" si="1"/>
        <v>0</v>
      </c>
      <c r="E18" s="15"/>
      <c r="F18" s="15"/>
      <c r="G18" s="15"/>
      <c r="H18" s="15"/>
    </row>
    <row r="19" spans="1:8" ht="18" customHeight="1">
      <c r="A19" s="7" t="s">
        <v>22</v>
      </c>
      <c r="B19" s="8">
        <v>8000</v>
      </c>
      <c r="C19" s="8">
        <v>0</v>
      </c>
      <c r="D19" s="9">
        <f t="shared" si="1"/>
        <v>0</v>
      </c>
      <c r="E19" s="15"/>
      <c r="F19" s="15"/>
      <c r="G19" s="15"/>
      <c r="H19" s="15"/>
    </row>
    <row r="20" spans="1:8" ht="18" customHeight="1">
      <c r="A20" s="7" t="s">
        <v>27</v>
      </c>
      <c r="B20" s="8">
        <v>6210</v>
      </c>
      <c r="C20" s="8">
        <v>0</v>
      </c>
      <c r="D20" s="9">
        <f t="shared" si="1"/>
        <v>0</v>
      </c>
    </row>
    <row r="21" spans="1:8" ht="18" customHeight="1">
      <c r="A21" s="10" t="s">
        <v>11</v>
      </c>
      <c r="B21" s="11">
        <f>SUM(B14:B20)</f>
        <v>390068</v>
      </c>
      <c r="C21" s="17">
        <f>SUM(C14:C20)</f>
        <v>400722.16000000003</v>
      </c>
      <c r="D21" s="18">
        <f>SUM(D14:D20)</f>
        <v>412744.09480000002</v>
      </c>
      <c r="F21" s="2">
        <f>E13-B21</f>
        <v>0</v>
      </c>
    </row>
    <row r="22" spans="1:8" ht="41.25" customHeight="1">
      <c r="A22" s="32" t="s">
        <v>12</v>
      </c>
      <c r="B22" s="33"/>
      <c r="C22" s="33"/>
      <c r="D22" s="34"/>
    </row>
    <row r="23" spans="1:8" ht="18" customHeight="1">
      <c r="A23" s="7" t="s">
        <v>13</v>
      </c>
      <c r="B23" s="8">
        <v>0</v>
      </c>
      <c r="C23" s="8"/>
      <c r="D23" s="9"/>
    </row>
    <row r="24" spans="1:8" ht="18" customHeight="1">
      <c r="A24" s="7" t="s">
        <v>14</v>
      </c>
      <c r="B24" s="8">
        <f>4225+89181+108559</f>
        <v>201965</v>
      </c>
      <c r="C24" s="8">
        <v>0</v>
      </c>
      <c r="D24" s="9">
        <v>0</v>
      </c>
    </row>
    <row r="25" spans="1:8" ht="18" customHeight="1">
      <c r="A25" s="7" t="s">
        <v>23</v>
      </c>
      <c r="B25" s="8">
        <v>0</v>
      </c>
      <c r="C25" s="8"/>
      <c r="D25" s="9"/>
    </row>
    <row r="26" spans="1:8" ht="26.25" customHeight="1">
      <c r="A26" s="7" t="s">
        <v>15</v>
      </c>
      <c r="B26" s="8">
        <v>0</v>
      </c>
      <c r="C26" s="8"/>
      <c r="D26" s="9"/>
    </row>
    <row r="27" spans="1:8" ht="21.95" customHeight="1">
      <c r="A27" s="7" t="s">
        <v>21</v>
      </c>
      <c r="B27" s="8">
        <v>21975</v>
      </c>
      <c r="C27" s="8">
        <v>0</v>
      </c>
      <c r="D27" s="9">
        <v>0</v>
      </c>
    </row>
    <row r="28" spans="1:8" ht="18" customHeight="1">
      <c r="A28" s="10" t="s">
        <v>16</v>
      </c>
      <c r="B28" s="11">
        <f>SUM(B23:B27)</f>
        <v>223940</v>
      </c>
      <c r="C28" s="11">
        <f>SUM(C23:C27)</f>
        <v>0</v>
      </c>
      <c r="D28" s="12">
        <f>SUM(D23:D27)</f>
        <v>0</v>
      </c>
    </row>
    <row r="29" spans="1:8" ht="18" customHeight="1">
      <c r="A29" s="19" t="s">
        <v>28</v>
      </c>
      <c r="B29" s="20">
        <v>2500</v>
      </c>
      <c r="C29" s="20">
        <v>0</v>
      </c>
      <c r="D29" s="21">
        <v>0</v>
      </c>
    </row>
    <row r="30" spans="1:8" ht="18" customHeight="1">
      <c r="A30" s="26" t="s">
        <v>29</v>
      </c>
      <c r="B30" s="20">
        <v>18130</v>
      </c>
      <c r="C30" s="20"/>
      <c r="D30" s="20"/>
    </row>
    <row r="31" spans="1:8" ht="18" customHeight="1">
      <c r="A31" s="26" t="s">
        <v>32</v>
      </c>
      <c r="B31" s="20">
        <v>89181</v>
      </c>
      <c r="C31" s="20"/>
      <c r="D31" s="20"/>
    </row>
    <row r="32" spans="1:8" ht="18" customHeight="1">
      <c r="A32" s="26" t="s">
        <v>33</v>
      </c>
      <c r="B32" s="20">
        <v>108559</v>
      </c>
      <c r="C32" s="20"/>
      <c r="D32" s="20"/>
    </row>
    <row r="33" spans="1:9" ht="18" customHeight="1" thickBot="1">
      <c r="A33" s="22" t="s">
        <v>30</v>
      </c>
      <c r="B33" s="27">
        <v>5570</v>
      </c>
      <c r="C33" s="8"/>
      <c r="D33" s="28"/>
    </row>
    <row r="34" spans="1:9" ht="16.5" thickTop="1" thickBot="1">
      <c r="A34" s="23" t="s">
        <v>17</v>
      </c>
      <c r="B34" s="24">
        <f>SUM(B29:B33)</f>
        <v>223940</v>
      </c>
      <c r="C34" s="24">
        <f>SUM(C29:C33)</f>
        <v>0</v>
      </c>
      <c r="D34" s="25">
        <f>SUM(D29:D33)</f>
        <v>0</v>
      </c>
    </row>
    <row r="35" spans="1:9" ht="19.5" customHeight="1" thickBot="1">
      <c r="A35" s="3" t="s">
        <v>18</v>
      </c>
      <c r="B35" s="13">
        <f>B13+B28</f>
        <v>614008</v>
      </c>
      <c r="C35" s="13">
        <f>C13+C28</f>
        <v>400722.52999999997</v>
      </c>
      <c r="D35" s="14">
        <f>D13+D28</f>
        <v>412744.20590000006</v>
      </c>
    </row>
    <row r="36" spans="1:9" ht="20.25" customHeight="1" thickBot="1">
      <c r="A36" s="3" t="s">
        <v>19</v>
      </c>
      <c r="B36" s="13">
        <f>B21+B34</f>
        <v>614008</v>
      </c>
      <c r="C36" s="13">
        <f>C21+C34</f>
        <v>400722.16000000003</v>
      </c>
      <c r="D36" s="14">
        <f>D21+D34</f>
        <v>412744.09480000002</v>
      </c>
    </row>
    <row r="37" spans="1:9">
      <c r="B37" s="2"/>
      <c r="D37" s="2"/>
    </row>
    <row r="41" spans="1:9">
      <c r="A41" s="30"/>
      <c r="B41" s="31"/>
      <c r="C41" s="31"/>
      <c r="D41" s="31"/>
      <c r="E41" s="31"/>
      <c r="F41" s="31"/>
      <c r="G41" s="31"/>
      <c r="H41" s="31"/>
      <c r="I41" s="31"/>
    </row>
    <row r="42" spans="1:9">
      <c r="A42" s="31"/>
      <c r="B42" s="31"/>
      <c r="C42" s="31"/>
      <c r="D42" s="31"/>
      <c r="E42" s="31"/>
      <c r="F42" s="31"/>
      <c r="G42" s="31"/>
      <c r="H42" s="31"/>
      <c r="I42" s="31"/>
    </row>
    <row r="43" spans="1:9">
      <c r="A43" s="15"/>
      <c r="B43" s="15"/>
      <c r="C43" s="15"/>
      <c r="D43" s="15"/>
      <c r="E43" s="15"/>
      <c r="F43" s="15"/>
      <c r="G43" s="15"/>
      <c r="H43" s="15"/>
      <c r="I43" s="15"/>
    </row>
    <row r="44" spans="1:9">
      <c r="A44" s="15"/>
      <c r="B44" s="15"/>
      <c r="C44" s="15"/>
      <c r="D44" s="15"/>
      <c r="E44" s="15"/>
      <c r="F44" s="15"/>
      <c r="G44" s="15"/>
      <c r="H44" s="15"/>
      <c r="I44" s="15"/>
    </row>
  </sheetData>
  <mergeCells count="5">
    <mergeCell ref="A41:I42"/>
    <mergeCell ref="A22:D22"/>
    <mergeCell ref="A6:D6"/>
    <mergeCell ref="A2:D3"/>
    <mergeCell ref="A4:D4"/>
  </mergeCells>
  <phoneticPr fontId="0" type="noConversion"/>
  <printOptions horizontalCentered="1" headings="1" gridLines="1"/>
  <pageMargins left="0.59055118110236227" right="0.39370078740157483" top="0.98425196850393704" bottom="0.98425196850393704" header="0.51181102362204722" footer="0.51181102362204722"/>
  <pageSetup paperSize="9" scale="65" orientation="portrait" horizontalDpi="120" verticalDpi="144" r:id="rId1"/>
  <headerFooter alignWithMargins="0">
    <oddHeader xml:space="preserve">&amp;R8. melléklet az  1/2017. (II. 24.) Ör. rendelethez.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>5948 Kaszaper Szent Gellért 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 rmesteri Hivata</dc:creator>
  <cp:lastModifiedBy>kaszaper-1</cp:lastModifiedBy>
  <cp:lastPrinted>2015-06-21T09:11:10Z</cp:lastPrinted>
  <dcterms:created xsi:type="dcterms:W3CDTF">2004-02-05T10:42:12Z</dcterms:created>
  <dcterms:modified xsi:type="dcterms:W3CDTF">2017-12-05T12:00:42Z</dcterms:modified>
</cp:coreProperties>
</file>