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5.3. melléklet" sheetId="1" r:id="rId1"/>
  </sheets>
  <externalReferences>
    <externalReference r:id="rId2"/>
  </externalReferences>
  <definedNames>
    <definedName name="A">#REF!</definedName>
    <definedName name="_xlnm.Print_Titles" localSheetId="0">'5.3.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H53" i="1"/>
  <c r="H54" i="1" s="1"/>
  <c r="I54" i="1" s="1"/>
  <c r="G53" i="1"/>
  <c r="F53" i="1"/>
  <c r="F54" i="1" s="1"/>
  <c r="H49" i="1"/>
  <c r="I49" i="1" s="1"/>
  <c r="G49" i="1"/>
  <c r="F49" i="1"/>
  <c r="I45" i="1"/>
  <c r="I44" i="1"/>
  <c r="I43" i="1"/>
  <c r="H37" i="1"/>
  <c r="H34" i="1"/>
  <c r="I26" i="1"/>
  <c r="I32" i="1" s="1"/>
  <c r="H26" i="1"/>
  <c r="H32" i="1" s="1"/>
  <c r="G26" i="1"/>
  <c r="G32" i="1" s="1"/>
  <c r="G36" i="1" s="1"/>
  <c r="F26" i="1"/>
  <c r="F32" i="1" s="1"/>
  <c r="F36" i="1" s="1"/>
  <c r="H21" i="1"/>
  <c r="G21" i="1"/>
  <c r="F21" i="1"/>
  <c r="H11" i="1"/>
  <c r="H24" i="1" s="1"/>
  <c r="G11" i="1"/>
  <c r="F11" i="1"/>
  <c r="F24" i="1" s="1"/>
  <c r="I10" i="1"/>
  <c r="I8" i="1"/>
  <c r="H8" i="1"/>
  <c r="G8" i="1"/>
  <c r="G24" i="1" s="1"/>
  <c r="F8" i="1"/>
  <c r="I24" i="1" l="1"/>
  <c r="F37" i="1"/>
  <c r="F38" i="1" s="1"/>
  <c r="F34" i="1"/>
  <c r="G34" i="1"/>
  <c r="I34" i="1" s="1"/>
  <c r="G37" i="1"/>
  <c r="G38" i="1" s="1"/>
  <c r="I36" i="1"/>
  <c r="I37" i="1" s="1"/>
  <c r="H38" i="1"/>
  <c r="I38" i="1" s="1"/>
  <c r="F31" i="1"/>
  <c r="H31" i="1"/>
  <c r="G31" i="1"/>
  <c r="I31" i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<sst xmlns="http://schemas.openxmlformats.org/spreadsheetml/2006/main" count="163" uniqueCount="126">
  <si>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</si>
  <si>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</si>
  <si>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Téglási Polgármesteri Hivatal 
Államigazgatási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</si>
  <si>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</si>
  <si>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</si>
  <si>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</si>
  <si>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</si>
  <si>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</si>
  <si>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</si>
  <si>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</si>
  <si>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</si>
  <si>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</si>
  <si>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</si>
  <si>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</si>
  <si>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</si>
  <si>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</si>
  <si>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</si>
  <si>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</si>
  <si>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</si>
  <si>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</si>
  <si>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</si>
  <si>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</si>
  <si>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</si>
  <si>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</si>
  <si>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</si>
  <si>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</si>
  <si>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</si>
  <si>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</si>
  <si>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</si>
  <si>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</si>
  <si>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</si>
  <si>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</si>
  <si>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</si>
  <si>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</si>
  <si>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</si>
  <si>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</si>
  <si>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</si>
  <si>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</si>
  <si>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</si>
  <si>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</si>
  <si>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</si>
  <si>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</si>
  <si>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</si>
  <si>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</si>
  <si>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</si>
  <si>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</si>
  <si>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</si>
  <si>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</si>
  <si>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</si>
  <si>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</si>
  <si>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</si>
  <si>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</si>
  <si>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</si>
  <si>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</si>
  <si>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</si>
  <si>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</si>
  <si>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</si>
  <si>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</si>
  <si>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</si>
  <si>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</si>
  <si>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</si>
  <si>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</si>
  <si>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</si>
  <si>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</si>
  <si>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</si>
  <si>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</si>
  <si>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</si>
  <si>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</si>
  <si>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</si>
  <si>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</si>
  <si>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</si>
  <si>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</si>
  <si>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</si>
  <si>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</si>
  <si>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</si>
  <si>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</si>
  <si>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</si>
  <si>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</si>
  <si>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</si>
  <si>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</si>
  <si>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</si>
  <si>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</si>
  <si>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</si>
  <si>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</si>
  <si>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</si>
  <si>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</si>
  <si>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</si>
  <si>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</si>
  <si>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</si>
  <si>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</si>
  <si>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</si>
  <si>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</si>
  <si>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</si>
  <si>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</si>
  <si>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</si>
  <si>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</si>
  <si>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</si>
  <si>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</si>
  <si>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</si>
  <si>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</si>
  <si>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</si>
  <si>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</si>
  <si>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</si>
  <si>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</si>
  <si>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</si>
  <si>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</si>
  <si>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</si>
  <si>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</si>
  <si>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</si>
  <si>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</si>
  <si>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</si>
  <si>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</si>
  <si>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</si>
  <si>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</si>
  <si>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</si>
  <si>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</si>
  <si>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</si>
  <si>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</si>
  <si>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</si>
  <si>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</si>
  <si>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</si>
  <si>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</si>
  <si>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</si>
  <si>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</si>
  <si>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</si>
  <si>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5.3.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</si>
</sst>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10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54"/>
  <sheetViews>
    <sheetView tabSelected="1" view="pageBreakPreview" zoomScaleNormal="100" zoomScaleSheetLayoutView="100" workbookViewId="0">
      <selection activeCell="M22" sqref="M22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0</v>
      </c>
      <c r="H8" s="29">
        <f>H9</f>
        <v>0</v>
      </c>
      <c r="I8" s="30">
        <f>I9</f>
        <v>0</v>
      </c>
    </row>
    <row r="9" spans="1:9" x14ac:dyDescent="0.2">
      <c r="A9" s="24" t="s">
        <v>25</v>
      </c>
      <c r="B9" s="27"/>
      <c r="C9" s="31"/>
      <c r="D9" s="31" t="s">
        <v>26</v>
      </c>
      <c r="E9" s="32" t="s">
        <v>27</v>
      </c>
      <c r="F9" s="33"/>
      <c r="G9" s="33"/>
      <c r="H9" s="33"/>
      <c r="I9" s="34"/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>
        <v>100000</v>
      </c>
      <c r="G10" s="29">
        <v>100000</v>
      </c>
      <c r="H10" s="29">
        <v>1140000</v>
      </c>
      <c r="I10" s="30">
        <f>+H10/G10</f>
        <v>11.4</v>
      </c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0</v>
      </c>
      <c r="G11" s="29">
        <f>G13+G14+G15+G16+G17+G18+G19+G20+G12</f>
        <v>0</v>
      </c>
      <c r="H11" s="29">
        <f>H13+H14+H15+H16+H17+H18+H19+H20+H12</f>
        <v>0</v>
      </c>
      <c r="I11" s="30"/>
    </row>
    <row r="12" spans="1:9" x14ac:dyDescent="0.2">
      <c r="A12" s="24" t="s">
        <v>34</v>
      </c>
      <c r="B12" s="27"/>
      <c r="C12" s="31"/>
      <c r="D12" s="31" t="s">
        <v>35</v>
      </c>
      <c r="E12" s="32" t="s">
        <v>36</v>
      </c>
      <c r="F12" s="33"/>
      <c r="G12" s="33"/>
      <c r="H12" s="33"/>
      <c r="I12" s="30"/>
    </row>
    <row r="13" spans="1:9" x14ac:dyDescent="0.2">
      <c r="A13" s="24" t="s">
        <v>37</v>
      </c>
      <c r="B13" s="27"/>
      <c r="C13" s="31"/>
      <c r="D13" s="31" t="s">
        <v>38</v>
      </c>
      <c r="E13" s="32" t="s">
        <v>39</v>
      </c>
      <c r="F13" s="33"/>
      <c r="G13" s="33"/>
      <c r="H13" s="33"/>
      <c r="I13" s="34"/>
    </row>
    <row r="14" spans="1:9" x14ac:dyDescent="0.2">
      <c r="A14" s="24" t="s">
        <v>40</v>
      </c>
      <c r="B14" s="27"/>
      <c r="C14" s="31"/>
      <c r="D14" s="31" t="s">
        <v>41</v>
      </c>
      <c r="E14" s="32" t="s">
        <v>42</v>
      </c>
      <c r="F14" s="33"/>
      <c r="G14" s="33"/>
      <c r="H14" s="33"/>
      <c r="I14" s="34"/>
    </row>
    <row r="15" spans="1:9" x14ac:dyDescent="0.2">
      <c r="A15" s="24" t="s">
        <v>43</v>
      </c>
      <c r="B15" s="27"/>
      <c r="C15" s="31"/>
      <c r="D15" s="31" t="s">
        <v>44</v>
      </c>
      <c r="E15" s="32" t="s">
        <v>45</v>
      </c>
      <c r="F15" s="33"/>
      <c r="G15" s="33"/>
      <c r="H15" s="33"/>
      <c r="I15" s="30"/>
    </row>
    <row r="16" spans="1:9" x14ac:dyDescent="0.2">
      <c r="A16" s="24" t="s">
        <v>46</v>
      </c>
      <c r="B16" s="27"/>
      <c r="C16" s="31"/>
      <c r="D16" s="31" t="s">
        <v>47</v>
      </c>
      <c r="E16" s="32" t="s">
        <v>48</v>
      </c>
      <c r="F16" s="33"/>
      <c r="G16" s="33"/>
      <c r="H16" s="33"/>
      <c r="I16" s="34"/>
    </row>
    <row r="17" spans="1:9" x14ac:dyDescent="0.2">
      <c r="A17" s="24" t="s">
        <v>49</v>
      </c>
      <c r="B17" s="27"/>
      <c r="C17" s="31"/>
      <c r="D17" s="31" t="s">
        <v>50</v>
      </c>
      <c r="E17" s="32" t="s">
        <v>51</v>
      </c>
      <c r="F17" s="33"/>
      <c r="G17" s="33"/>
      <c r="H17" s="33"/>
      <c r="I17" s="34"/>
    </row>
    <row r="18" spans="1:9" x14ac:dyDescent="0.2">
      <c r="A18" s="24" t="s">
        <v>52</v>
      </c>
      <c r="B18" s="27"/>
      <c r="C18" s="31"/>
      <c r="D18" s="31" t="s">
        <v>53</v>
      </c>
      <c r="E18" s="32" t="s">
        <v>54</v>
      </c>
      <c r="F18" s="33"/>
      <c r="G18" s="33"/>
      <c r="H18" s="33"/>
      <c r="I18" s="30"/>
    </row>
    <row r="19" spans="1:9" x14ac:dyDescent="0.2">
      <c r="A19" s="24" t="s">
        <v>55</v>
      </c>
      <c r="B19" s="27"/>
      <c r="C19" s="31"/>
      <c r="D19" s="31" t="s">
        <v>56</v>
      </c>
      <c r="E19" s="32" t="s">
        <v>57</v>
      </c>
      <c r="F19" s="33"/>
      <c r="G19" s="33"/>
      <c r="H19" s="33"/>
      <c r="I19" s="30"/>
    </row>
    <row r="20" spans="1:9" x14ac:dyDescent="0.2">
      <c r="A20" s="24" t="s">
        <v>58</v>
      </c>
      <c r="B20" s="27"/>
      <c r="C20" s="31"/>
      <c r="D20" s="31" t="s">
        <v>59</v>
      </c>
      <c r="E20" s="32" t="s">
        <v>60</v>
      </c>
      <c r="F20" s="33"/>
      <c r="G20" s="33"/>
      <c r="H20" s="33"/>
      <c r="I20" s="30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0</v>
      </c>
      <c r="I21" s="30"/>
    </row>
    <row r="22" spans="1:9" ht="25.5" x14ac:dyDescent="0.2">
      <c r="A22" s="24" t="s">
        <v>64</v>
      </c>
      <c r="B22" s="27"/>
      <c r="C22" s="31"/>
      <c r="D22" s="31" t="s">
        <v>65</v>
      </c>
      <c r="E22" s="35" t="s">
        <v>66</v>
      </c>
      <c r="F22" s="33"/>
      <c r="G22" s="33"/>
      <c r="H22" s="33"/>
      <c r="I22" s="30"/>
    </row>
    <row r="23" spans="1:9" x14ac:dyDescent="0.2">
      <c r="A23" s="24" t="s">
        <v>67</v>
      </c>
      <c r="B23" s="27"/>
      <c r="C23" s="31"/>
      <c r="D23" s="31" t="s">
        <v>68</v>
      </c>
      <c r="E23" s="32" t="s">
        <v>69</v>
      </c>
      <c r="F23" s="33"/>
      <c r="G23" s="33"/>
      <c r="H23" s="33"/>
      <c r="I23" s="30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100000</v>
      </c>
      <c r="G24" s="29">
        <f>+G8+G10+G11+G21</f>
        <v>100000</v>
      </c>
      <c r="H24" s="29">
        <f>+H8+H10+H11+H21</f>
        <v>1140000</v>
      </c>
      <c r="I24" s="30">
        <f>+H24/G24</f>
        <v>11.4</v>
      </c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29">
        <f>I27+I28</f>
        <v>0</v>
      </c>
    </row>
    <row r="27" spans="1:9" x14ac:dyDescent="0.2">
      <c r="A27" s="24" t="s">
        <v>76</v>
      </c>
      <c r="B27" s="27"/>
      <c r="C27" s="31"/>
      <c r="D27" s="31" t="s">
        <v>77</v>
      </c>
      <c r="E27" s="32" t="s">
        <v>78</v>
      </c>
      <c r="F27" s="33"/>
      <c r="G27" s="33"/>
      <c r="H27" s="33"/>
      <c r="I27" s="33"/>
    </row>
    <row r="28" spans="1:9" x14ac:dyDescent="0.2">
      <c r="A28" s="24" t="s">
        <v>79</v>
      </c>
      <c r="B28" s="27"/>
      <c r="C28" s="31"/>
      <c r="D28" s="31" t="s">
        <v>80</v>
      </c>
      <c r="E28" s="32" t="s">
        <v>81</v>
      </c>
      <c r="F28" s="33"/>
      <c r="G28" s="33"/>
      <c r="H28" s="33"/>
      <c r="I28" s="33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29">
        <f>+I26+I29+I30</f>
        <v>0</v>
      </c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100000</v>
      </c>
      <c r="G32" s="29">
        <f>G26+G29+G30+G8+G10+G11+G21</f>
        <v>100000</v>
      </c>
      <c r="H32" s="29">
        <f>H26+H29+H30+H8+H10+H11+H21</f>
        <v>1140000</v>
      </c>
      <c r="I32" s="30">
        <f>I26+I29+I30+I8+I10+I11+I21</f>
        <v>11.4</v>
      </c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9877000</v>
      </c>
      <c r="G34" s="29">
        <f>+G35+G36</f>
        <v>9877000</v>
      </c>
      <c r="H34" s="29">
        <f>+H35+H36</f>
        <v>9877000</v>
      </c>
      <c r="I34" s="30">
        <f>+H34/G34</f>
        <v>1</v>
      </c>
    </row>
    <row r="35" spans="1:9" x14ac:dyDescent="0.2">
      <c r="A35" s="24" t="s">
        <v>97</v>
      </c>
      <c r="B35" s="27"/>
      <c r="C35" s="31"/>
      <c r="D35" s="31" t="s">
        <v>98</v>
      </c>
      <c r="E35" s="31" t="s">
        <v>99</v>
      </c>
      <c r="F35" s="33"/>
      <c r="G35" s="33"/>
      <c r="H35" s="33"/>
      <c r="I35" s="34"/>
    </row>
    <row r="36" spans="1:9" x14ac:dyDescent="0.2">
      <c r="A36" s="24" t="s">
        <v>100</v>
      </c>
      <c r="B36" s="27"/>
      <c r="C36" s="31"/>
      <c r="D36" s="31" t="s">
        <v>101</v>
      </c>
      <c r="E36" s="31" t="s">
        <v>102</v>
      </c>
      <c r="F36" s="33">
        <f>+F49-F32</f>
        <v>9877000</v>
      </c>
      <c r="G36" s="33">
        <f>+G49-G32</f>
        <v>9877000</v>
      </c>
      <c r="H36" s="33">
        <v>9877000</v>
      </c>
      <c r="I36" s="34">
        <f>+H36/G36</f>
        <v>1</v>
      </c>
    </row>
    <row r="37" spans="1:9" x14ac:dyDescent="0.2">
      <c r="A37" s="24" t="s">
        <v>103</v>
      </c>
      <c r="B37" s="27"/>
      <c r="C37" s="31"/>
      <c r="D37" s="31"/>
      <c r="E37" s="27" t="s">
        <v>104</v>
      </c>
      <c r="F37" s="33">
        <f>SUM(F36)</f>
        <v>9877000</v>
      </c>
      <c r="G37" s="33">
        <f>+G36+G35</f>
        <v>9877000</v>
      </c>
      <c r="H37" s="33">
        <f>+H36+H35</f>
        <v>9877000</v>
      </c>
      <c r="I37" s="34">
        <f>SUM(I36)</f>
        <v>1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9977000</v>
      </c>
      <c r="G38" s="44">
        <f>+G37+G32</f>
        <v>9977000</v>
      </c>
      <c r="H38" s="44">
        <f>+H37+H32</f>
        <v>11017000</v>
      </c>
      <c r="I38" s="30">
        <f>+H38/G38</f>
        <v>1.1042397514282851</v>
      </c>
    </row>
    <row r="40" spans="1:9" ht="42.75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1" t="s">
        <v>107</v>
      </c>
      <c r="D43" s="31"/>
      <c r="E43" s="31" t="s">
        <v>108</v>
      </c>
      <c r="F43" s="33">
        <v>3294000</v>
      </c>
      <c r="G43" s="33">
        <v>3294000</v>
      </c>
      <c r="H43" s="33">
        <v>3778321</v>
      </c>
      <c r="I43" s="34">
        <f>+H43/G43</f>
        <v>1.147031268973892</v>
      </c>
    </row>
    <row r="44" spans="1:9" x14ac:dyDescent="0.2">
      <c r="A44" s="24" t="s">
        <v>25</v>
      </c>
      <c r="B44" s="27"/>
      <c r="C44" s="31" t="s">
        <v>109</v>
      </c>
      <c r="D44" s="31"/>
      <c r="E44" s="31" t="s">
        <v>110</v>
      </c>
      <c r="F44" s="33">
        <v>642000</v>
      </c>
      <c r="G44" s="33">
        <v>642000</v>
      </c>
      <c r="H44" s="33">
        <v>736776</v>
      </c>
      <c r="I44" s="34">
        <f>+H44/G44</f>
        <v>1.147626168224299</v>
      </c>
    </row>
    <row r="45" spans="1:9" x14ac:dyDescent="0.2">
      <c r="A45" s="24" t="s">
        <v>28</v>
      </c>
      <c r="B45" s="27"/>
      <c r="C45" s="31" t="s">
        <v>111</v>
      </c>
      <c r="D45" s="31"/>
      <c r="E45" s="31" t="s">
        <v>112</v>
      </c>
      <c r="F45" s="33">
        <v>6041000</v>
      </c>
      <c r="G45" s="33">
        <v>6041000</v>
      </c>
      <c r="H45" s="33">
        <v>5275392</v>
      </c>
      <c r="I45" s="34">
        <f>+H45/G45</f>
        <v>0.87326469127627881</v>
      </c>
    </row>
    <row r="46" spans="1:9" x14ac:dyDescent="0.2">
      <c r="A46" s="24" t="s">
        <v>31</v>
      </c>
      <c r="B46" s="27"/>
      <c r="C46" s="31" t="s">
        <v>113</v>
      </c>
      <c r="D46" s="31"/>
      <c r="E46" s="31" t="s">
        <v>114</v>
      </c>
      <c r="F46" s="33"/>
      <c r="G46" s="33"/>
      <c r="H46" s="33"/>
      <c r="I46" s="33"/>
    </row>
    <row r="47" spans="1:9" x14ac:dyDescent="0.2">
      <c r="A47" s="24" t="s">
        <v>34</v>
      </c>
      <c r="B47" s="27"/>
      <c r="C47" s="31" t="s">
        <v>115</v>
      </c>
      <c r="D47" s="31"/>
      <c r="E47" s="31" t="s">
        <v>116</v>
      </c>
      <c r="F47" s="33"/>
      <c r="G47" s="33"/>
      <c r="H47" s="33"/>
      <c r="I47" s="33"/>
    </row>
    <row r="48" spans="1:9" x14ac:dyDescent="0.2">
      <c r="A48" s="24" t="s">
        <v>37</v>
      </c>
      <c r="B48" s="27"/>
      <c r="C48" s="31"/>
      <c r="D48" s="31"/>
      <c r="E48" s="31" t="s">
        <v>117</v>
      </c>
      <c r="F48" s="33"/>
      <c r="G48" s="33"/>
      <c r="H48" s="33"/>
      <c r="I48" s="33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9977000</v>
      </c>
      <c r="G49" s="29">
        <f>SUM(G43:G48)</f>
        <v>9977000</v>
      </c>
      <c r="H49" s="29">
        <f>SUM(H43:H48)</f>
        <v>9790489</v>
      </c>
      <c r="I49" s="30">
        <f>+H49/G49</f>
        <v>0.98130590357822989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1" t="s">
        <v>119</v>
      </c>
      <c r="D51" s="31"/>
      <c r="E51" s="31" t="s">
        <v>120</v>
      </c>
      <c r="F51" s="33"/>
      <c r="G51" s="33"/>
      <c r="H51" s="33"/>
      <c r="I51" s="34"/>
    </row>
    <row r="52" spans="1:9" x14ac:dyDescent="0.2">
      <c r="A52" s="24" t="s">
        <v>49</v>
      </c>
      <c r="B52" s="27"/>
      <c r="C52" s="31" t="s">
        <v>121</v>
      </c>
      <c r="D52" s="31"/>
      <c r="E52" s="31" t="s">
        <v>122</v>
      </c>
      <c r="F52" s="33"/>
      <c r="G52" s="33"/>
      <c r="H52" s="33"/>
      <c r="I52" s="33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0</v>
      </c>
      <c r="G53" s="29">
        <f>SUM(G51:G52)</f>
        <v>0</v>
      </c>
      <c r="H53" s="29">
        <f>SUM(H51:H52)</f>
        <v>0</v>
      </c>
      <c r="I53" s="30"/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9977000</v>
      </c>
      <c r="G54" s="44">
        <f>+G53+G49</f>
        <v>9977000</v>
      </c>
      <c r="H54" s="44">
        <f>+H53+H49</f>
        <v>9790489</v>
      </c>
      <c r="I54" s="30">
        <f>+H54/G54</f>
        <v>0.98130590357822989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 melléklet</vt:lpstr>
      <vt:lpstr>'5.3.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2020-06-30T07:31:26Z</dcterms:created>
  <dcterms:modified xsi:type="dcterms:W3CDTF">2020-06-30T07:35:35Z</dcterms:modified>
</cp:coreProperties>
</file>