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95" windowHeight="8445" firstSheet="6" activeTab="10"/>
  </bookViews>
  <sheets>
    <sheet name="1.sz.melléklet" sheetId="1" r:id="rId1"/>
    <sheet name="2.1.sz.melléklet" sheetId="2" r:id="rId2"/>
    <sheet name="2.2.sz.melléklet" sheetId="3" r:id="rId3"/>
    <sheet name="3.sz.melléklet" sheetId="8" r:id="rId4"/>
    <sheet name="4.sz.melléklet" sheetId="5" r:id="rId5"/>
    <sheet name="5.sz.melléklet" sheetId="6" r:id="rId6"/>
    <sheet name="6.sz.melléklet" sheetId="7" r:id="rId7"/>
    <sheet name="7.sz.melléklet" sheetId="4" r:id="rId8"/>
    <sheet name="8.1 melléklet" sheetId="10" r:id="rId9"/>
    <sheet name="8.2 melléklet" sheetId="11" r:id="rId10"/>
    <sheet name="9.szmelléklet" sheetId="9" r:id="rId11"/>
  </sheets>
  <calcPr calcId="124519"/>
</workbook>
</file>

<file path=xl/calcChain.xml><?xml version="1.0" encoding="utf-8"?>
<calcChain xmlns="http://schemas.openxmlformats.org/spreadsheetml/2006/main">
  <c r="D7" i="8"/>
  <c r="C29"/>
  <c r="C95" i="10" l="1"/>
  <c r="C51" i="11"/>
  <c r="C45"/>
  <c r="C56" s="1"/>
  <c r="C37"/>
  <c r="C30"/>
  <c r="C26"/>
  <c r="C20"/>
  <c r="C9"/>
  <c r="C36" s="1"/>
  <c r="C41" s="1"/>
  <c r="C143" i="10"/>
  <c r="C138"/>
  <c r="C133"/>
  <c r="C129"/>
  <c r="C125"/>
  <c r="C111"/>
  <c r="C84"/>
  <c r="C80"/>
  <c r="C77"/>
  <c r="C72"/>
  <c r="C68"/>
  <c r="C62"/>
  <c r="C57"/>
  <c r="C51"/>
  <c r="C40"/>
  <c r="C34"/>
  <c r="C33" s="1"/>
  <c r="C26"/>
  <c r="C19"/>
  <c r="C12"/>
  <c r="I18" i="9"/>
  <c r="H17"/>
  <c r="G17"/>
  <c r="F17"/>
  <c r="E17"/>
  <c r="D17"/>
  <c r="I17" s="1"/>
  <c r="I16"/>
  <c r="H15"/>
  <c r="G15"/>
  <c r="F15"/>
  <c r="E15"/>
  <c r="D15"/>
  <c r="I15" s="1"/>
  <c r="I14"/>
  <c r="H13"/>
  <c r="G13"/>
  <c r="F13"/>
  <c r="E13"/>
  <c r="I13" s="1"/>
  <c r="D13"/>
  <c r="I12"/>
  <c r="I11"/>
  <c r="H10"/>
  <c r="G10"/>
  <c r="F10"/>
  <c r="E10"/>
  <c r="I10" s="1"/>
  <c r="D10"/>
  <c r="I9"/>
  <c r="I8"/>
  <c r="H7"/>
  <c r="H19" s="1"/>
  <c r="G7"/>
  <c r="G19" s="1"/>
  <c r="F7"/>
  <c r="F19" s="1"/>
  <c r="E7"/>
  <c r="D7"/>
  <c r="D19" s="1"/>
  <c r="E140" i="8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C108"/>
  <c r="E92"/>
  <c r="D92"/>
  <c r="C92"/>
  <c r="C125" s="1"/>
  <c r="E79"/>
  <c r="D79"/>
  <c r="C79"/>
  <c r="E75"/>
  <c r="D75"/>
  <c r="C75"/>
  <c r="E72"/>
  <c r="D72"/>
  <c r="C72"/>
  <c r="E67"/>
  <c r="D67"/>
  <c r="C67"/>
  <c r="E63"/>
  <c r="E85" s="1"/>
  <c r="D63"/>
  <c r="C63"/>
  <c r="C85" s="1"/>
  <c r="E57"/>
  <c r="D57"/>
  <c r="C57"/>
  <c r="E52"/>
  <c r="D52"/>
  <c r="C52"/>
  <c r="E46"/>
  <c r="D46"/>
  <c r="C46"/>
  <c r="E35"/>
  <c r="D35"/>
  <c r="C35"/>
  <c r="E29"/>
  <c r="E28" s="1"/>
  <c r="D29"/>
  <c r="D28" s="1"/>
  <c r="C28"/>
  <c r="E21"/>
  <c r="D21"/>
  <c r="C21"/>
  <c r="E14"/>
  <c r="D14"/>
  <c r="C14"/>
  <c r="E7"/>
  <c r="C7"/>
  <c r="D40" i="7"/>
  <c r="B28" i="6"/>
  <c r="N27" i="5"/>
  <c r="M27"/>
  <c r="L27"/>
  <c r="K27"/>
  <c r="J27"/>
  <c r="I27"/>
  <c r="H27"/>
  <c r="G27"/>
  <c r="F27"/>
  <c r="E27"/>
  <c r="D27"/>
  <c r="C27"/>
  <c r="O26"/>
  <c r="O25"/>
  <c r="O24"/>
  <c r="O23"/>
  <c r="O22"/>
  <c r="O21"/>
  <c r="O20"/>
  <c r="O19"/>
  <c r="O18"/>
  <c r="N16"/>
  <c r="M16"/>
  <c r="L16"/>
  <c r="K16"/>
  <c r="J16"/>
  <c r="I16"/>
  <c r="H16"/>
  <c r="G16"/>
  <c r="F16"/>
  <c r="E16"/>
  <c r="D16"/>
  <c r="C16"/>
  <c r="O15"/>
  <c r="O14"/>
  <c r="O13"/>
  <c r="O12"/>
  <c r="O11"/>
  <c r="O10"/>
  <c r="O9"/>
  <c r="O8"/>
  <c r="O7"/>
  <c r="E25" i="4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5" s="1"/>
  <c r="E31" i="3"/>
  <c r="C25"/>
  <c r="C19"/>
  <c r="C31" s="1"/>
  <c r="E18"/>
  <c r="E32" s="1"/>
  <c r="C18"/>
  <c r="E29" i="2"/>
  <c r="C26"/>
  <c r="C21"/>
  <c r="C29" s="1"/>
  <c r="E20"/>
  <c r="C20"/>
  <c r="C164" i="1"/>
  <c r="C159"/>
  <c r="C154"/>
  <c r="C150"/>
  <c r="C146"/>
  <c r="C132"/>
  <c r="C116"/>
  <c r="C79"/>
  <c r="C75"/>
  <c r="C72"/>
  <c r="C67"/>
  <c r="C63"/>
  <c r="C57"/>
  <c r="C52"/>
  <c r="C46"/>
  <c r="C35"/>
  <c r="C29"/>
  <c r="C28" s="1"/>
  <c r="C21"/>
  <c r="C14"/>
  <c r="C7"/>
  <c r="I7" i="9" l="1"/>
  <c r="I19" s="1"/>
  <c r="E125" i="8"/>
  <c r="E146" s="1"/>
  <c r="E62"/>
  <c r="E86" s="1"/>
  <c r="D125"/>
  <c r="D146" s="1"/>
  <c r="D85"/>
  <c r="D62"/>
  <c r="C146"/>
  <c r="C62"/>
  <c r="C86" s="1"/>
  <c r="M28" i="5"/>
  <c r="K28"/>
  <c r="I28"/>
  <c r="G28"/>
  <c r="E28"/>
  <c r="D28"/>
  <c r="N28"/>
  <c r="L28"/>
  <c r="J28"/>
  <c r="H28"/>
  <c r="F28"/>
  <c r="O27"/>
  <c r="O16"/>
  <c r="C34" i="3"/>
  <c r="E30" i="2"/>
  <c r="C32" s="1"/>
  <c r="C149" i="1"/>
  <c r="C170" s="1"/>
  <c r="C62"/>
  <c r="C90" i="10"/>
  <c r="C148"/>
  <c r="C128"/>
  <c r="C149" s="1"/>
  <c r="C67"/>
  <c r="C91" s="1"/>
  <c r="C85" i="1"/>
  <c r="C175" s="1"/>
  <c r="E19" i="9"/>
  <c r="C28" i="5"/>
  <c r="E33" i="3"/>
  <c r="E34"/>
  <c r="C32"/>
  <c r="C33"/>
  <c r="E31" i="2"/>
  <c r="E32"/>
  <c r="C30"/>
  <c r="C31"/>
  <c r="D86" i="8" l="1"/>
  <c r="O28" i="5"/>
  <c r="C174" i="1"/>
  <c r="C86"/>
</calcChain>
</file>

<file path=xl/sharedStrings.xml><?xml version="1.0" encoding="utf-8"?>
<sst xmlns="http://schemas.openxmlformats.org/spreadsheetml/2006/main" count="1285" uniqueCount="455">
  <si>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</si>
  <si>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</si>
  <si>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</si>
  <si>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</si>
  <si>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</si>
  <si>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</si>
  <si>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</si>
  <si>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</si>
  <si>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</si>
  <si>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</si>
  <si>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</si>
  <si>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</si>
  <si>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</si>
  <si>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</si>
  <si>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</si>
  <si>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</si>
  <si>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</si>
  <si>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</si>
  <si>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</si>
  <si>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</si>
  <si>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</si>
  <si>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</si>
  <si>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</si>
  <si>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</si>
  <si>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</si>
  <si>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</si>
  <si>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</si>
  <si>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</si>
  <si>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</si>
  <si>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</si>
  <si>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</si>
  <si>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</si>
  <si>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</si>
  <si>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</si>
  <si>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</si>
  <si>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</si>
  <si>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</si>
  <si>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</si>
  <si>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</si>
  <si>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</si>
  <si>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</si>
  <si>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</si>
  <si>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</si>
  <si>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</si>
  <si>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</si>
  <si>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</si>
  <si>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</si>
  <si>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</si>
  <si>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</si>
  <si>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</si>
  <si>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</si>
  <si>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</si>
  <si>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</si>
  <si>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</si>
  <si>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</si>
  <si>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</si>
  <si>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</si>
  <si>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</si>
  <si>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</si>
  <si>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</si>
  <si>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</si>
  <si>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</si>
  <si>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</si>
  <si>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</si>
  <si>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</si>
  <si>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</si>
  <si>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</si>
  <si>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</si>
  <si>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</si>
  <si>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</si>
  <si>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</si>
  <si>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</si>
  <si>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</si>
  <si>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</si>
  <si>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</si>
  <si>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</si>
  <si>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</si>
  <si>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</si>
  <si>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</si>
  <si>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</si>
  <si>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</si>
  <si>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</si>
  <si>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</si>
  <si>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</si>
  <si>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</si>
  <si>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</si>
  <si>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</si>
  <si>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</si>
  <si>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</si>
  <si>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</si>
  <si>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</si>
  <si>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</si>
  <si>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</si>
  <si>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</si>
  <si>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</si>
  <si>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</si>
  <si>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</si>
  <si>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</si>
  <si>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</si>
  <si>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</si>
  <si>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</si>
  <si>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</si>
  <si>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</si>
  <si>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</si>
  <si>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</si>
  <si>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</si>
  <si>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</si>
  <si>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</si>
  <si>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</si>
  <si>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</si>
  <si>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</si>
  <si>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</si>
  <si>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</si>
  <si>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</si>
  <si>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</si>
  <si>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</si>
  <si>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</si>
  <si>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</si>
  <si>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</si>
  <si>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</si>
  <si>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</si>
  <si>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</si>
  <si>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</si>
  <si>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</si>
  <si>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</si>
  <si>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</si>
  <si>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</si>
  <si>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</si>
  <si>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</si>
  <si>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</si>
  <si>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</si>
  <si>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</si>
  <si>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</si>
  <si>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</si>
  <si>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</si>
  <si>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</si>
  <si>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</si>
  <si>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</si>
  <si>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</si>
  <si>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</si>
  <si>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</si>
  <si>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</si>
  <si>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</si>
  <si>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</si>
  <si>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</si>
  <si>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</si>
  <si>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</si>
  <si>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</si>
  <si>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</si>
  <si>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</si>
  <si>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</si>
  <si>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</si>
  <si>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</si>
  <si>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</si>
  <si>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</si>
  <si>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</si>
  <si>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</si>
  <si>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</si>
  <si>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</si>
  <si>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</si>
  <si>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</si>
  <si>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</si>
  <si>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</si>
  <si>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</si>
  <si>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</si>
  <si>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</si>
  <si>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</si>
  <si>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</si>
  <si>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</si>
  <si>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</si>
  <si>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</si>
  <si>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</si>
  <si>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</si>
  <si>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</si>
  <si>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</si>
  <si>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</si>
  <si>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</si>
  <si>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</si>
  <si>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</si>
  <si>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</si>
  <si>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</si>
  <si>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</si>
  <si>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</si>
  <si>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</si>
  <si>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</si>
  <si>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</si>
  <si>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</si>
  <si>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</si>
  <si>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</si>
  <si>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</si>
  <si>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</si>
  <si>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</si>
  <si>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</si>
  <si>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</si>
  <si>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</si>
  <si>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</si>
  <si>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</si>
  <si>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</si>
  <si>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</si>
  <si>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</si>
  <si>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</si>
  <si>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</si>
  <si>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</si>
  <si>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</si>
  <si>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</si>
  <si>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</si>
  <si>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</si>
  <si>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</si>
  <si>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</si>
  <si>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</si>
  <si>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</si>
  <si>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</si>
  <si>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</si>
  <si>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</si>
  <si>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</si>
  <si>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</si>
  <si>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</si>
  <si>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</si>
  <si>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</si>
  <si>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</si>
  <si>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</si>
  <si>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</si>
  <si>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</si>
  <si>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</si>
  <si>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</si>
  <si>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</si>
  <si>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</si>
  <si>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</si>
  <si>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</si>
  <si>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</si>
  <si>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</si>
  <si>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</si>
  <si>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</si>
  <si>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</si>
  <si>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</si>
  <si>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</si>
  <si>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</si>
  <si>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</si>
  <si>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</si>
  <si>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</si>
  <si>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</si>
  <si>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</si>
  <si>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</si>
  <si>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2015. évi előirányzat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</si>
  <si>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</si>
  <si>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</si>
  <si>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</si>
  <si>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</si>
  <si>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</si>
  <si>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</si>
  <si>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</si>
  <si>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</si>
  <si>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</si>
  <si>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</si>
  <si>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</si>
  <si>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</si>
  <si>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</si>
  <si>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</si>
  <si>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</si>
  <si>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</si>
  <si>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</si>
  <si>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</si>
  <si>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</si>
  <si>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</si>
  <si>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</si>
  <si>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</si>
  <si>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</si>
  <si>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</si>
  <si>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</si>
  <si>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</si>
  <si>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</si>
  <si>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</si>
  <si>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</si>
  <si>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</si>
  <si>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</si>
  <si>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</si>
  <si>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</si>
  <si>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</si>
  <si>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</si>
  <si>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</si>
  <si>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</si>
  <si>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</si>
  <si>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</si>
  <si>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</si>
  <si>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</si>
  <si>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</si>
  <si>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</si>
  <si>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</si>
  <si>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</si>
  <si>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</si>
  <si>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</si>
  <si>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</si>
  <si>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</si>
  <si>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</si>
  <si>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</si>
  <si>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</si>
  <si>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</si>
  <si>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</si>
  <si>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</si>
  <si>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</si>
  <si>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</si>
  <si>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</si>
  <si>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</si>
  <si>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</si>
  <si>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</si>
  <si>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</si>
  <si>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</si>
  <si>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</si>
  <si>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</si>
  <si>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</si>
  <si>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</si>
  <si>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</si>
  <si>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</si>
  <si>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</si>
  <si>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</si>
  <si>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</si>
  <si>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</si>
  <si>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</si>
  <si>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</si>
  <si>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</si>
  <si>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</si>
  <si>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</si>
  <si>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</si>
  <si>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</si>
  <si>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</si>
  <si>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</si>
  <si>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</si>
  <si>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</si>
  <si>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</si>
  <si>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</si>
  <si>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</si>
  <si>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</si>
  <si>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</si>
  <si>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</si>
  <si>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</si>
  <si>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ÖSSZESEN:</t>
  </si>
  <si>
    <t>2015. év utáni szükséglet
(6=2 - 4 - 5)</t>
  </si>
  <si>
    <t>Ezer forintban !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</si>
  <si>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</si>
  <si>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</si>
  <si>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</si>
  <si>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</si>
  <si>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</si>
  <si>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</si>
  <si>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</si>
  <si>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</si>
  <si>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</si>
  <si>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</si>
  <si>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</si>
  <si>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</si>
  <si>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</si>
  <si>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</si>
  <si>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</si>
  <si>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</si>
  <si>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</si>
  <si>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</si>
  <si>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</si>
  <si>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</si>
  <si>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</si>
  <si>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</si>
  <si>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</si>
  <si>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</si>
  <si>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Előirányzat-felhasználási terv 2015. évre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</si>
  <si>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</si>
  <si>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</si>
  <si>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</si>
  <si>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</si>
  <si>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</si>
  <si>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A 2015. évi általános működés és ágazati feladatok támogatásának alakulása jogcímenként</t>
  </si>
  <si>
    <t>2015. évi támogatás összesen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</si>
  <si>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</si>
  <si>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</si>
  <si>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</si>
  <si>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</si>
  <si>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</si>
  <si>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>29.</t>
  </si>
  <si>
    <t>30.</t>
  </si>
  <si>
    <t>31.</t>
  </si>
  <si>
    <t>32.</t>
  </si>
  <si>
    <t>33.</t>
  </si>
  <si>
    <t xml:space="preserve">   Rövid lejáratú  hitelek, kölcsönök felvétele</t>
  </si>
  <si>
    <t>2013. évi tény</t>
  </si>
  <si>
    <t>2014. évi 
várható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</si>
  <si>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</si>
  <si>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</si>
  <si>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</si>
  <si>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</si>
  <si>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Összesen</t>
  </si>
  <si>
    <t>2015.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</si>
  <si>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</si>
  <si>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</si>
  <si>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</si>
  <si>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</si>
  <si>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</si>
  <si>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</si>
  <si>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</si>
  <si>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</si>
  <si>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2015 előtti kifizetés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</si>
  <si>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</si>
  <si>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</si>
  <si>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</si>
  <si>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</si>
  <si>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</si>
  <si>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</si>
  <si>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</si>
  <si>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</si>
  <si>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</si>
  <si>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</si>
  <si>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</si>
  <si>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</si>
  <si>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</si>
  <si>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</si>
  <si>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</si>
  <si>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</si>
  <si>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</si>
  <si>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</si>
  <si>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</si>
  <si>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</si>
  <si>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</si>
  <si>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</si>
  <si>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</si>
  <si>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</si>
  <si>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</si>
  <si>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</si>
  <si>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</si>
  <si>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</si>
  <si>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</si>
  <si>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</si>
  <si>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</si>
  <si>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</si>
  <si>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</si>
  <si>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</si>
  <si>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Kup Község Önkormányzata</t>
  </si>
  <si>
    <t>Vadrózsa Német Nemzetiségi Óvoda</t>
  </si>
  <si>
    <t>Irányítószervi támogatás</t>
  </si>
  <si>
    <t>árkok felújítása</t>
  </si>
  <si>
    <t>Felhasználás 2015. XII.31-ig</t>
  </si>
  <si>
    <t>Rendőrség</t>
  </si>
  <si>
    <t>VM Megyei Katasztrófavédelmi Ig.</t>
  </si>
  <si>
    <t>Győri Közszolgáltató és Vagyongazdálkodó Zrt. Győr</t>
  </si>
  <si>
    <t>2011.</t>
  </si>
  <si>
    <t>2018. 
után</t>
  </si>
  <si>
    <t>8.2. melléklet a ………... (………….) önkormányzati rendelethez</t>
  </si>
  <si>
    <t>1.sz.melléklet 1/2015 (02.25.) önkormányzati rendelethez</t>
  </si>
  <si>
    <t>1.sz.melléklet 1/2015(02.25.) önkormányzati rendelethez</t>
  </si>
  <si>
    <t>2.1. sz. melléklet az 1/2015 (02.25.) önkormányzati rendelethez</t>
  </si>
  <si>
    <t>2.2. sz. melléklet az 1/2015 (02.25) önkormányzati rendelethez</t>
  </si>
  <si>
    <t>3.sz.melléklet 1/2015(02.25.) önkormányzati rendelethez</t>
  </si>
  <si>
    <t>4.sz.melléklet 1/2015(02.25.) önkormányzati rendelethez</t>
  </si>
  <si>
    <t>5.sz.melléklet 1/2015(02.25.) önkormányzati rendelethez</t>
  </si>
  <si>
    <t>6.sz.melléklet 1/2015(02.25.) önkormányzati rendelethez</t>
  </si>
  <si>
    <t>7.sz.melléklet 1/2015 (02.25.) önkormányzati rendelethez</t>
  </si>
  <si>
    <t>8.1. melléklet a 1/2015 (02.25.) önkormányzati rendelethez</t>
  </si>
  <si>
    <t>8.2. melléklet a 1/2015(02.25.) önkormányzati rendelethez</t>
  </si>
  <si>
    <t>9.sz.melléklet 1/2015 (02.25.)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</si>
</sst>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6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left" vertical="center" wrapText="1" indent="1"/>
    </xf>
    <xf numFmtId="164" fontId="1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vertical="center" wrapText="1"/>
      <protection locked="0"/>
    </xf>
    <xf numFmtId="49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49" fontId="1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4" fillId="0" borderId="5" xfId="2" applyFont="1" applyFill="1" applyBorder="1" applyAlignment="1" applyProtection="1">
      <alignment horizontal="center" vertical="center" wrapText="1"/>
    </xf>
    <xf numFmtId="0" fontId="14" fillId="0" borderId="6" xfId="2" applyFont="1" applyFill="1" applyBorder="1" applyAlignment="1" applyProtection="1">
      <alignment horizontal="center" vertical="center"/>
    </xf>
    <xf numFmtId="0" fontId="14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vertical="center" indent="1"/>
    </xf>
    <xf numFmtId="164" fontId="6" fillId="0" borderId="3" xfId="2" applyNumberFormat="1" applyFont="1" applyFill="1" applyBorder="1" applyAlignment="1" applyProtection="1">
      <alignment vertical="center"/>
    </xf>
    <xf numFmtId="164" fontId="6" fillId="0" borderId="4" xfId="2" applyNumberFormat="1" applyFont="1" applyFill="1" applyBorder="1" applyAlignment="1" applyProtection="1">
      <alignment vertical="center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6" fillId="0" borderId="2" xfId="2" applyFont="1" applyFill="1" applyBorder="1" applyAlignment="1" applyProtection="1">
      <alignment horizontal="left" vertical="center" indent="1"/>
    </xf>
    <xf numFmtId="0" fontId="5" fillId="0" borderId="3" xfId="2" applyFont="1" applyFill="1" applyBorder="1" applyAlignment="1" applyProtection="1">
      <alignment horizontal="left" indent="1"/>
    </xf>
    <xf numFmtId="164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2" fillId="0" borderId="2" xfId="0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5" fillId="0" borderId="5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3" fontId="11" fillId="0" borderId="13" xfId="0" applyNumberFormat="1" applyFont="1" applyFill="1" applyBorder="1" applyAlignment="1" applyProtection="1">
      <alignment horizontal="right" vertical="center" indent="1"/>
      <protection locked="0"/>
    </xf>
    <xf numFmtId="0" fontId="11" fillId="0" borderId="14" xfId="0" applyFont="1" applyBorder="1" applyAlignment="1" applyProtection="1">
      <alignment horizontal="right" vertical="center" indent="1"/>
    </xf>
    <xf numFmtId="0" fontId="11" fillId="0" borderId="15" xfId="0" applyFont="1" applyBorder="1" applyAlignment="1" applyProtection="1">
      <alignment horizontal="left" vertical="center" indent="1"/>
      <protection locked="0"/>
    </xf>
    <xf numFmtId="3" fontId="11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3" fillId="3" borderId="32" xfId="0" applyNumberFormat="1" applyFont="1" applyFill="1" applyBorder="1" applyAlignment="1" applyProtection="1">
      <alignment horizontal="left" vertical="center" wrapText="1" indent="2"/>
    </xf>
    <xf numFmtId="3" fontId="15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164" fontId="4" fillId="0" borderId="0" xfId="0" applyNumberFormat="1" applyFont="1" applyFill="1" applyAlignment="1" applyProtection="1">
      <alignment horizontal="right"/>
    </xf>
    <xf numFmtId="164" fontId="5" fillId="0" borderId="59" xfId="0" applyNumberFormat="1" applyFont="1" applyFill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37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left" vertical="center" wrapText="1" inden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2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4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7" fillId="0" borderId="34" xfId="0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7" fillId="0" borderId="66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6" xfId="0" applyNumberFormat="1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66" xfId="0" applyNumberFormat="1" applyFont="1" applyFill="1" applyBorder="1" applyAlignment="1" applyProtection="1">
      <alignment vertical="center" wrapText="1"/>
    </xf>
    <xf numFmtId="164" fontId="10" fillId="0" borderId="32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49" fontId="23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7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29" xfId="0" applyNumberFormat="1" applyFont="1" applyFill="1" applyBorder="1" applyAlignment="1" applyProtection="1">
      <alignment vertical="center" wrapText="1"/>
      <protection locked="0"/>
    </xf>
    <xf numFmtId="164" fontId="7" fillId="0" borderId="38" xfId="0" applyNumberFormat="1" applyFont="1" applyFill="1" applyBorder="1" applyAlignment="1" applyProtection="1">
      <alignment vertical="center" wrapText="1"/>
      <protection locked="0"/>
    </xf>
    <xf numFmtId="164" fontId="7" fillId="0" borderId="37" xfId="0" applyNumberFormat="1" applyFont="1" applyFill="1" applyBorder="1" applyAlignment="1" applyProtection="1">
      <alignment vertical="center" wrapText="1"/>
    </xf>
    <xf numFmtId="164" fontId="23" fillId="2" borderId="44" xfId="0" applyNumberFormat="1" applyFont="1" applyFill="1" applyBorder="1" applyAlignment="1" applyProtection="1">
      <alignment horizontal="left" vertical="center" wrapText="1" indent="2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7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9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26" fillId="0" borderId="2" xfId="0" applyFont="1" applyFill="1" applyBorder="1" applyAlignment="1" applyProtection="1">
      <alignment horizontal="left" vertical="center"/>
    </xf>
    <xf numFmtId="0" fontId="26" fillId="0" borderId="51" xfId="0" applyFont="1" applyFill="1" applyBorder="1" applyAlignment="1" applyProtection="1">
      <alignment vertical="center" wrapText="1"/>
    </xf>
    <xf numFmtId="3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7" xfId="0" applyFont="1" applyFill="1" applyBorder="1" applyAlignment="1" applyProtection="1">
      <alignment horizontal="center" vertical="center" wrapText="1"/>
    </xf>
    <xf numFmtId="49" fontId="5" fillId="0" borderId="68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8" fillId="0" borderId="0" xfId="0" applyNumberFormat="1" applyFont="1" applyFill="1" applyAlignment="1" applyProtection="1">
      <alignment vertical="top" wrapText="1"/>
    </xf>
    <xf numFmtId="164" fontId="18" fillId="0" borderId="0" xfId="0" applyNumberFormat="1" applyFont="1" applyFill="1" applyAlignment="1" applyProtection="1">
      <alignment horizontal="left" vertical="top"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30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center" vertical="center" wrapText="1"/>
    </xf>
    <xf numFmtId="164" fontId="14" fillId="0" borderId="40" xfId="0" applyNumberFormat="1" applyFont="1" applyFill="1" applyBorder="1" applyAlignment="1" applyProtection="1">
      <alignment horizontal="center" vertical="center" wrapText="1"/>
    </xf>
    <xf numFmtId="164" fontId="14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19" fillId="0" borderId="44" xfId="2" applyFont="1" applyFill="1" applyBorder="1" applyAlignment="1" applyProtection="1">
      <alignment horizontal="left" vertical="center" indent="1"/>
    </xf>
    <xf numFmtId="0" fontId="19" fillId="0" borderId="45" xfId="2" applyFont="1" applyFill="1" applyBorder="1" applyAlignment="1" applyProtection="1">
      <alignment horizontal="left" vertical="center" indent="1"/>
    </xf>
    <xf numFmtId="0" fontId="19" fillId="0" borderId="39" xfId="2" applyFont="1" applyFill="1" applyBorder="1" applyAlignment="1" applyProtection="1">
      <alignment horizontal="left" vertical="center" indent="1"/>
    </xf>
    <xf numFmtId="0" fontId="20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4" fillId="0" borderId="50" xfId="0" applyFont="1" applyBorder="1" applyAlignment="1" applyProtection="1">
      <alignment horizontal="left" vertical="center" indent="2"/>
    </xf>
    <xf numFmtId="0" fontId="14" fillId="0" borderId="51" xfId="0" applyFont="1" applyBorder="1" applyAlignment="1" applyProtection="1">
      <alignment horizontal="left" vertical="center" indent="2"/>
    </xf>
    <xf numFmtId="164" fontId="13" fillId="0" borderId="0" xfId="0" applyNumberFormat="1" applyFont="1" applyFill="1" applyAlignment="1">
      <alignment horizontal="center" vertical="center" wrapText="1"/>
    </xf>
    <xf numFmtId="164" fontId="5" fillId="0" borderId="50" xfId="0" applyNumberFormat="1" applyFont="1" applyFill="1" applyBorder="1" applyAlignment="1" applyProtection="1">
      <alignment horizontal="left" vertical="center" wrapText="1" indent="2"/>
    </xf>
    <xf numFmtId="164" fontId="5" fillId="0" borderId="39" xfId="0" applyNumberFormat="1" applyFont="1" applyFill="1" applyBorder="1" applyAlignment="1" applyProtection="1">
      <alignment horizontal="left" vertical="center" wrapText="1" indent="2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" vertical="center" wrapText="1"/>
    </xf>
    <xf numFmtId="164" fontId="5" fillId="0" borderId="31" xfId="0" applyNumberFormat="1" applyFont="1" applyFill="1" applyBorder="1" applyAlignment="1" applyProtection="1">
      <alignment horizontal="center" vertical="center" wrapText="1"/>
    </xf>
    <xf numFmtId="164" fontId="5" fillId="0" borderId="30" xfId="0" applyNumberFormat="1" applyFont="1" applyFill="1" applyBorder="1" applyAlignment="1" applyProtection="1">
      <alignment horizontal="center" vertical="center"/>
    </xf>
    <xf numFmtId="164" fontId="5" fillId="0" borderId="31" xfId="0" applyNumberFormat="1" applyFont="1" applyFill="1" applyBorder="1" applyAlignment="1" applyProtection="1">
      <alignment horizontal="center" vertical="center"/>
    </xf>
    <xf numFmtId="164" fontId="5" fillId="0" borderId="64" xfId="0" applyNumberFormat="1" applyFont="1" applyFill="1" applyBorder="1" applyAlignment="1" applyProtection="1">
      <alignment horizontal="center" vertical="center"/>
    </xf>
    <xf numFmtId="164" fontId="5" fillId="0" borderId="65" xfId="0" applyNumberFormat="1" applyFont="1" applyFill="1" applyBorder="1" applyAlignment="1" applyProtection="1">
      <alignment horizontal="center" vertical="center"/>
    </xf>
    <xf numFmtId="164" fontId="5" fillId="0" borderId="57" xfId="0" applyNumberFormat="1" applyFont="1" applyFill="1" applyBorder="1" applyAlignment="1" applyProtection="1">
      <alignment horizontal="center" vertical="center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5"/>
  <sheetViews>
    <sheetView workbookViewId="0">
      <selection activeCell="D111" sqref="D111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443</v>
      </c>
    </row>
    <row r="3" spans="1:3" ht="20.100000000000001" customHeight="1">
      <c r="A3" s="388" t="s">
        <v>0</v>
      </c>
      <c r="B3" s="388"/>
      <c r="C3" s="388"/>
    </row>
    <row r="4" spans="1:3" ht="20.100000000000001" customHeight="1" thickBot="1">
      <c r="A4" s="387"/>
      <c r="B4" s="387"/>
      <c r="C4" s="1" t="s">
        <v>1</v>
      </c>
    </row>
    <row r="5" spans="1:3" ht="24" customHeight="1" thickBot="1">
      <c r="A5" s="2" t="s">
        <v>2</v>
      </c>
      <c r="B5" s="3" t="s">
        <v>3</v>
      </c>
      <c r="C5" s="4" t="s">
        <v>243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24862</v>
      </c>
    </row>
    <row r="8" spans="1:3" ht="15" customHeight="1">
      <c r="A8" s="11" t="s">
        <v>6</v>
      </c>
      <c r="B8" s="12" t="s">
        <v>7</v>
      </c>
      <c r="C8" s="13">
        <v>9737</v>
      </c>
    </row>
    <row r="9" spans="1:3" ht="15" customHeight="1">
      <c r="A9" s="14" t="s">
        <v>8</v>
      </c>
      <c r="B9" s="15" t="s">
        <v>9</v>
      </c>
      <c r="C9" s="16">
        <v>10522</v>
      </c>
    </row>
    <row r="10" spans="1:3" ht="15" customHeight="1">
      <c r="A10" s="14" t="s">
        <v>10</v>
      </c>
      <c r="B10" s="15" t="s">
        <v>11</v>
      </c>
      <c r="C10" s="16">
        <v>3403</v>
      </c>
    </row>
    <row r="11" spans="1:3" ht="15" customHeight="1">
      <c r="A11" s="14" t="s">
        <v>12</v>
      </c>
      <c r="B11" s="15" t="s">
        <v>13</v>
      </c>
      <c r="C11" s="16">
        <v>1200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 thickBot="1">
      <c r="A13" s="17" t="s">
        <v>16</v>
      </c>
      <c r="B13" s="18" t="s">
        <v>17</v>
      </c>
      <c r="C13" s="16"/>
    </row>
    <row r="14" spans="1:3" ht="15" customHeight="1" thickBot="1">
      <c r="A14" s="8" t="s">
        <v>18</v>
      </c>
      <c r="B14" s="19" t="s">
        <v>19</v>
      </c>
      <c r="C14" s="10">
        <f>+C15+C16+C17+C18+C19</f>
        <v>1605</v>
      </c>
    </row>
    <row r="15" spans="1:3" ht="15" customHeight="1">
      <c r="A15" s="11" t="s">
        <v>20</v>
      </c>
      <c r="B15" s="12" t="s">
        <v>21</v>
      </c>
      <c r="C15" s="13"/>
    </row>
    <row r="16" spans="1:3" ht="15" customHeight="1">
      <c r="A16" s="14" t="s">
        <v>22</v>
      </c>
      <c r="B16" s="15" t="s">
        <v>23</v>
      </c>
      <c r="C16" s="16"/>
    </row>
    <row r="17" spans="1:3" ht="15" customHeight="1">
      <c r="A17" s="14" t="s">
        <v>24</v>
      </c>
      <c r="B17" s="15" t="s">
        <v>25</v>
      </c>
      <c r="C17" s="16"/>
    </row>
    <row r="18" spans="1:3" ht="15" customHeight="1">
      <c r="A18" s="14" t="s">
        <v>26</v>
      </c>
      <c r="B18" s="15" t="s">
        <v>27</v>
      </c>
      <c r="C18" s="16"/>
    </row>
    <row r="19" spans="1:3" ht="15" customHeight="1">
      <c r="A19" s="14" t="s">
        <v>28</v>
      </c>
      <c r="B19" s="15" t="s">
        <v>29</v>
      </c>
      <c r="C19" s="16">
        <v>1605</v>
      </c>
    </row>
    <row r="20" spans="1:3" ht="15" customHeight="1" thickBot="1">
      <c r="A20" s="17" t="s">
        <v>30</v>
      </c>
      <c r="B20" s="18" t="s">
        <v>31</v>
      </c>
      <c r="C20" s="20"/>
    </row>
    <row r="21" spans="1:3" ht="12" customHeight="1" thickBot="1">
      <c r="A21" s="8" t="s">
        <v>32</v>
      </c>
      <c r="B21" s="9" t="s">
        <v>33</v>
      </c>
      <c r="C21" s="10">
        <f>+C22+C23+C24+C25+C26</f>
        <v>540</v>
      </c>
    </row>
    <row r="22" spans="1:3" ht="12" customHeight="1">
      <c r="A22" s="11" t="s">
        <v>34</v>
      </c>
      <c r="B22" s="12" t="s">
        <v>35</v>
      </c>
      <c r="C22" s="13">
        <v>540</v>
      </c>
    </row>
    <row r="23" spans="1:3" ht="12" customHeight="1">
      <c r="A23" s="14" t="s">
        <v>36</v>
      </c>
      <c r="B23" s="15" t="s">
        <v>37</v>
      </c>
      <c r="C23" s="16"/>
    </row>
    <row r="24" spans="1:3" ht="12" customHeight="1">
      <c r="A24" s="14" t="s">
        <v>38</v>
      </c>
      <c r="B24" s="15" t="s">
        <v>39</v>
      </c>
      <c r="C24" s="16"/>
    </row>
    <row r="25" spans="1:3" ht="12" customHeight="1">
      <c r="A25" s="14" t="s">
        <v>40</v>
      </c>
      <c r="B25" s="15" t="s">
        <v>41</v>
      </c>
      <c r="C25" s="16"/>
    </row>
    <row r="26" spans="1:3" ht="12" customHeight="1">
      <c r="A26" s="14" t="s">
        <v>42</v>
      </c>
      <c r="B26" s="15" t="s">
        <v>43</v>
      </c>
      <c r="C26" s="16"/>
    </row>
    <row r="27" spans="1:3" ht="12" customHeight="1" thickBot="1">
      <c r="A27" s="17" t="s">
        <v>44</v>
      </c>
      <c r="B27" s="18" t="s">
        <v>45</v>
      </c>
      <c r="C27" s="20"/>
    </row>
    <row r="28" spans="1:3" ht="15" customHeight="1" thickBot="1">
      <c r="A28" s="8" t="s">
        <v>46</v>
      </c>
      <c r="B28" s="9" t="s">
        <v>47</v>
      </c>
      <c r="C28" s="21">
        <f>+C29+C32+C33+C34</f>
        <v>2900</v>
      </c>
    </row>
    <row r="29" spans="1:3" ht="15" customHeight="1">
      <c r="A29" s="11" t="s">
        <v>48</v>
      </c>
      <c r="B29" s="12" t="s">
        <v>49</v>
      </c>
      <c r="C29" s="22">
        <f>+C30+C31</f>
        <v>2200</v>
      </c>
    </row>
    <row r="30" spans="1:3" ht="15" customHeight="1">
      <c r="A30" s="14" t="s">
        <v>50</v>
      </c>
      <c r="B30" s="15" t="s">
        <v>51</v>
      </c>
      <c r="C30" s="16">
        <v>0</v>
      </c>
    </row>
    <row r="31" spans="1:3" ht="15" customHeight="1">
      <c r="A31" s="14" t="s">
        <v>52</v>
      </c>
      <c r="B31" s="15" t="s">
        <v>53</v>
      </c>
      <c r="C31" s="16">
        <v>2200</v>
      </c>
    </row>
    <row r="32" spans="1:3" ht="15" customHeight="1">
      <c r="A32" s="14" t="s">
        <v>54</v>
      </c>
      <c r="B32" s="15" t="s">
        <v>55</v>
      </c>
      <c r="C32" s="16">
        <v>700</v>
      </c>
    </row>
    <row r="33" spans="1:3" ht="15" customHeight="1">
      <c r="A33" s="14" t="s">
        <v>56</v>
      </c>
      <c r="B33" s="15" t="s">
        <v>57</v>
      </c>
      <c r="C33" s="16">
        <v>0</v>
      </c>
    </row>
    <row r="34" spans="1:3" ht="15" customHeight="1" thickBot="1">
      <c r="A34" s="17" t="s">
        <v>58</v>
      </c>
      <c r="B34" s="18" t="s">
        <v>59</v>
      </c>
      <c r="C34" s="20"/>
    </row>
    <row r="35" spans="1:3" ht="15" customHeight="1" thickBot="1">
      <c r="A35" s="8" t="s">
        <v>60</v>
      </c>
      <c r="B35" s="9" t="s">
        <v>61</v>
      </c>
      <c r="C35" s="10">
        <f>SUM(C36:C45)</f>
        <v>1750</v>
      </c>
    </row>
    <row r="36" spans="1:3" ht="15" customHeight="1">
      <c r="A36" s="11" t="s">
        <v>62</v>
      </c>
      <c r="B36" s="12" t="s">
        <v>63</v>
      </c>
      <c r="C36" s="13"/>
    </row>
    <row r="37" spans="1:3" ht="15" customHeight="1">
      <c r="A37" s="14" t="s">
        <v>64</v>
      </c>
      <c r="B37" s="15" t="s">
        <v>65</v>
      </c>
      <c r="C37" s="16">
        <v>800</v>
      </c>
    </row>
    <row r="38" spans="1:3" ht="15" customHeight="1">
      <c r="A38" s="14" t="s">
        <v>66</v>
      </c>
      <c r="B38" s="15" t="s">
        <v>67</v>
      </c>
      <c r="C38" s="16"/>
    </row>
    <row r="39" spans="1:3" ht="15" customHeight="1">
      <c r="A39" s="14" t="s">
        <v>68</v>
      </c>
      <c r="B39" s="15" t="s">
        <v>69</v>
      </c>
      <c r="C39" s="16">
        <v>0</v>
      </c>
    </row>
    <row r="40" spans="1:3" ht="15" customHeight="1">
      <c r="A40" s="14" t="s">
        <v>70</v>
      </c>
      <c r="B40" s="15" t="s">
        <v>71</v>
      </c>
      <c r="C40" s="16">
        <v>900</v>
      </c>
    </row>
    <row r="41" spans="1:3" ht="15" customHeight="1">
      <c r="A41" s="14" t="s">
        <v>72</v>
      </c>
      <c r="B41" s="15" t="s">
        <v>73</v>
      </c>
      <c r="C41" s="16"/>
    </row>
    <row r="42" spans="1:3" ht="15" customHeight="1">
      <c r="A42" s="14" t="s">
        <v>74</v>
      </c>
      <c r="B42" s="15" t="s">
        <v>75</v>
      </c>
      <c r="C42" s="16"/>
    </row>
    <row r="43" spans="1:3" ht="15" customHeight="1">
      <c r="A43" s="14" t="s">
        <v>76</v>
      </c>
      <c r="B43" s="15" t="s">
        <v>77</v>
      </c>
      <c r="C43" s="16">
        <v>50</v>
      </c>
    </row>
    <row r="44" spans="1:3" ht="15" customHeight="1">
      <c r="A44" s="14" t="s">
        <v>78</v>
      </c>
      <c r="B44" s="15" t="s">
        <v>79</v>
      </c>
      <c r="C44" s="23"/>
    </row>
    <row r="45" spans="1:3" ht="15" customHeight="1" thickBot="1">
      <c r="A45" s="17" t="s">
        <v>80</v>
      </c>
      <c r="B45" s="18" t="s">
        <v>81</v>
      </c>
      <c r="C45" s="24"/>
    </row>
    <row r="46" spans="1:3" ht="15" customHeight="1" thickBot="1">
      <c r="A46" s="8" t="s">
        <v>82</v>
      </c>
      <c r="B46" s="9" t="s">
        <v>83</v>
      </c>
      <c r="C46" s="10">
        <f>SUM(C47:C51)</f>
        <v>0</v>
      </c>
    </row>
    <row r="47" spans="1:3" ht="15" customHeight="1">
      <c r="A47" s="11" t="s">
        <v>84</v>
      </c>
      <c r="B47" s="12" t="s">
        <v>85</v>
      </c>
      <c r="C47" s="25"/>
    </row>
    <row r="48" spans="1:3" ht="15" customHeight="1">
      <c r="A48" s="14" t="s">
        <v>86</v>
      </c>
      <c r="B48" s="15" t="s">
        <v>87</v>
      </c>
      <c r="C48" s="23"/>
    </row>
    <row r="49" spans="1:3" ht="15" customHeight="1">
      <c r="A49" s="14" t="s">
        <v>88</v>
      </c>
      <c r="B49" s="15" t="s">
        <v>89</v>
      </c>
      <c r="C49" s="23"/>
    </row>
    <row r="50" spans="1:3" ht="12" customHeight="1">
      <c r="A50" s="14" t="s">
        <v>90</v>
      </c>
      <c r="B50" s="15" t="s">
        <v>91</v>
      </c>
      <c r="C50" s="23"/>
    </row>
    <row r="51" spans="1:3" ht="12" customHeight="1" thickBot="1">
      <c r="A51" s="17" t="s">
        <v>92</v>
      </c>
      <c r="B51" s="18" t="s">
        <v>93</v>
      </c>
      <c r="C51" s="24"/>
    </row>
    <row r="52" spans="1:3" ht="12" customHeight="1" thickBot="1">
      <c r="A52" s="8" t="s">
        <v>94</v>
      </c>
      <c r="B52" s="9" t="s">
        <v>95</v>
      </c>
      <c r="C52" s="10">
        <f>SUM(C53:C55)</f>
        <v>0</v>
      </c>
    </row>
    <row r="53" spans="1:3" ht="12" customHeight="1">
      <c r="A53" s="11" t="s">
        <v>96</v>
      </c>
      <c r="B53" s="12" t="s">
        <v>97</v>
      </c>
      <c r="C53" s="13"/>
    </row>
    <row r="54" spans="1:3" ht="12" customHeight="1">
      <c r="A54" s="14" t="s">
        <v>98</v>
      </c>
      <c r="B54" s="15" t="s">
        <v>99</v>
      </c>
      <c r="C54" s="16"/>
    </row>
    <row r="55" spans="1:3" ht="12" customHeight="1">
      <c r="A55" s="14" t="s">
        <v>100</v>
      </c>
      <c r="B55" s="15" t="s">
        <v>101</v>
      </c>
      <c r="C55" s="16"/>
    </row>
    <row r="56" spans="1:3" ht="12" customHeight="1" thickBot="1">
      <c r="A56" s="17" t="s">
        <v>102</v>
      </c>
      <c r="B56" s="18" t="s">
        <v>103</v>
      </c>
      <c r="C56" s="20"/>
    </row>
    <row r="57" spans="1:3" ht="12" customHeight="1" thickBot="1">
      <c r="A57" s="8" t="s">
        <v>104</v>
      </c>
      <c r="B57" s="19" t="s">
        <v>105</v>
      </c>
      <c r="C57" s="10">
        <f>SUM(C58:C60)</f>
        <v>0</v>
      </c>
    </row>
    <row r="58" spans="1:3" ht="12" customHeight="1">
      <c r="A58" s="11" t="s">
        <v>106</v>
      </c>
      <c r="B58" s="12" t="s">
        <v>107</v>
      </c>
      <c r="C58" s="23"/>
    </row>
    <row r="59" spans="1:3" ht="12" customHeight="1">
      <c r="A59" s="14" t="s">
        <v>108</v>
      </c>
      <c r="B59" s="15" t="s">
        <v>109</v>
      </c>
      <c r="C59" s="23"/>
    </row>
    <row r="60" spans="1:3" ht="12" customHeight="1">
      <c r="A60" s="14" t="s">
        <v>110</v>
      </c>
      <c r="B60" s="15" t="s">
        <v>111</v>
      </c>
      <c r="C60" s="23"/>
    </row>
    <row r="61" spans="1:3" ht="12" customHeight="1" thickBot="1">
      <c r="A61" s="17" t="s">
        <v>112</v>
      </c>
      <c r="B61" s="18" t="s">
        <v>113</v>
      </c>
      <c r="C61" s="23"/>
    </row>
    <row r="62" spans="1:3" ht="15" customHeight="1" thickBot="1">
      <c r="A62" s="8" t="s">
        <v>114</v>
      </c>
      <c r="B62" s="9" t="s">
        <v>115</v>
      </c>
      <c r="C62" s="21">
        <f>+C7+C14+C21+C28+C35+C46+C52+C57</f>
        <v>31657</v>
      </c>
    </row>
    <row r="63" spans="1:3" ht="15" customHeight="1" thickBot="1">
      <c r="A63" s="26" t="s">
        <v>116</v>
      </c>
      <c r="B63" s="19" t="s">
        <v>117</v>
      </c>
      <c r="C63" s="10">
        <f>SUM(C64:C66)</f>
        <v>0</v>
      </c>
    </row>
    <row r="64" spans="1:3" ht="15" customHeight="1">
      <c r="A64" s="11" t="s">
        <v>118</v>
      </c>
      <c r="B64" s="12" t="s">
        <v>119</v>
      </c>
      <c r="C64" s="23"/>
    </row>
    <row r="65" spans="1:3" ht="15" customHeight="1">
      <c r="A65" s="14" t="s">
        <v>120</v>
      </c>
      <c r="B65" s="15" t="s">
        <v>121</v>
      </c>
      <c r="C65" s="23"/>
    </row>
    <row r="66" spans="1:3" ht="15" customHeight="1" thickBot="1">
      <c r="A66" s="17" t="s">
        <v>122</v>
      </c>
      <c r="B66" s="27" t="s">
        <v>123</v>
      </c>
      <c r="C66" s="23"/>
    </row>
    <row r="67" spans="1:3" ht="15" customHeight="1" thickBot="1">
      <c r="A67" s="26" t="s">
        <v>124</v>
      </c>
      <c r="B67" s="19" t="s">
        <v>125</v>
      </c>
      <c r="C67" s="10">
        <f>SUM(C68:C71)</f>
        <v>0</v>
      </c>
    </row>
    <row r="68" spans="1:3" ht="15" customHeight="1">
      <c r="A68" s="11" t="s">
        <v>126</v>
      </c>
      <c r="B68" s="12" t="s">
        <v>127</v>
      </c>
      <c r="C68" s="23"/>
    </row>
    <row r="69" spans="1:3" ht="15" customHeight="1">
      <c r="A69" s="14" t="s">
        <v>128</v>
      </c>
      <c r="B69" s="15" t="s">
        <v>129</v>
      </c>
      <c r="C69" s="23"/>
    </row>
    <row r="70" spans="1:3" ht="15" customHeight="1">
      <c r="A70" s="14" t="s">
        <v>130</v>
      </c>
      <c r="B70" s="15" t="s">
        <v>131</v>
      </c>
      <c r="C70" s="23"/>
    </row>
    <row r="71" spans="1:3" ht="15" customHeight="1" thickBot="1">
      <c r="A71" s="17" t="s">
        <v>132</v>
      </c>
      <c r="B71" s="18" t="s">
        <v>133</v>
      </c>
      <c r="C71" s="23"/>
    </row>
    <row r="72" spans="1:3" ht="15" customHeight="1" thickBot="1">
      <c r="A72" s="26" t="s">
        <v>134</v>
      </c>
      <c r="B72" s="19" t="s">
        <v>135</v>
      </c>
      <c r="C72" s="10">
        <f>SUM(C73:C74)</f>
        <v>6302</v>
      </c>
    </row>
    <row r="73" spans="1:3" ht="15" customHeight="1">
      <c r="A73" s="11" t="s">
        <v>136</v>
      </c>
      <c r="B73" s="12" t="s">
        <v>137</v>
      </c>
      <c r="C73" s="23">
        <v>6302</v>
      </c>
    </row>
    <row r="74" spans="1:3" ht="12" customHeight="1" thickBot="1">
      <c r="A74" s="17" t="s">
        <v>138</v>
      </c>
      <c r="B74" s="18" t="s">
        <v>139</v>
      </c>
      <c r="C74" s="23"/>
    </row>
    <row r="75" spans="1:3" ht="12" customHeight="1" thickBot="1">
      <c r="A75" s="26" t="s">
        <v>140</v>
      </c>
      <c r="B75" s="19" t="s">
        <v>141</v>
      </c>
      <c r="C75" s="10">
        <f>SUM(C76:C78)</f>
        <v>0</v>
      </c>
    </row>
    <row r="76" spans="1:3" ht="12" customHeight="1">
      <c r="A76" s="11" t="s">
        <v>142</v>
      </c>
      <c r="B76" s="12" t="s">
        <v>143</v>
      </c>
      <c r="C76" s="23"/>
    </row>
    <row r="77" spans="1:3" ht="12" customHeight="1">
      <c r="A77" s="14" t="s">
        <v>144</v>
      </c>
      <c r="B77" s="15" t="s">
        <v>145</v>
      </c>
      <c r="C77" s="23"/>
    </row>
    <row r="78" spans="1:3" ht="12" customHeight="1" thickBot="1">
      <c r="A78" s="17" t="s">
        <v>146</v>
      </c>
      <c r="B78" s="18" t="s">
        <v>147</v>
      </c>
      <c r="C78" s="23"/>
    </row>
    <row r="79" spans="1:3" ht="12" customHeight="1" thickBot="1">
      <c r="A79" s="26" t="s">
        <v>148</v>
      </c>
      <c r="B79" s="19" t="s">
        <v>149</v>
      </c>
      <c r="C79" s="10">
        <f>SUM(C80:C83)</f>
        <v>0</v>
      </c>
    </row>
    <row r="80" spans="1:3" ht="12" customHeight="1">
      <c r="A80" s="28" t="s">
        <v>150</v>
      </c>
      <c r="B80" s="12" t="s">
        <v>151</v>
      </c>
      <c r="C80" s="23"/>
    </row>
    <row r="81" spans="1:3" ht="12" customHeight="1">
      <c r="A81" s="29" t="s">
        <v>152</v>
      </c>
      <c r="B81" s="15" t="s">
        <v>153</v>
      </c>
      <c r="C81" s="23"/>
    </row>
    <row r="82" spans="1:3" ht="12" customHeight="1">
      <c r="A82" s="29" t="s">
        <v>154</v>
      </c>
      <c r="B82" s="15" t="s">
        <v>155</v>
      </c>
      <c r="C82" s="23"/>
    </row>
    <row r="83" spans="1:3" ht="12" customHeight="1" thickBot="1">
      <c r="A83" s="30" t="s">
        <v>156</v>
      </c>
      <c r="B83" s="18" t="s">
        <v>157</v>
      </c>
      <c r="C83" s="23"/>
    </row>
    <row r="84" spans="1:3" ht="12" customHeight="1" thickBot="1">
      <c r="A84" s="26" t="s">
        <v>158</v>
      </c>
      <c r="B84" s="19" t="s">
        <v>159</v>
      </c>
      <c r="C84" s="31"/>
    </row>
    <row r="85" spans="1:3" ht="15" customHeight="1" thickBot="1">
      <c r="A85" s="26" t="s">
        <v>160</v>
      </c>
      <c r="B85" s="32" t="s">
        <v>161</v>
      </c>
      <c r="C85" s="21">
        <f>+C63+C67+C72+C75+C79+C84</f>
        <v>6302</v>
      </c>
    </row>
    <row r="86" spans="1:3" ht="15" customHeight="1" thickBot="1">
      <c r="A86" s="33" t="s">
        <v>162</v>
      </c>
      <c r="B86" s="34" t="s">
        <v>163</v>
      </c>
      <c r="C86" s="21">
        <f>+C62+C85</f>
        <v>37959</v>
      </c>
    </row>
    <row r="87" spans="1:3" ht="15" customHeight="1">
      <c r="A87" s="310"/>
      <c r="B87" s="310"/>
      <c r="C87" s="311"/>
    </row>
    <row r="88" spans="1:3" ht="15" customHeight="1">
      <c r="A88" s="310"/>
      <c r="B88" s="310"/>
      <c r="C88" s="311"/>
    </row>
    <row r="89" spans="1:3" ht="15" customHeight="1">
      <c r="A89" s="310"/>
      <c r="B89" s="310"/>
      <c r="C89" s="311"/>
    </row>
    <row r="90" spans="1:3" ht="15" customHeight="1">
      <c r="A90" s="310"/>
      <c r="B90" s="310"/>
      <c r="C90" s="311"/>
    </row>
    <row r="91" spans="1:3" ht="15" customHeight="1">
      <c r="A91" s="310"/>
      <c r="B91" s="310"/>
      <c r="C91" s="311"/>
    </row>
    <row r="92" spans="1:3" ht="15" customHeight="1">
      <c r="A92" s="310"/>
      <c r="B92" s="310"/>
      <c r="C92" s="311"/>
    </row>
    <row r="93" spans="1:3" ht="15" customHeight="1">
      <c r="A93" s="310"/>
      <c r="B93" s="310"/>
      <c r="C93" s="311"/>
    </row>
    <row r="94" spans="1:3" ht="15" customHeight="1">
      <c r="A94" s="310"/>
      <c r="B94" s="310"/>
      <c r="C94" s="311"/>
    </row>
    <row r="95" spans="1:3" ht="15" customHeight="1">
      <c r="A95" s="310"/>
      <c r="B95" s="310"/>
      <c r="C95" s="311"/>
    </row>
    <row r="96" spans="1:3" ht="15" customHeight="1">
      <c r="A96" s="310"/>
      <c r="B96" s="310"/>
      <c r="C96" s="311"/>
    </row>
    <row r="97" spans="1:3" ht="15" customHeight="1">
      <c r="A97" s="310"/>
      <c r="B97" s="310"/>
      <c r="C97" s="311"/>
    </row>
    <row r="98" spans="1:3" ht="15" customHeight="1">
      <c r="A98" s="310"/>
      <c r="B98" s="310"/>
      <c r="C98" s="311"/>
    </row>
    <row r="99" spans="1:3" ht="15" customHeight="1">
      <c r="A99" s="310"/>
      <c r="B99" s="310"/>
      <c r="C99" s="311"/>
    </row>
    <row r="100" spans="1:3" ht="15" customHeight="1">
      <c r="A100" s="310"/>
      <c r="B100" s="310"/>
      <c r="C100" s="311"/>
    </row>
    <row r="101" spans="1:3" ht="15" customHeight="1">
      <c r="A101" s="310"/>
      <c r="B101" s="310"/>
      <c r="C101" s="311"/>
    </row>
    <row r="102" spans="1:3" ht="15" customHeight="1">
      <c r="A102" s="310"/>
      <c r="B102" s="310"/>
      <c r="C102" s="311"/>
    </row>
    <row r="103" spans="1:3" ht="15" customHeight="1">
      <c r="A103" s="310"/>
      <c r="B103" s="310"/>
      <c r="C103" s="311"/>
    </row>
    <row r="104" spans="1:3" ht="15" customHeight="1">
      <c r="A104" s="310"/>
      <c r="B104" s="310"/>
      <c r="C104" s="311"/>
    </row>
    <row r="105" spans="1:3" ht="15" customHeight="1">
      <c r="A105" s="310"/>
      <c r="B105" s="310"/>
      <c r="C105" s="311"/>
    </row>
    <row r="106" spans="1:3" ht="15" customHeight="1">
      <c r="A106" s="310"/>
      <c r="B106" s="310"/>
      <c r="C106" s="311"/>
    </row>
    <row r="107" spans="1:3" ht="15" customHeight="1">
      <c r="A107" s="310"/>
      <c r="B107" s="310"/>
      <c r="C107" s="311"/>
    </row>
    <row r="108" spans="1:3" ht="15" customHeight="1">
      <c r="A108" s="310"/>
      <c r="B108" s="310"/>
      <c r="C108" s="311"/>
    </row>
    <row r="109" spans="1:3" ht="15" customHeight="1">
      <c r="A109" s="310"/>
      <c r="B109" s="310"/>
      <c r="C109" s="311"/>
    </row>
    <row r="110" spans="1:3" ht="15" customHeight="1">
      <c r="A110" s="310"/>
      <c r="B110" s="310"/>
      <c r="C110" s="311"/>
    </row>
    <row r="111" spans="1:3" ht="20.100000000000001" customHeight="1">
      <c r="A111" s="35"/>
      <c r="B111" t="s">
        <v>444</v>
      </c>
      <c r="C111" s="36"/>
    </row>
    <row r="112" spans="1:3" ht="20.100000000000001" customHeight="1">
      <c r="A112" s="388" t="s">
        <v>164</v>
      </c>
      <c r="B112" s="388"/>
      <c r="C112" s="388"/>
    </row>
    <row r="113" spans="1:3" ht="20.100000000000001" customHeight="1" thickBot="1">
      <c r="A113" s="389"/>
      <c r="B113" s="389"/>
      <c r="C113" s="37" t="s">
        <v>1</v>
      </c>
    </row>
    <row r="114" spans="1:3" ht="24.75" customHeight="1" thickBot="1">
      <c r="A114" s="2" t="s">
        <v>2</v>
      </c>
      <c r="B114" s="3" t="s">
        <v>165</v>
      </c>
      <c r="C114" s="4" t="s">
        <v>243</v>
      </c>
    </row>
    <row r="115" spans="1:3" ht="15" customHeight="1" thickBot="1">
      <c r="A115" s="38">
        <v>1</v>
      </c>
      <c r="B115" s="39">
        <v>2</v>
      </c>
      <c r="C115" s="40">
        <v>3</v>
      </c>
    </row>
    <row r="116" spans="1:3" ht="15" customHeight="1" thickBot="1">
      <c r="A116" s="41" t="s">
        <v>4</v>
      </c>
      <c r="B116" s="42" t="s">
        <v>166</v>
      </c>
      <c r="C116" s="43">
        <f>SUM(C117:C121)</f>
        <v>36671</v>
      </c>
    </row>
    <row r="117" spans="1:3" ht="15" customHeight="1">
      <c r="A117" s="44" t="s">
        <v>6</v>
      </c>
      <c r="B117" s="45" t="s">
        <v>167</v>
      </c>
      <c r="C117" s="46">
        <v>15046</v>
      </c>
    </row>
    <row r="118" spans="1:3" ht="15" customHeight="1">
      <c r="A118" s="14" t="s">
        <v>8</v>
      </c>
      <c r="B118" s="47" t="s">
        <v>168</v>
      </c>
      <c r="C118" s="16">
        <v>3823</v>
      </c>
    </row>
    <row r="119" spans="1:3" ht="15" customHeight="1">
      <c r="A119" s="14" t="s">
        <v>10</v>
      </c>
      <c r="B119" s="47" t="s">
        <v>169</v>
      </c>
      <c r="C119" s="20">
        <v>14150</v>
      </c>
    </row>
    <row r="120" spans="1:3" ht="15" customHeight="1">
      <c r="A120" s="14" t="s">
        <v>12</v>
      </c>
      <c r="B120" s="48" t="s">
        <v>170</v>
      </c>
      <c r="C120" s="20">
        <v>2650</v>
      </c>
    </row>
    <row r="121" spans="1:3" ht="15" customHeight="1">
      <c r="A121" s="14" t="s">
        <v>171</v>
      </c>
      <c r="B121" s="49" t="s">
        <v>172</v>
      </c>
      <c r="C121" s="20">
        <v>1002</v>
      </c>
    </row>
    <row r="122" spans="1:3" ht="15" customHeight="1">
      <c r="A122" s="14" t="s">
        <v>16</v>
      </c>
      <c r="B122" s="47" t="s">
        <v>173</v>
      </c>
      <c r="C122" s="20">
        <v>0</v>
      </c>
    </row>
    <row r="123" spans="1:3" ht="15" customHeight="1">
      <c r="A123" s="14" t="s">
        <v>174</v>
      </c>
      <c r="B123" s="50" t="s">
        <v>175</v>
      </c>
      <c r="C123" s="20"/>
    </row>
    <row r="124" spans="1:3" ht="15" customHeight="1">
      <c r="A124" s="14" t="s">
        <v>176</v>
      </c>
      <c r="B124" s="51" t="s">
        <v>177</v>
      </c>
      <c r="C124" s="20"/>
    </row>
    <row r="125" spans="1:3" ht="15" customHeight="1">
      <c r="A125" s="14" t="s">
        <v>178</v>
      </c>
      <c r="B125" s="51" t="s">
        <v>179</v>
      </c>
      <c r="C125" s="20"/>
    </row>
    <row r="126" spans="1:3" ht="15" customHeight="1">
      <c r="A126" s="14" t="s">
        <v>180</v>
      </c>
      <c r="B126" s="50" t="s">
        <v>181</v>
      </c>
      <c r="C126" s="20">
        <v>466</v>
      </c>
    </row>
    <row r="127" spans="1:3" ht="15" customHeight="1">
      <c r="A127" s="14" t="s">
        <v>182</v>
      </c>
      <c r="B127" s="50" t="s">
        <v>183</v>
      </c>
      <c r="C127" s="20"/>
    </row>
    <row r="128" spans="1:3" ht="15" customHeight="1">
      <c r="A128" s="14" t="s">
        <v>184</v>
      </c>
      <c r="B128" s="51" t="s">
        <v>185</v>
      </c>
      <c r="C128" s="20"/>
    </row>
    <row r="129" spans="1:3" ht="15" customHeight="1">
      <c r="A129" s="52" t="s">
        <v>186</v>
      </c>
      <c r="B129" s="53" t="s">
        <v>187</v>
      </c>
      <c r="C129" s="20"/>
    </row>
    <row r="130" spans="1:3" ht="15" customHeight="1">
      <c r="A130" s="14" t="s">
        <v>188</v>
      </c>
      <c r="B130" s="53" t="s">
        <v>189</v>
      </c>
      <c r="C130" s="20"/>
    </row>
    <row r="131" spans="1:3" ht="15" customHeight="1" thickBot="1">
      <c r="A131" s="54" t="s">
        <v>190</v>
      </c>
      <c r="B131" s="55" t="s">
        <v>191</v>
      </c>
      <c r="C131" s="56">
        <v>536</v>
      </c>
    </row>
    <row r="132" spans="1:3" ht="15" customHeight="1" thickBot="1">
      <c r="A132" s="8" t="s">
        <v>18</v>
      </c>
      <c r="B132" s="57" t="s">
        <v>192</v>
      </c>
      <c r="C132" s="10">
        <f>+C133+C135+C137</f>
        <v>540</v>
      </c>
    </row>
    <row r="133" spans="1:3" ht="11.1" customHeight="1">
      <c r="A133" s="11" t="s">
        <v>20</v>
      </c>
      <c r="B133" s="47" t="s">
        <v>193</v>
      </c>
      <c r="C133" s="13"/>
    </row>
    <row r="134" spans="1:3" ht="11.1" customHeight="1">
      <c r="A134" s="11" t="s">
        <v>22</v>
      </c>
      <c r="B134" s="58" t="s">
        <v>194</v>
      </c>
      <c r="C134" s="13"/>
    </row>
    <row r="135" spans="1:3" ht="11.1" customHeight="1">
      <c r="A135" s="11" t="s">
        <v>24</v>
      </c>
      <c r="B135" s="58" t="s">
        <v>195</v>
      </c>
      <c r="C135" s="16">
        <v>540</v>
      </c>
    </row>
    <row r="136" spans="1:3" ht="11.1" customHeight="1">
      <c r="A136" s="11" t="s">
        <v>26</v>
      </c>
      <c r="B136" s="58" t="s">
        <v>196</v>
      </c>
      <c r="C136" s="59"/>
    </row>
    <row r="137" spans="1:3" ht="11.1" customHeight="1">
      <c r="A137" s="11" t="s">
        <v>28</v>
      </c>
      <c r="B137" s="60" t="s">
        <v>197</v>
      </c>
      <c r="C137" s="59"/>
    </row>
    <row r="138" spans="1:3" ht="11.1" customHeight="1">
      <c r="A138" s="11" t="s">
        <v>30</v>
      </c>
      <c r="B138" s="61" t="s">
        <v>198</v>
      </c>
      <c r="C138" s="59"/>
    </row>
    <row r="139" spans="1:3" ht="11.1" customHeight="1">
      <c r="A139" s="11" t="s">
        <v>199</v>
      </c>
      <c r="B139" s="62" t="s">
        <v>200</v>
      </c>
      <c r="C139" s="59"/>
    </row>
    <row r="140" spans="1:3" ht="11.1" customHeight="1">
      <c r="A140" s="11" t="s">
        <v>201</v>
      </c>
      <c r="B140" s="51" t="s">
        <v>179</v>
      </c>
      <c r="C140" s="59"/>
    </row>
    <row r="141" spans="1:3" ht="11.1" customHeight="1">
      <c r="A141" s="11" t="s">
        <v>202</v>
      </c>
      <c r="B141" s="51" t="s">
        <v>203</v>
      </c>
      <c r="C141" s="59"/>
    </row>
    <row r="142" spans="1:3" ht="11.1" customHeight="1">
      <c r="A142" s="11" t="s">
        <v>204</v>
      </c>
      <c r="B142" s="51" t="s">
        <v>205</v>
      </c>
      <c r="C142" s="59"/>
    </row>
    <row r="143" spans="1:3" ht="11.1" customHeight="1">
      <c r="A143" s="11" t="s">
        <v>206</v>
      </c>
      <c r="B143" s="51" t="s">
        <v>185</v>
      </c>
      <c r="C143" s="59"/>
    </row>
    <row r="144" spans="1:3" ht="11.1" customHeight="1">
      <c r="A144" s="11" t="s">
        <v>207</v>
      </c>
      <c r="B144" s="51" t="s">
        <v>208</v>
      </c>
      <c r="C144" s="59"/>
    </row>
    <row r="145" spans="1:3" ht="11.1" customHeight="1" thickBot="1">
      <c r="A145" s="52" t="s">
        <v>209</v>
      </c>
      <c r="B145" s="51" t="s">
        <v>210</v>
      </c>
      <c r="C145" s="63"/>
    </row>
    <row r="146" spans="1:3" ht="15" customHeight="1" thickBot="1">
      <c r="A146" s="8" t="s">
        <v>32</v>
      </c>
      <c r="B146" s="64" t="s">
        <v>211</v>
      </c>
      <c r="C146" s="10">
        <f>+C147+C148</f>
        <v>748</v>
      </c>
    </row>
    <row r="147" spans="1:3" ht="15" customHeight="1">
      <c r="A147" s="11" t="s">
        <v>34</v>
      </c>
      <c r="B147" s="65" t="s">
        <v>212</v>
      </c>
      <c r="C147" s="13">
        <v>748</v>
      </c>
    </row>
    <row r="148" spans="1:3" ht="15" customHeight="1" thickBot="1">
      <c r="A148" s="17" t="s">
        <v>36</v>
      </c>
      <c r="B148" s="58" t="s">
        <v>213</v>
      </c>
      <c r="C148" s="20"/>
    </row>
    <row r="149" spans="1:3" ht="15" customHeight="1" thickBot="1">
      <c r="A149" s="8" t="s">
        <v>214</v>
      </c>
      <c r="B149" s="64" t="s">
        <v>215</v>
      </c>
      <c r="C149" s="10">
        <f>+C116+C132+C146</f>
        <v>37959</v>
      </c>
    </row>
    <row r="150" spans="1:3" ht="15" customHeight="1" thickBot="1">
      <c r="A150" s="8" t="s">
        <v>60</v>
      </c>
      <c r="B150" s="64" t="s">
        <v>216</v>
      </c>
      <c r="C150" s="10">
        <f>+C151+C152+C153</f>
        <v>0</v>
      </c>
    </row>
    <row r="151" spans="1:3" ht="11.1" customHeight="1">
      <c r="A151" s="11" t="s">
        <v>62</v>
      </c>
      <c r="B151" s="65" t="s">
        <v>217</v>
      </c>
      <c r="C151" s="59"/>
    </row>
    <row r="152" spans="1:3" ht="11.1" customHeight="1">
      <c r="A152" s="11" t="s">
        <v>64</v>
      </c>
      <c r="B152" s="65" t="s">
        <v>218</v>
      </c>
      <c r="C152" s="59"/>
    </row>
    <row r="153" spans="1:3" ht="11.1" customHeight="1" thickBot="1">
      <c r="A153" s="52" t="s">
        <v>66</v>
      </c>
      <c r="B153" s="66" t="s">
        <v>219</v>
      </c>
      <c r="C153" s="59"/>
    </row>
    <row r="154" spans="1:3" ht="11.1" customHeight="1" thickBot="1">
      <c r="A154" s="8" t="s">
        <v>82</v>
      </c>
      <c r="B154" s="64" t="s">
        <v>220</v>
      </c>
      <c r="C154" s="10">
        <f>+C155+C156+C157+C158</f>
        <v>0</v>
      </c>
    </row>
    <row r="155" spans="1:3" ht="11.1" customHeight="1">
      <c r="A155" s="11" t="s">
        <v>84</v>
      </c>
      <c r="B155" s="65" t="s">
        <v>221</v>
      </c>
      <c r="C155" s="59"/>
    </row>
    <row r="156" spans="1:3" ht="11.1" customHeight="1">
      <c r="A156" s="11" t="s">
        <v>86</v>
      </c>
      <c r="B156" s="65" t="s">
        <v>222</v>
      </c>
      <c r="C156" s="59"/>
    </row>
    <row r="157" spans="1:3" ht="11.1" customHeight="1">
      <c r="A157" s="11" t="s">
        <v>88</v>
      </c>
      <c r="B157" s="65" t="s">
        <v>223</v>
      </c>
      <c r="C157" s="59"/>
    </row>
    <row r="158" spans="1:3" ht="11.1" customHeight="1" thickBot="1">
      <c r="A158" s="52" t="s">
        <v>90</v>
      </c>
      <c r="B158" s="66" t="s">
        <v>224</v>
      </c>
      <c r="C158" s="59"/>
    </row>
    <row r="159" spans="1:3" ht="11.1" customHeight="1" thickBot="1">
      <c r="A159" s="8" t="s">
        <v>225</v>
      </c>
      <c r="B159" s="64" t="s">
        <v>226</v>
      </c>
      <c r="C159" s="21">
        <f>+C160+C161+C162+C163</f>
        <v>0</v>
      </c>
    </row>
    <row r="160" spans="1:3" ht="11.1" customHeight="1">
      <c r="A160" s="11" t="s">
        <v>96</v>
      </c>
      <c r="B160" s="65" t="s">
        <v>227</v>
      </c>
      <c r="C160" s="59"/>
    </row>
    <row r="161" spans="1:3" ht="11.1" customHeight="1">
      <c r="A161" s="11" t="s">
        <v>98</v>
      </c>
      <c r="B161" s="65" t="s">
        <v>228</v>
      </c>
      <c r="C161" s="59"/>
    </row>
    <row r="162" spans="1:3" ht="11.1" customHeight="1">
      <c r="A162" s="11" t="s">
        <v>100</v>
      </c>
      <c r="B162" s="65" t="s">
        <v>229</v>
      </c>
      <c r="C162" s="59"/>
    </row>
    <row r="163" spans="1:3" ht="11.1" customHeight="1" thickBot="1">
      <c r="A163" s="52" t="s">
        <v>102</v>
      </c>
      <c r="B163" s="66" t="s">
        <v>230</v>
      </c>
      <c r="C163" s="59"/>
    </row>
    <row r="164" spans="1:3" ht="11.1" customHeight="1" thickBot="1">
      <c r="A164" s="8" t="s">
        <v>104</v>
      </c>
      <c r="B164" s="64" t="s">
        <v>231</v>
      </c>
      <c r="C164" s="67">
        <f>+C165+C166+C167+C168</f>
        <v>0</v>
      </c>
    </row>
    <row r="165" spans="1:3" ht="11.1" customHeight="1">
      <c r="A165" s="11" t="s">
        <v>106</v>
      </c>
      <c r="B165" s="65" t="s">
        <v>232</v>
      </c>
      <c r="C165" s="59"/>
    </row>
    <row r="166" spans="1:3" ht="11.1" customHeight="1">
      <c r="A166" s="11" t="s">
        <v>108</v>
      </c>
      <c r="B166" s="65" t="s">
        <v>233</v>
      </c>
      <c r="C166" s="59"/>
    </row>
    <row r="167" spans="1:3" ht="11.1" customHeight="1">
      <c r="A167" s="11" t="s">
        <v>110</v>
      </c>
      <c r="B167" s="65" t="s">
        <v>234</v>
      </c>
      <c r="C167" s="59"/>
    </row>
    <row r="168" spans="1:3" ht="11.1" customHeight="1" thickBot="1">
      <c r="A168" s="11" t="s">
        <v>112</v>
      </c>
      <c r="B168" s="65" t="s">
        <v>235</v>
      </c>
      <c r="C168" s="59"/>
    </row>
    <row r="169" spans="1:3" ht="11.1" customHeight="1" thickBot="1">
      <c r="A169" s="8" t="s">
        <v>114</v>
      </c>
      <c r="B169" s="64" t="s">
        <v>236</v>
      </c>
      <c r="C169" s="68"/>
    </row>
    <row r="170" spans="1:3" ht="15" customHeight="1" thickBot="1">
      <c r="A170" s="69" t="s">
        <v>237</v>
      </c>
      <c r="B170" s="70" t="s">
        <v>238</v>
      </c>
      <c r="C170" s="68">
        <f>+C149+C169</f>
        <v>37959</v>
      </c>
    </row>
    <row r="171" spans="1:3" ht="20.100000000000001" customHeight="1">
      <c r="A171" s="71"/>
      <c r="B171" s="71"/>
      <c r="C171" s="72"/>
    </row>
    <row r="172" spans="1:3" ht="20.100000000000001" customHeight="1">
      <c r="A172" s="390" t="s">
        <v>239</v>
      </c>
      <c r="B172" s="390"/>
      <c r="C172" s="390"/>
    </row>
    <row r="173" spans="1:3" ht="20.100000000000001" customHeight="1" thickBot="1">
      <c r="A173" s="387" t="s">
        <v>240</v>
      </c>
      <c r="B173" s="387"/>
      <c r="C173" s="1" t="s">
        <v>1</v>
      </c>
    </row>
    <row r="174" spans="1:3" ht="21.75" customHeight="1" thickBot="1">
      <c r="A174" s="8">
        <v>1</v>
      </c>
      <c r="B174" s="57" t="s">
        <v>241</v>
      </c>
      <c r="C174" s="10">
        <f>+C62-C149</f>
        <v>-6302</v>
      </c>
    </row>
    <row r="175" spans="1:3" ht="21" customHeight="1" thickBot="1">
      <c r="A175" s="8" t="s">
        <v>18</v>
      </c>
      <c r="B175" s="57" t="s">
        <v>242</v>
      </c>
      <c r="C175" s="10">
        <f>+C85-C169</f>
        <v>6302</v>
      </c>
    </row>
  </sheetData>
  <mergeCells count="6">
    <mergeCell ref="A173:B173"/>
    <mergeCell ref="A3:C3"/>
    <mergeCell ref="A4:B4"/>
    <mergeCell ref="A112:C112"/>
    <mergeCell ref="A113:B113"/>
    <mergeCell ref="A172:C172"/>
  </mergeCells>
  <pageMargins left="0.23622047244094491" right="0.23622047244094491" top="0.47244094488188981" bottom="0.47244094488188981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59"/>
  <sheetViews>
    <sheetView workbookViewId="0">
      <selection activeCell="G8" sqref="G8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386"/>
      <c r="B1" s="313" t="s">
        <v>453</v>
      </c>
    </row>
    <row r="2" spans="1:3" ht="15.75" thickBot="1"/>
    <row r="3" spans="1:3" ht="24.95" customHeight="1">
      <c r="A3" s="314" t="s">
        <v>407</v>
      </c>
      <c r="B3" s="315" t="s">
        <v>433</v>
      </c>
      <c r="C3" s="359"/>
    </row>
    <row r="4" spans="1:3" ht="20.100000000000001" customHeight="1" thickBot="1">
      <c r="A4" s="360"/>
      <c r="B4" s="318" t="s">
        <v>398</v>
      </c>
      <c r="C4" s="361"/>
    </row>
    <row r="5" spans="1:3" ht="20.100000000000001" customHeight="1" thickBot="1">
      <c r="A5" s="320"/>
      <c r="B5" s="320"/>
      <c r="C5" s="321" t="s">
        <v>337</v>
      </c>
    </row>
    <row r="6" spans="1:3" ht="20.100000000000001" customHeight="1" thickBot="1">
      <c r="A6" s="322" t="s">
        <v>399</v>
      </c>
      <c r="B6" s="323" t="s">
        <v>400</v>
      </c>
      <c r="C6" s="362" t="s">
        <v>401</v>
      </c>
    </row>
    <row r="7" spans="1:3" ht="20.100000000000001" customHeight="1" thickBot="1">
      <c r="A7" s="325">
        <v>1</v>
      </c>
      <c r="B7" s="326">
        <v>2</v>
      </c>
      <c r="C7" s="327">
        <v>3</v>
      </c>
    </row>
    <row r="8" spans="1:3" ht="20.100000000000001" customHeight="1" thickBot="1">
      <c r="A8" s="328"/>
      <c r="B8" s="329" t="s">
        <v>246</v>
      </c>
      <c r="C8" s="363"/>
    </row>
    <row r="9" spans="1:3" ht="20.100000000000001" customHeight="1" thickBot="1">
      <c r="A9" s="325" t="s">
        <v>4</v>
      </c>
      <c r="B9" s="364" t="s">
        <v>408</v>
      </c>
      <c r="C9" s="106">
        <f>SUM(C10:C19)</f>
        <v>500</v>
      </c>
    </row>
    <row r="10" spans="1:3" ht="20.100000000000001" customHeight="1">
      <c r="A10" s="365" t="s">
        <v>6</v>
      </c>
      <c r="B10" s="45" t="s">
        <v>63</v>
      </c>
      <c r="C10" s="366"/>
    </row>
    <row r="11" spans="1:3" ht="20.100000000000001" customHeight="1">
      <c r="A11" s="367" t="s">
        <v>8</v>
      </c>
      <c r="B11" s="47" t="s">
        <v>65</v>
      </c>
      <c r="C11" s="95"/>
    </row>
    <row r="12" spans="1:3" ht="20.100000000000001" customHeight="1">
      <c r="A12" s="367" t="s">
        <v>10</v>
      </c>
      <c r="B12" s="47" t="s">
        <v>67</v>
      </c>
      <c r="C12" s="95"/>
    </row>
    <row r="13" spans="1:3" ht="20.100000000000001" customHeight="1">
      <c r="A13" s="367" t="s">
        <v>12</v>
      </c>
      <c r="B13" s="47" t="s">
        <v>69</v>
      </c>
      <c r="C13" s="95"/>
    </row>
    <row r="14" spans="1:3" ht="20.100000000000001" customHeight="1">
      <c r="A14" s="367" t="s">
        <v>14</v>
      </c>
      <c r="B14" s="47" t="s">
        <v>71</v>
      </c>
      <c r="C14" s="95">
        <v>500</v>
      </c>
    </row>
    <row r="15" spans="1:3" ht="15.95" customHeight="1">
      <c r="A15" s="367" t="s">
        <v>16</v>
      </c>
      <c r="B15" s="47" t="s">
        <v>409</v>
      </c>
      <c r="C15" s="95"/>
    </row>
    <row r="16" spans="1:3" ht="15.95" customHeight="1">
      <c r="A16" s="367" t="s">
        <v>174</v>
      </c>
      <c r="B16" s="66" t="s">
        <v>410</v>
      </c>
      <c r="C16" s="95"/>
    </row>
    <row r="17" spans="1:3" ht="15.95" customHeight="1">
      <c r="A17" s="367" t="s">
        <v>176</v>
      </c>
      <c r="B17" s="47" t="s">
        <v>77</v>
      </c>
      <c r="C17" s="123"/>
    </row>
    <row r="18" spans="1:3" ht="15.95" customHeight="1">
      <c r="A18" s="367" t="s">
        <v>178</v>
      </c>
      <c r="B18" s="47" t="s">
        <v>79</v>
      </c>
      <c r="C18" s="95"/>
    </row>
    <row r="19" spans="1:3" ht="15.95" customHeight="1" thickBot="1">
      <c r="A19" s="367" t="s">
        <v>180</v>
      </c>
      <c r="B19" s="66" t="s">
        <v>81</v>
      </c>
      <c r="C19" s="102"/>
    </row>
    <row r="20" spans="1:3" ht="15.95" customHeight="1" thickBot="1">
      <c r="A20" s="325" t="s">
        <v>18</v>
      </c>
      <c r="B20" s="364" t="s">
        <v>411</v>
      </c>
      <c r="C20" s="106">
        <f>SUM(C21:C23)</f>
        <v>0</v>
      </c>
    </row>
    <row r="21" spans="1:3" ht="15.95" customHeight="1">
      <c r="A21" s="367" t="s">
        <v>20</v>
      </c>
      <c r="B21" s="65" t="s">
        <v>21</v>
      </c>
      <c r="C21" s="95"/>
    </row>
    <row r="22" spans="1:3" ht="15.95" customHeight="1">
      <c r="A22" s="367" t="s">
        <v>22</v>
      </c>
      <c r="B22" s="47" t="s">
        <v>412</v>
      </c>
      <c r="C22" s="95"/>
    </row>
    <row r="23" spans="1:3" ht="15.95" customHeight="1">
      <c r="A23" s="367" t="s">
        <v>24</v>
      </c>
      <c r="B23" s="47" t="s">
        <v>413</v>
      </c>
      <c r="C23" s="95"/>
    </row>
    <row r="24" spans="1:3" ht="15.95" customHeight="1" thickBot="1">
      <c r="A24" s="367" t="s">
        <v>26</v>
      </c>
      <c r="B24" s="47" t="s">
        <v>414</v>
      </c>
      <c r="C24" s="95"/>
    </row>
    <row r="25" spans="1:3" ht="15.95" customHeight="1" thickBot="1">
      <c r="A25" s="368" t="s">
        <v>32</v>
      </c>
      <c r="B25" s="64" t="s">
        <v>254</v>
      </c>
      <c r="C25" s="369"/>
    </row>
    <row r="26" spans="1:3" ht="15.95" customHeight="1" thickBot="1">
      <c r="A26" s="368" t="s">
        <v>214</v>
      </c>
      <c r="B26" s="64" t="s">
        <v>415</v>
      </c>
      <c r="C26" s="106">
        <f>+C27+C28</f>
        <v>0</v>
      </c>
    </row>
    <row r="27" spans="1:3" ht="15.95" customHeight="1">
      <c r="A27" s="370" t="s">
        <v>48</v>
      </c>
      <c r="B27" s="371" t="s">
        <v>412</v>
      </c>
      <c r="C27" s="126"/>
    </row>
    <row r="28" spans="1:3" ht="15.95" customHeight="1">
      <c r="A28" s="370" t="s">
        <v>54</v>
      </c>
      <c r="B28" s="372" t="s">
        <v>416</v>
      </c>
      <c r="C28" s="111"/>
    </row>
    <row r="29" spans="1:3" ht="15.95" customHeight="1" thickBot="1">
      <c r="A29" s="367" t="s">
        <v>56</v>
      </c>
      <c r="B29" s="373" t="s">
        <v>417</v>
      </c>
      <c r="C29" s="374"/>
    </row>
    <row r="30" spans="1:3" ht="15.95" customHeight="1" thickBot="1">
      <c r="A30" s="368" t="s">
        <v>60</v>
      </c>
      <c r="B30" s="64" t="s">
        <v>418</v>
      </c>
      <c r="C30" s="106">
        <f>+C31+C32+C33</f>
        <v>0</v>
      </c>
    </row>
    <row r="31" spans="1:3" ht="15.95" customHeight="1">
      <c r="A31" s="370" t="s">
        <v>62</v>
      </c>
      <c r="B31" s="371" t="s">
        <v>85</v>
      </c>
      <c r="C31" s="126"/>
    </row>
    <row r="32" spans="1:3" ht="15.95" customHeight="1">
      <c r="A32" s="370" t="s">
        <v>64</v>
      </c>
      <c r="B32" s="372" t="s">
        <v>87</v>
      </c>
      <c r="C32" s="111"/>
    </row>
    <row r="33" spans="1:3" ht="15.95" customHeight="1" thickBot="1">
      <c r="A33" s="367" t="s">
        <v>66</v>
      </c>
      <c r="B33" s="375" t="s">
        <v>89</v>
      </c>
      <c r="C33" s="374"/>
    </row>
    <row r="34" spans="1:3" ht="15.95" customHeight="1" thickBot="1">
      <c r="A34" s="368" t="s">
        <v>82</v>
      </c>
      <c r="B34" s="64" t="s">
        <v>255</v>
      </c>
      <c r="C34" s="369"/>
    </row>
    <row r="35" spans="1:3" ht="15.95" customHeight="1" thickBot="1">
      <c r="A35" s="368" t="s">
        <v>225</v>
      </c>
      <c r="B35" s="64" t="s">
        <v>355</v>
      </c>
      <c r="C35" s="376"/>
    </row>
    <row r="36" spans="1:3" ht="20.100000000000001" customHeight="1" thickBot="1">
      <c r="A36" s="325" t="s">
        <v>104</v>
      </c>
      <c r="B36" s="64" t="s">
        <v>419</v>
      </c>
      <c r="C36" s="377">
        <f>+C9+C20+C25+C26+C30+C34+C35</f>
        <v>500</v>
      </c>
    </row>
    <row r="37" spans="1:3" ht="20.100000000000001" customHeight="1" thickBot="1">
      <c r="A37" s="378" t="s">
        <v>114</v>
      </c>
      <c r="B37" s="64" t="s">
        <v>420</v>
      </c>
      <c r="C37" s="377">
        <f>+C38+C39+C40</f>
        <v>14458</v>
      </c>
    </row>
    <row r="38" spans="1:3" ht="20.100000000000001" customHeight="1">
      <c r="A38" s="370" t="s">
        <v>421</v>
      </c>
      <c r="B38" s="371" t="s">
        <v>310</v>
      </c>
      <c r="C38" s="126">
        <v>388</v>
      </c>
    </row>
    <row r="39" spans="1:3" ht="20.100000000000001" customHeight="1">
      <c r="A39" s="370" t="s">
        <v>422</v>
      </c>
      <c r="B39" s="372" t="s">
        <v>423</v>
      </c>
      <c r="C39" s="111"/>
    </row>
    <row r="40" spans="1:3" ht="20.100000000000001" customHeight="1" thickBot="1">
      <c r="A40" s="367" t="s">
        <v>424</v>
      </c>
      <c r="B40" s="375" t="s">
        <v>425</v>
      </c>
      <c r="C40" s="374">
        <v>14070</v>
      </c>
    </row>
    <row r="41" spans="1:3" ht="20.100000000000001" customHeight="1" thickBot="1">
      <c r="A41" s="378" t="s">
        <v>237</v>
      </c>
      <c r="B41" s="379" t="s">
        <v>426</v>
      </c>
      <c r="C41" s="348">
        <f>+C36+C37</f>
        <v>14958</v>
      </c>
    </row>
    <row r="42" spans="1:3" ht="20.100000000000001" customHeight="1">
      <c r="A42" s="341"/>
      <c r="B42" s="342"/>
      <c r="C42" s="343"/>
    </row>
    <row r="43" spans="1:3" ht="20.100000000000001" customHeight="1" thickBot="1">
      <c r="B43" s="313" t="s">
        <v>442</v>
      </c>
      <c r="C43" s="345"/>
    </row>
    <row r="44" spans="1:3" ht="20.100000000000001" customHeight="1" thickBot="1">
      <c r="A44" s="346"/>
      <c r="B44" s="347" t="s">
        <v>247</v>
      </c>
      <c r="C44" s="348"/>
    </row>
    <row r="45" spans="1:3" ht="20.100000000000001" customHeight="1" thickBot="1">
      <c r="A45" s="368" t="s">
        <v>4</v>
      </c>
      <c r="B45" s="64" t="s">
        <v>427</v>
      </c>
      <c r="C45" s="106">
        <f>SUM(C46:C50)</f>
        <v>14958</v>
      </c>
    </row>
    <row r="46" spans="1:3" ht="20.100000000000001" customHeight="1">
      <c r="A46" s="367" t="s">
        <v>6</v>
      </c>
      <c r="B46" s="65" t="s">
        <v>167</v>
      </c>
      <c r="C46" s="126">
        <v>9316</v>
      </c>
    </row>
    <row r="47" spans="1:3" ht="20.100000000000001" customHeight="1">
      <c r="A47" s="367" t="s">
        <v>8</v>
      </c>
      <c r="B47" s="47" t="s">
        <v>168</v>
      </c>
      <c r="C47" s="114">
        <v>2403</v>
      </c>
    </row>
    <row r="48" spans="1:3" ht="20.100000000000001" customHeight="1">
      <c r="A48" s="367" t="s">
        <v>10</v>
      </c>
      <c r="B48" s="47" t="s">
        <v>169</v>
      </c>
      <c r="C48" s="114">
        <v>3239</v>
      </c>
    </row>
    <row r="49" spans="1:3" ht="20.100000000000001" customHeight="1">
      <c r="A49" s="367" t="s">
        <v>12</v>
      </c>
      <c r="B49" s="47" t="s">
        <v>170</v>
      </c>
      <c r="C49" s="114"/>
    </row>
    <row r="50" spans="1:3" ht="20.100000000000001" customHeight="1" thickBot="1">
      <c r="A50" s="367" t="s">
        <v>14</v>
      </c>
      <c r="B50" s="47" t="s">
        <v>172</v>
      </c>
      <c r="C50" s="114"/>
    </row>
    <row r="51" spans="1:3" ht="20.100000000000001" customHeight="1" thickBot="1">
      <c r="A51" s="368" t="s">
        <v>18</v>
      </c>
      <c r="B51" s="64" t="s">
        <v>428</v>
      </c>
      <c r="C51" s="106">
        <f>SUM(C52:C54)</f>
        <v>0</v>
      </c>
    </row>
    <row r="52" spans="1:3" ht="20.100000000000001" customHeight="1">
      <c r="A52" s="367" t="s">
        <v>20</v>
      </c>
      <c r="B52" s="65" t="s">
        <v>193</v>
      </c>
      <c r="C52" s="126"/>
    </row>
    <row r="53" spans="1:3" ht="20.100000000000001" customHeight="1">
      <c r="A53" s="367" t="s">
        <v>22</v>
      </c>
      <c r="B53" s="47" t="s">
        <v>195</v>
      </c>
      <c r="C53" s="114"/>
    </row>
    <row r="54" spans="1:3" ht="20.100000000000001" customHeight="1">
      <c r="A54" s="367" t="s">
        <v>24</v>
      </c>
      <c r="B54" s="47" t="s">
        <v>429</v>
      </c>
      <c r="C54" s="114"/>
    </row>
    <row r="55" spans="1:3" ht="20.100000000000001" customHeight="1" thickBot="1">
      <c r="A55" s="367" t="s">
        <v>26</v>
      </c>
      <c r="B55" s="47" t="s">
        <v>430</v>
      </c>
      <c r="C55" s="114"/>
    </row>
    <row r="56" spans="1:3" ht="20.100000000000001" customHeight="1" thickBot="1">
      <c r="A56" s="368" t="s">
        <v>32</v>
      </c>
      <c r="B56" s="380" t="s">
        <v>431</v>
      </c>
      <c r="C56" s="381">
        <f>+C45+C51</f>
        <v>14958</v>
      </c>
    </row>
    <row r="57" spans="1:3" ht="20.100000000000001" customHeight="1" thickBot="1">
      <c r="A57" s="382"/>
      <c r="B57" s="383"/>
      <c r="C57" s="384"/>
    </row>
    <row r="58" spans="1:3" ht="20.100000000000001" customHeight="1" thickBot="1">
      <c r="A58" s="356" t="s">
        <v>405</v>
      </c>
      <c r="B58" s="357"/>
      <c r="C58" s="358">
        <v>4</v>
      </c>
    </row>
    <row r="59" spans="1:3" ht="20.100000000000001" customHeight="1" thickBot="1">
      <c r="A59" s="356" t="s">
        <v>406</v>
      </c>
      <c r="B59" s="357"/>
      <c r="C59" s="358">
        <v>0</v>
      </c>
    </row>
  </sheetData>
  <pageMargins left="0.25" right="0.25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J4" sqref="J4"/>
    </sheetView>
  </sheetViews>
  <sheetFormatPr defaultRowHeight="15"/>
  <cols>
    <col min="2" max="2" width="39.85546875" customWidth="1"/>
  </cols>
  <sheetData>
    <row r="1" spans="1:9">
      <c r="B1" t="s">
        <v>454</v>
      </c>
    </row>
    <row r="2" spans="1:9" ht="20.100000000000001" customHeight="1">
      <c r="A2" s="408" t="s">
        <v>383</v>
      </c>
      <c r="B2" s="408"/>
      <c r="C2" s="408"/>
      <c r="D2" s="408"/>
      <c r="E2" s="408"/>
      <c r="F2" s="408"/>
      <c r="G2" s="408"/>
      <c r="H2" s="408"/>
      <c r="I2" s="408"/>
    </row>
    <row r="3" spans="1:9" ht="20.100000000000001" customHeight="1" thickBot="1">
      <c r="A3" s="76"/>
      <c r="B3" s="73"/>
      <c r="C3" s="73"/>
      <c r="D3" s="73"/>
      <c r="E3" s="73"/>
      <c r="F3" s="73"/>
      <c r="G3" s="73"/>
      <c r="H3" s="73"/>
      <c r="I3" s="268" t="s">
        <v>245</v>
      </c>
    </row>
    <row r="4" spans="1:9" ht="24.95" customHeight="1">
      <c r="A4" s="409" t="s">
        <v>2</v>
      </c>
      <c r="B4" s="411" t="s">
        <v>384</v>
      </c>
      <c r="C4" s="409" t="s">
        <v>385</v>
      </c>
      <c r="D4" s="409" t="s">
        <v>397</v>
      </c>
      <c r="E4" s="413" t="s">
        <v>386</v>
      </c>
      <c r="F4" s="414"/>
      <c r="G4" s="414"/>
      <c r="H4" s="415"/>
      <c r="I4" s="411" t="s">
        <v>387</v>
      </c>
    </row>
    <row r="5" spans="1:9" ht="24.95" customHeight="1" thickBot="1">
      <c r="A5" s="410"/>
      <c r="B5" s="412"/>
      <c r="C5" s="412"/>
      <c r="D5" s="410"/>
      <c r="E5" s="269" t="s">
        <v>388</v>
      </c>
      <c r="F5" s="269">
        <v>2016</v>
      </c>
      <c r="G5" s="269">
        <v>2017</v>
      </c>
      <c r="H5" s="270" t="s">
        <v>441</v>
      </c>
      <c r="I5" s="412"/>
    </row>
    <row r="6" spans="1:9" ht="20.100000000000001" customHeight="1" thickBot="1">
      <c r="A6" s="271">
        <v>1</v>
      </c>
      <c r="B6" s="272">
        <v>2</v>
      </c>
      <c r="C6" s="273">
        <v>3</v>
      </c>
      <c r="D6" s="272">
        <v>4</v>
      </c>
      <c r="E6" s="271">
        <v>5</v>
      </c>
      <c r="F6" s="273">
        <v>6</v>
      </c>
      <c r="G6" s="273">
        <v>7</v>
      </c>
      <c r="H6" s="274">
        <v>8</v>
      </c>
      <c r="I6" s="275" t="s">
        <v>389</v>
      </c>
    </row>
    <row r="7" spans="1:9" ht="21.95" customHeight="1" thickBot="1">
      <c r="A7" s="276" t="s">
        <v>4</v>
      </c>
      <c r="B7" s="277" t="s">
        <v>390</v>
      </c>
      <c r="C7" s="278"/>
      <c r="D7" s="279">
        <f>+D8+D9</f>
        <v>1029</v>
      </c>
      <c r="E7" s="280">
        <f>+E8+E9</f>
        <v>257</v>
      </c>
      <c r="F7" s="281">
        <f>+F8+F9</f>
        <v>258</v>
      </c>
      <c r="G7" s="281">
        <f>+G8+G9</f>
        <v>257</v>
      </c>
      <c r="H7" s="282">
        <f>+H8+H9</f>
        <v>773</v>
      </c>
      <c r="I7" s="279">
        <f t="shared" ref="I7:I18" si="0">SUM(D7:H7)</f>
        <v>2574</v>
      </c>
    </row>
    <row r="8" spans="1:9" ht="20.100000000000001" customHeight="1">
      <c r="A8" s="283" t="s">
        <v>18</v>
      </c>
      <c r="B8" s="284" t="s">
        <v>439</v>
      </c>
      <c r="C8" s="285" t="s">
        <v>440</v>
      </c>
      <c r="D8" s="286">
        <v>1029</v>
      </c>
      <c r="E8" s="287">
        <v>257</v>
      </c>
      <c r="F8" s="288">
        <v>258</v>
      </c>
      <c r="G8" s="288">
        <v>257</v>
      </c>
      <c r="H8" s="289">
        <v>773</v>
      </c>
      <c r="I8" s="290">
        <f t="shared" si="0"/>
        <v>2574</v>
      </c>
    </row>
    <row r="9" spans="1:9" ht="20.100000000000001" customHeight="1" thickBot="1">
      <c r="A9" s="283" t="s">
        <v>32</v>
      </c>
      <c r="B9" s="284" t="s">
        <v>391</v>
      </c>
      <c r="C9" s="285"/>
      <c r="D9" s="286"/>
      <c r="E9" s="287"/>
      <c r="F9" s="288"/>
      <c r="G9" s="288"/>
      <c r="H9" s="289"/>
      <c r="I9" s="290">
        <f t="shared" si="0"/>
        <v>0</v>
      </c>
    </row>
    <row r="10" spans="1:9" ht="22.5" customHeight="1" thickBot="1">
      <c r="A10" s="276" t="s">
        <v>214</v>
      </c>
      <c r="B10" s="277" t="s">
        <v>392</v>
      </c>
      <c r="C10" s="291"/>
      <c r="D10" s="279">
        <f>+D11+D12</f>
        <v>0</v>
      </c>
      <c r="E10" s="280">
        <f>+E11+E12</f>
        <v>0</v>
      </c>
      <c r="F10" s="281">
        <f>+F11+F12</f>
        <v>0</v>
      </c>
      <c r="G10" s="281">
        <f>+G11+G12</f>
        <v>0</v>
      </c>
      <c r="H10" s="282">
        <f>+H11+H12</f>
        <v>0</v>
      </c>
      <c r="I10" s="279">
        <f t="shared" si="0"/>
        <v>0</v>
      </c>
    </row>
    <row r="11" spans="1:9" ht="20.100000000000001" customHeight="1">
      <c r="A11" s="283" t="s">
        <v>60</v>
      </c>
      <c r="B11" s="284" t="s">
        <v>391</v>
      </c>
      <c r="C11" s="285"/>
      <c r="D11" s="286"/>
      <c r="E11" s="287"/>
      <c r="F11" s="288"/>
      <c r="G11" s="288"/>
      <c r="H11" s="289"/>
      <c r="I11" s="290">
        <f t="shared" si="0"/>
        <v>0</v>
      </c>
    </row>
    <row r="12" spans="1:9" ht="20.100000000000001" customHeight="1" thickBot="1">
      <c r="A12" s="283" t="s">
        <v>82</v>
      </c>
      <c r="B12" s="284" t="s">
        <v>391</v>
      </c>
      <c r="C12" s="285"/>
      <c r="D12" s="286"/>
      <c r="E12" s="287"/>
      <c r="F12" s="288"/>
      <c r="G12" s="288"/>
      <c r="H12" s="289"/>
      <c r="I12" s="290">
        <f t="shared" si="0"/>
        <v>0</v>
      </c>
    </row>
    <row r="13" spans="1:9" ht="20.100000000000001" customHeight="1" thickBot="1">
      <c r="A13" s="276" t="s">
        <v>225</v>
      </c>
      <c r="B13" s="277" t="s">
        <v>393</v>
      </c>
      <c r="C13" s="291"/>
      <c r="D13" s="279">
        <f>+D14</f>
        <v>0</v>
      </c>
      <c r="E13" s="280">
        <f>+E14</f>
        <v>0</v>
      </c>
      <c r="F13" s="281">
        <f>+F14</f>
        <v>0</v>
      </c>
      <c r="G13" s="281">
        <f>+G14</f>
        <v>0</v>
      </c>
      <c r="H13" s="282">
        <f>+H14</f>
        <v>0</v>
      </c>
      <c r="I13" s="279">
        <f t="shared" si="0"/>
        <v>0</v>
      </c>
    </row>
    <row r="14" spans="1:9" ht="20.100000000000001" customHeight="1" thickBot="1">
      <c r="A14" s="283" t="s">
        <v>104</v>
      </c>
      <c r="B14" s="284" t="s">
        <v>391</v>
      </c>
      <c r="C14" s="285"/>
      <c r="D14" s="286"/>
      <c r="E14" s="287"/>
      <c r="F14" s="288"/>
      <c r="G14" s="288"/>
      <c r="H14" s="289"/>
      <c r="I14" s="290">
        <f t="shared" si="0"/>
        <v>0</v>
      </c>
    </row>
    <row r="15" spans="1:9" ht="20.100000000000001" customHeight="1" thickBot="1">
      <c r="A15" s="276" t="s">
        <v>114</v>
      </c>
      <c r="B15" s="277" t="s">
        <v>394</v>
      </c>
      <c r="C15" s="291"/>
      <c r="D15" s="279">
        <f>+D16</f>
        <v>0</v>
      </c>
      <c r="E15" s="280">
        <f>+E16</f>
        <v>0</v>
      </c>
      <c r="F15" s="281">
        <f>+F16</f>
        <v>0</v>
      </c>
      <c r="G15" s="281">
        <f>+G16</f>
        <v>0</v>
      </c>
      <c r="H15" s="282">
        <f>+H16</f>
        <v>0</v>
      </c>
      <c r="I15" s="279">
        <f t="shared" si="0"/>
        <v>0</v>
      </c>
    </row>
    <row r="16" spans="1:9" ht="20.100000000000001" customHeight="1" thickBot="1">
      <c r="A16" s="292" t="s">
        <v>237</v>
      </c>
      <c r="B16" s="293" t="s">
        <v>391</v>
      </c>
      <c r="C16" s="294"/>
      <c r="D16" s="295"/>
      <c r="E16" s="296"/>
      <c r="F16" s="297"/>
      <c r="G16" s="297"/>
      <c r="H16" s="298"/>
      <c r="I16" s="299">
        <f t="shared" si="0"/>
        <v>0</v>
      </c>
    </row>
    <row r="17" spans="1:9" ht="20.100000000000001" customHeight="1" thickBot="1">
      <c r="A17" s="276" t="s">
        <v>258</v>
      </c>
      <c r="B17" s="300" t="s">
        <v>395</v>
      </c>
      <c r="C17" s="291"/>
      <c r="D17" s="279">
        <f>+D18</f>
        <v>0</v>
      </c>
      <c r="E17" s="280">
        <f>+E18</f>
        <v>0</v>
      </c>
      <c r="F17" s="281">
        <f>+F18</f>
        <v>0</v>
      </c>
      <c r="G17" s="281">
        <f>+G18</f>
        <v>0</v>
      </c>
      <c r="H17" s="282">
        <f>+H18</f>
        <v>0</v>
      </c>
      <c r="I17" s="279">
        <f t="shared" si="0"/>
        <v>0</v>
      </c>
    </row>
    <row r="18" spans="1:9" ht="20.100000000000001" customHeight="1" thickBot="1">
      <c r="A18" s="301" t="s">
        <v>259</v>
      </c>
      <c r="B18" s="302" t="s">
        <v>391</v>
      </c>
      <c r="C18" s="303"/>
      <c r="D18" s="304"/>
      <c r="E18" s="305"/>
      <c r="F18" s="306"/>
      <c r="G18" s="306"/>
      <c r="H18" s="307"/>
      <c r="I18" s="308">
        <f t="shared" si="0"/>
        <v>0</v>
      </c>
    </row>
    <row r="19" spans="1:9" ht="20.100000000000001" customHeight="1" thickBot="1">
      <c r="A19" s="406" t="s">
        <v>396</v>
      </c>
      <c r="B19" s="407"/>
      <c r="C19" s="309"/>
      <c r="D19" s="279">
        <f t="shared" ref="D19:I19" si="1">+D7+D10+D13+D15+D17</f>
        <v>1029</v>
      </c>
      <c r="E19" s="280">
        <f t="shared" si="1"/>
        <v>257</v>
      </c>
      <c r="F19" s="281">
        <f t="shared" si="1"/>
        <v>258</v>
      </c>
      <c r="G19" s="281">
        <f t="shared" si="1"/>
        <v>257</v>
      </c>
      <c r="H19" s="282">
        <f t="shared" si="1"/>
        <v>773</v>
      </c>
      <c r="I19" s="279">
        <f t="shared" si="1"/>
        <v>2574</v>
      </c>
    </row>
  </sheetData>
  <mergeCells count="8">
    <mergeCell ref="A19:B19"/>
    <mergeCell ref="A2:I2"/>
    <mergeCell ref="A4:A5"/>
    <mergeCell ref="B4:B5"/>
    <mergeCell ref="C4:C5"/>
    <mergeCell ref="D4:D5"/>
    <mergeCell ref="E4:H4"/>
    <mergeCell ref="I4:I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32"/>
  <sheetViews>
    <sheetView workbookViewId="0">
      <selection activeCell="D2" sqref="D2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2" spans="1:5">
      <c r="B2" t="s">
        <v>445</v>
      </c>
    </row>
    <row r="3" spans="1:5" ht="30" customHeight="1">
      <c r="A3" s="73"/>
      <c r="B3" s="74" t="s">
        <v>244</v>
      </c>
      <c r="C3" s="75"/>
      <c r="D3" s="75"/>
      <c r="E3" s="75"/>
    </row>
    <row r="4" spans="1:5" ht="20.100000000000001" customHeight="1" thickBot="1">
      <c r="A4" s="73"/>
      <c r="B4" s="76"/>
      <c r="C4" s="73"/>
      <c r="D4" s="73"/>
      <c r="E4" s="77" t="s">
        <v>245</v>
      </c>
    </row>
    <row r="5" spans="1:5" ht="20.100000000000001" customHeight="1" thickBot="1">
      <c r="A5" s="391" t="s">
        <v>2</v>
      </c>
      <c r="B5" s="78" t="s">
        <v>246</v>
      </c>
      <c r="C5" s="79"/>
      <c r="D5" s="78" t="s">
        <v>247</v>
      </c>
      <c r="E5" s="80"/>
    </row>
    <row r="6" spans="1:5" ht="20.100000000000001" customHeight="1" thickBot="1">
      <c r="A6" s="392"/>
      <c r="B6" s="81" t="s">
        <v>248</v>
      </c>
      <c r="C6" s="82" t="s">
        <v>243</v>
      </c>
      <c r="D6" s="81" t="s">
        <v>248</v>
      </c>
      <c r="E6" s="83" t="s">
        <v>243</v>
      </c>
    </row>
    <row r="7" spans="1:5" ht="20.100000000000001" customHeight="1" thickBot="1">
      <c r="A7" s="84">
        <v>1</v>
      </c>
      <c r="B7" s="85">
        <v>2</v>
      </c>
      <c r="C7" s="86" t="s">
        <v>32</v>
      </c>
      <c r="D7" s="85" t="s">
        <v>214</v>
      </c>
      <c r="E7" s="87" t="s">
        <v>60</v>
      </c>
    </row>
    <row r="8" spans="1:5" ht="20.100000000000001" customHeight="1">
      <c r="A8" s="88" t="s">
        <v>4</v>
      </c>
      <c r="B8" s="89" t="s">
        <v>249</v>
      </c>
      <c r="C8" s="90">
        <v>24862</v>
      </c>
      <c r="D8" s="89" t="s">
        <v>250</v>
      </c>
      <c r="E8" s="91">
        <v>5730</v>
      </c>
    </row>
    <row r="9" spans="1:5" ht="20.100000000000001" customHeight="1">
      <c r="A9" s="92" t="s">
        <v>18</v>
      </c>
      <c r="B9" s="93" t="s">
        <v>251</v>
      </c>
      <c r="C9" s="94">
        <v>1605</v>
      </c>
      <c r="D9" s="93" t="s">
        <v>168</v>
      </c>
      <c r="E9" s="95">
        <v>1420</v>
      </c>
    </row>
    <row r="10" spans="1:5" ht="20.100000000000001" customHeight="1">
      <c r="A10" s="92" t="s">
        <v>32</v>
      </c>
      <c r="B10" s="93" t="s">
        <v>252</v>
      </c>
      <c r="C10" s="94"/>
      <c r="D10" s="93" t="s">
        <v>253</v>
      </c>
      <c r="E10" s="95">
        <v>11451</v>
      </c>
    </row>
    <row r="11" spans="1:5" ht="20.100000000000001" customHeight="1">
      <c r="A11" s="92" t="s">
        <v>214</v>
      </c>
      <c r="B11" s="93" t="s">
        <v>254</v>
      </c>
      <c r="C11" s="94">
        <v>2900</v>
      </c>
      <c r="D11" s="93" t="s">
        <v>170</v>
      </c>
      <c r="E11" s="95">
        <v>2650</v>
      </c>
    </row>
    <row r="12" spans="1:5" ht="20.100000000000001" customHeight="1">
      <c r="A12" s="92" t="s">
        <v>60</v>
      </c>
      <c r="B12" s="96" t="s">
        <v>255</v>
      </c>
      <c r="C12" s="94"/>
      <c r="D12" s="93" t="s">
        <v>172</v>
      </c>
      <c r="E12" s="95">
        <v>1002</v>
      </c>
    </row>
    <row r="13" spans="1:5" ht="20.100000000000001" customHeight="1">
      <c r="A13" s="92" t="s">
        <v>82</v>
      </c>
      <c r="B13" s="93" t="s">
        <v>256</v>
      </c>
      <c r="C13" s="97"/>
      <c r="D13" s="93" t="s">
        <v>257</v>
      </c>
      <c r="E13" s="95">
        <v>748</v>
      </c>
    </row>
    <row r="14" spans="1:5" ht="20.100000000000001" customHeight="1">
      <c r="A14" s="92" t="s">
        <v>225</v>
      </c>
      <c r="B14" s="93" t="s">
        <v>81</v>
      </c>
      <c r="C14" s="94">
        <v>1250</v>
      </c>
      <c r="D14" s="98"/>
      <c r="E14" s="95"/>
    </row>
    <row r="15" spans="1:5" ht="15" customHeight="1">
      <c r="A15" s="92" t="s">
        <v>104</v>
      </c>
      <c r="B15" s="98"/>
      <c r="C15" s="94"/>
      <c r="D15" s="98"/>
      <c r="E15" s="95"/>
    </row>
    <row r="16" spans="1:5" ht="15" customHeight="1">
      <c r="A16" s="92" t="s">
        <v>114</v>
      </c>
      <c r="B16" s="99"/>
      <c r="C16" s="97"/>
      <c r="D16" s="98"/>
      <c r="E16" s="95"/>
    </row>
    <row r="17" spans="1:5" ht="15" customHeight="1">
      <c r="A17" s="92" t="s">
        <v>237</v>
      </c>
      <c r="B17" s="98"/>
      <c r="C17" s="94"/>
      <c r="D17" s="98"/>
      <c r="E17" s="95"/>
    </row>
    <row r="18" spans="1:5" ht="15" customHeight="1">
      <c r="A18" s="92" t="s">
        <v>258</v>
      </c>
      <c r="B18" s="98"/>
      <c r="C18" s="94"/>
      <c r="D18" s="98"/>
      <c r="E18" s="95"/>
    </row>
    <row r="19" spans="1:5" ht="15" customHeight="1" thickBot="1">
      <c r="A19" s="92" t="s">
        <v>259</v>
      </c>
      <c r="B19" s="100"/>
      <c r="C19" s="101"/>
      <c r="D19" s="98"/>
      <c r="E19" s="102"/>
    </row>
    <row r="20" spans="1:5" ht="20.100000000000001" customHeight="1" thickBot="1">
      <c r="A20" s="103" t="s">
        <v>260</v>
      </c>
      <c r="B20" s="104" t="s">
        <v>261</v>
      </c>
      <c r="C20" s="105">
        <f>+C8+C9+C11+C12+C14+C15+C16+C17+C18+C19</f>
        <v>30617</v>
      </c>
      <c r="D20" s="104" t="s">
        <v>262</v>
      </c>
      <c r="E20" s="106">
        <f>SUM(E8:E19)</f>
        <v>23001</v>
      </c>
    </row>
    <row r="21" spans="1:5" ht="20.100000000000001" customHeight="1">
      <c r="A21" s="107" t="s">
        <v>263</v>
      </c>
      <c r="B21" s="108" t="s">
        <v>264</v>
      </c>
      <c r="C21" s="109">
        <f>+C22+C23+C24+C25</f>
        <v>5914</v>
      </c>
      <c r="D21" s="110" t="s">
        <v>265</v>
      </c>
      <c r="E21" s="111"/>
    </row>
    <row r="22" spans="1:5" ht="20.100000000000001" customHeight="1">
      <c r="A22" s="112" t="s">
        <v>266</v>
      </c>
      <c r="B22" s="110" t="s">
        <v>267</v>
      </c>
      <c r="C22" s="113">
        <v>5914</v>
      </c>
      <c r="D22" s="110" t="s">
        <v>268</v>
      </c>
      <c r="E22" s="114"/>
    </row>
    <row r="23" spans="1:5" ht="20.100000000000001" customHeight="1">
      <c r="A23" s="112" t="s">
        <v>269</v>
      </c>
      <c r="B23" s="110" t="s">
        <v>270</v>
      </c>
      <c r="C23" s="113"/>
      <c r="D23" s="110" t="s">
        <v>271</v>
      </c>
      <c r="E23" s="114"/>
    </row>
    <row r="24" spans="1:5" ht="20.100000000000001" customHeight="1">
      <c r="A24" s="112" t="s">
        <v>272</v>
      </c>
      <c r="B24" s="110" t="s">
        <v>273</v>
      </c>
      <c r="C24" s="113"/>
      <c r="D24" s="110" t="s">
        <v>274</v>
      </c>
      <c r="E24" s="114"/>
    </row>
    <row r="25" spans="1:5" ht="20.100000000000001" customHeight="1">
      <c r="A25" s="112" t="s">
        <v>275</v>
      </c>
      <c r="B25" s="110" t="s">
        <v>276</v>
      </c>
      <c r="C25" s="113"/>
      <c r="D25" s="108" t="s">
        <v>277</v>
      </c>
      <c r="E25" s="114"/>
    </row>
    <row r="26" spans="1:5" ht="20.100000000000001" customHeight="1">
      <c r="A26" s="112" t="s">
        <v>278</v>
      </c>
      <c r="B26" s="110" t="s">
        <v>279</v>
      </c>
      <c r="C26" s="115">
        <f>+C27+C28</f>
        <v>0</v>
      </c>
      <c r="D26" s="110" t="s">
        <v>280</v>
      </c>
      <c r="E26" s="114"/>
    </row>
    <row r="27" spans="1:5" ht="20.100000000000001" customHeight="1">
      <c r="A27" s="107" t="s">
        <v>281</v>
      </c>
      <c r="B27" s="108" t="s">
        <v>282</v>
      </c>
      <c r="C27" s="116"/>
      <c r="D27" s="89" t="s">
        <v>283</v>
      </c>
      <c r="E27" s="111"/>
    </row>
    <row r="28" spans="1:5" ht="20.100000000000001" customHeight="1" thickBot="1">
      <c r="A28" s="112" t="s">
        <v>284</v>
      </c>
      <c r="B28" s="110" t="s">
        <v>285</v>
      </c>
      <c r="C28" s="113"/>
      <c r="D28" s="98" t="s">
        <v>434</v>
      </c>
      <c r="E28" s="114">
        <v>14070</v>
      </c>
    </row>
    <row r="29" spans="1:5" ht="20.100000000000001" customHeight="1" thickBot="1">
      <c r="A29" s="103" t="s">
        <v>286</v>
      </c>
      <c r="B29" s="104" t="s">
        <v>287</v>
      </c>
      <c r="C29" s="105">
        <f>+C21+C26</f>
        <v>5914</v>
      </c>
      <c r="D29" s="104" t="s">
        <v>288</v>
      </c>
      <c r="E29" s="106">
        <f>SUM(E21:E28)</f>
        <v>14070</v>
      </c>
    </row>
    <row r="30" spans="1:5" ht="20.100000000000001" customHeight="1" thickBot="1">
      <c r="A30" s="103" t="s">
        <v>289</v>
      </c>
      <c r="B30" s="117" t="s">
        <v>290</v>
      </c>
      <c r="C30" s="118">
        <f>+C20+C29</f>
        <v>36531</v>
      </c>
      <c r="D30" s="117" t="s">
        <v>291</v>
      </c>
      <c r="E30" s="118">
        <f>+E20+E29</f>
        <v>37071</v>
      </c>
    </row>
    <row r="31" spans="1:5" ht="20.100000000000001" customHeight="1" thickBot="1">
      <c r="A31" s="103" t="s">
        <v>292</v>
      </c>
      <c r="B31" s="117" t="s">
        <v>293</v>
      </c>
      <c r="C31" s="118" t="str">
        <f>IF(C20-E20&lt;0,E20-C20,"-")</f>
        <v>-</v>
      </c>
      <c r="D31" s="117" t="s">
        <v>294</v>
      </c>
      <c r="E31" s="118">
        <f>IF(C20-E20&gt;0,C20-E20,"-")</f>
        <v>7616</v>
      </c>
    </row>
    <row r="32" spans="1:5" ht="20.100000000000001" customHeight="1" thickBot="1">
      <c r="A32" s="103" t="s">
        <v>295</v>
      </c>
      <c r="B32" s="117" t="s">
        <v>296</v>
      </c>
      <c r="C32" s="118">
        <f>IF(C20+C21-E30&lt;0,E30-(C20+C21),"-")</f>
        <v>540</v>
      </c>
      <c r="D32" s="117" t="s">
        <v>297</v>
      </c>
      <c r="E32" s="118" t="str">
        <f>IF(C20+C21-E30&gt;0,C20+C21-E30,"-")</f>
        <v>-</v>
      </c>
    </row>
  </sheetData>
  <mergeCells count="1">
    <mergeCell ref="A5:A6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B3" sqref="B3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5">
      <c r="B1" t="s">
        <v>446</v>
      </c>
    </row>
    <row r="2" spans="1:5" ht="35.1" customHeight="1">
      <c r="A2" s="73"/>
      <c r="B2" s="74" t="s">
        <v>298</v>
      </c>
      <c r="C2" s="75"/>
      <c r="D2" s="75"/>
      <c r="E2" s="75"/>
    </row>
    <row r="3" spans="1:5" ht="15" customHeight="1" thickBot="1">
      <c r="A3" s="73"/>
      <c r="B3" s="76"/>
      <c r="C3" s="73"/>
      <c r="D3" s="73"/>
      <c r="E3" s="77" t="s">
        <v>245</v>
      </c>
    </row>
    <row r="4" spans="1:5" ht="20.100000000000001" customHeight="1" thickBot="1">
      <c r="A4" s="393" t="s">
        <v>2</v>
      </c>
      <c r="B4" s="78" t="s">
        <v>246</v>
      </c>
      <c r="C4" s="79"/>
      <c r="D4" s="78" t="s">
        <v>247</v>
      </c>
      <c r="E4" s="80"/>
    </row>
    <row r="5" spans="1:5" ht="20.100000000000001" customHeight="1" thickBot="1">
      <c r="A5" s="394"/>
      <c r="B5" s="81" t="s">
        <v>248</v>
      </c>
      <c r="C5" s="82" t="s">
        <v>243</v>
      </c>
      <c r="D5" s="81" t="s">
        <v>248</v>
      </c>
      <c r="E5" s="82" t="s">
        <v>243</v>
      </c>
    </row>
    <row r="6" spans="1:5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</row>
    <row r="7" spans="1:5" ht="15" customHeight="1">
      <c r="A7" s="88" t="s">
        <v>4</v>
      </c>
      <c r="B7" s="89" t="s">
        <v>299</v>
      </c>
      <c r="C7" s="90">
        <v>540</v>
      </c>
      <c r="D7" s="89" t="s">
        <v>193</v>
      </c>
      <c r="E7" s="91"/>
    </row>
    <row r="8" spans="1:5" ht="15" customHeight="1">
      <c r="A8" s="92" t="s">
        <v>18</v>
      </c>
      <c r="B8" s="93" t="s">
        <v>300</v>
      </c>
      <c r="C8" s="94"/>
      <c r="D8" s="93" t="s">
        <v>301</v>
      </c>
      <c r="E8" s="95"/>
    </row>
    <row r="9" spans="1:5" ht="15" customHeight="1">
      <c r="A9" s="92" t="s">
        <v>32</v>
      </c>
      <c r="B9" s="93" t="s">
        <v>302</v>
      </c>
      <c r="C9" s="94"/>
      <c r="D9" s="93" t="s">
        <v>195</v>
      </c>
      <c r="E9" s="95">
        <v>540</v>
      </c>
    </row>
    <row r="10" spans="1:5" ht="15" customHeight="1">
      <c r="A10" s="92" t="s">
        <v>214</v>
      </c>
      <c r="B10" s="93" t="s">
        <v>303</v>
      </c>
      <c r="C10" s="94"/>
      <c r="D10" s="93" t="s">
        <v>304</v>
      </c>
      <c r="E10" s="95"/>
    </row>
    <row r="11" spans="1:5" ht="15" customHeight="1">
      <c r="A11" s="92" t="s">
        <v>60</v>
      </c>
      <c r="B11" s="93" t="s">
        <v>305</v>
      </c>
      <c r="C11" s="94"/>
      <c r="D11" s="93" t="s">
        <v>197</v>
      </c>
      <c r="E11" s="95">
        <v>0</v>
      </c>
    </row>
    <row r="12" spans="1:5" ht="15" customHeight="1">
      <c r="A12" s="92" t="s">
        <v>82</v>
      </c>
      <c r="B12" s="93" t="s">
        <v>306</v>
      </c>
      <c r="C12" s="97"/>
      <c r="D12" s="98"/>
      <c r="E12" s="95"/>
    </row>
    <row r="13" spans="1:5" ht="12" customHeight="1">
      <c r="A13" s="92" t="s">
        <v>225</v>
      </c>
      <c r="B13" s="98"/>
      <c r="C13" s="94"/>
      <c r="D13" s="98"/>
      <c r="E13" s="95"/>
    </row>
    <row r="14" spans="1:5" ht="12" customHeight="1">
      <c r="A14" s="92" t="s">
        <v>104</v>
      </c>
      <c r="B14" s="98"/>
      <c r="C14" s="94"/>
      <c r="D14" s="98"/>
      <c r="E14" s="95"/>
    </row>
    <row r="15" spans="1:5" ht="12" customHeight="1">
      <c r="A15" s="92" t="s">
        <v>114</v>
      </c>
      <c r="B15" s="98"/>
      <c r="C15" s="97"/>
      <c r="D15" s="98"/>
      <c r="E15" s="95"/>
    </row>
    <row r="16" spans="1:5" ht="12" customHeight="1">
      <c r="A16" s="92" t="s">
        <v>237</v>
      </c>
      <c r="B16" s="98"/>
      <c r="C16" s="97"/>
      <c r="D16" s="98"/>
      <c r="E16" s="95"/>
    </row>
    <row r="17" spans="1:5" ht="12" customHeight="1" thickBot="1">
      <c r="A17" s="119" t="s">
        <v>258</v>
      </c>
      <c r="B17" s="120"/>
      <c r="C17" s="121"/>
      <c r="D17" s="122" t="s">
        <v>257</v>
      </c>
      <c r="E17" s="123"/>
    </row>
    <row r="18" spans="1:5" ht="20.100000000000001" customHeight="1" thickBot="1">
      <c r="A18" s="103" t="s">
        <v>259</v>
      </c>
      <c r="B18" s="104" t="s">
        <v>307</v>
      </c>
      <c r="C18" s="105">
        <f>+C7+C9+C10+C12+C13+C14+C15+C16+C17</f>
        <v>540</v>
      </c>
      <c r="D18" s="104" t="s">
        <v>308</v>
      </c>
      <c r="E18" s="106">
        <f>+E7+E9+E11+E12+E13+E14+E15+E16+E17</f>
        <v>540</v>
      </c>
    </row>
    <row r="19" spans="1:5" ht="12" customHeight="1">
      <c r="A19" s="88" t="s">
        <v>260</v>
      </c>
      <c r="B19" s="124" t="s">
        <v>309</v>
      </c>
      <c r="C19" s="125">
        <f>+C20+C21+C22+C23+C24</f>
        <v>0</v>
      </c>
      <c r="D19" s="110" t="s">
        <v>265</v>
      </c>
      <c r="E19" s="126"/>
    </row>
    <row r="20" spans="1:5" ht="12" customHeight="1">
      <c r="A20" s="92" t="s">
        <v>263</v>
      </c>
      <c r="B20" s="127" t="s">
        <v>310</v>
      </c>
      <c r="C20" s="113"/>
      <c r="D20" s="110" t="s">
        <v>311</v>
      </c>
      <c r="E20" s="114"/>
    </row>
    <row r="21" spans="1:5" ht="12" customHeight="1">
      <c r="A21" s="88" t="s">
        <v>266</v>
      </c>
      <c r="B21" s="127" t="s">
        <v>312</v>
      </c>
      <c r="C21" s="113"/>
      <c r="D21" s="110" t="s">
        <v>271</v>
      </c>
      <c r="E21" s="114"/>
    </row>
    <row r="22" spans="1:5" ht="12" customHeight="1">
      <c r="A22" s="92" t="s">
        <v>269</v>
      </c>
      <c r="B22" s="127" t="s">
        <v>313</v>
      </c>
      <c r="C22" s="113"/>
      <c r="D22" s="110" t="s">
        <v>274</v>
      </c>
      <c r="E22" s="114"/>
    </row>
    <row r="23" spans="1:5" ht="12" customHeight="1">
      <c r="A23" s="88" t="s">
        <v>272</v>
      </c>
      <c r="B23" s="127" t="s">
        <v>314</v>
      </c>
      <c r="C23" s="113"/>
      <c r="D23" s="108" t="s">
        <v>277</v>
      </c>
      <c r="E23" s="114"/>
    </row>
    <row r="24" spans="1:5" ht="12" customHeight="1">
      <c r="A24" s="92" t="s">
        <v>275</v>
      </c>
      <c r="B24" s="128" t="s">
        <v>315</v>
      </c>
      <c r="C24" s="113"/>
      <c r="D24" s="110" t="s">
        <v>316</v>
      </c>
      <c r="E24" s="114"/>
    </row>
    <row r="25" spans="1:5" ht="12" customHeight="1">
      <c r="A25" s="88" t="s">
        <v>278</v>
      </c>
      <c r="B25" s="129" t="s">
        <v>317</v>
      </c>
      <c r="C25" s="115">
        <f>+C26+C27+C28+C29+C30</f>
        <v>0</v>
      </c>
      <c r="D25" s="130" t="s">
        <v>283</v>
      </c>
      <c r="E25" s="114"/>
    </row>
    <row r="26" spans="1:5" ht="12" customHeight="1">
      <c r="A26" s="92" t="s">
        <v>281</v>
      </c>
      <c r="B26" s="128" t="s">
        <v>318</v>
      </c>
      <c r="C26" s="113"/>
      <c r="D26" s="130" t="s">
        <v>319</v>
      </c>
      <c r="E26" s="114"/>
    </row>
    <row r="27" spans="1:5" ht="12" customHeight="1">
      <c r="A27" s="88" t="s">
        <v>284</v>
      </c>
      <c r="B27" s="128" t="s">
        <v>320</v>
      </c>
      <c r="C27" s="113"/>
      <c r="D27" s="131"/>
      <c r="E27" s="114"/>
    </row>
    <row r="28" spans="1:5" ht="12" customHeight="1">
      <c r="A28" s="92" t="s">
        <v>286</v>
      </c>
      <c r="B28" s="127" t="s">
        <v>321</v>
      </c>
      <c r="C28" s="113"/>
      <c r="D28" s="132"/>
      <c r="E28" s="114"/>
    </row>
    <row r="29" spans="1:5" ht="12" customHeight="1">
      <c r="A29" s="88" t="s">
        <v>289</v>
      </c>
      <c r="B29" s="133" t="s">
        <v>322</v>
      </c>
      <c r="C29" s="113"/>
      <c r="D29" s="98"/>
      <c r="E29" s="114"/>
    </row>
    <row r="30" spans="1:5" ht="12" customHeight="1" thickBot="1">
      <c r="A30" s="92" t="s">
        <v>292</v>
      </c>
      <c r="B30" s="134" t="s">
        <v>323</v>
      </c>
      <c r="C30" s="113"/>
      <c r="D30" s="132"/>
      <c r="E30" s="114"/>
    </row>
    <row r="31" spans="1:5" ht="20.100000000000001" customHeight="1" thickBot="1">
      <c r="A31" s="103" t="s">
        <v>295</v>
      </c>
      <c r="B31" s="104" t="s">
        <v>324</v>
      </c>
      <c r="C31" s="105">
        <f>+C19+C25</f>
        <v>0</v>
      </c>
      <c r="D31" s="104" t="s">
        <v>325</v>
      </c>
      <c r="E31" s="106">
        <f>SUM(E19:E30)</f>
        <v>0</v>
      </c>
    </row>
    <row r="32" spans="1:5" ht="20.100000000000001" customHeight="1" thickBot="1">
      <c r="A32" s="103" t="s">
        <v>326</v>
      </c>
      <c r="B32" s="117" t="s">
        <v>327</v>
      </c>
      <c r="C32" s="118">
        <f>+C18+C31</f>
        <v>540</v>
      </c>
      <c r="D32" s="117" t="s">
        <v>328</v>
      </c>
      <c r="E32" s="118">
        <f>+E18+E31</f>
        <v>540</v>
      </c>
    </row>
    <row r="33" spans="1:5" ht="15" customHeight="1" thickBot="1">
      <c r="A33" s="103" t="s">
        <v>329</v>
      </c>
      <c r="B33" s="117" t="s">
        <v>293</v>
      </c>
      <c r="C33" s="118" t="str">
        <f>IF(C18-E18&lt;0,E18-C18,"-")</f>
        <v>-</v>
      </c>
      <c r="D33" s="117" t="s">
        <v>294</v>
      </c>
      <c r="E33" s="118" t="str">
        <f>IF(C18-E18&gt;0,C18-E18,"-")</f>
        <v>-</v>
      </c>
    </row>
    <row r="34" spans="1:5" ht="15" customHeight="1" thickBot="1">
      <c r="A34" s="103" t="s">
        <v>330</v>
      </c>
      <c r="B34" s="117" t="s">
        <v>296</v>
      </c>
      <c r="C34" s="118" t="str">
        <f>IF(C18+C19-E32&lt;0,E32-(C18+C19),"-")</f>
        <v>-</v>
      </c>
      <c r="D34" s="117" t="s">
        <v>297</v>
      </c>
      <c r="E34" s="118" t="str">
        <f>IF(C18+C19-E32&gt;0,C18+C19-E32,"-")</f>
        <v>-</v>
      </c>
    </row>
    <row r="35" spans="1:5" ht="20.100000000000001" customHeight="1">
      <c r="A35" s="73"/>
      <c r="B35" s="76"/>
      <c r="C35" s="73"/>
      <c r="D35" s="73"/>
      <c r="E35" s="73"/>
    </row>
  </sheetData>
  <mergeCells count="1"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46"/>
  <sheetViews>
    <sheetView workbookViewId="0">
      <selection activeCell="H4" sqref="H4"/>
    </sheetView>
  </sheetViews>
  <sheetFormatPr defaultRowHeight="15"/>
  <cols>
    <col min="1" max="1" width="7.28515625" customWidth="1"/>
    <col min="2" max="2" width="47" customWidth="1"/>
    <col min="3" max="3" width="11.42578125" customWidth="1"/>
    <col min="4" max="4" width="10.7109375" customWidth="1"/>
    <col min="5" max="5" width="10.5703125" customWidth="1"/>
  </cols>
  <sheetData>
    <row r="1" spans="1:5">
      <c r="B1" t="s">
        <v>447</v>
      </c>
    </row>
    <row r="3" spans="1:5" ht="20.100000000000001" customHeight="1">
      <c r="A3" s="388" t="s">
        <v>0</v>
      </c>
      <c r="B3" s="388"/>
      <c r="C3" s="388"/>
      <c r="D3" s="388"/>
      <c r="E3" s="388"/>
    </row>
    <row r="4" spans="1:5" ht="20.100000000000001" customHeight="1" thickBot="1">
      <c r="A4" s="387"/>
      <c r="B4" s="387"/>
      <c r="C4" s="208"/>
      <c r="D4" s="209"/>
      <c r="E4" s="1" t="s">
        <v>1</v>
      </c>
    </row>
    <row r="5" spans="1:5" ht="24.95" customHeight="1" thickBot="1">
      <c r="A5" s="2" t="s">
        <v>2</v>
      </c>
      <c r="B5" s="3" t="s">
        <v>3</v>
      </c>
      <c r="C5" s="3" t="s">
        <v>381</v>
      </c>
      <c r="D5" s="210" t="s">
        <v>382</v>
      </c>
      <c r="E5" s="211" t="s">
        <v>243</v>
      </c>
    </row>
    <row r="6" spans="1:5" ht="20.100000000000001" customHeight="1" thickBot="1">
      <c r="A6" s="38">
        <v>1</v>
      </c>
      <c r="B6" s="39">
        <v>2</v>
      </c>
      <c r="C6" s="39">
        <v>3</v>
      </c>
      <c r="D6" s="39">
        <v>4</v>
      </c>
      <c r="E6" s="212">
        <v>5</v>
      </c>
    </row>
    <row r="7" spans="1:5" ht="20.100000000000001" customHeight="1" thickBot="1">
      <c r="A7" s="8" t="s">
        <v>4</v>
      </c>
      <c r="B7" s="9" t="s">
        <v>5</v>
      </c>
      <c r="C7" s="213">
        <f>+C8+C9+C10+C11+C12+C13</f>
        <v>30135</v>
      </c>
      <c r="D7" s="213">
        <f>+D8+D9+D10+D11+D12+D13</f>
        <v>23607</v>
      </c>
      <c r="E7" s="214">
        <f>+E8+E9+E10+E11+E12+E13</f>
        <v>24862</v>
      </c>
    </row>
    <row r="8" spans="1:5" ht="20.100000000000001" customHeight="1">
      <c r="A8" s="11" t="s">
        <v>6</v>
      </c>
      <c r="B8" s="12" t="s">
        <v>7</v>
      </c>
      <c r="C8" s="215">
        <v>12165</v>
      </c>
      <c r="D8" s="215">
        <v>8869</v>
      </c>
      <c r="E8" s="216">
        <v>9737</v>
      </c>
    </row>
    <row r="9" spans="1:5" ht="20.100000000000001" customHeight="1">
      <c r="A9" s="14" t="s">
        <v>8</v>
      </c>
      <c r="B9" s="15" t="s">
        <v>9</v>
      </c>
      <c r="C9" s="217">
        <v>9520</v>
      </c>
      <c r="D9" s="217">
        <v>9905</v>
      </c>
      <c r="E9" s="59">
        <v>10522</v>
      </c>
    </row>
    <row r="10" spans="1:5" ht="22.5" customHeight="1">
      <c r="A10" s="14" t="s">
        <v>10</v>
      </c>
      <c r="B10" s="15" t="s">
        <v>11</v>
      </c>
      <c r="C10" s="217">
        <v>4367</v>
      </c>
      <c r="D10" s="217">
        <v>3740</v>
      </c>
      <c r="E10" s="59">
        <v>3403</v>
      </c>
    </row>
    <row r="11" spans="1:5" ht="20.100000000000001" customHeight="1">
      <c r="A11" s="14" t="s">
        <v>12</v>
      </c>
      <c r="B11" s="15" t="s">
        <v>13</v>
      </c>
      <c r="C11" s="217">
        <v>552</v>
      </c>
      <c r="D11" s="217">
        <v>559</v>
      </c>
      <c r="E11" s="59">
        <v>1200</v>
      </c>
    </row>
    <row r="12" spans="1:5" ht="20.100000000000001" customHeight="1">
      <c r="A12" s="14" t="s">
        <v>14</v>
      </c>
      <c r="B12" s="15" t="s">
        <v>15</v>
      </c>
      <c r="C12" s="218">
        <v>61</v>
      </c>
      <c r="D12" s="218">
        <v>30</v>
      </c>
      <c r="E12" s="59"/>
    </row>
    <row r="13" spans="1:5" ht="20.100000000000001" customHeight="1" thickBot="1">
      <c r="A13" s="17" t="s">
        <v>16</v>
      </c>
      <c r="B13" s="60" t="s">
        <v>17</v>
      </c>
      <c r="C13" s="219">
        <v>3470</v>
      </c>
      <c r="D13" s="219">
        <v>504</v>
      </c>
      <c r="E13" s="59"/>
    </row>
    <row r="14" spans="1:5" ht="21" customHeight="1" thickBot="1">
      <c r="A14" s="8" t="s">
        <v>18</v>
      </c>
      <c r="B14" s="19" t="s">
        <v>19</v>
      </c>
      <c r="C14" s="213">
        <f>+C15+C16+C17+C18+C19</f>
        <v>1043</v>
      </c>
      <c r="D14" s="213">
        <f>+D15+D16+D17+D18+D19</f>
        <v>2541</v>
      </c>
      <c r="E14" s="214">
        <f>+E15+E16+E17+E18+E19</f>
        <v>1605</v>
      </c>
    </row>
    <row r="15" spans="1:5" ht="20.100000000000001" customHeight="1">
      <c r="A15" s="11" t="s">
        <v>20</v>
      </c>
      <c r="B15" s="12" t="s">
        <v>21</v>
      </c>
      <c r="C15" s="215"/>
      <c r="D15" s="215"/>
      <c r="E15" s="216"/>
    </row>
    <row r="16" spans="1:5" ht="20.100000000000001" customHeight="1">
      <c r="A16" s="14" t="s">
        <v>22</v>
      </c>
      <c r="B16" s="15" t="s">
        <v>23</v>
      </c>
      <c r="C16" s="217"/>
      <c r="D16" s="217"/>
      <c r="E16" s="59"/>
    </row>
    <row r="17" spans="1:5" ht="21" customHeight="1">
      <c r="A17" s="14" t="s">
        <v>24</v>
      </c>
      <c r="B17" s="15" t="s">
        <v>25</v>
      </c>
      <c r="C17" s="217"/>
      <c r="D17" s="217"/>
      <c r="E17" s="59"/>
    </row>
    <row r="18" spans="1:5" ht="21" customHeight="1">
      <c r="A18" s="14" t="s">
        <v>26</v>
      </c>
      <c r="B18" s="15" t="s">
        <v>27</v>
      </c>
      <c r="C18" s="217"/>
      <c r="D18" s="217"/>
      <c r="E18" s="59"/>
    </row>
    <row r="19" spans="1:5" ht="20.100000000000001" customHeight="1">
      <c r="A19" s="14" t="s">
        <v>28</v>
      </c>
      <c r="B19" s="15" t="s">
        <v>29</v>
      </c>
      <c r="C19" s="217">
        <v>1043</v>
      </c>
      <c r="D19" s="217">
        <v>2541</v>
      </c>
      <c r="E19" s="59">
        <v>1605</v>
      </c>
    </row>
    <row r="20" spans="1:5" ht="20.100000000000001" customHeight="1" thickBot="1">
      <c r="A20" s="17" t="s">
        <v>30</v>
      </c>
      <c r="B20" s="60" t="s">
        <v>31</v>
      </c>
      <c r="C20" s="220"/>
      <c r="D20" s="220"/>
      <c r="E20" s="63"/>
    </row>
    <row r="21" spans="1:5" ht="21" customHeight="1" thickBot="1">
      <c r="A21" s="8" t="s">
        <v>32</v>
      </c>
      <c r="B21" s="9" t="s">
        <v>33</v>
      </c>
      <c r="C21" s="213">
        <f>+C22+C23+C24+C25+C26</f>
        <v>0</v>
      </c>
      <c r="D21" s="213">
        <f>+D22+D23+D24+D25+D26</f>
        <v>6498</v>
      </c>
      <c r="E21" s="214">
        <f>+E22+E23+E24+E25+E26</f>
        <v>540</v>
      </c>
    </row>
    <row r="22" spans="1:5" ht="20.100000000000001" customHeight="1">
      <c r="A22" s="11" t="s">
        <v>34</v>
      </c>
      <c r="B22" s="12" t="s">
        <v>35</v>
      </c>
      <c r="C22" s="215"/>
      <c r="D22" s="215">
        <v>6498</v>
      </c>
      <c r="E22" s="216">
        <v>540</v>
      </c>
    </row>
    <row r="23" spans="1:5" ht="20.100000000000001" customHeight="1">
      <c r="A23" s="14" t="s">
        <v>36</v>
      </c>
      <c r="B23" s="15" t="s">
        <v>37</v>
      </c>
      <c r="C23" s="217"/>
      <c r="D23" s="217"/>
      <c r="E23" s="59"/>
    </row>
    <row r="24" spans="1:5" ht="21.75" customHeight="1">
      <c r="A24" s="14" t="s">
        <v>38</v>
      </c>
      <c r="B24" s="15" t="s">
        <v>39</v>
      </c>
      <c r="C24" s="217"/>
      <c r="D24" s="217"/>
      <c r="E24" s="59"/>
    </row>
    <row r="25" spans="1:5" ht="21.75" customHeight="1">
      <c r="A25" s="14" t="s">
        <v>40</v>
      </c>
      <c r="B25" s="15" t="s">
        <v>41</v>
      </c>
      <c r="C25" s="217"/>
      <c r="D25" s="217"/>
      <c r="E25" s="59"/>
    </row>
    <row r="26" spans="1:5" ht="20.100000000000001" customHeight="1">
      <c r="A26" s="14" t="s">
        <v>42</v>
      </c>
      <c r="B26" s="15" t="s">
        <v>43</v>
      </c>
      <c r="C26" s="217"/>
      <c r="D26" s="217"/>
      <c r="E26" s="59"/>
    </row>
    <row r="27" spans="1:5" ht="20.100000000000001" customHeight="1" thickBot="1">
      <c r="A27" s="17" t="s">
        <v>44</v>
      </c>
      <c r="B27" s="60" t="s">
        <v>45</v>
      </c>
      <c r="C27" s="220"/>
      <c r="D27" s="220"/>
      <c r="E27" s="63"/>
    </row>
    <row r="28" spans="1:5" ht="20.100000000000001" customHeight="1" thickBot="1">
      <c r="A28" s="8" t="s">
        <v>46</v>
      </c>
      <c r="B28" s="9" t="s">
        <v>47</v>
      </c>
      <c r="C28" s="221">
        <f>+C29+C32+C33+C34</f>
        <v>3049</v>
      </c>
      <c r="D28" s="221">
        <f>+D29+D32+D33+D34</f>
        <v>5380</v>
      </c>
      <c r="E28" s="222">
        <f>+E29+E32+E33+E34</f>
        <v>2900</v>
      </c>
    </row>
    <row r="29" spans="1:5" ht="20.100000000000001" customHeight="1">
      <c r="A29" s="11" t="s">
        <v>48</v>
      </c>
      <c r="B29" s="12" t="s">
        <v>49</v>
      </c>
      <c r="C29" s="223">
        <f>+C30+C31</f>
        <v>2226</v>
      </c>
      <c r="D29" s="223">
        <f>+D30+D31</f>
        <v>4341</v>
      </c>
      <c r="E29" s="224">
        <f>+E30+E31</f>
        <v>2200</v>
      </c>
    </row>
    <row r="30" spans="1:5" ht="20.100000000000001" customHeight="1">
      <c r="A30" s="14" t="s">
        <v>50</v>
      </c>
      <c r="B30" s="15" t="s">
        <v>51</v>
      </c>
      <c r="C30" s="217"/>
      <c r="D30" s="217"/>
      <c r="E30" s="59"/>
    </row>
    <row r="31" spans="1:5" ht="20.100000000000001" customHeight="1">
      <c r="A31" s="14" t="s">
        <v>52</v>
      </c>
      <c r="B31" s="15" t="s">
        <v>53</v>
      </c>
      <c r="C31" s="217">
        <v>2226</v>
      </c>
      <c r="D31" s="217">
        <v>4341</v>
      </c>
      <c r="E31" s="59">
        <v>2200</v>
      </c>
    </row>
    <row r="32" spans="1:5" ht="20.100000000000001" customHeight="1">
      <c r="A32" s="14" t="s">
        <v>54</v>
      </c>
      <c r="B32" s="15" t="s">
        <v>55</v>
      </c>
      <c r="C32" s="217">
        <v>729</v>
      </c>
      <c r="D32" s="217">
        <v>784</v>
      </c>
      <c r="E32" s="59">
        <v>700</v>
      </c>
    </row>
    <row r="33" spans="1:5" ht="20.100000000000001" customHeight="1">
      <c r="A33" s="14" t="s">
        <v>56</v>
      </c>
      <c r="B33" s="15" t="s">
        <v>57</v>
      </c>
      <c r="C33" s="217"/>
      <c r="D33" s="217">
        <v>225</v>
      </c>
      <c r="E33" s="59"/>
    </row>
    <row r="34" spans="1:5" ht="20.100000000000001" customHeight="1" thickBot="1">
      <c r="A34" s="17" t="s">
        <v>58</v>
      </c>
      <c r="B34" s="60" t="s">
        <v>59</v>
      </c>
      <c r="C34" s="220">
        <v>94</v>
      </c>
      <c r="D34" s="220">
        <v>30</v>
      </c>
      <c r="E34" s="63"/>
    </row>
    <row r="35" spans="1:5" ht="20.100000000000001" customHeight="1" thickBot="1">
      <c r="A35" s="8" t="s">
        <v>60</v>
      </c>
      <c r="B35" s="9" t="s">
        <v>61</v>
      </c>
      <c r="C35" s="213">
        <f>SUM(C36:C45)</f>
        <v>1395</v>
      </c>
      <c r="D35" s="213">
        <f>SUM(D36:D45)</f>
        <v>1339</v>
      </c>
      <c r="E35" s="214">
        <f>SUM(E36:E45)</f>
        <v>1250</v>
      </c>
    </row>
    <row r="36" spans="1:5" ht="20.100000000000001" customHeight="1">
      <c r="A36" s="11" t="s">
        <v>62</v>
      </c>
      <c r="B36" s="12" t="s">
        <v>63</v>
      </c>
      <c r="C36" s="215"/>
      <c r="D36" s="215"/>
      <c r="E36" s="216"/>
    </row>
    <row r="37" spans="1:5" ht="20.100000000000001" customHeight="1">
      <c r="A37" s="14" t="s">
        <v>64</v>
      </c>
      <c r="B37" s="15" t="s">
        <v>65</v>
      </c>
      <c r="C37" s="217">
        <v>796</v>
      </c>
      <c r="D37" s="217">
        <v>768</v>
      </c>
      <c r="E37" s="59">
        <v>800</v>
      </c>
    </row>
    <row r="38" spans="1:5" ht="20.100000000000001" customHeight="1">
      <c r="A38" s="14" t="s">
        <v>66</v>
      </c>
      <c r="B38" s="15" t="s">
        <v>67</v>
      </c>
      <c r="C38" s="217"/>
      <c r="D38" s="217"/>
      <c r="E38" s="59"/>
    </row>
    <row r="39" spans="1:5" ht="20.100000000000001" customHeight="1">
      <c r="A39" s="14" t="s">
        <v>68</v>
      </c>
      <c r="B39" s="15" t="s">
        <v>69</v>
      </c>
      <c r="C39" s="217"/>
      <c r="D39" s="217"/>
      <c r="E39" s="59"/>
    </row>
    <row r="40" spans="1:5" ht="20.100000000000001" customHeight="1">
      <c r="A40" s="14" t="s">
        <v>70</v>
      </c>
      <c r="B40" s="15" t="s">
        <v>71</v>
      </c>
      <c r="C40" s="217">
        <v>424</v>
      </c>
      <c r="D40" s="217">
        <v>493</v>
      </c>
      <c r="E40" s="59">
        <v>400</v>
      </c>
    </row>
    <row r="41" spans="1:5" ht="20.100000000000001" customHeight="1">
      <c r="A41" s="14" t="s">
        <v>72</v>
      </c>
      <c r="B41" s="15" t="s">
        <v>73</v>
      </c>
      <c r="C41" s="217"/>
      <c r="D41" s="217"/>
      <c r="E41" s="59"/>
    </row>
    <row r="42" spans="1:5" ht="20.100000000000001" customHeight="1">
      <c r="A42" s="14" t="s">
        <v>74</v>
      </c>
      <c r="B42" s="15" t="s">
        <v>75</v>
      </c>
      <c r="C42" s="217"/>
      <c r="D42" s="217"/>
      <c r="E42" s="59"/>
    </row>
    <row r="43" spans="1:5" ht="20.100000000000001" customHeight="1">
      <c r="A43" s="14" t="s">
        <v>76</v>
      </c>
      <c r="B43" s="15" t="s">
        <v>77</v>
      </c>
      <c r="C43" s="217">
        <v>175</v>
      </c>
      <c r="D43" s="217">
        <v>22</v>
      </c>
      <c r="E43" s="59">
        <v>50</v>
      </c>
    </row>
    <row r="44" spans="1:5" ht="20.100000000000001" customHeight="1">
      <c r="A44" s="14" t="s">
        <v>78</v>
      </c>
      <c r="B44" s="15" t="s">
        <v>79</v>
      </c>
      <c r="C44" s="225"/>
      <c r="D44" s="225"/>
      <c r="E44" s="226"/>
    </row>
    <row r="45" spans="1:5" ht="20.100000000000001" customHeight="1" thickBot="1">
      <c r="A45" s="17" t="s">
        <v>80</v>
      </c>
      <c r="B45" s="60" t="s">
        <v>81</v>
      </c>
      <c r="C45" s="227"/>
      <c r="D45" s="227">
        <v>56</v>
      </c>
      <c r="E45" s="228"/>
    </row>
    <row r="46" spans="1:5" ht="20.100000000000001" customHeight="1" thickBot="1">
      <c r="A46" s="8" t="s">
        <v>82</v>
      </c>
      <c r="B46" s="9" t="s">
        <v>83</v>
      </c>
      <c r="C46" s="213">
        <f>SUM(C47:C51)</f>
        <v>0</v>
      </c>
      <c r="D46" s="213">
        <f>SUM(D47:D51)</f>
        <v>170</v>
      </c>
      <c r="E46" s="214">
        <f>SUM(E47:E51)</f>
        <v>0</v>
      </c>
    </row>
    <row r="47" spans="1:5" ht="20.100000000000001" customHeight="1">
      <c r="A47" s="11" t="s">
        <v>84</v>
      </c>
      <c r="B47" s="12" t="s">
        <v>85</v>
      </c>
      <c r="C47" s="229"/>
      <c r="D47" s="229"/>
      <c r="E47" s="230"/>
    </row>
    <row r="48" spans="1:5" ht="20.100000000000001" customHeight="1">
      <c r="A48" s="14" t="s">
        <v>86</v>
      </c>
      <c r="B48" s="15" t="s">
        <v>87</v>
      </c>
      <c r="C48" s="225"/>
      <c r="D48" s="225">
        <v>170</v>
      </c>
      <c r="E48" s="226"/>
    </row>
    <row r="49" spans="1:5" ht="12" customHeight="1">
      <c r="A49" s="14" t="s">
        <v>88</v>
      </c>
      <c r="B49" s="15" t="s">
        <v>89</v>
      </c>
      <c r="C49" s="225"/>
      <c r="D49" s="225"/>
      <c r="E49" s="226"/>
    </row>
    <row r="50" spans="1:5" ht="12" customHeight="1">
      <c r="A50" s="14" t="s">
        <v>90</v>
      </c>
      <c r="B50" s="15" t="s">
        <v>91</v>
      </c>
      <c r="C50" s="225"/>
      <c r="D50" s="225"/>
      <c r="E50" s="226"/>
    </row>
    <row r="51" spans="1:5" ht="12" customHeight="1" thickBot="1">
      <c r="A51" s="17" t="s">
        <v>92</v>
      </c>
      <c r="B51" s="60" t="s">
        <v>93</v>
      </c>
      <c r="C51" s="227"/>
      <c r="D51" s="227"/>
      <c r="E51" s="228"/>
    </row>
    <row r="52" spans="1:5" ht="12" customHeight="1" thickBot="1">
      <c r="A52" s="8" t="s">
        <v>94</v>
      </c>
      <c r="B52" s="9" t="s">
        <v>95</v>
      </c>
      <c r="C52" s="213">
        <f>SUM(C53:C55)</f>
        <v>0</v>
      </c>
      <c r="D52" s="213">
        <f>SUM(D53:D55)</f>
        <v>0</v>
      </c>
      <c r="E52" s="214">
        <f>SUM(E53:E55)</f>
        <v>0</v>
      </c>
    </row>
    <row r="53" spans="1:5" ht="12" customHeight="1">
      <c r="A53" s="11" t="s">
        <v>96</v>
      </c>
      <c r="B53" s="12" t="s">
        <v>97</v>
      </c>
      <c r="C53" s="215"/>
      <c r="D53" s="215"/>
      <c r="E53" s="216"/>
    </row>
    <row r="54" spans="1:5" ht="12" customHeight="1">
      <c r="A54" s="14" t="s">
        <v>98</v>
      </c>
      <c r="B54" s="15" t="s">
        <v>99</v>
      </c>
      <c r="C54" s="217"/>
      <c r="D54" s="217"/>
      <c r="E54" s="59"/>
    </row>
    <row r="55" spans="1:5" ht="12" customHeight="1">
      <c r="A55" s="14" t="s">
        <v>100</v>
      </c>
      <c r="B55" s="15" t="s">
        <v>101</v>
      </c>
      <c r="C55" s="217"/>
      <c r="D55" s="217"/>
      <c r="E55" s="59"/>
    </row>
    <row r="56" spans="1:5" ht="12" customHeight="1" thickBot="1">
      <c r="A56" s="17" t="s">
        <v>102</v>
      </c>
      <c r="B56" s="60" t="s">
        <v>103</v>
      </c>
      <c r="C56" s="220"/>
      <c r="D56" s="220"/>
      <c r="E56" s="63"/>
    </row>
    <row r="57" spans="1:5" ht="12" customHeight="1" thickBot="1">
      <c r="A57" s="8" t="s">
        <v>104</v>
      </c>
      <c r="B57" s="19" t="s">
        <v>105</v>
      </c>
      <c r="C57" s="213">
        <f>SUM(C58:C60)</f>
        <v>0</v>
      </c>
      <c r="D57" s="213">
        <f>SUM(D58:D60)</f>
        <v>0</v>
      </c>
      <c r="E57" s="214">
        <f>SUM(E58:E60)</f>
        <v>0</v>
      </c>
    </row>
    <row r="58" spans="1:5" ht="12" customHeight="1">
      <c r="A58" s="14" t="s">
        <v>106</v>
      </c>
      <c r="B58" s="12" t="s">
        <v>107</v>
      </c>
      <c r="C58" s="225"/>
      <c r="D58" s="225"/>
      <c r="E58" s="226"/>
    </row>
    <row r="59" spans="1:5" ht="12" customHeight="1">
      <c r="A59" s="14" t="s">
        <v>108</v>
      </c>
      <c r="B59" s="15" t="s">
        <v>109</v>
      </c>
      <c r="C59" s="225"/>
      <c r="D59" s="225"/>
      <c r="E59" s="226"/>
    </row>
    <row r="60" spans="1:5" ht="12" customHeight="1">
      <c r="A60" s="14" t="s">
        <v>110</v>
      </c>
      <c r="B60" s="15" t="s">
        <v>111</v>
      </c>
      <c r="C60" s="225"/>
      <c r="D60" s="225"/>
      <c r="E60" s="226"/>
    </row>
    <row r="61" spans="1:5" ht="12" customHeight="1" thickBot="1">
      <c r="A61" s="14" t="s">
        <v>112</v>
      </c>
      <c r="B61" s="60" t="s">
        <v>113</v>
      </c>
      <c r="C61" s="225"/>
      <c r="D61" s="225"/>
      <c r="E61" s="226"/>
    </row>
    <row r="62" spans="1:5" ht="20.100000000000001" customHeight="1" thickBot="1">
      <c r="A62" s="8" t="s">
        <v>114</v>
      </c>
      <c r="B62" s="9" t="s">
        <v>115</v>
      </c>
      <c r="C62" s="221">
        <f>+C7+C14+C21+C28+C35+C46+C52+C57</f>
        <v>35622</v>
      </c>
      <c r="D62" s="221">
        <f>+D7+D14+D21+D28+D35+D46+D52+D57</f>
        <v>39535</v>
      </c>
      <c r="E62" s="222">
        <f>+E7+E14+E21+E28+E35+E46+E52+E57</f>
        <v>31157</v>
      </c>
    </row>
    <row r="63" spans="1:5" ht="20.100000000000001" customHeight="1" thickBot="1">
      <c r="A63" s="231" t="s">
        <v>116</v>
      </c>
      <c r="B63" s="19" t="s">
        <v>117</v>
      </c>
      <c r="C63" s="213">
        <f>SUM(C64:C66)</f>
        <v>0</v>
      </c>
      <c r="D63" s="213">
        <f>SUM(D64:D66)</f>
        <v>0</v>
      </c>
      <c r="E63" s="214">
        <f>SUM(E64:E66)</f>
        <v>0</v>
      </c>
    </row>
    <row r="64" spans="1:5" ht="12" customHeight="1">
      <c r="A64" s="14" t="s">
        <v>118</v>
      </c>
      <c r="B64" s="12" t="s">
        <v>119</v>
      </c>
      <c r="C64" s="225"/>
      <c r="D64" s="225"/>
      <c r="E64" s="226"/>
    </row>
    <row r="65" spans="1:5" ht="12" customHeight="1">
      <c r="A65" s="14" t="s">
        <v>120</v>
      </c>
      <c r="B65" s="15" t="s">
        <v>121</v>
      </c>
      <c r="C65" s="225"/>
      <c r="D65" s="225"/>
      <c r="E65" s="226"/>
    </row>
    <row r="66" spans="1:5" ht="12" customHeight="1" thickBot="1">
      <c r="A66" s="14" t="s">
        <v>122</v>
      </c>
      <c r="B66" s="232" t="s">
        <v>380</v>
      </c>
      <c r="C66" s="225"/>
      <c r="D66" s="225"/>
      <c r="E66" s="226"/>
    </row>
    <row r="67" spans="1:5" ht="12" customHeight="1" thickBot="1">
      <c r="A67" s="231" t="s">
        <v>124</v>
      </c>
      <c r="B67" s="19" t="s">
        <v>125</v>
      </c>
      <c r="C67" s="213">
        <f>SUM(C68:C71)</f>
        <v>0</v>
      </c>
      <c r="D67" s="213">
        <f>SUM(D68:D71)</f>
        <v>0</v>
      </c>
      <c r="E67" s="214">
        <f>SUM(E68:E71)</f>
        <v>0</v>
      </c>
    </row>
    <row r="68" spans="1:5" ht="12" customHeight="1">
      <c r="A68" s="14" t="s">
        <v>126</v>
      </c>
      <c r="B68" s="12" t="s">
        <v>127</v>
      </c>
      <c r="C68" s="225"/>
      <c r="D68" s="225"/>
      <c r="E68" s="226"/>
    </row>
    <row r="69" spans="1:5" ht="12" customHeight="1">
      <c r="A69" s="14" t="s">
        <v>128</v>
      </c>
      <c r="B69" s="15" t="s">
        <v>129</v>
      </c>
      <c r="C69" s="225"/>
      <c r="D69" s="225"/>
      <c r="E69" s="226"/>
    </row>
    <row r="70" spans="1:5" ht="12" customHeight="1">
      <c r="A70" s="14" t="s">
        <v>130</v>
      </c>
      <c r="B70" s="15" t="s">
        <v>131</v>
      </c>
      <c r="C70" s="225"/>
      <c r="D70" s="225"/>
      <c r="E70" s="226"/>
    </row>
    <row r="71" spans="1:5" ht="12" customHeight="1" thickBot="1">
      <c r="A71" s="14" t="s">
        <v>132</v>
      </c>
      <c r="B71" s="60" t="s">
        <v>133</v>
      </c>
      <c r="C71" s="225"/>
      <c r="D71" s="225"/>
      <c r="E71" s="226"/>
    </row>
    <row r="72" spans="1:5" ht="20.100000000000001" customHeight="1" thickBot="1">
      <c r="A72" s="231" t="s">
        <v>134</v>
      </c>
      <c r="B72" s="19" t="s">
        <v>135</v>
      </c>
      <c r="C72" s="213">
        <f>SUM(C73:C74)</f>
        <v>11310</v>
      </c>
      <c r="D72" s="213">
        <f>SUM(D73:D74)</f>
        <v>5592</v>
      </c>
      <c r="E72" s="214">
        <f>SUM(E73:E74)</f>
        <v>5914</v>
      </c>
    </row>
    <row r="73" spans="1:5" ht="20.100000000000001" customHeight="1">
      <c r="A73" s="14" t="s">
        <v>136</v>
      </c>
      <c r="B73" s="12" t="s">
        <v>137</v>
      </c>
      <c r="C73" s="225">
        <v>11310</v>
      </c>
      <c r="D73" s="225">
        <v>5592</v>
      </c>
      <c r="E73" s="226">
        <v>5914</v>
      </c>
    </row>
    <row r="74" spans="1:5" ht="20.100000000000001" customHeight="1" thickBot="1">
      <c r="A74" s="14" t="s">
        <v>138</v>
      </c>
      <c r="B74" s="60" t="s">
        <v>139</v>
      </c>
      <c r="C74" s="225"/>
      <c r="D74" s="225"/>
      <c r="E74" s="226"/>
    </row>
    <row r="75" spans="1:5" ht="20.100000000000001" customHeight="1" thickBot="1">
      <c r="A75" s="231" t="s">
        <v>140</v>
      </c>
      <c r="B75" s="19" t="s">
        <v>141</v>
      </c>
      <c r="C75" s="213">
        <f>SUM(C76:C78)</f>
        <v>0</v>
      </c>
      <c r="D75" s="213">
        <f>SUM(D76:D78)</f>
        <v>841</v>
      </c>
      <c r="E75" s="214">
        <f>SUM(E76:E78)</f>
        <v>0</v>
      </c>
    </row>
    <row r="76" spans="1:5" ht="20.100000000000001" customHeight="1">
      <c r="A76" s="14" t="s">
        <v>142</v>
      </c>
      <c r="B76" s="12" t="s">
        <v>143</v>
      </c>
      <c r="C76" s="225"/>
      <c r="D76" s="225">
        <v>841</v>
      </c>
      <c r="E76" s="226"/>
    </row>
    <row r="77" spans="1:5" ht="12.95" customHeight="1">
      <c r="A77" s="14" t="s">
        <v>144</v>
      </c>
      <c r="B77" s="15" t="s">
        <v>145</v>
      </c>
      <c r="C77" s="225"/>
      <c r="D77" s="225"/>
      <c r="E77" s="226"/>
    </row>
    <row r="78" spans="1:5" ht="12.95" customHeight="1" thickBot="1">
      <c r="A78" s="14" t="s">
        <v>146</v>
      </c>
      <c r="B78" s="60" t="s">
        <v>147</v>
      </c>
      <c r="C78" s="225"/>
      <c r="D78" s="225"/>
      <c r="E78" s="226"/>
    </row>
    <row r="79" spans="1:5" ht="12.95" customHeight="1" thickBot="1">
      <c r="A79" s="231" t="s">
        <v>148</v>
      </c>
      <c r="B79" s="19" t="s">
        <v>149</v>
      </c>
      <c r="C79" s="213">
        <f>SUM(C80:C83)</f>
        <v>0</v>
      </c>
      <c r="D79" s="213">
        <f>SUM(D80:D83)</f>
        <v>0</v>
      </c>
      <c r="E79" s="214">
        <f>SUM(E80:E83)</f>
        <v>0</v>
      </c>
    </row>
    <row r="80" spans="1:5" ht="12.95" customHeight="1">
      <c r="A80" s="233" t="s">
        <v>150</v>
      </c>
      <c r="B80" s="12" t="s">
        <v>151</v>
      </c>
      <c r="C80" s="225"/>
      <c r="D80" s="225"/>
      <c r="E80" s="226"/>
    </row>
    <row r="81" spans="1:5" ht="12.95" customHeight="1">
      <c r="A81" s="234" t="s">
        <v>152</v>
      </c>
      <c r="B81" s="15" t="s">
        <v>153</v>
      </c>
      <c r="C81" s="225"/>
      <c r="D81" s="225"/>
      <c r="E81" s="226"/>
    </row>
    <row r="82" spans="1:5" ht="12.95" customHeight="1">
      <c r="A82" s="234" t="s">
        <v>154</v>
      </c>
      <c r="B82" s="15" t="s">
        <v>155</v>
      </c>
      <c r="C82" s="225"/>
      <c r="D82" s="225"/>
      <c r="E82" s="226"/>
    </row>
    <row r="83" spans="1:5" ht="12.95" customHeight="1" thickBot="1">
      <c r="A83" s="235" t="s">
        <v>156</v>
      </c>
      <c r="B83" s="60" t="s">
        <v>157</v>
      </c>
      <c r="C83" s="225"/>
      <c r="D83" s="225"/>
      <c r="E83" s="226"/>
    </row>
    <row r="84" spans="1:5" ht="12.95" customHeight="1" thickBot="1">
      <c r="A84" s="231" t="s">
        <v>158</v>
      </c>
      <c r="B84" s="19" t="s">
        <v>159</v>
      </c>
      <c r="C84" s="236"/>
      <c r="D84" s="236"/>
      <c r="E84" s="237"/>
    </row>
    <row r="85" spans="1:5" ht="20.100000000000001" customHeight="1" thickBot="1">
      <c r="A85" s="231" t="s">
        <v>160</v>
      </c>
      <c r="B85" s="238" t="s">
        <v>161</v>
      </c>
      <c r="C85" s="221">
        <f>+C63+C67+C72+C75+C79+C84</f>
        <v>11310</v>
      </c>
      <c r="D85" s="221">
        <f>+D63+D67+D72+D75+D79+D84</f>
        <v>6433</v>
      </c>
      <c r="E85" s="222">
        <f>+E63+E67+E72+E75+E79+E84</f>
        <v>5914</v>
      </c>
    </row>
    <row r="86" spans="1:5" ht="22.5" customHeight="1" thickBot="1">
      <c r="A86" s="239" t="s">
        <v>162</v>
      </c>
      <c r="B86" s="240" t="s">
        <v>163</v>
      </c>
      <c r="C86" s="221">
        <f>+C62+C85</f>
        <v>46932</v>
      </c>
      <c r="D86" s="221">
        <f>+D62+D85</f>
        <v>45968</v>
      </c>
      <c r="E86" s="222">
        <f>+E62+E85</f>
        <v>37071</v>
      </c>
    </row>
    <row r="87" spans="1:5" ht="20.100000000000001" customHeight="1">
      <c r="A87" s="241"/>
      <c r="B87" s="242"/>
      <c r="C87" s="243"/>
      <c r="D87" s="244"/>
      <c r="E87" s="245"/>
    </row>
    <row r="88" spans="1:5" ht="20.100000000000001" customHeight="1">
      <c r="A88" s="388" t="s">
        <v>164</v>
      </c>
      <c r="B88" s="388"/>
      <c r="C88" s="388"/>
      <c r="D88" s="388"/>
      <c r="E88" s="388"/>
    </row>
    <row r="89" spans="1:5" ht="20.100000000000001" customHeight="1" thickBot="1">
      <c r="A89" s="389"/>
      <c r="B89" s="389"/>
      <c r="C89" s="208"/>
      <c r="D89" s="209"/>
      <c r="E89" s="1" t="s">
        <v>1</v>
      </c>
    </row>
    <row r="90" spans="1:5" ht="24.75" customHeight="1" thickBot="1">
      <c r="A90" s="2" t="s">
        <v>338</v>
      </c>
      <c r="B90" s="3" t="s">
        <v>165</v>
      </c>
      <c r="C90" s="3" t="s">
        <v>381</v>
      </c>
      <c r="D90" s="210" t="s">
        <v>382</v>
      </c>
      <c r="E90" s="211" t="s">
        <v>243</v>
      </c>
    </row>
    <row r="91" spans="1:5" ht="20.100000000000001" customHeight="1" thickBot="1">
      <c r="A91" s="38">
        <v>1</v>
      </c>
      <c r="B91" s="39">
        <v>2</v>
      </c>
      <c r="C91" s="39">
        <v>3</v>
      </c>
      <c r="D91" s="39">
        <v>4</v>
      </c>
      <c r="E91" s="40">
        <v>5</v>
      </c>
    </row>
    <row r="92" spans="1:5" ht="20.100000000000001" customHeight="1" thickBot="1">
      <c r="A92" s="41" t="s">
        <v>4</v>
      </c>
      <c r="B92" s="42" t="s">
        <v>166</v>
      </c>
      <c r="C92" s="246">
        <f>SUM(C93:C97)</f>
        <v>28114</v>
      </c>
      <c r="D92" s="247">
        <f>+D93+D94+D95+D96+D97</f>
        <v>18694</v>
      </c>
      <c r="E92" s="248">
        <f>+E93+E94+E95+E96+E97</f>
        <v>21713</v>
      </c>
    </row>
    <row r="93" spans="1:5" ht="20.100000000000001" customHeight="1">
      <c r="A93" s="44" t="s">
        <v>6</v>
      </c>
      <c r="B93" s="45" t="s">
        <v>167</v>
      </c>
      <c r="C93" s="249">
        <v>6436</v>
      </c>
      <c r="D93" s="250">
        <v>7346</v>
      </c>
      <c r="E93" s="251">
        <v>5730</v>
      </c>
    </row>
    <row r="94" spans="1:5" ht="20.100000000000001" customHeight="1">
      <c r="A94" s="14" t="s">
        <v>8</v>
      </c>
      <c r="B94" s="47" t="s">
        <v>168</v>
      </c>
      <c r="C94" s="252">
        <v>1564</v>
      </c>
      <c r="D94" s="217">
        <v>1780</v>
      </c>
      <c r="E94" s="59">
        <v>1420</v>
      </c>
    </row>
    <row r="95" spans="1:5" ht="20.100000000000001" customHeight="1">
      <c r="A95" s="14" t="s">
        <v>10</v>
      </c>
      <c r="B95" s="47" t="s">
        <v>169</v>
      </c>
      <c r="C95" s="253">
        <v>6732</v>
      </c>
      <c r="D95" s="220">
        <v>4002</v>
      </c>
      <c r="E95" s="63">
        <v>10911</v>
      </c>
    </row>
    <row r="96" spans="1:5" ht="20.100000000000001" customHeight="1">
      <c r="A96" s="14" t="s">
        <v>12</v>
      </c>
      <c r="B96" s="48" t="s">
        <v>170</v>
      </c>
      <c r="C96" s="253">
        <v>4641</v>
      </c>
      <c r="D96" s="220">
        <v>3510</v>
      </c>
      <c r="E96" s="63">
        <v>2650</v>
      </c>
    </row>
    <row r="97" spans="1:5" ht="20.100000000000001" customHeight="1">
      <c r="A97" s="14" t="s">
        <v>171</v>
      </c>
      <c r="B97" s="49" t="s">
        <v>172</v>
      </c>
      <c r="C97" s="253">
        <v>8741</v>
      </c>
      <c r="D97" s="220">
        <v>2056</v>
      </c>
      <c r="E97" s="63">
        <v>1002</v>
      </c>
    </row>
    <row r="98" spans="1:5" ht="20.100000000000001" customHeight="1">
      <c r="A98" s="14" t="s">
        <v>16</v>
      </c>
      <c r="B98" s="47" t="s">
        <v>173</v>
      </c>
      <c r="C98" s="253"/>
      <c r="D98" s="220">
        <v>1136</v>
      </c>
      <c r="E98" s="63"/>
    </row>
    <row r="99" spans="1:5" ht="20.100000000000001" customHeight="1">
      <c r="A99" s="14" t="s">
        <v>174</v>
      </c>
      <c r="B99" s="50" t="s">
        <v>175</v>
      </c>
      <c r="C99" s="253"/>
      <c r="D99" s="220"/>
      <c r="E99" s="63"/>
    </row>
    <row r="100" spans="1:5" ht="21" customHeight="1">
      <c r="A100" s="14" t="s">
        <v>176</v>
      </c>
      <c r="B100" s="51" t="s">
        <v>177</v>
      </c>
      <c r="C100" s="253"/>
      <c r="D100" s="220"/>
      <c r="E100" s="63"/>
    </row>
    <row r="101" spans="1:5" ht="21" customHeight="1">
      <c r="A101" s="14" t="s">
        <v>178</v>
      </c>
      <c r="B101" s="51" t="s">
        <v>179</v>
      </c>
      <c r="C101" s="253"/>
      <c r="D101" s="220"/>
      <c r="E101" s="63"/>
    </row>
    <row r="102" spans="1:5" ht="20.100000000000001" customHeight="1">
      <c r="A102" s="14" t="s">
        <v>180</v>
      </c>
      <c r="B102" s="50" t="s">
        <v>181</v>
      </c>
      <c r="C102" s="253">
        <v>8353</v>
      </c>
      <c r="D102" s="220">
        <v>920</v>
      </c>
      <c r="E102" s="63">
        <v>466</v>
      </c>
    </row>
    <row r="103" spans="1:5" ht="20.100000000000001" customHeight="1">
      <c r="A103" s="14" t="s">
        <v>182</v>
      </c>
      <c r="B103" s="50" t="s">
        <v>183</v>
      </c>
      <c r="C103" s="253"/>
      <c r="D103" s="220"/>
      <c r="E103" s="63"/>
    </row>
    <row r="104" spans="1:5" ht="22.5" customHeight="1">
      <c r="A104" s="14" t="s">
        <v>184</v>
      </c>
      <c r="B104" s="51" t="s">
        <v>185</v>
      </c>
      <c r="C104" s="253"/>
      <c r="D104" s="220"/>
      <c r="E104" s="63"/>
    </row>
    <row r="105" spans="1:5" ht="20.100000000000001" customHeight="1">
      <c r="A105" s="52" t="s">
        <v>186</v>
      </c>
      <c r="B105" s="53" t="s">
        <v>187</v>
      </c>
      <c r="C105" s="253"/>
      <c r="D105" s="220"/>
      <c r="E105" s="63"/>
    </row>
    <row r="106" spans="1:5" ht="20.100000000000001" customHeight="1">
      <c r="A106" s="14" t="s">
        <v>188</v>
      </c>
      <c r="B106" s="53" t="s">
        <v>189</v>
      </c>
      <c r="C106" s="253"/>
      <c r="D106" s="220"/>
      <c r="E106" s="63"/>
    </row>
    <row r="107" spans="1:5" ht="23.25" customHeight="1" thickBot="1">
      <c r="A107" s="54" t="s">
        <v>190</v>
      </c>
      <c r="B107" s="55" t="s">
        <v>191</v>
      </c>
      <c r="C107" s="254">
        <v>388</v>
      </c>
      <c r="D107" s="255"/>
      <c r="E107" s="256">
        <v>536</v>
      </c>
    </row>
    <row r="108" spans="1:5" ht="20.100000000000001" customHeight="1" thickBot="1">
      <c r="A108" s="8" t="s">
        <v>18</v>
      </c>
      <c r="B108" s="57" t="s">
        <v>192</v>
      </c>
      <c r="C108" s="257">
        <f>+C109+C111+C113</f>
        <v>0</v>
      </c>
      <c r="D108" s="213">
        <f>+D109+D111+D113</f>
        <v>6715</v>
      </c>
      <c r="E108" s="214">
        <f>+E109+E111+E113</f>
        <v>540</v>
      </c>
    </row>
    <row r="109" spans="1:5" ht="20.100000000000001" customHeight="1">
      <c r="A109" s="11" t="s">
        <v>20</v>
      </c>
      <c r="B109" s="47" t="s">
        <v>193</v>
      </c>
      <c r="C109" s="258"/>
      <c r="D109" s="215">
        <v>1524</v>
      </c>
      <c r="E109" s="216"/>
    </row>
    <row r="110" spans="1:5" ht="20.100000000000001" customHeight="1">
      <c r="A110" s="11" t="s">
        <v>22</v>
      </c>
      <c r="B110" s="58" t="s">
        <v>194</v>
      </c>
      <c r="C110" s="258"/>
      <c r="D110" s="215"/>
      <c r="E110" s="216"/>
    </row>
    <row r="111" spans="1:5" ht="20.100000000000001" customHeight="1">
      <c r="A111" s="11" t="s">
        <v>24</v>
      </c>
      <c r="B111" s="58" t="s">
        <v>195</v>
      </c>
      <c r="C111" s="252"/>
      <c r="D111" s="217">
        <v>5191</v>
      </c>
      <c r="E111" s="59">
        <v>540</v>
      </c>
    </row>
    <row r="112" spans="1:5" ht="20.100000000000001" customHeight="1">
      <c r="A112" s="11" t="s">
        <v>26</v>
      </c>
      <c r="B112" s="58" t="s">
        <v>196</v>
      </c>
      <c r="C112" s="259"/>
      <c r="D112" s="217"/>
      <c r="E112" s="59"/>
    </row>
    <row r="113" spans="1:5" ht="20.100000000000001" customHeight="1">
      <c r="A113" s="11" t="s">
        <v>28</v>
      </c>
      <c r="B113" s="60" t="s">
        <v>197</v>
      </c>
      <c r="C113" s="259"/>
      <c r="D113" s="217"/>
      <c r="E113" s="59"/>
    </row>
    <row r="114" spans="1:5" ht="22.5" customHeight="1">
      <c r="A114" s="11" t="s">
        <v>30</v>
      </c>
      <c r="B114" s="61" t="s">
        <v>198</v>
      </c>
      <c r="C114" s="259"/>
      <c r="D114" s="217"/>
      <c r="E114" s="59"/>
    </row>
    <row r="115" spans="1:5" ht="20.100000000000001" customHeight="1">
      <c r="A115" s="11" t="s">
        <v>199</v>
      </c>
      <c r="B115" s="62" t="s">
        <v>200</v>
      </c>
      <c r="C115" s="259"/>
      <c r="D115" s="217"/>
      <c r="E115" s="59"/>
    </row>
    <row r="116" spans="1:5" ht="21" customHeight="1">
      <c r="A116" s="11" t="s">
        <v>201</v>
      </c>
      <c r="B116" s="51" t="s">
        <v>179</v>
      </c>
      <c r="C116" s="259"/>
      <c r="D116" s="217"/>
      <c r="E116" s="59"/>
    </row>
    <row r="117" spans="1:5" ht="20.100000000000001" customHeight="1">
      <c r="A117" s="11" t="s">
        <v>202</v>
      </c>
      <c r="B117" s="51" t="s">
        <v>203</v>
      </c>
      <c r="C117" s="259"/>
      <c r="D117" s="217"/>
      <c r="E117" s="59"/>
    </row>
    <row r="118" spans="1:5" ht="20.100000000000001" customHeight="1">
      <c r="A118" s="11" t="s">
        <v>204</v>
      </c>
      <c r="B118" s="51" t="s">
        <v>205</v>
      </c>
      <c r="C118" s="259"/>
      <c r="D118" s="217"/>
      <c r="E118" s="59"/>
    </row>
    <row r="119" spans="1:5" ht="20.100000000000001" customHeight="1">
      <c r="A119" s="11" t="s">
        <v>206</v>
      </c>
      <c r="B119" s="51" t="s">
        <v>185</v>
      </c>
      <c r="C119" s="259"/>
      <c r="D119" s="217"/>
      <c r="E119" s="59"/>
    </row>
    <row r="120" spans="1:5" ht="20.100000000000001" customHeight="1">
      <c r="A120" s="11" t="s">
        <v>207</v>
      </c>
      <c r="B120" s="51" t="s">
        <v>208</v>
      </c>
      <c r="C120" s="259"/>
      <c r="D120" s="217"/>
      <c r="E120" s="59"/>
    </row>
    <row r="121" spans="1:5" ht="20.100000000000001" customHeight="1" thickBot="1">
      <c r="A121" s="52" t="s">
        <v>209</v>
      </c>
      <c r="B121" s="51" t="s">
        <v>210</v>
      </c>
      <c r="C121" s="260"/>
      <c r="D121" s="220"/>
      <c r="E121" s="63"/>
    </row>
    <row r="122" spans="1:5" ht="20.100000000000001" customHeight="1" thickBot="1">
      <c r="A122" s="8" t="s">
        <v>32</v>
      </c>
      <c r="B122" s="64" t="s">
        <v>211</v>
      </c>
      <c r="C122" s="257">
        <f>+C123+C124</f>
        <v>0</v>
      </c>
      <c r="D122" s="213">
        <f>+D123+D124</f>
        <v>0</v>
      </c>
      <c r="E122" s="214">
        <f>+E123+E124</f>
        <v>748</v>
      </c>
    </row>
    <row r="123" spans="1:5" ht="20.100000000000001" customHeight="1">
      <c r="A123" s="11" t="s">
        <v>34</v>
      </c>
      <c r="B123" s="65" t="s">
        <v>212</v>
      </c>
      <c r="C123" s="258"/>
      <c r="D123" s="215">
        <v>0</v>
      </c>
      <c r="E123" s="216">
        <v>748</v>
      </c>
    </row>
    <row r="124" spans="1:5" ht="20.100000000000001" customHeight="1" thickBot="1">
      <c r="A124" s="17" t="s">
        <v>36</v>
      </c>
      <c r="B124" s="58" t="s">
        <v>213</v>
      </c>
      <c r="C124" s="253"/>
      <c r="D124" s="220"/>
      <c r="E124" s="63"/>
    </row>
    <row r="125" spans="1:5" ht="20.100000000000001" customHeight="1" thickBot="1">
      <c r="A125" s="8" t="s">
        <v>214</v>
      </c>
      <c r="B125" s="64" t="s">
        <v>215</v>
      </c>
      <c r="C125" s="257">
        <f>+C92+C108+C122</f>
        <v>28114</v>
      </c>
      <c r="D125" s="213">
        <f>+D92+D108+D122</f>
        <v>25409</v>
      </c>
      <c r="E125" s="214">
        <f>+E92+E108+E122</f>
        <v>23001</v>
      </c>
    </row>
    <row r="126" spans="1:5" ht="21" customHeight="1" thickBot="1">
      <c r="A126" s="8" t="s">
        <v>60</v>
      </c>
      <c r="B126" s="64" t="s">
        <v>216</v>
      </c>
      <c r="C126" s="257">
        <f>+C127+C128+C129</f>
        <v>0</v>
      </c>
      <c r="D126" s="213">
        <f>+D127+D128+D129</f>
        <v>0</v>
      </c>
      <c r="E126" s="214">
        <f>+E127+E128+E129</f>
        <v>0</v>
      </c>
    </row>
    <row r="127" spans="1:5" ht="20.100000000000001" customHeight="1">
      <c r="A127" s="11" t="s">
        <v>62</v>
      </c>
      <c r="B127" s="65" t="s">
        <v>217</v>
      </c>
      <c r="C127" s="259"/>
      <c r="D127" s="217"/>
      <c r="E127" s="59"/>
    </row>
    <row r="128" spans="1:5" ht="22.5" customHeight="1">
      <c r="A128" s="11" t="s">
        <v>64</v>
      </c>
      <c r="B128" s="65" t="s">
        <v>218</v>
      </c>
      <c r="C128" s="259"/>
      <c r="D128" s="217"/>
      <c r="E128" s="59"/>
    </row>
    <row r="129" spans="1:5" ht="20.100000000000001" customHeight="1" thickBot="1">
      <c r="A129" s="52" t="s">
        <v>66</v>
      </c>
      <c r="B129" s="66" t="s">
        <v>219</v>
      </c>
      <c r="C129" s="259"/>
      <c r="D129" s="217"/>
      <c r="E129" s="59"/>
    </row>
    <row r="130" spans="1:5" ht="20.100000000000001" customHeight="1" thickBot="1">
      <c r="A130" s="8" t="s">
        <v>82</v>
      </c>
      <c r="B130" s="64" t="s">
        <v>220</v>
      </c>
      <c r="C130" s="257">
        <f>+C131+C132+C133+C134</f>
        <v>0</v>
      </c>
      <c r="D130" s="213">
        <f>+D131+D132+D133+D134</f>
        <v>0</v>
      </c>
      <c r="E130" s="214">
        <f>+E131+E132+E133+E134</f>
        <v>0</v>
      </c>
    </row>
    <row r="131" spans="1:5" ht="20.100000000000001" customHeight="1">
      <c r="A131" s="11" t="s">
        <v>84</v>
      </c>
      <c r="B131" s="65" t="s">
        <v>221</v>
      </c>
      <c r="C131" s="259"/>
      <c r="D131" s="217"/>
      <c r="E131" s="59"/>
    </row>
    <row r="132" spans="1:5" ht="20.100000000000001" customHeight="1">
      <c r="A132" s="11" t="s">
        <v>86</v>
      </c>
      <c r="B132" s="65" t="s">
        <v>222</v>
      </c>
      <c r="C132" s="259"/>
      <c r="D132" s="217"/>
      <c r="E132" s="59"/>
    </row>
    <row r="133" spans="1:5" ht="20.100000000000001" customHeight="1">
      <c r="A133" s="11" t="s">
        <v>88</v>
      </c>
      <c r="B133" s="65" t="s">
        <v>223</v>
      </c>
      <c r="C133" s="259"/>
      <c r="D133" s="217"/>
      <c r="E133" s="59"/>
    </row>
    <row r="134" spans="1:5" ht="20.100000000000001" customHeight="1" thickBot="1">
      <c r="A134" s="52" t="s">
        <v>90</v>
      </c>
      <c r="B134" s="66" t="s">
        <v>224</v>
      </c>
      <c r="C134" s="259"/>
      <c r="D134" s="217"/>
      <c r="E134" s="59"/>
    </row>
    <row r="135" spans="1:5" ht="20.100000000000001" customHeight="1" thickBot="1">
      <c r="A135" s="8" t="s">
        <v>225</v>
      </c>
      <c r="B135" s="64" t="s">
        <v>226</v>
      </c>
      <c r="C135" s="261">
        <f>+C136+C137+C138+C139</f>
        <v>12203</v>
      </c>
      <c r="D135" s="221">
        <f>+D136+D137+D138+D139</f>
        <v>13841</v>
      </c>
      <c r="E135" s="222">
        <f>+E136+E137+E138+E139</f>
        <v>14070</v>
      </c>
    </row>
    <row r="136" spans="1:5" ht="20.100000000000001" customHeight="1">
      <c r="A136" s="11" t="s">
        <v>96</v>
      </c>
      <c r="B136" s="65" t="s">
        <v>227</v>
      </c>
      <c r="C136" s="259"/>
      <c r="D136" s="217"/>
      <c r="E136" s="59"/>
    </row>
    <row r="137" spans="1:5" ht="20.100000000000001" customHeight="1">
      <c r="A137" s="11" t="s">
        <v>98</v>
      </c>
      <c r="B137" s="65" t="s">
        <v>228</v>
      </c>
      <c r="C137" s="259"/>
      <c r="D137" s="217">
        <v>0</v>
      </c>
      <c r="E137" s="59"/>
    </row>
    <row r="138" spans="1:5" ht="20.100000000000001" customHeight="1">
      <c r="A138" s="11" t="s">
        <v>100</v>
      </c>
      <c r="B138" s="65" t="s">
        <v>229</v>
      </c>
      <c r="C138" s="259"/>
      <c r="D138" s="217"/>
      <c r="E138" s="59"/>
    </row>
    <row r="139" spans="1:5" ht="20.100000000000001" customHeight="1" thickBot="1">
      <c r="A139" s="52" t="s">
        <v>102</v>
      </c>
      <c r="B139" s="66" t="s">
        <v>404</v>
      </c>
      <c r="C139" s="259">
        <v>12203</v>
      </c>
      <c r="D139" s="217">
        <v>13841</v>
      </c>
      <c r="E139" s="59">
        <v>14070</v>
      </c>
    </row>
    <row r="140" spans="1:5" ht="20.100000000000001" customHeight="1" thickBot="1">
      <c r="A140" s="8" t="s">
        <v>104</v>
      </c>
      <c r="B140" s="64" t="s">
        <v>231</v>
      </c>
      <c r="C140" s="262">
        <f>+C141+C142+C143+C144</f>
        <v>0</v>
      </c>
      <c r="D140" s="263">
        <f>+D141+D142+D143+D144</f>
        <v>0</v>
      </c>
      <c r="E140" s="264">
        <f>+E141+E142+E143+E144</f>
        <v>0</v>
      </c>
    </row>
    <row r="141" spans="1:5" ht="20.100000000000001" customHeight="1">
      <c r="A141" s="11" t="s">
        <v>106</v>
      </c>
      <c r="B141" s="65" t="s">
        <v>232</v>
      </c>
      <c r="C141" s="259"/>
      <c r="D141" s="217"/>
      <c r="E141" s="59"/>
    </row>
    <row r="142" spans="1:5" ht="20.100000000000001" customHeight="1">
      <c r="A142" s="11" t="s">
        <v>108</v>
      </c>
      <c r="B142" s="65" t="s">
        <v>233</v>
      </c>
      <c r="C142" s="259"/>
      <c r="D142" s="217"/>
      <c r="E142" s="59"/>
    </row>
    <row r="143" spans="1:5" ht="20.100000000000001" customHeight="1">
      <c r="A143" s="11" t="s">
        <v>110</v>
      </c>
      <c r="B143" s="65" t="s">
        <v>234</v>
      </c>
      <c r="C143" s="259"/>
      <c r="D143" s="217"/>
      <c r="E143" s="59"/>
    </row>
    <row r="144" spans="1:5" ht="20.100000000000001" customHeight="1" thickBot="1">
      <c r="A144" s="11" t="s">
        <v>112</v>
      </c>
      <c r="B144" s="65" t="s">
        <v>235</v>
      </c>
      <c r="C144" s="259"/>
      <c r="D144" s="217"/>
      <c r="E144" s="59"/>
    </row>
    <row r="145" spans="1:5" ht="20.100000000000001" customHeight="1" thickBot="1">
      <c r="A145" s="8" t="s">
        <v>114</v>
      </c>
      <c r="B145" s="64" t="s">
        <v>236</v>
      </c>
      <c r="C145" s="265">
        <f>+C126+C130+C135+C140</f>
        <v>12203</v>
      </c>
      <c r="D145" s="266">
        <f>+D126+D130+D135+D140</f>
        <v>13841</v>
      </c>
      <c r="E145" s="267">
        <f>+E126+E130+E135+E140</f>
        <v>14070</v>
      </c>
    </row>
    <row r="146" spans="1:5" ht="20.100000000000001" customHeight="1" thickBot="1">
      <c r="A146" s="69" t="s">
        <v>237</v>
      </c>
      <c r="B146" s="70" t="s">
        <v>238</v>
      </c>
      <c r="C146" s="265">
        <f>+C125+C145</f>
        <v>40317</v>
      </c>
      <c r="D146" s="266">
        <f>+D125+D145</f>
        <v>39250</v>
      </c>
      <c r="E146" s="267">
        <f>+E125+E145</f>
        <v>37071</v>
      </c>
    </row>
  </sheetData>
  <mergeCells count="4">
    <mergeCell ref="A3:E3"/>
    <mergeCell ref="A4:B4"/>
    <mergeCell ref="A88:E88"/>
    <mergeCell ref="A89:B8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O28"/>
  <sheetViews>
    <sheetView topLeftCell="B1" workbookViewId="0">
      <selection activeCell="H2" sqref="H2"/>
    </sheetView>
  </sheetViews>
  <sheetFormatPr defaultRowHeight="15"/>
  <cols>
    <col min="1" max="1" width="7.42578125" customWidth="1"/>
    <col min="2" max="2" width="27.28515625" customWidth="1"/>
    <col min="3" max="3" width="6.5703125" customWidth="1"/>
    <col min="4" max="4" width="6.140625" customWidth="1"/>
    <col min="5" max="5" width="7.140625" customWidth="1"/>
    <col min="6" max="6" width="6.42578125" customWidth="1"/>
    <col min="7" max="8" width="6.85546875" customWidth="1"/>
    <col min="9" max="9" width="7.140625" customWidth="1"/>
    <col min="10" max="10" width="7" customWidth="1"/>
  </cols>
  <sheetData>
    <row r="2" spans="1:15">
      <c r="B2" t="s">
        <v>448</v>
      </c>
    </row>
    <row r="3" spans="1:15" ht="30" customHeight="1">
      <c r="A3" s="395" t="s">
        <v>362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</row>
    <row r="4" spans="1:15" ht="20.100000000000001" customHeight="1" thickBo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 t="s">
        <v>337</v>
      </c>
    </row>
    <row r="5" spans="1:15" ht="20.100000000000001" customHeight="1" thickBot="1">
      <c r="A5" s="154" t="s">
        <v>338</v>
      </c>
      <c r="B5" s="155" t="s">
        <v>248</v>
      </c>
      <c r="C5" s="155" t="s">
        <v>339</v>
      </c>
      <c r="D5" s="155" t="s">
        <v>340</v>
      </c>
      <c r="E5" s="155" t="s">
        <v>341</v>
      </c>
      <c r="F5" s="155" t="s">
        <v>342</v>
      </c>
      <c r="G5" s="155" t="s">
        <v>343</v>
      </c>
      <c r="H5" s="155" t="s">
        <v>344</v>
      </c>
      <c r="I5" s="155" t="s">
        <v>345</v>
      </c>
      <c r="J5" s="155" t="s">
        <v>346</v>
      </c>
      <c r="K5" s="155" t="s">
        <v>347</v>
      </c>
      <c r="L5" s="155" t="s">
        <v>348</v>
      </c>
      <c r="M5" s="155" t="s">
        <v>349</v>
      </c>
      <c r="N5" s="155" t="s">
        <v>350</v>
      </c>
      <c r="O5" s="156" t="s">
        <v>351</v>
      </c>
    </row>
    <row r="6" spans="1:15" ht="20.100000000000001" customHeight="1" thickBot="1">
      <c r="A6" s="157" t="s">
        <v>4</v>
      </c>
      <c r="B6" s="397" t="s">
        <v>246</v>
      </c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9"/>
    </row>
    <row r="7" spans="1:15" ht="21" customHeight="1">
      <c r="A7" s="158" t="s">
        <v>18</v>
      </c>
      <c r="B7" s="159" t="s">
        <v>249</v>
      </c>
      <c r="C7" s="160">
        <v>2070</v>
      </c>
      <c r="D7" s="160">
        <v>2072</v>
      </c>
      <c r="E7" s="160">
        <v>2072</v>
      </c>
      <c r="F7" s="160">
        <v>2072</v>
      </c>
      <c r="G7" s="160">
        <v>2072</v>
      </c>
      <c r="H7" s="160">
        <v>2072</v>
      </c>
      <c r="I7" s="160">
        <v>2072</v>
      </c>
      <c r="J7" s="160">
        <v>2072</v>
      </c>
      <c r="K7" s="160">
        <v>2072</v>
      </c>
      <c r="L7" s="160">
        <v>2072</v>
      </c>
      <c r="M7" s="160">
        <v>2072</v>
      </c>
      <c r="N7" s="160">
        <v>2072</v>
      </c>
      <c r="O7" s="161">
        <f t="shared" ref="O7:O27" si="0">SUM(C7:N7)</f>
        <v>24862</v>
      </c>
    </row>
    <row r="8" spans="1:15" ht="21.75" customHeight="1">
      <c r="A8" s="162" t="s">
        <v>32</v>
      </c>
      <c r="B8" s="163" t="s">
        <v>352</v>
      </c>
      <c r="C8" s="164">
        <v>131</v>
      </c>
      <c r="D8" s="164">
        <v>134</v>
      </c>
      <c r="E8" s="164">
        <v>134</v>
      </c>
      <c r="F8" s="164">
        <v>134</v>
      </c>
      <c r="G8" s="164">
        <v>134</v>
      </c>
      <c r="H8" s="164">
        <v>134</v>
      </c>
      <c r="I8" s="164">
        <v>134</v>
      </c>
      <c r="J8" s="164">
        <v>134</v>
      </c>
      <c r="K8" s="164">
        <v>134</v>
      </c>
      <c r="L8" s="164">
        <v>134</v>
      </c>
      <c r="M8" s="164">
        <v>134</v>
      </c>
      <c r="N8" s="164">
        <v>134</v>
      </c>
      <c r="O8" s="165">
        <f t="shared" si="0"/>
        <v>1605</v>
      </c>
    </row>
    <row r="9" spans="1:15" ht="21.75" customHeight="1">
      <c r="A9" s="162" t="s">
        <v>214</v>
      </c>
      <c r="B9" s="166" t="s">
        <v>353</v>
      </c>
      <c r="C9" s="167">
        <v>45</v>
      </c>
      <c r="D9" s="167">
        <v>45</v>
      </c>
      <c r="E9" s="167">
        <v>45</v>
      </c>
      <c r="F9" s="167">
        <v>45</v>
      </c>
      <c r="G9" s="167">
        <v>45</v>
      </c>
      <c r="H9" s="167">
        <v>45</v>
      </c>
      <c r="I9" s="167">
        <v>45</v>
      </c>
      <c r="J9" s="167">
        <v>45</v>
      </c>
      <c r="K9" s="167">
        <v>45</v>
      </c>
      <c r="L9" s="167">
        <v>45</v>
      </c>
      <c r="M9" s="167">
        <v>45</v>
      </c>
      <c r="N9" s="167">
        <v>45</v>
      </c>
      <c r="O9" s="168">
        <f t="shared" si="0"/>
        <v>540</v>
      </c>
    </row>
    <row r="10" spans="1:15" ht="20.100000000000001" customHeight="1">
      <c r="A10" s="162" t="s">
        <v>60</v>
      </c>
      <c r="B10" s="169" t="s">
        <v>254</v>
      </c>
      <c r="C10" s="164">
        <v>238</v>
      </c>
      <c r="D10" s="164">
        <v>242</v>
      </c>
      <c r="E10" s="164">
        <v>242</v>
      </c>
      <c r="F10" s="164">
        <v>242</v>
      </c>
      <c r="G10" s="164">
        <v>242</v>
      </c>
      <c r="H10" s="164">
        <v>242</v>
      </c>
      <c r="I10" s="164">
        <v>242</v>
      </c>
      <c r="J10" s="164">
        <v>242</v>
      </c>
      <c r="K10" s="164">
        <v>242</v>
      </c>
      <c r="L10" s="164">
        <v>242</v>
      </c>
      <c r="M10" s="164">
        <v>242</v>
      </c>
      <c r="N10" s="164">
        <v>242</v>
      </c>
      <c r="O10" s="165">
        <f t="shared" si="0"/>
        <v>2900</v>
      </c>
    </row>
    <row r="11" spans="1:15" ht="20.100000000000001" customHeight="1">
      <c r="A11" s="162" t="s">
        <v>82</v>
      </c>
      <c r="B11" s="169" t="s">
        <v>354</v>
      </c>
      <c r="C11" s="164">
        <v>104</v>
      </c>
      <c r="D11" s="164">
        <v>104</v>
      </c>
      <c r="E11" s="164">
        <v>104</v>
      </c>
      <c r="F11" s="164">
        <v>104</v>
      </c>
      <c r="G11" s="164">
        <v>104</v>
      </c>
      <c r="H11" s="164">
        <v>104</v>
      </c>
      <c r="I11" s="164">
        <v>104</v>
      </c>
      <c r="J11" s="164">
        <v>104</v>
      </c>
      <c r="K11" s="164">
        <v>104</v>
      </c>
      <c r="L11" s="164">
        <v>104</v>
      </c>
      <c r="M11" s="164">
        <v>105</v>
      </c>
      <c r="N11" s="164">
        <v>105</v>
      </c>
      <c r="O11" s="165">
        <f t="shared" si="0"/>
        <v>1250</v>
      </c>
    </row>
    <row r="12" spans="1:15" ht="20.100000000000001" customHeight="1">
      <c r="A12" s="162" t="s">
        <v>225</v>
      </c>
      <c r="B12" s="169" t="s">
        <v>302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>
        <f t="shared" si="0"/>
        <v>0</v>
      </c>
    </row>
    <row r="13" spans="1:15" ht="20.100000000000001" customHeight="1">
      <c r="A13" s="162" t="s">
        <v>104</v>
      </c>
      <c r="B13" s="169" t="s">
        <v>255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f t="shared" si="0"/>
        <v>0</v>
      </c>
    </row>
    <row r="14" spans="1:15" ht="21" customHeight="1">
      <c r="A14" s="162" t="s">
        <v>114</v>
      </c>
      <c r="B14" s="163" t="s">
        <v>355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5">
        <f t="shared" si="0"/>
        <v>0</v>
      </c>
    </row>
    <row r="15" spans="1:15" ht="20.100000000000001" customHeight="1" thickBot="1">
      <c r="A15" s="162" t="s">
        <v>237</v>
      </c>
      <c r="B15" s="169" t="s">
        <v>356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5">
        <f t="shared" si="0"/>
        <v>0</v>
      </c>
    </row>
    <row r="16" spans="1:15" ht="20.100000000000001" customHeight="1" thickBot="1">
      <c r="A16" s="157" t="s">
        <v>258</v>
      </c>
      <c r="B16" s="170" t="s">
        <v>357</v>
      </c>
      <c r="C16" s="171">
        <f t="shared" ref="C16:N16" si="1">SUM(C7:C15)</f>
        <v>2588</v>
      </c>
      <c r="D16" s="171">
        <f t="shared" si="1"/>
        <v>2597</v>
      </c>
      <c r="E16" s="171">
        <f t="shared" si="1"/>
        <v>2597</v>
      </c>
      <c r="F16" s="171">
        <f t="shared" si="1"/>
        <v>2597</v>
      </c>
      <c r="G16" s="171">
        <f t="shared" si="1"/>
        <v>2597</v>
      </c>
      <c r="H16" s="171">
        <f t="shared" si="1"/>
        <v>2597</v>
      </c>
      <c r="I16" s="171">
        <f t="shared" si="1"/>
        <v>2597</v>
      </c>
      <c r="J16" s="171">
        <f t="shared" si="1"/>
        <v>2597</v>
      </c>
      <c r="K16" s="171">
        <f t="shared" si="1"/>
        <v>2597</v>
      </c>
      <c r="L16" s="171">
        <f t="shared" si="1"/>
        <v>2597</v>
      </c>
      <c r="M16" s="171">
        <f t="shared" si="1"/>
        <v>2598</v>
      </c>
      <c r="N16" s="171">
        <f t="shared" si="1"/>
        <v>2598</v>
      </c>
      <c r="O16" s="172">
        <f>SUM(C16:N16)</f>
        <v>31157</v>
      </c>
    </row>
    <row r="17" spans="1:15" ht="20.100000000000001" customHeight="1" thickBot="1">
      <c r="A17" s="157" t="s">
        <v>259</v>
      </c>
      <c r="B17" s="397" t="s">
        <v>247</v>
      </c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9"/>
    </row>
    <row r="18" spans="1:15" ht="20.100000000000001" customHeight="1">
      <c r="A18" s="173" t="s">
        <v>260</v>
      </c>
      <c r="B18" s="174" t="s">
        <v>250</v>
      </c>
      <c r="C18" s="167">
        <v>477</v>
      </c>
      <c r="D18" s="167">
        <v>477</v>
      </c>
      <c r="E18" s="167">
        <v>477</v>
      </c>
      <c r="F18" s="167">
        <v>477</v>
      </c>
      <c r="G18" s="167">
        <v>477</v>
      </c>
      <c r="H18" s="167">
        <v>477</v>
      </c>
      <c r="I18" s="167">
        <v>478</v>
      </c>
      <c r="J18" s="167">
        <v>478</v>
      </c>
      <c r="K18" s="167">
        <v>478</v>
      </c>
      <c r="L18" s="167">
        <v>478</v>
      </c>
      <c r="M18" s="167">
        <v>478</v>
      </c>
      <c r="N18" s="167">
        <v>478</v>
      </c>
      <c r="O18" s="168">
        <f t="shared" si="0"/>
        <v>5730</v>
      </c>
    </row>
    <row r="19" spans="1:15" ht="21.75" customHeight="1">
      <c r="A19" s="162" t="s">
        <v>263</v>
      </c>
      <c r="B19" s="163" t="s">
        <v>168</v>
      </c>
      <c r="C19" s="164">
        <v>118</v>
      </c>
      <c r="D19" s="164">
        <v>118</v>
      </c>
      <c r="E19" s="164">
        <v>118</v>
      </c>
      <c r="F19" s="164">
        <v>118</v>
      </c>
      <c r="G19" s="164">
        <v>118</v>
      </c>
      <c r="H19" s="164">
        <v>118</v>
      </c>
      <c r="I19" s="164">
        <v>118</v>
      </c>
      <c r="J19" s="164">
        <v>118</v>
      </c>
      <c r="K19" s="164">
        <v>119</v>
      </c>
      <c r="L19" s="164">
        <v>119</v>
      </c>
      <c r="M19" s="164">
        <v>119</v>
      </c>
      <c r="N19" s="164">
        <v>119</v>
      </c>
      <c r="O19" s="165">
        <f t="shared" si="0"/>
        <v>1420</v>
      </c>
    </row>
    <row r="20" spans="1:15" ht="20.100000000000001" customHeight="1">
      <c r="A20" s="162" t="s">
        <v>266</v>
      </c>
      <c r="B20" s="169" t="s">
        <v>169</v>
      </c>
      <c r="C20" s="164">
        <v>909</v>
      </c>
      <c r="D20" s="164">
        <v>909</v>
      </c>
      <c r="E20" s="164">
        <v>909</v>
      </c>
      <c r="F20" s="164">
        <v>909</v>
      </c>
      <c r="G20" s="164">
        <v>909</v>
      </c>
      <c r="H20" s="164">
        <v>909</v>
      </c>
      <c r="I20" s="164">
        <v>909</v>
      </c>
      <c r="J20" s="164">
        <v>909</v>
      </c>
      <c r="K20" s="164">
        <v>909</v>
      </c>
      <c r="L20" s="164">
        <v>910</v>
      </c>
      <c r="M20" s="164">
        <v>910</v>
      </c>
      <c r="N20" s="164">
        <v>910</v>
      </c>
      <c r="O20" s="165">
        <f t="shared" si="0"/>
        <v>10911</v>
      </c>
    </row>
    <row r="21" spans="1:15" ht="20.100000000000001" customHeight="1">
      <c r="A21" s="162" t="s">
        <v>269</v>
      </c>
      <c r="B21" s="169" t="s">
        <v>170</v>
      </c>
      <c r="C21" s="164">
        <v>220</v>
      </c>
      <c r="D21" s="164">
        <v>220</v>
      </c>
      <c r="E21" s="164">
        <v>221</v>
      </c>
      <c r="F21" s="164">
        <v>221</v>
      </c>
      <c r="G21" s="164">
        <v>221</v>
      </c>
      <c r="H21" s="164">
        <v>221</v>
      </c>
      <c r="I21" s="164">
        <v>221</v>
      </c>
      <c r="J21" s="164">
        <v>221</v>
      </c>
      <c r="K21" s="164">
        <v>221</v>
      </c>
      <c r="L21" s="164">
        <v>221</v>
      </c>
      <c r="M21" s="164">
        <v>221</v>
      </c>
      <c r="N21" s="164">
        <v>221</v>
      </c>
      <c r="O21" s="165">
        <f t="shared" si="0"/>
        <v>2650</v>
      </c>
    </row>
    <row r="22" spans="1:15" ht="20.100000000000001" customHeight="1">
      <c r="A22" s="162" t="s">
        <v>272</v>
      </c>
      <c r="B22" s="169" t="s">
        <v>358</v>
      </c>
      <c r="C22" s="164">
        <v>83</v>
      </c>
      <c r="D22" s="164">
        <v>83</v>
      </c>
      <c r="E22" s="164">
        <v>83</v>
      </c>
      <c r="F22" s="164">
        <v>83</v>
      </c>
      <c r="G22" s="164">
        <v>83</v>
      </c>
      <c r="H22" s="164">
        <v>83</v>
      </c>
      <c r="I22" s="164">
        <v>84</v>
      </c>
      <c r="J22" s="164">
        <v>84</v>
      </c>
      <c r="K22" s="164">
        <v>84</v>
      </c>
      <c r="L22" s="164">
        <v>84</v>
      </c>
      <c r="M22" s="164">
        <v>84</v>
      </c>
      <c r="N22" s="164">
        <v>84</v>
      </c>
      <c r="O22" s="165">
        <f t="shared" si="0"/>
        <v>1002</v>
      </c>
    </row>
    <row r="23" spans="1:15" ht="20.100000000000001" customHeight="1">
      <c r="A23" s="162" t="s">
        <v>275</v>
      </c>
      <c r="B23" s="169" t="s">
        <v>193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>
        <f t="shared" si="0"/>
        <v>0</v>
      </c>
    </row>
    <row r="24" spans="1:15" ht="20.100000000000001" customHeight="1">
      <c r="A24" s="162" t="s">
        <v>278</v>
      </c>
      <c r="B24" s="163" t="s">
        <v>195</v>
      </c>
      <c r="C24" s="164">
        <v>45</v>
      </c>
      <c r="D24" s="164">
        <v>45</v>
      </c>
      <c r="E24" s="164">
        <v>45</v>
      </c>
      <c r="F24" s="164">
        <v>45</v>
      </c>
      <c r="G24" s="164">
        <v>45</v>
      </c>
      <c r="H24" s="164">
        <v>45</v>
      </c>
      <c r="I24" s="164">
        <v>45</v>
      </c>
      <c r="J24" s="164">
        <v>45</v>
      </c>
      <c r="K24" s="164">
        <v>45</v>
      </c>
      <c r="L24" s="164">
        <v>45</v>
      </c>
      <c r="M24" s="164">
        <v>45</v>
      </c>
      <c r="N24" s="164">
        <v>45</v>
      </c>
      <c r="O24" s="165">
        <f t="shared" si="0"/>
        <v>540</v>
      </c>
    </row>
    <row r="25" spans="1:15" ht="20.100000000000001" customHeight="1">
      <c r="A25" s="162" t="s">
        <v>281</v>
      </c>
      <c r="B25" s="169" t="s">
        <v>197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>
        <f t="shared" si="0"/>
        <v>0</v>
      </c>
    </row>
    <row r="26" spans="1:15" ht="20.100000000000001" customHeight="1" thickBot="1">
      <c r="A26" s="162" t="s">
        <v>284</v>
      </c>
      <c r="B26" s="169" t="s">
        <v>359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5">
        <f t="shared" si="0"/>
        <v>0</v>
      </c>
    </row>
    <row r="27" spans="1:15" ht="20.100000000000001" customHeight="1" thickBot="1">
      <c r="A27" s="175" t="s">
        <v>286</v>
      </c>
      <c r="B27" s="170" t="s">
        <v>360</v>
      </c>
      <c r="C27" s="171">
        <f t="shared" ref="C27:N27" si="2">SUM(C18:C26)</f>
        <v>1852</v>
      </c>
      <c r="D27" s="171">
        <f t="shared" si="2"/>
        <v>1852</v>
      </c>
      <c r="E27" s="171">
        <f t="shared" si="2"/>
        <v>1853</v>
      </c>
      <c r="F27" s="171">
        <f t="shared" si="2"/>
        <v>1853</v>
      </c>
      <c r="G27" s="171">
        <f t="shared" si="2"/>
        <v>1853</v>
      </c>
      <c r="H27" s="171">
        <f t="shared" si="2"/>
        <v>1853</v>
      </c>
      <c r="I27" s="171">
        <f t="shared" si="2"/>
        <v>1855</v>
      </c>
      <c r="J27" s="171">
        <f t="shared" si="2"/>
        <v>1855</v>
      </c>
      <c r="K27" s="171">
        <f t="shared" si="2"/>
        <v>1856</v>
      </c>
      <c r="L27" s="171">
        <f t="shared" si="2"/>
        <v>1857</v>
      </c>
      <c r="M27" s="171">
        <f t="shared" si="2"/>
        <v>1857</v>
      </c>
      <c r="N27" s="171">
        <f t="shared" si="2"/>
        <v>1857</v>
      </c>
      <c r="O27" s="172">
        <f t="shared" si="0"/>
        <v>22253</v>
      </c>
    </row>
    <row r="28" spans="1:15" ht="20.100000000000001" customHeight="1" thickBot="1">
      <c r="A28" s="175" t="s">
        <v>289</v>
      </c>
      <c r="B28" s="176" t="s">
        <v>361</v>
      </c>
      <c r="C28" s="177">
        <f t="shared" ref="C28:O28" si="3">C16-C27</f>
        <v>736</v>
      </c>
      <c r="D28" s="177">
        <f t="shared" si="3"/>
        <v>745</v>
      </c>
      <c r="E28" s="177">
        <f t="shared" si="3"/>
        <v>744</v>
      </c>
      <c r="F28" s="177">
        <f t="shared" si="3"/>
        <v>744</v>
      </c>
      <c r="G28" s="177">
        <f t="shared" si="3"/>
        <v>744</v>
      </c>
      <c r="H28" s="177">
        <f t="shared" si="3"/>
        <v>744</v>
      </c>
      <c r="I28" s="177">
        <f t="shared" si="3"/>
        <v>742</v>
      </c>
      <c r="J28" s="177">
        <f t="shared" si="3"/>
        <v>742</v>
      </c>
      <c r="K28" s="177">
        <f t="shared" si="3"/>
        <v>741</v>
      </c>
      <c r="L28" s="177">
        <f t="shared" si="3"/>
        <v>740</v>
      </c>
      <c r="M28" s="177">
        <f t="shared" si="3"/>
        <v>741</v>
      </c>
      <c r="N28" s="177">
        <f t="shared" si="3"/>
        <v>741</v>
      </c>
      <c r="O28" s="178">
        <f t="shared" si="3"/>
        <v>8904</v>
      </c>
    </row>
  </sheetData>
  <mergeCells count="3">
    <mergeCell ref="A3:O3"/>
    <mergeCell ref="B6:O6"/>
    <mergeCell ref="B17:O17"/>
  </mergeCells>
  <pageMargins left="0.25" right="0.25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F4" sqref="F4"/>
    </sheetView>
  </sheetViews>
  <sheetFormatPr defaultRowHeight="15"/>
  <cols>
    <col min="1" max="1" width="52" customWidth="1"/>
    <col min="2" max="2" width="29.42578125" customWidth="1"/>
  </cols>
  <sheetData>
    <row r="1" spans="1:2">
      <c r="A1" t="s">
        <v>449</v>
      </c>
    </row>
    <row r="4" spans="1:2" ht="20.100000000000001" customHeight="1">
      <c r="A4" s="400" t="s">
        <v>368</v>
      </c>
      <c r="B4" s="400"/>
    </row>
    <row r="5" spans="1:2" ht="20.100000000000001" customHeight="1" thickBot="1">
      <c r="A5" s="179"/>
      <c r="B5" s="180" t="s">
        <v>363</v>
      </c>
    </row>
    <row r="6" spans="1:2" ht="20.100000000000001" customHeight="1" thickBot="1">
      <c r="A6" s="181" t="s">
        <v>364</v>
      </c>
      <c r="B6" s="182" t="s">
        <v>369</v>
      </c>
    </row>
    <row r="7" spans="1:2" ht="20.100000000000001" customHeight="1" thickBot="1">
      <c r="A7" s="183">
        <v>1</v>
      </c>
      <c r="B7" s="184">
        <v>2</v>
      </c>
    </row>
    <row r="8" spans="1:2" ht="20.100000000000001" customHeight="1">
      <c r="A8" s="185" t="s">
        <v>7</v>
      </c>
      <c r="B8" s="186">
        <v>9737298</v>
      </c>
    </row>
    <row r="9" spans="1:2" ht="20.100000000000001" customHeight="1">
      <c r="A9" s="187" t="s">
        <v>365</v>
      </c>
      <c r="B9" s="186">
        <v>10521500</v>
      </c>
    </row>
    <row r="10" spans="1:2" ht="20.100000000000001" customHeight="1">
      <c r="A10" s="187" t="s">
        <v>366</v>
      </c>
      <c r="B10" s="186">
        <v>3403360</v>
      </c>
    </row>
    <row r="11" spans="1:2" ht="20.100000000000001" customHeight="1">
      <c r="A11" s="187" t="s">
        <v>367</v>
      </c>
      <c r="B11" s="186">
        <v>1200000</v>
      </c>
    </row>
    <row r="12" spans="1:2" ht="20.100000000000001" customHeight="1">
      <c r="A12" s="187" t="s">
        <v>15</v>
      </c>
      <c r="B12" s="186"/>
    </row>
    <row r="13" spans="1:2" ht="20.100000000000001" customHeight="1">
      <c r="A13" s="187"/>
      <c r="B13" s="186"/>
    </row>
    <row r="14" spans="1:2" ht="20.100000000000001" customHeight="1">
      <c r="A14" s="187"/>
      <c r="B14" s="186"/>
    </row>
    <row r="15" spans="1:2" ht="20.100000000000001" customHeight="1">
      <c r="A15" s="187"/>
      <c r="B15" s="186"/>
    </row>
    <row r="16" spans="1:2" ht="20.100000000000001" customHeight="1">
      <c r="A16" s="187"/>
      <c r="B16" s="186"/>
    </row>
    <row r="17" spans="1:2" ht="20.100000000000001" customHeight="1">
      <c r="A17" s="187"/>
      <c r="B17" s="186"/>
    </row>
    <row r="18" spans="1:2" ht="20.100000000000001" customHeight="1">
      <c r="A18" s="187"/>
      <c r="B18" s="186"/>
    </row>
    <row r="19" spans="1:2" ht="20.100000000000001" customHeight="1">
      <c r="A19" s="187"/>
      <c r="B19" s="186"/>
    </row>
    <row r="20" spans="1:2" ht="20.100000000000001" customHeight="1">
      <c r="A20" s="187"/>
      <c r="B20" s="186"/>
    </row>
    <row r="21" spans="1:2" ht="20.100000000000001" customHeight="1">
      <c r="A21" s="187"/>
      <c r="B21" s="186"/>
    </row>
    <row r="22" spans="1:2" ht="20.100000000000001" customHeight="1">
      <c r="A22" s="187"/>
      <c r="B22" s="186"/>
    </row>
    <row r="23" spans="1:2" ht="20.100000000000001" customHeight="1">
      <c r="A23" s="187"/>
      <c r="B23" s="186"/>
    </row>
    <row r="24" spans="1:2" ht="20.100000000000001" customHeight="1">
      <c r="A24" s="187"/>
      <c r="B24" s="186"/>
    </row>
    <row r="25" spans="1:2" ht="20.100000000000001" customHeight="1">
      <c r="A25" s="187"/>
      <c r="B25" s="186"/>
    </row>
    <row r="26" spans="1:2" ht="20.100000000000001" customHeight="1">
      <c r="A26" s="187"/>
      <c r="B26" s="186"/>
    </row>
    <row r="27" spans="1:2" ht="20.100000000000001" customHeight="1" thickBot="1">
      <c r="A27" s="188"/>
      <c r="B27" s="186"/>
    </row>
    <row r="28" spans="1:2" ht="20.100000000000001" customHeight="1" thickBot="1">
      <c r="A28" s="189" t="s">
        <v>351</v>
      </c>
      <c r="B28" s="190">
        <f>SUM(B8:B27)</f>
        <v>24862158</v>
      </c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40"/>
  <sheetViews>
    <sheetView workbookViewId="0">
      <selection activeCell="E4" sqref="E4"/>
    </sheetView>
  </sheetViews>
  <sheetFormatPr defaultRowHeight="15"/>
  <cols>
    <col min="2" max="2" width="26.5703125" customWidth="1"/>
    <col min="3" max="3" width="19.5703125" customWidth="1"/>
    <col min="4" max="4" width="13" customWidth="1"/>
  </cols>
  <sheetData>
    <row r="1" spans="1:4">
      <c r="B1" t="s">
        <v>450</v>
      </c>
    </row>
    <row r="3" spans="1:4" ht="15.75">
      <c r="A3" s="401" t="s">
        <v>370</v>
      </c>
      <c r="B3" s="401"/>
      <c r="C3" s="401"/>
      <c r="D3" s="401"/>
    </row>
    <row r="4" spans="1:4" ht="15.75">
      <c r="A4" s="191"/>
      <c r="B4" s="191"/>
      <c r="C4" s="191"/>
      <c r="D4" s="191"/>
    </row>
    <row r="5" spans="1:4" ht="15.75" thickBot="1">
      <c r="A5" s="192"/>
      <c r="B5" s="192"/>
      <c r="C5" s="402" t="s">
        <v>337</v>
      </c>
      <c r="D5" s="402"/>
    </row>
    <row r="6" spans="1:4" ht="26.25" thickBot="1">
      <c r="A6" s="193" t="s">
        <v>2</v>
      </c>
      <c r="B6" s="194" t="s">
        <v>371</v>
      </c>
      <c r="C6" s="194" t="s">
        <v>372</v>
      </c>
      <c r="D6" s="195" t="s">
        <v>373</v>
      </c>
    </row>
    <row r="7" spans="1:4">
      <c r="A7" s="196" t="s">
        <v>4</v>
      </c>
      <c r="B7" s="197" t="s">
        <v>437</v>
      </c>
      <c r="C7" s="197" t="s">
        <v>374</v>
      </c>
      <c r="D7" s="198">
        <v>60</v>
      </c>
    </row>
    <row r="8" spans="1:4">
      <c r="A8" s="199" t="s">
        <v>18</v>
      </c>
      <c r="B8" s="200" t="s">
        <v>438</v>
      </c>
      <c r="C8" s="200" t="s">
        <v>374</v>
      </c>
      <c r="D8" s="201">
        <v>10</v>
      </c>
    </row>
    <row r="9" spans="1:4">
      <c r="A9" s="199" t="s">
        <v>32</v>
      </c>
      <c r="B9" s="200"/>
      <c r="C9" s="200"/>
      <c r="D9" s="201"/>
    </row>
    <row r="10" spans="1:4">
      <c r="A10" s="199" t="s">
        <v>214</v>
      </c>
      <c r="B10" s="200"/>
      <c r="C10" s="200"/>
      <c r="D10" s="201"/>
    </row>
    <row r="11" spans="1:4">
      <c r="A11" s="199" t="s">
        <v>60</v>
      </c>
      <c r="B11" s="200"/>
      <c r="C11" s="200"/>
      <c r="D11" s="201"/>
    </row>
    <row r="12" spans="1:4">
      <c r="A12" s="199" t="s">
        <v>82</v>
      </c>
      <c r="B12" s="200"/>
      <c r="C12" s="200"/>
      <c r="D12" s="201"/>
    </row>
    <row r="13" spans="1:4">
      <c r="A13" s="199" t="s">
        <v>225</v>
      </c>
      <c r="B13" s="200"/>
      <c r="C13" s="200"/>
      <c r="D13" s="201"/>
    </row>
    <row r="14" spans="1:4">
      <c r="A14" s="199" t="s">
        <v>104</v>
      </c>
      <c r="B14" s="200"/>
      <c r="C14" s="200"/>
      <c r="D14" s="201"/>
    </row>
    <row r="15" spans="1:4">
      <c r="A15" s="199" t="s">
        <v>114</v>
      </c>
      <c r="B15" s="200"/>
      <c r="C15" s="200"/>
      <c r="D15" s="201"/>
    </row>
    <row r="16" spans="1:4">
      <c r="A16" s="199" t="s">
        <v>237</v>
      </c>
      <c r="B16" s="200"/>
      <c r="C16" s="200"/>
      <c r="D16" s="201"/>
    </row>
    <row r="17" spans="1:4">
      <c r="A17" s="199" t="s">
        <v>258</v>
      </c>
      <c r="B17" s="200"/>
      <c r="C17" s="200"/>
      <c r="D17" s="201"/>
    </row>
    <row r="18" spans="1:4">
      <c r="A18" s="199" t="s">
        <v>259</v>
      </c>
      <c r="B18" s="200"/>
      <c r="C18" s="200"/>
      <c r="D18" s="201"/>
    </row>
    <row r="19" spans="1:4">
      <c r="A19" s="199" t="s">
        <v>260</v>
      </c>
      <c r="B19" s="200"/>
      <c r="C19" s="200"/>
      <c r="D19" s="201"/>
    </row>
    <row r="20" spans="1:4">
      <c r="A20" s="199" t="s">
        <v>263</v>
      </c>
      <c r="B20" s="200"/>
      <c r="C20" s="200"/>
      <c r="D20" s="201"/>
    </row>
    <row r="21" spans="1:4">
      <c r="A21" s="199" t="s">
        <v>266</v>
      </c>
      <c r="B21" s="200"/>
      <c r="C21" s="200"/>
      <c r="D21" s="201"/>
    </row>
    <row r="22" spans="1:4">
      <c r="A22" s="199" t="s">
        <v>269</v>
      </c>
      <c r="B22" s="200"/>
      <c r="C22" s="200"/>
      <c r="D22" s="201"/>
    </row>
    <row r="23" spans="1:4">
      <c r="A23" s="199" t="s">
        <v>272</v>
      </c>
      <c r="B23" s="200"/>
      <c r="C23" s="200"/>
      <c r="D23" s="201"/>
    </row>
    <row r="24" spans="1:4">
      <c r="A24" s="199" t="s">
        <v>275</v>
      </c>
      <c r="B24" s="200"/>
      <c r="C24" s="200"/>
      <c r="D24" s="201"/>
    </row>
    <row r="25" spans="1:4">
      <c r="A25" s="199" t="s">
        <v>278</v>
      </c>
      <c r="B25" s="200"/>
      <c r="C25" s="200"/>
      <c r="D25" s="201"/>
    </row>
    <row r="26" spans="1:4">
      <c r="A26" s="199" t="s">
        <v>281</v>
      </c>
      <c r="B26" s="200"/>
      <c r="C26" s="200"/>
      <c r="D26" s="201"/>
    </row>
    <row r="27" spans="1:4">
      <c r="A27" s="199" t="s">
        <v>284</v>
      </c>
      <c r="B27" s="200"/>
      <c r="C27" s="200"/>
      <c r="D27" s="201"/>
    </row>
    <row r="28" spans="1:4">
      <c r="A28" s="199" t="s">
        <v>286</v>
      </c>
      <c r="B28" s="200"/>
      <c r="C28" s="200"/>
      <c r="D28" s="201"/>
    </row>
    <row r="29" spans="1:4">
      <c r="A29" s="199" t="s">
        <v>289</v>
      </c>
      <c r="B29" s="200"/>
      <c r="C29" s="200"/>
      <c r="D29" s="201"/>
    </row>
    <row r="30" spans="1:4">
      <c r="A30" s="199" t="s">
        <v>292</v>
      </c>
      <c r="B30" s="200"/>
      <c r="C30" s="200"/>
      <c r="D30" s="201"/>
    </row>
    <row r="31" spans="1:4">
      <c r="A31" s="199" t="s">
        <v>295</v>
      </c>
      <c r="B31" s="200"/>
      <c r="C31" s="200"/>
      <c r="D31" s="201"/>
    </row>
    <row r="32" spans="1:4">
      <c r="A32" s="199" t="s">
        <v>326</v>
      </c>
      <c r="B32" s="200"/>
      <c r="C32" s="200"/>
      <c r="D32" s="201"/>
    </row>
    <row r="33" spans="1:4">
      <c r="A33" s="199" t="s">
        <v>329</v>
      </c>
      <c r="B33" s="200"/>
      <c r="C33" s="200"/>
      <c r="D33" s="201"/>
    </row>
    <row r="34" spans="1:4">
      <c r="A34" s="199" t="s">
        <v>330</v>
      </c>
      <c r="B34" s="200"/>
      <c r="C34" s="200"/>
      <c r="D34" s="201"/>
    </row>
    <row r="35" spans="1:4">
      <c r="A35" s="199" t="s">
        <v>375</v>
      </c>
      <c r="B35" s="200"/>
      <c r="C35" s="200"/>
      <c r="D35" s="201"/>
    </row>
    <row r="36" spans="1:4">
      <c r="A36" s="199" t="s">
        <v>376</v>
      </c>
      <c r="B36" s="200"/>
      <c r="C36" s="200"/>
      <c r="D36" s="202"/>
    </row>
    <row r="37" spans="1:4">
      <c r="A37" s="199" t="s">
        <v>377</v>
      </c>
      <c r="B37" s="200"/>
      <c r="C37" s="200"/>
      <c r="D37" s="202"/>
    </row>
    <row r="38" spans="1:4">
      <c r="A38" s="199" t="s">
        <v>378</v>
      </c>
      <c r="B38" s="200"/>
      <c r="C38" s="200"/>
      <c r="D38" s="202"/>
    </row>
    <row r="39" spans="1:4" ht="15.75" thickBot="1">
      <c r="A39" s="203" t="s">
        <v>379</v>
      </c>
      <c r="B39" s="204"/>
      <c r="C39" s="204"/>
      <c r="D39" s="205"/>
    </row>
    <row r="40" spans="1:4" ht="15.75" thickBot="1">
      <c r="A40" s="403" t="s">
        <v>351</v>
      </c>
      <c r="B40" s="404"/>
      <c r="C40" s="206"/>
      <c r="D40" s="207">
        <f>SUM(D7:D39)</f>
        <v>70</v>
      </c>
    </row>
  </sheetData>
  <mergeCells count="3">
    <mergeCell ref="A3:D3"/>
    <mergeCell ref="C5:D5"/>
    <mergeCell ref="A40:B40"/>
  </mergeCells>
  <conditionalFormatting sqref="D40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3" sqref="H3"/>
    </sheetView>
  </sheetViews>
  <sheetFormatPr defaultRowHeight="15"/>
  <cols>
    <col min="1" max="1" width="23.5703125" customWidth="1"/>
    <col min="2" max="2" width="11.5703125" customWidth="1"/>
    <col min="3" max="3" width="12.5703125" customWidth="1"/>
    <col min="4" max="4" width="11" customWidth="1"/>
    <col min="5" max="5" width="12.140625" customWidth="1"/>
    <col min="6" max="6" width="14.7109375" customWidth="1"/>
  </cols>
  <sheetData>
    <row r="1" spans="1:6">
      <c r="A1" t="s">
        <v>451</v>
      </c>
    </row>
    <row r="2" spans="1:6" ht="15.75">
      <c r="A2" s="405" t="s">
        <v>331</v>
      </c>
      <c r="B2" s="405"/>
      <c r="C2" s="405"/>
      <c r="D2" s="405"/>
      <c r="E2" s="405"/>
      <c r="F2" s="405"/>
    </row>
    <row r="3" spans="1:6" ht="15.75" thickBot="1">
      <c r="A3" s="76"/>
      <c r="B3" s="73"/>
      <c r="C3" s="73"/>
      <c r="D3" s="73"/>
      <c r="E3" s="73"/>
      <c r="F3" s="135" t="s">
        <v>245</v>
      </c>
    </row>
    <row r="4" spans="1:6" ht="36.75" thickBot="1">
      <c r="A4" s="81" t="s">
        <v>332</v>
      </c>
      <c r="B4" s="82" t="s">
        <v>333</v>
      </c>
      <c r="C4" s="82" t="s">
        <v>334</v>
      </c>
      <c r="D4" s="82" t="s">
        <v>436</v>
      </c>
      <c r="E4" s="82" t="s">
        <v>243</v>
      </c>
      <c r="F4" s="83" t="s">
        <v>336</v>
      </c>
    </row>
    <row r="5" spans="1:6" ht="15.75" thickBot="1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>
      <c r="A6" s="139" t="s">
        <v>435</v>
      </c>
      <c r="B6" s="140">
        <v>540</v>
      </c>
      <c r="C6" s="141"/>
      <c r="D6" s="140"/>
      <c r="E6" s="140">
        <v>540</v>
      </c>
      <c r="F6" s="142">
        <f t="shared" ref="F6:F24" si="0">B6-D6-E6</f>
        <v>0</v>
      </c>
    </row>
    <row r="7" spans="1:6">
      <c r="A7" s="139"/>
      <c r="B7" s="140"/>
      <c r="C7" s="141"/>
      <c r="D7" s="140"/>
      <c r="E7" s="140"/>
      <c r="F7" s="142">
        <f t="shared" si="0"/>
        <v>0</v>
      </c>
    </row>
    <row r="8" spans="1:6">
      <c r="A8" s="139"/>
      <c r="B8" s="140"/>
      <c r="C8" s="141"/>
      <c r="D8" s="140"/>
      <c r="E8" s="140"/>
      <c r="F8" s="142">
        <f t="shared" si="0"/>
        <v>0</v>
      </c>
    </row>
    <row r="9" spans="1:6">
      <c r="A9" s="139"/>
      <c r="B9" s="140"/>
      <c r="C9" s="141"/>
      <c r="D9" s="140"/>
      <c r="E9" s="140"/>
      <c r="F9" s="142">
        <f t="shared" si="0"/>
        <v>0</v>
      </c>
    </row>
    <row r="10" spans="1:6">
      <c r="A10" s="139"/>
      <c r="B10" s="140"/>
      <c r="C10" s="141"/>
      <c r="D10" s="140"/>
      <c r="E10" s="140"/>
      <c r="F10" s="142">
        <f t="shared" si="0"/>
        <v>0</v>
      </c>
    </row>
    <row r="11" spans="1:6">
      <c r="A11" s="139"/>
      <c r="B11" s="140"/>
      <c r="C11" s="141"/>
      <c r="D11" s="140"/>
      <c r="E11" s="140"/>
      <c r="F11" s="142">
        <f t="shared" si="0"/>
        <v>0</v>
      </c>
    </row>
    <row r="12" spans="1:6">
      <c r="A12" s="139"/>
      <c r="B12" s="140"/>
      <c r="C12" s="141"/>
      <c r="D12" s="140"/>
      <c r="E12" s="140"/>
      <c r="F12" s="142">
        <f t="shared" si="0"/>
        <v>0</v>
      </c>
    </row>
    <row r="13" spans="1:6">
      <c r="A13" s="139"/>
      <c r="B13" s="140"/>
      <c r="C13" s="141"/>
      <c r="D13" s="140"/>
      <c r="E13" s="140"/>
      <c r="F13" s="142">
        <f t="shared" si="0"/>
        <v>0</v>
      </c>
    </row>
    <row r="14" spans="1:6">
      <c r="A14" s="139"/>
      <c r="B14" s="140"/>
      <c r="C14" s="141"/>
      <c r="D14" s="140"/>
      <c r="E14" s="140"/>
      <c r="F14" s="142">
        <f t="shared" si="0"/>
        <v>0</v>
      </c>
    </row>
    <row r="15" spans="1:6">
      <c r="A15" s="139"/>
      <c r="B15" s="140"/>
      <c r="C15" s="141"/>
      <c r="D15" s="140"/>
      <c r="E15" s="140"/>
      <c r="F15" s="142">
        <f t="shared" si="0"/>
        <v>0</v>
      </c>
    </row>
    <row r="16" spans="1:6">
      <c r="A16" s="139"/>
      <c r="B16" s="140"/>
      <c r="C16" s="141"/>
      <c r="D16" s="140"/>
      <c r="E16" s="140"/>
      <c r="F16" s="142">
        <f t="shared" si="0"/>
        <v>0</v>
      </c>
    </row>
    <row r="17" spans="1:6">
      <c r="A17" s="139"/>
      <c r="B17" s="140"/>
      <c r="C17" s="141"/>
      <c r="D17" s="140"/>
      <c r="E17" s="140"/>
      <c r="F17" s="142">
        <f t="shared" si="0"/>
        <v>0</v>
      </c>
    </row>
    <row r="18" spans="1:6">
      <c r="A18" s="139"/>
      <c r="B18" s="140"/>
      <c r="C18" s="141"/>
      <c r="D18" s="140"/>
      <c r="E18" s="140"/>
      <c r="F18" s="142">
        <f t="shared" si="0"/>
        <v>0</v>
      </c>
    </row>
    <row r="19" spans="1:6">
      <c r="A19" s="139"/>
      <c r="B19" s="140"/>
      <c r="C19" s="141"/>
      <c r="D19" s="140"/>
      <c r="E19" s="140"/>
      <c r="F19" s="142">
        <f t="shared" si="0"/>
        <v>0</v>
      </c>
    </row>
    <row r="20" spans="1:6">
      <c r="A20" s="139"/>
      <c r="B20" s="140"/>
      <c r="C20" s="141"/>
      <c r="D20" s="140"/>
      <c r="E20" s="140"/>
      <c r="F20" s="142">
        <f t="shared" si="0"/>
        <v>0</v>
      </c>
    </row>
    <row r="21" spans="1:6">
      <c r="A21" s="139"/>
      <c r="B21" s="140"/>
      <c r="C21" s="141"/>
      <c r="D21" s="140"/>
      <c r="E21" s="140"/>
      <c r="F21" s="142">
        <f t="shared" si="0"/>
        <v>0</v>
      </c>
    </row>
    <row r="22" spans="1:6">
      <c r="A22" s="139"/>
      <c r="B22" s="140"/>
      <c r="C22" s="141"/>
      <c r="D22" s="140"/>
      <c r="E22" s="140"/>
      <c r="F22" s="142">
        <f t="shared" si="0"/>
        <v>0</v>
      </c>
    </row>
    <row r="23" spans="1:6">
      <c r="A23" s="139"/>
      <c r="B23" s="140"/>
      <c r="C23" s="141"/>
      <c r="D23" s="140"/>
      <c r="E23" s="140"/>
      <c r="F23" s="142">
        <f t="shared" si="0"/>
        <v>0</v>
      </c>
    </row>
    <row r="24" spans="1:6" ht="15.75" thickBot="1">
      <c r="A24" s="143"/>
      <c r="B24" s="144"/>
      <c r="C24" s="145"/>
      <c r="D24" s="144"/>
      <c r="E24" s="144"/>
      <c r="F24" s="146">
        <f t="shared" si="0"/>
        <v>0</v>
      </c>
    </row>
    <row r="25" spans="1:6" ht="15.75" thickBot="1">
      <c r="A25" s="147" t="s">
        <v>335</v>
      </c>
      <c r="B25" s="148">
        <f>SUM(B6:B24)</f>
        <v>540</v>
      </c>
      <c r="C25" s="149"/>
      <c r="D25" s="148">
        <f>SUM(D6:D24)</f>
        <v>0</v>
      </c>
      <c r="E25" s="148">
        <f>SUM(E6:E24)</f>
        <v>540</v>
      </c>
      <c r="F25" s="15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5:C152"/>
  <sheetViews>
    <sheetView workbookViewId="0">
      <selection activeCell="F90" sqref="F90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5" spans="1:3" ht="20.100000000000001" customHeight="1" thickBot="1">
      <c r="A5" s="312"/>
      <c r="B5" s="385"/>
      <c r="C5" s="313" t="s">
        <v>452</v>
      </c>
    </row>
    <row r="6" spans="1:3" ht="20.100000000000001" customHeight="1">
      <c r="A6" s="314" t="s">
        <v>248</v>
      </c>
      <c r="B6" s="315" t="s">
        <v>432</v>
      </c>
      <c r="C6" s="316"/>
    </row>
    <row r="7" spans="1:3" ht="20.100000000000001" customHeight="1" thickBot="1">
      <c r="A7" s="317"/>
      <c r="B7" s="318" t="s">
        <v>398</v>
      </c>
      <c r="C7" s="319"/>
    </row>
    <row r="8" spans="1:3" ht="20.100000000000001" customHeight="1" thickBot="1">
      <c r="A8" s="320"/>
      <c r="B8" s="320"/>
      <c r="C8" s="321" t="s">
        <v>337</v>
      </c>
    </row>
    <row r="9" spans="1:3" ht="20.100000000000001" customHeight="1" thickBot="1">
      <c r="A9" s="322" t="s">
        <v>399</v>
      </c>
      <c r="B9" s="323" t="s">
        <v>400</v>
      </c>
      <c r="C9" s="324" t="s">
        <v>401</v>
      </c>
    </row>
    <row r="10" spans="1:3" ht="20.100000000000001" customHeight="1" thickBot="1">
      <c r="A10" s="325">
        <v>1</v>
      </c>
      <c r="B10" s="326">
        <v>2</v>
      </c>
      <c r="C10" s="327">
        <v>3</v>
      </c>
    </row>
    <row r="11" spans="1:3" ht="20.100000000000001" customHeight="1" thickBot="1">
      <c r="A11" s="328"/>
      <c r="B11" s="329" t="s">
        <v>246</v>
      </c>
      <c r="C11" s="330"/>
    </row>
    <row r="12" spans="1:3" ht="20.100000000000001" customHeight="1" thickBot="1">
      <c r="A12" s="38" t="s">
        <v>4</v>
      </c>
      <c r="B12" s="9" t="s">
        <v>5</v>
      </c>
      <c r="C12" s="10">
        <f>+C13+C14+C15+C16+C17+C18</f>
        <v>24862</v>
      </c>
    </row>
    <row r="13" spans="1:3" ht="20.100000000000001" customHeight="1">
      <c r="A13" s="331" t="s">
        <v>6</v>
      </c>
      <c r="B13" s="12" t="s">
        <v>7</v>
      </c>
      <c r="C13" s="13">
        <v>9737</v>
      </c>
    </row>
    <row r="14" spans="1:3" ht="20.100000000000001" customHeight="1">
      <c r="A14" s="332" t="s">
        <v>8</v>
      </c>
      <c r="B14" s="15" t="s">
        <v>9</v>
      </c>
      <c r="C14" s="16">
        <v>10522</v>
      </c>
    </row>
    <row r="15" spans="1:3" ht="20.100000000000001" customHeight="1">
      <c r="A15" s="332" t="s">
        <v>10</v>
      </c>
      <c r="B15" s="15" t="s">
        <v>11</v>
      </c>
      <c r="C15" s="16">
        <v>3403</v>
      </c>
    </row>
    <row r="16" spans="1:3" ht="20.100000000000001" customHeight="1">
      <c r="A16" s="332" t="s">
        <v>12</v>
      </c>
      <c r="B16" s="15" t="s">
        <v>13</v>
      </c>
      <c r="C16" s="16">
        <v>1200</v>
      </c>
    </row>
    <row r="17" spans="1:3" ht="20.100000000000001" customHeight="1">
      <c r="A17" s="332" t="s">
        <v>14</v>
      </c>
      <c r="B17" s="15" t="s">
        <v>15</v>
      </c>
      <c r="C17" s="333">
        <v>0</v>
      </c>
    </row>
    <row r="18" spans="1:3" ht="20.100000000000001" customHeight="1" thickBot="1">
      <c r="A18" s="334" t="s">
        <v>16</v>
      </c>
      <c r="B18" s="18" t="s">
        <v>17</v>
      </c>
      <c r="C18" s="335"/>
    </row>
    <row r="19" spans="1:3" ht="20.100000000000001" customHeight="1" thickBot="1">
      <c r="A19" s="38" t="s">
        <v>18</v>
      </c>
      <c r="B19" s="19" t="s">
        <v>19</v>
      </c>
      <c r="C19" s="10">
        <f>+C20+C21+C22+C23+C24</f>
        <v>1605</v>
      </c>
    </row>
    <row r="20" spans="1:3" ht="20.100000000000001" customHeight="1">
      <c r="A20" s="331" t="s">
        <v>20</v>
      </c>
      <c r="B20" s="12" t="s">
        <v>21</v>
      </c>
      <c r="C20" s="13"/>
    </row>
    <row r="21" spans="1:3" ht="20.100000000000001" customHeight="1">
      <c r="A21" s="332" t="s">
        <v>22</v>
      </c>
      <c r="B21" s="15" t="s">
        <v>23</v>
      </c>
      <c r="C21" s="16"/>
    </row>
    <row r="22" spans="1:3" ht="20.100000000000001" customHeight="1">
      <c r="A22" s="332" t="s">
        <v>24</v>
      </c>
      <c r="B22" s="15" t="s">
        <v>25</v>
      </c>
      <c r="C22" s="16"/>
    </row>
    <row r="23" spans="1:3" ht="20.100000000000001" customHeight="1">
      <c r="A23" s="332" t="s">
        <v>26</v>
      </c>
      <c r="B23" s="15" t="s">
        <v>27</v>
      </c>
      <c r="C23" s="16"/>
    </row>
    <row r="24" spans="1:3" ht="20.100000000000001" customHeight="1">
      <c r="A24" s="332" t="s">
        <v>28</v>
      </c>
      <c r="B24" s="15" t="s">
        <v>29</v>
      </c>
      <c r="C24" s="16">
        <v>1605</v>
      </c>
    </row>
    <row r="25" spans="1:3" ht="20.100000000000001" customHeight="1" thickBot="1">
      <c r="A25" s="334" t="s">
        <v>30</v>
      </c>
      <c r="B25" s="18" t="s">
        <v>31</v>
      </c>
      <c r="C25" s="20"/>
    </row>
    <row r="26" spans="1:3" ht="20.100000000000001" customHeight="1" thickBot="1">
      <c r="A26" s="38" t="s">
        <v>32</v>
      </c>
      <c r="B26" s="9" t="s">
        <v>33</v>
      </c>
      <c r="C26" s="10">
        <f>+C27+C28+C29+C30+C31</f>
        <v>540</v>
      </c>
    </row>
    <row r="27" spans="1:3" ht="20.100000000000001" customHeight="1">
      <c r="A27" s="331" t="s">
        <v>34</v>
      </c>
      <c r="B27" s="12" t="s">
        <v>35</v>
      </c>
      <c r="C27" s="13">
        <v>540</v>
      </c>
    </row>
    <row r="28" spans="1:3" ht="18" customHeight="1">
      <c r="A28" s="332" t="s">
        <v>36</v>
      </c>
      <c r="B28" s="15" t="s">
        <v>37</v>
      </c>
      <c r="C28" s="16"/>
    </row>
    <row r="29" spans="1:3" ht="18" customHeight="1">
      <c r="A29" s="332" t="s">
        <v>38</v>
      </c>
      <c r="B29" s="15" t="s">
        <v>39</v>
      </c>
      <c r="C29" s="16"/>
    </row>
    <row r="30" spans="1:3" ht="18" customHeight="1">
      <c r="A30" s="332" t="s">
        <v>40</v>
      </c>
      <c r="B30" s="15" t="s">
        <v>41</v>
      </c>
      <c r="C30" s="16"/>
    </row>
    <row r="31" spans="1:3" ht="18" customHeight="1">
      <c r="A31" s="332" t="s">
        <v>42</v>
      </c>
      <c r="B31" s="15" t="s">
        <v>43</v>
      </c>
      <c r="C31" s="16"/>
    </row>
    <row r="32" spans="1:3" ht="18" customHeight="1" thickBot="1">
      <c r="A32" s="334" t="s">
        <v>44</v>
      </c>
      <c r="B32" s="18" t="s">
        <v>45</v>
      </c>
      <c r="C32" s="20"/>
    </row>
    <row r="33" spans="1:3" ht="20.100000000000001" customHeight="1" thickBot="1">
      <c r="A33" s="38" t="s">
        <v>46</v>
      </c>
      <c r="B33" s="9" t="s">
        <v>47</v>
      </c>
      <c r="C33" s="21">
        <f>+C34+C37+C38+C39</f>
        <v>2900</v>
      </c>
    </row>
    <row r="34" spans="1:3" ht="20.100000000000001" customHeight="1">
      <c r="A34" s="331" t="s">
        <v>48</v>
      </c>
      <c r="B34" s="12" t="s">
        <v>49</v>
      </c>
      <c r="C34" s="22">
        <f>+C35+C36</f>
        <v>2200</v>
      </c>
    </row>
    <row r="35" spans="1:3" ht="20.100000000000001" customHeight="1">
      <c r="A35" s="332" t="s">
        <v>50</v>
      </c>
      <c r="B35" s="15" t="s">
        <v>51</v>
      </c>
      <c r="C35" s="16">
        <v>0</v>
      </c>
    </row>
    <row r="36" spans="1:3" ht="20.100000000000001" customHeight="1">
      <c r="A36" s="332" t="s">
        <v>52</v>
      </c>
      <c r="B36" s="15" t="s">
        <v>53</v>
      </c>
      <c r="C36" s="16">
        <v>2200</v>
      </c>
    </row>
    <row r="37" spans="1:3" ht="20.100000000000001" customHeight="1">
      <c r="A37" s="332" t="s">
        <v>54</v>
      </c>
      <c r="B37" s="15" t="s">
        <v>55</v>
      </c>
      <c r="C37" s="16">
        <v>700</v>
      </c>
    </row>
    <row r="38" spans="1:3" ht="20.100000000000001" customHeight="1">
      <c r="A38" s="332" t="s">
        <v>56</v>
      </c>
      <c r="B38" s="15" t="s">
        <v>57</v>
      </c>
      <c r="C38" s="16">
        <v>0</v>
      </c>
    </row>
    <row r="39" spans="1:3" ht="20.100000000000001" customHeight="1" thickBot="1">
      <c r="A39" s="334" t="s">
        <v>58</v>
      </c>
      <c r="B39" s="18" t="s">
        <v>59</v>
      </c>
      <c r="C39" s="20">
        <v>0</v>
      </c>
    </row>
    <row r="40" spans="1:3" ht="20.100000000000001" customHeight="1" thickBot="1">
      <c r="A40" s="38" t="s">
        <v>60</v>
      </c>
      <c r="B40" s="9" t="s">
        <v>61</v>
      </c>
      <c r="C40" s="10">
        <f>SUM(C41:C50)</f>
        <v>1250</v>
      </c>
    </row>
    <row r="41" spans="1:3" ht="20.100000000000001" customHeight="1">
      <c r="A41" s="331" t="s">
        <v>62</v>
      </c>
      <c r="B41" s="12" t="s">
        <v>63</v>
      </c>
      <c r="C41" s="13">
        <v>0</v>
      </c>
    </row>
    <row r="42" spans="1:3" ht="20.100000000000001" customHeight="1">
      <c r="A42" s="332" t="s">
        <v>64</v>
      </c>
      <c r="B42" s="15" t="s">
        <v>65</v>
      </c>
      <c r="C42" s="16">
        <v>800</v>
      </c>
    </row>
    <row r="43" spans="1:3" ht="20.100000000000001" customHeight="1">
      <c r="A43" s="332" t="s">
        <v>66</v>
      </c>
      <c r="B43" s="15" t="s">
        <v>67</v>
      </c>
      <c r="C43" s="16">
        <v>0</v>
      </c>
    </row>
    <row r="44" spans="1:3" ht="20.100000000000001" customHeight="1">
      <c r="A44" s="332" t="s">
        <v>68</v>
      </c>
      <c r="B44" s="15" t="s">
        <v>69</v>
      </c>
      <c r="C44" s="16">
        <v>0</v>
      </c>
    </row>
    <row r="45" spans="1:3" ht="20.100000000000001" customHeight="1">
      <c r="A45" s="332" t="s">
        <v>70</v>
      </c>
      <c r="B45" s="15" t="s">
        <v>71</v>
      </c>
      <c r="C45" s="16">
        <v>400</v>
      </c>
    </row>
    <row r="46" spans="1:3" ht="20.100000000000001" customHeight="1">
      <c r="A46" s="332" t="s">
        <v>72</v>
      </c>
      <c r="B46" s="15" t="s">
        <v>73</v>
      </c>
      <c r="C46" s="16"/>
    </row>
    <row r="47" spans="1:3" ht="20.100000000000001" customHeight="1">
      <c r="A47" s="332" t="s">
        <v>74</v>
      </c>
      <c r="B47" s="15" t="s">
        <v>75</v>
      </c>
      <c r="C47" s="16"/>
    </row>
    <row r="48" spans="1:3" ht="20.100000000000001" customHeight="1">
      <c r="A48" s="332" t="s">
        <v>76</v>
      </c>
      <c r="B48" s="15" t="s">
        <v>77</v>
      </c>
      <c r="C48" s="16">
        <v>50</v>
      </c>
    </row>
    <row r="49" spans="1:3" ht="12" customHeight="1">
      <c r="A49" s="332" t="s">
        <v>78</v>
      </c>
      <c r="B49" s="15" t="s">
        <v>79</v>
      </c>
      <c r="C49" s="23"/>
    </row>
    <row r="50" spans="1:3" ht="12" customHeight="1" thickBot="1">
      <c r="A50" s="334" t="s">
        <v>80</v>
      </c>
      <c r="B50" s="18" t="s">
        <v>81</v>
      </c>
      <c r="C50" s="24"/>
    </row>
    <row r="51" spans="1:3" ht="12" customHeight="1" thickBot="1">
      <c r="A51" s="38" t="s">
        <v>82</v>
      </c>
      <c r="B51" s="9" t="s">
        <v>83</v>
      </c>
      <c r="C51" s="10">
        <f>SUM(C52:C56)</f>
        <v>0</v>
      </c>
    </row>
    <row r="52" spans="1:3" ht="12" customHeight="1">
      <c r="A52" s="331" t="s">
        <v>84</v>
      </c>
      <c r="B52" s="12" t="s">
        <v>85</v>
      </c>
      <c r="C52" s="25"/>
    </row>
    <row r="53" spans="1:3" ht="12" customHeight="1">
      <c r="A53" s="332" t="s">
        <v>86</v>
      </c>
      <c r="B53" s="15" t="s">
        <v>87</v>
      </c>
      <c r="C53" s="23"/>
    </row>
    <row r="54" spans="1:3" ht="12" customHeight="1">
      <c r="A54" s="332" t="s">
        <v>88</v>
      </c>
      <c r="B54" s="15" t="s">
        <v>89</v>
      </c>
      <c r="C54" s="23"/>
    </row>
    <row r="55" spans="1:3" ht="12" customHeight="1">
      <c r="A55" s="332" t="s">
        <v>90</v>
      </c>
      <c r="B55" s="15" t="s">
        <v>91</v>
      </c>
      <c r="C55" s="23"/>
    </row>
    <row r="56" spans="1:3" ht="12" customHeight="1" thickBot="1">
      <c r="A56" s="334" t="s">
        <v>92</v>
      </c>
      <c r="B56" s="18" t="s">
        <v>93</v>
      </c>
      <c r="C56" s="24"/>
    </row>
    <row r="57" spans="1:3" ht="12" customHeight="1" thickBot="1">
      <c r="A57" s="38" t="s">
        <v>94</v>
      </c>
      <c r="B57" s="9" t="s">
        <v>95</v>
      </c>
      <c r="C57" s="10">
        <f>SUM(C58:C60)</f>
        <v>0</v>
      </c>
    </row>
    <row r="58" spans="1:3" ht="12" customHeight="1">
      <c r="A58" s="331" t="s">
        <v>96</v>
      </c>
      <c r="B58" s="12" t="s">
        <v>97</v>
      </c>
      <c r="C58" s="13"/>
    </row>
    <row r="59" spans="1:3" ht="12" customHeight="1">
      <c r="A59" s="332" t="s">
        <v>98</v>
      </c>
      <c r="B59" s="15" t="s">
        <v>99</v>
      </c>
      <c r="C59" s="16"/>
    </row>
    <row r="60" spans="1:3" ht="12" customHeight="1">
      <c r="A60" s="332" t="s">
        <v>100</v>
      </c>
      <c r="B60" s="15" t="s">
        <v>101</v>
      </c>
      <c r="C60" s="16"/>
    </row>
    <row r="61" spans="1:3" ht="12" customHeight="1" thickBot="1">
      <c r="A61" s="334" t="s">
        <v>102</v>
      </c>
      <c r="B61" s="18" t="s">
        <v>103</v>
      </c>
      <c r="C61" s="20"/>
    </row>
    <row r="62" spans="1:3" ht="12" customHeight="1" thickBot="1">
      <c r="A62" s="38" t="s">
        <v>104</v>
      </c>
      <c r="B62" s="19" t="s">
        <v>105</v>
      </c>
      <c r="C62" s="10">
        <f>SUM(C63:C65)</f>
        <v>0</v>
      </c>
    </row>
    <row r="63" spans="1:3" ht="12" customHeight="1">
      <c r="A63" s="331" t="s">
        <v>106</v>
      </c>
      <c r="B63" s="12" t="s">
        <v>107</v>
      </c>
      <c r="C63" s="23"/>
    </row>
    <row r="64" spans="1:3" ht="12" customHeight="1">
      <c r="A64" s="332" t="s">
        <v>108</v>
      </c>
      <c r="B64" s="15" t="s">
        <v>109</v>
      </c>
      <c r="C64" s="23">
        <v>0</v>
      </c>
    </row>
    <row r="65" spans="1:3" ht="12" customHeight="1">
      <c r="A65" s="332" t="s">
        <v>110</v>
      </c>
      <c r="B65" s="15" t="s">
        <v>111</v>
      </c>
      <c r="C65" s="23">
        <v>0</v>
      </c>
    </row>
    <row r="66" spans="1:3" ht="12" customHeight="1" thickBot="1">
      <c r="A66" s="334" t="s">
        <v>112</v>
      </c>
      <c r="B66" s="18" t="s">
        <v>113</v>
      </c>
      <c r="C66" s="23"/>
    </row>
    <row r="67" spans="1:3" ht="20.100000000000001" customHeight="1" thickBot="1">
      <c r="A67" s="38" t="s">
        <v>114</v>
      </c>
      <c r="B67" s="9" t="s">
        <v>115</v>
      </c>
      <c r="C67" s="21">
        <f>+C12+C19+C26+C33+C40+C51+C57+C62</f>
        <v>31157</v>
      </c>
    </row>
    <row r="68" spans="1:3" ht="12" customHeight="1" thickBot="1">
      <c r="A68" s="336" t="s">
        <v>402</v>
      </c>
      <c r="B68" s="19" t="s">
        <v>117</v>
      </c>
      <c r="C68" s="10">
        <f>SUM(C69:C71)</f>
        <v>0</v>
      </c>
    </row>
    <row r="69" spans="1:3" ht="12" customHeight="1">
      <c r="A69" s="331" t="s">
        <v>118</v>
      </c>
      <c r="B69" s="12" t="s">
        <v>119</v>
      </c>
      <c r="C69" s="23"/>
    </row>
    <row r="70" spans="1:3" ht="12" customHeight="1">
      <c r="A70" s="332" t="s">
        <v>120</v>
      </c>
      <c r="B70" s="15" t="s">
        <v>121</v>
      </c>
      <c r="C70" s="23"/>
    </row>
    <row r="71" spans="1:3" ht="12" customHeight="1" thickBot="1">
      <c r="A71" s="334" t="s">
        <v>122</v>
      </c>
      <c r="B71" s="27" t="s">
        <v>123</v>
      </c>
      <c r="C71" s="23"/>
    </row>
    <row r="72" spans="1:3" ht="12" customHeight="1" thickBot="1">
      <c r="A72" s="336" t="s">
        <v>124</v>
      </c>
      <c r="B72" s="19" t="s">
        <v>125</v>
      </c>
      <c r="C72" s="10">
        <f>SUM(C73:C76)</f>
        <v>0</v>
      </c>
    </row>
    <row r="73" spans="1:3" ht="12" customHeight="1">
      <c r="A73" s="331" t="s">
        <v>126</v>
      </c>
      <c r="B73" s="12" t="s">
        <v>127</v>
      </c>
      <c r="C73" s="23"/>
    </row>
    <row r="74" spans="1:3" ht="12" customHeight="1">
      <c r="A74" s="332" t="s">
        <v>128</v>
      </c>
      <c r="B74" s="15" t="s">
        <v>129</v>
      </c>
      <c r="C74" s="23"/>
    </row>
    <row r="75" spans="1:3" ht="12" customHeight="1">
      <c r="A75" s="332" t="s">
        <v>130</v>
      </c>
      <c r="B75" s="15" t="s">
        <v>131</v>
      </c>
      <c r="C75" s="23"/>
    </row>
    <row r="76" spans="1:3" ht="12" customHeight="1" thickBot="1">
      <c r="A76" s="334" t="s">
        <v>132</v>
      </c>
      <c r="B76" s="18" t="s">
        <v>133</v>
      </c>
      <c r="C76" s="23"/>
    </row>
    <row r="77" spans="1:3" ht="20.100000000000001" customHeight="1" thickBot="1">
      <c r="A77" s="336" t="s">
        <v>134</v>
      </c>
      <c r="B77" s="19" t="s">
        <v>135</v>
      </c>
      <c r="C77" s="10">
        <f>SUM(C78:C79)</f>
        <v>5914</v>
      </c>
    </row>
    <row r="78" spans="1:3" ht="20.100000000000001" customHeight="1">
      <c r="A78" s="331" t="s">
        <v>136</v>
      </c>
      <c r="B78" s="12" t="s">
        <v>137</v>
      </c>
      <c r="C78" s="23">
        <v>5914</v>
      </c>
    </row>
    <row r="79" spans="1:3" ht="20.100000000000001" customHeight="1" thickBot="1">
      <c r="A79" s="334" t="s">
        <v>138</v>
      </c>
      <c r="B79" s="18" t="s">
        <v>139</v>
      </c>
      <c r="C79" s="23"/>
    </row>
    <row r="80" spans="1:3" ht="20.100000000000001" customHeight="1" thickBot="1">
      <c r="A80" s="336" t="s">
        <v>140</v>
      </c>
      <c r="B80" s="19" t="s">
        <v>141</v>
      </c>
      <c r="C80" s="10">
        <f>SUM(C81:C83)</f>
        <v>0</v>
      </c>
    </row>
    <row r="81" spans="1:3" ht="12.95" customHeight="1">
      <c r="A81" s="331" t="s">
        <v>142</v>
      </c>
      <c r="B81" s="12" t="s">
        <v>143</v>
      </c>
      <c r="C81" s="23"/>
    </row>
    <row r="82" spans="1:3" ht="12.95" customHeight="1">
      <c r="A82" s="332" t="s">
        <v>144</v>
      </c>
      <c r="B82" s="15" t="s">
        <v>145</v>
      </c>
      <c r="C82" s="23"/>
    </row>
    <row r="83" spans="1:3" ht="12.95" customHeight="1" thickBot="1">
      <c r="A83" s="334" t="s">
        <v>146</v>
      </c>
      <c r="B83" s="18" t="s">
        <v>147</v>
      </c>
      <c r="C83" s="23"/>
    </row>
    <row r="84" spans="1:3" ht="12.95" customHeight="1" thickBot="1">
      <c r="A84" s="336" t="s">
        <v>148</v>
      </c>
      <c r="B84" s="19" t="s">
        <v>149</v>
      </c>
      <c r="C84" s="10">
        <f>SUM(C85:C88)</f>
        <v>0</v>
      </c>
    </row>
    <row r="85" spans="1:3" ht="12.95" customHeight="1">
      <c r="A85" s="337" t="s">
        <v>150</v>
      </c>
      <c r="B85" s="12" t="s">
        <v>151</v>
      </c>
      <c r="C85" s="23"/>
    </row>
    <row r="86" spans="1:3" ht="12.95" customHeight="1">
      <c r="A86" s="338" t="s">
        <v>152</v>
      </c>
      <c r="B86" s="15" t="s">
        <v>153</v>
      </c>
      <c r="C86" s="23"/>
    </row>
    <row r="87" spans="1:3" ht="12.95" customHeight="1">
      <c r="A87" s="338" t="s">
        <v>154</v>
      </c>
      <c r="B87" s="15" t="s">
        <v>155</v>
      </c>
      <c r="C87" s="23"/>
    </row>
    <row r="88" spans="1:3" ht="12.95" customHeight="1" thickBot="1">
      <c r="A88" s="339" t="s">
        <v>156</v>
      </c>
      <c r="B88" s="18" t="s">
        <v>157</v>
      </c>
      <c r="C88" s="23"/>
    </row>
    <row r="89" spans="1:3" ht="12.95" customHeight="1" thickBot="1">
      <c r="A89" s="336" t="s">
        <v>158</v>
      </c>
      <c r="B89" s="19" t="s">
        <v>159</v>
      </c>
      <c r="C89" s="31"/>
    </row>
    <row r="90" spans="1:3" ht="20.100000000000001" customHeight="1" thickBot="1">
      <c r="A90" s="336" t="s">
        <v>160</v>
      </c>
      <c r="B90" s="32" t="s">
        <v>161</v>
      </c>
      <c r="C90" s="21">
        <f>+C68+C72+C77+C80+C84+C89</f>
        <v>5914</v>
      </c>
    </row>
    <row r="91" spans="1:3" ht="20.100000000000001" customHeight="1" thickBot="1">
      <c r="A91" s="340" t="s">
        <v>162</v>
      </c>
      <c r="B91" s="34" t="s">
        <v>403</v>
      </c>
      <c r="C91" s="21">
        <f>+C67+C90</f>
        <v>37071</v>
      </c>
    </row>
    <row r="92" spans="1:3" ht="20.100000000000001" customHeight="1">
      <c r="A92" s="341"/>
      <c r="B92" s="342"/>
      <c r="C92" s="343"/>
    </row>
    <row r="93" spans="1:3" ht="20.100000000000001" customHeight="1" thickBot="1">
      <c r="A93" s="344"/>
      <c r="B93" s="385"/>
      <c r="C93" s="313" t="s">
        <v>452</v>
      </c>
    </row>
    <row r="94" spans="1:3" ht="20.100000000000001" customHeight="1" thickBot="1">
      <c r="A94" s="346"/>
      <c r="B94" s="347" t="s">
        <v>247</v>
      </c>
      <c r="C94" s="348"/>
    </row>
    <row r="95" spans="1:3" ht="20.100000000000001" customHeight="1" thickBot="1">
      <c r="A95" s="5" t="s">
        <v>4</v>
      </c>
      <c r="B95" s="42" t="s">
        <v>166</v>
      </c>
      <c r="C95" s="43">
        <f>SUM(C96:C100)</f>
        <v>21713</v>
      </c>
    </row>
    <row r="96" spans="1:3" ht="20.100000000000001" customHeight="1">
      <c r="A96" s="349" t="s">
        <v>6</v>
      </c>
      <c r="B96" s="45" t="s">
        <v>167</v>
      </c>
      <c r="C96" s="46">
        <v>5730</v>
      </c>
    </row>
    <row r="97" spans="1:3" ht="20.100000000000001" customHeight="1">
      <c r="A97" s="332" t="s">
        <v>8</v>
      </c>
      <c r="B97" s="47" t="s">
        <v>168</v>
      </c>
      <c r="C97" s="16">
        <v>1420</v>
      </c>
    </row>
    <row r="98" spans="1:3" ht="20.100000000000001" customHeight="1">
      <c r="A98" s="332" t="s">
        <v>10</v>
      </c>
      <c r="B98" s="47" t="s">
        <v>169</v>
      </c>
      <c r="C98" s="20">
        <v>10911</v>
      </c>
    </row>
    <row r="99" spans="1:3" ht="20.100000000000001" customHeight="1">
      <c r="A99" s="332" t="s">
        <v>12</v>
      </c>
      <c r="B99" s="48" t="s">
        <v>170</v>
      </c>
      <c r="C99" s="20">
        <v>2650</v>
      </c>
    </row>
    <row r="100" spans="1:3" ht="20.100000000000001" customHeight="1">
      <c r="A100" s="332" t="s">
        <v>171</v>
      </c>
      <c r="B100" s="49" t="s">
        <v>172</v>
      </c>
      <c r="C100" s="20">
        <v>1002</v>
      </c>
    </row>
    <row r="101" spans="1:3" ht="20.100000000000001" customHeight="1">
      <c r="A101" s="332" t="s">
        <v>16</v>
      </c>
      <c r="B101" s="47" t="s">
        <v>173</v>
      </c>
      <c r="C101" s="20"/>
    </row>
    <row r="102" spans="1:3" ht="20.100000000000001" customHeight="1">
      <c r="A102" s="332" t="s">
        <v>174</v>
      </c>
      <c r="B102" s="50" t="s">
        <v>175</v>
      </c>
      <c r="C102" s="20"/>
    </row>
    <row r="103" spans="1:3" ht="20.100000000000001" customHeight="1">
      <c r="A103" s="332" t="s">
        <v>176</v>
      </c>
      <c r="B103" s="51" t="s">
        <v>177</v>
      </c>
      <c r="C103" s="20"/>
    </row>
    <row r="104" spans="1:3" ht="20.100000000000001" customHeight="1">
      <c r="A104" s="332" t="s">
        <v>178</v>
      </c>
      <c r="B104" s="51" t="s">
        <v>179</v>
      </c>
      <c r="C104" s="20"/>
    </row>
    <row r="105" spans="1:3" ht="20.100000000000001" customHeight="1">
      <c r="A105" s="332" t="s">
        <v>180</v>
      </c>
      <c r="B105" s="50" t="s">
        <v>181</v>
      </c>
      <c r="C105" s="20">
        <v>466</v>
      </c>
    </row>
    <row r="106" spans="1:3" ht="20.100000000000001" customHeight="1">
      <c r="A106" s="332" t="s">
        <v>182</v>
      </c>
      <c r="B106" s="50" t="s">
        <v>183</v>
      </c>
      <c r="C106" s="20"/>
    </row>
    <row r="107" spans="1:3" ht="20.100000000000001" customHeight="1">
      <c r="A107" s="332" t="s">
        <v>184</v>
      </c>
      <c r="B107" s="51" t="s">
        <v>185</v>
      </c>
      <c r="C107" s="20"/>
    </row>
    <row r="108" spans="1:3" ht="20.100000000000001" customHeight="1">
      <c r="A108" s="350" t="s">
        <v>186</v>
      </c>
      <c r="B108" s="53" t="s">
        <v>187</v>
      </c>
      <c r="C108" s="20"/>
    </row>
    <row r="109" spans="1:3" ht="20.100000000000001" customHeight="1">
      <c r="A109" s="332" t="s">
        <v>188</v>
      </c>
      <c r="B109" s="53" t="s">
        <v>189</v>
      </c>
      <c r="C109" s="20"/>
    </row>
    <row r="110" spans="1:3" ht="20.100000000000001" customHeight="1" thickBot="1">
      <c r="A110" s="351" t="s">
        <v>190</v>
      </c>
      <c r="B110" s="55" t="s">
        <v>191</v>
      </c>
      <c r="C110" s="56">
        <v>536</v>
      </c>
    </row>
    <row r="111" spans="1:3" ht="20.100000000000001" customHeight="1" thickBot="1">
      <c r="A111" s="38" t="s">
        <v>18</v>
      </c>
      <c r="B111" s="57" t="s">
        <v>192</v>
      </c>
      <c r="C111" s="10">
        <f>+C112+C114+C116</f>
        <v>540</v>
      </c>
    </row>
    <row r="112" spans="1:3" ht="20.100000000000001" customHeight="1">
      <c r="A112" s="331" t="s">
        <v>20</v>
      </c>
      <c r="B112" s="47" t="s">
        <v>193</v>
      </c>
      <c r="C112" s="13">
        <v>0</v>
      </c>
    </row>
    <row r="113" spans="1:3" ht="20.100000000000001" customHeight="1">
      <c r="A113" s="331" t="s">
        <v>22</v>
      </c>
      <c r="B113" s="58" t="s">
        <v>194</v>
      </c>
      <c r="C113" s="13"/>
    </row>
    <row r="114" spans="1:3" ht="20.100000000000001" customHeight="1">
      <c r="A114" s="331" t="s">
        <v>24</v>
      </c>
      <c r="B114" s="58" t="s">
        <v>195</v>
      </c>
      <c r="C114" s="16">
        <v>540</v>
      </c>
    </row>
    <row r="115" spans="1:3" ht="20.100000000000001" customHeight="1">
      <c r="A115" s="331" t="s">
        <v>26</v>
      </c>
      <c r="B115" s="58" t="s">
        <v>196</v>
      </c>
      <c r="C115" s="59"/>
    </row>
    <row r="116" spans="1:3" ht="20.100000000000001" customHeight="1">
      <c r="A116" s="331" t="s">
        <v>28</v>
      </c>
      <c r="B116" s="60" t="s">
        <v>197</v>
      </c>
      <c r="C116" s="59"/>
    </row>
    <row r="117" spans="1:3" ht="20.100000000000001" customHeight="1">
      <c r="A117" s="331" t="s">
        <v>30</v>
      </c>
      <c r="B117" s="61" t="s">
        <v>198</v>
      </c>
      <c r="C117" s="59"/>
    </row>
    <row r="118" spans="1:3" ht="20.100000000000001" customHeight="1">
      <c r="A118" s="331" t="s">
        <v>199</v>
      </c>
      <c r="B118" s="62" t="s">
        <v>200</v>
      </c>
      <c r="C118" s="59"/>
    </row>
    <row r="119" spans="1:3" ht="20.100000000000001" customHeight="1">
      <c r="A119" s="331" t="s">
        <v>201</v>
      </c>
      <c r="B119" s="51" t="s">
        <v>179</v>
      </c>
      <c r="C119" s="59"/>
    </row>
    <row r="120" spans="1:3" ht="20.100000000000001" customHeight="1">
      <c r="A120" s="331" t="s">
        <v>202</v>
      </c>
      <c r="B120" s="51" t="s">
        <v>203</v>
      </c>
      <c r="C120" s="59"/>
    </row>
    <row r="121" spans="1:3" ht="20.100000000000001" customHeight="1">
      <c r="A121" s="331" t="s">
        <v>204</v>
      </c>
      <c r="B121" s="51" t="s">
        <v>205</v>
      </c>
      <c r="C121" s="59"/>
    </row>
    <row r="122" spans="1:3" ht="20.100000000000001" customHeight="1">
      <c r="A122" s="331" t="s">
        <v>206</v>
      </c>
      <c r="B122" s="51" t="s">
        <v>185</v>
      </c>
      <c r="C122" s="59"/>
    </row>
    <row r="123" spans="1:3" ht="20.100000000000001" customHeight="1">
      <c r="A123" s="331" t="s">
        <v>207</v>
      </c>
      <c r="B123" s="51" t="s">
        <v>208</v>
      </c>
      <c r="C123" s="59"/>
    </row>
    <row r="124" spans="1:3" ht="20.100000000000001" customHeight="1" thickBot="1">
      <c r="A124" s="350" t="s">
        <v>209</v>
      </c>
      <c r="B124" s="51" t="s">
        <v>210</v>
      </c>
      <c r="C124" s="63"/>
    </row>
    <row r="125" spans="1:3" ht="20.100000000000001" customHeight="1" thickBot="1">
      <c r="A125" s="38" t="s">
        <v>32</v>
      </c>
      <c r="B125" s="64" t="s">
        <v>211</v>
      </c>
      <c r="C125" s="10">
        <f>+C126+C127</f>
        <v>748</v>
      </c>
    </row>
    <row r="126" spans="1:3" ht="20.100000000000001" customHeight="1">
      <c r="A126" s="331" t="s">
        <v>34</v>
      </c>
      <c r="B126" s="65" t="s">
        <v>212</v>
      </c>
      <c r="C126" s="13">
        <v>748</v>
      </c>
    </row>
    <row r="127" spans="1:3" ht="20.100000000000001" customHeight="1" thickBot="1">
      <c r="A127" s="334" t="s">
        <v>36</v>
      </c>
      <c r="B127" s="58" t="s">
        <v>213</v>
      </c>
      <c r="C127" s="20"/>
    </row>
    <row r="128" spans="1:3" ht="20.100000000000001" customHeight="1" thickBot="1">
      <c r="A128" s="38" t="s">
        <v>214</v>
      </c>
      <c r="B128" s="64" t="s">
        <v>215</v>
      </c>
      <c r="C128" s="10">
        <f>+C95+C111+C125</f>
        <v>23001</v>
      </c>
    </row>
    <row r="129" spans="1:3" ht="20.100000000000001" customHeight="1" thickBot="1">
      <c r="A129" s="38" t="s">
        <v>60</v>
      </c>
      <c r="B129" s="64" t="s">
        <v>216</v>
      </c>
      <c r="C129" s="10">
        <f>+C130+C131+C132</f>
        <v>0</v>
      </c>
    </row>
    <row r="130" spans="1:3" ht="20.100000000000001" customHeight="1">
      <c r="A130" s="331" t="s">
        <v>62</v>
      </c>
      <c r="B130" s="65" t="s">
        <v>217</v>
      </c>
      <c r="C130" s="59"/>
    </row>
    <row r="131" spans="1:3" ht="20.100000000000001" customHeight="1">
      <c r="A131" s="331" t="s">
        <v>64</v>
      </c>
      <c r="B131" s="65" t="s">
        <v>218</v>
      </c>
      <c r="C131" s="59"/>
    </row>
    <row r="132" spans="1:3" ht="20.100000000000001" customHeight="1" thickBot="1">
      <c r="A132" s="350" t="s">
        <v>66</v>
      </c>
      <c r="B132" s="66" t="s">
        <v>219</v>
      </c>
      <c r="C132" s="59"/>
    </row>
    <row r="133" spans="1:3" ht="20.100000000000001" customHeight="1" thickBot="1">
      <c r="A133" s="38" t="s">
        <v>82</v>
      </c>
      <c r="B133" s="64" t="s">
        <v>220</v>
      </c>
      <c r="C133" s="10">
        <f>+C134+C135+C136+C137</f>
        <v>0</v>
      </c>
    </row>
    <row r="134" spans="1:3" ht="20.100000000000001" customHeight="1">
      <c r="A134" s="331" t="s">
        <v>84</v>
      </c>
      <c r="B134" s="65" t="s">
        <v>221</v>
      </c>
      <c r="C134" s="59"/>
    </row>
    <row r="135" spans="1:3" ht="20.100000000000001" customHeight="1">
      <c r="A135" s="331" t="s">
        <v>86</v>
      </c>
      <c r="B135" s="65" t="s">
        <v>222</v>
      </c>
      <c r="C135" s="59"/>
    </row>
    <row r="136" spans="1:3" ht="20.100000000000001" customHeight="1">
      <c r="A136" s="331" t="s">
        <v>88</v>
      </c>
      <c r="B136" s="65" t="s">
        <v>223</v>
      </c>
      <c r="C136" s="59"/>
    </row>
    <row r="137" spans="1:3" ht="20.100000000000001" customHeight="1" thickBot="1">
      <c r="A137" s="350" t="s">
        <v>90</v>
      </c>
      <c r="B137" s="66" t="s">
        <v>224</v>
      </c>
      <c r="C137" s="59"/>
    </row>
    <row r="138" spans="1:3" ht="20.100000000000001" customHeight="1" thickBot="1">
      <c r="A138" s="38" t="s">
        <v>225</v>
      </c>
      <c r="B138" s="64" t="s">
        <v>226</v>
      </c>
      <c r="C138" s="21">
        <f>+C139+C140+C141+C142</f>
        <v>14070</v>
      </c>
    </row>
    <row r="139" spans="1:3" ht="20.100000000000001" customHeight="1">
      <c r="A139" s="331" t="s">
        <v>96</v>
      </c>
      <c r="B139" s="65" t="s">
        <v>227</v>
      </c>
      <c r="C139" s="59"/>
    </row>
    <row r="140" spans="1:3" ht="20.100000000000001" customHeight="1">
      <c r="A140" s="331" t="s">
        <v>98</v>
      </c>
      <c r="B140" s="65" t="s">
        <v>228</v>
      </c>
      <c r="C140" s="59"/>
    </row>
    <row r="141" spans="1:3" ht="20.100000000000001" customHeight="1">
      <c r="A141" s="331" t="s">
        <v>100</v>
      </c>
      <c r="B141" s="65" t="s">
        <v>229</v>
      </c>
      <c r="C141" s="59"/>
    </row>
    <row r="142" spans="1:3" ht="20.100000000000001" customHeight="1" thickBot="1">
      <c r="A142" s="350" t="s">
        <v>102</v>
      </c>
      <c r="B142" s="66" t="s">
        <v>404</v>
      </c>
      <c r="C142" s="59">
        <v>14070</v>
      </c>
    </row>
    <row r="143" spans="1:3" ht="20.100000000000001" customHeight="1" thickBot="1">
      <c r="A143" s="38" t="s">
        <v>104</v>
      </c>
      <c r="B143" s="64" t="s">
        <v>231</v>
      </c>
      <c r="C143" s="67">
        <f>+C144+C145+C146+C147</f>
        <v>0</v>
      </c>
    </row>
    <row r="144" spans="1:3" ht="20.100000000000001" customHeight="1">
      <c r="A144" s="331" t="s">
        <v>106</v>
      </c>
      <c r="B144" s="65" t="s">
        <v>232</v>
      </c>
      <c r="C144" s="59"/>
    </row>
    <row r="145" spans="1:3" ht="20.100000000000001" customHeight="1">
      <c r="A145" s="331" t="s">
        <v>108</v>
      </c>
      <c r="B145" s="65" t="s">
        <v>233</v>
      </c>
      <c r="C145" s="59"/>
    </row>
    <row r="146" spans="1:3" ht="20.100000000000001" customHeight="1">
      <c r="A146" s="331" t="s">
        <v>110</v>
      </c>
      <c r="B146" s="65" t="s">
        <v>234</v>
      </c>
      <c r="C146" s="59"/>
    </row>
    <row r="147" spans="1:3" ht="20.100000000000001" customHeight="1" thickBot="1">
      <c r="A147" s="331" t="s">
        <v>112</v>
      </c>
      <c r="B147" s="65" t="s">
        <v>235</v>
      </c>
      <c r="C147" s="59"/>
    </row>
    <row r="148" spans="1:3" ht="20.100000000000001" customHeight="1" thickBot="1">
      <c r="A148" s="38" t="s">
        <v>114</v>
      </c>
      <c r="B148" s="64" t="s">
        <v>236</v>
      </c>
      <c r="C148" s="68">
        <f>+C129+C133+C138+C143</f>
        <v>14070</v>
      </c>
    </row>
    <row r="149" spans="1:3" ht="20.100000000000001" customHeight="1" thickBot="1">
      <c r="A149" s="352" t="s">
        <v>237</v>
      </c>
      <c r="B149" s="70" t="s">
        <v>238</v>
      </c>
      <c r="C149" s="68">
        <f>+C128+C148</f>
        <v>37071</v>
      </c>
    </row>
    <row r="150" spans="1:3" ht="20.100000000000001" customHeight="1" thickBot="1">
      <c r="A150" s="353"/>
      <c r="B150" s="354"/>
      <c r="C150" s="355"/>
    </row>
    <row r="151" spans="1:3" ht="20.100000000000001" customHeight="1" thickBot="1">
      <c r="A151" s="356" t="s">
        <v>405</v>
      </c>
      <c r="B151" s="357"/>
      <c r="C151" s="358">
        <v>2</v>
      </c>
    </row>
    <row r="152" spans="1:3" ht="20.100000000000001" customHeight="1" thickBot="1">
      <c r="A152" s="356" t="s">
        <v>406</v>
      </c>
      <c r="B152" s="357"/>
      <c r="C152" s="358">
        <v>1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1.sz.melléklet</vt:lpstr>
      <vt:lpstr>2.1.sz.melléklet</vt:lpstr>
      <vt:lpstr>2.2.sz.melléklet</vt:lpstr>
      <vt:lpstr>3.sz.melléklet</vt:lpstr>
      <vt:lpstr>4.sz.melléklet</vt:lpstr>
      <vt:lpstr>5.sz.melléklet</vt:lpstr>
      <vt:lpstr>6.sz.melléklet</vt:lpstr>
      <vt:lpstr>7.sz.melléklet</vt:lpstr>
      <vt:lpstr>8.1 melléklet</vt:lpstr>
      <vt:lpstr>8.2 melléklet</vt:lpstr>
      <vt:lpstr>9.szmelléklet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Iroda04</cp:lastModifiedBy>
  <cp:lastPrinted>2015-02-24T09:34:40Z</cp:lastPrinted>
  <dcterms:created xsi:type="dcterms:W3CDTF">2015-02-09T13:00:12Z</dcterms:created>
  <dcterms:modified xsi:type="dcterms:W3CDTF">2015-02-24T09:35:14Z</dcterms:modified>
</cp:coreProperties>
</file>