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372A1164-F177-4D1A-BD52-56719994C5B7}" xr6:coauthVersionLast="46" xr6:coauthVersionMax="46" xr10:uidLastSave="{00000000-0000-0000-0000-000000000000}"/>
  <bookViews>
    <workbookView xWindow="-108" yWindow="-108" windowWidth="23256" windowHeight="12576" xr2:uid="{2484AA8B-E244-406E-BEFB-8103A04E0CB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L25" i="1"/>
  <c r="H25" i="1"/>
  <c r="G25" i="1"/>
  <c r="F25" i="1"/>
  <c r="E25" i="1"/>
  <c r="D25" i="1"/>
  <c r="I24" i="1"/>
  <c r="C24" i="1" s="1"/>
  <c r="I23" i="1"/>
  <c r="C23" i="1"/>
  <c r="M22" i="1"/>
  <c r="M25" i="1" s="1"/>
  <c r="I22" i="1"/>
  <c r="I25" i="1" s="1"/>
  <c r="R14" i="1"/>
  <c r="Q14" i="1"/>
  <c r="O14" i="1"/>
  <c r="N14" i="1"/>
  <c r="L14" i="1"/>
  <c r="K14" i="1"/>
  <c r="J14" i="1"/>
  <c r="H14" i="1"/>
  <c r="G14" i="1"/>
  <c r="F14" i="1"/>
  <c r="E14" i="1"/>
  <c r="D14" i="1"/>
  <c r="I13" i="1"/>
  <c r="C13" i="1"/>
  <c r="I12" i="1"/>
  <c r="C12" i="1"/>
  <c r="M11" i="1"/>
  <c r="M14" i="1" s="1"/>
  <c r="I11" i="1"/>
  <c r="I14" i="1" s="1"/>
  <c r="C11" i="1"/>
  <c r="C14" i="1" s="1"/>
  <c r="C22" i="1" l="1"/>
  <c r="C25" i="1" s="1"/>
  <c r="C29" i="1" s="1"/>
</calcChain>
</file>

<file path=xl/sharedStrings.xml><?xml version="1.0" encoding="utf-8"?>
<sst xmlns="http://schemas.openxmlformats.org/spreadsheetml/2006/main" count="62" uniqueCount="55">
  <si>
    <t xml:space="preserve"> 3.  melléklet az 1/2020. (II.15.) önkormányzati rendelethez</t>
  </si>
  <si>
    <t>Az önkormányzat összesített kiadásai kiemelt előirányzatok szerint</t>
  </si>
  <si>
    <t>Adatok forintban</t>
  </si>
  <si>
    <t>Működési kiadás</t>
  </si>
  <si>
    <t>Felhalmozási kiadás</t>
  </si>
  <si>
    <t>Költségvetési szervek</t>
  </si>
  <si>
    <t>Kiadás főösszege:</t>
  </si>
  <si>
    <t>Személyi juttatás</t>
  </si>
  <si>
    <t>Munkaadókat terhelő járulékok</t>
  </si>
  <si>
    <t>Dologi és egyéb folyó kiadások</t>
  </si>
  <si>
    <t>Ellátottak pénzbeli juttatása</t>
  </si>
  <si>
    <t>Egyéb működési célú kiadás</t>
  </si>
  <si>
    <t>Költségvetési működési kiadás összesen</t>
  </si>
  <si>
    <t>Felújítás</t>
  </si>
  <si>
    <t>Beruházás</t>
  </si>
  <si>
    <t>Egyéb felhalmozási kiadás</t>
  </si>
  <si>
    <t>Költségvetési felhalmozási kiadás összesen:</t>
  </si>
  <si>
    <t>Támogatási kölcsön visszatérülés</t>
  </si>
  <si>
    <t>Működés hitel + kamata</t>
  </si>
  <si>
    <t>Fejleszt. hitel + kamata</t>
  </si>
  <si>
    <t>Állami normatíva előleg visszafiz.</t>
  </si>
  <si>
    <t>Tartalék</t>
  </si>
  <si>
    <t>51-52</t>
  </si>
  <si>
    <t>54-57</t>
  </si>
  <si>
    <t>371-373</t>
  </si>
  <si>
    <t>125-182</t>
  </si>
  <si>
    <t>Önkormányzat</t>
  </si>
  <si>
    <t xml:space="preserve">Hétszínvirág Óvoda és Bölcsöde </t>
  </si>
  <si>
    <t>Nógrádsáp GAMESZ</t>
  </si>
  <si>
    <t>Mindösszesen</t>
  </si>
  <si>
    <t>Az önkormányzat összesített bevételei kiemelt előirányzatok szerint</t>
  </si>
  <si>
    <t>Működési bevétel</t>
  </si>
  <si>
    <t>Felhalmozási bevétel</t>
  </si>
  <si>
    <t>Bevétel főösszege:</t>
  </si>
  <si>
    <t>Önkormányzat működési támogatása</t>
  </si>
  <si>
    <t>Működési célú támogatás-- ÁTH-n belülről</t>
  </si>
  <si>
    <t>Közhatalmi bevétel</t>
  </si>
  <si>
    <t>Működési célra átvett pénzeszköz</t>
  </si>
  <si>
    <t>Költségvetési működési bevétel összesen</t>
  </si>
  <si>
    <t>Felhalmozási célú támogatás  ÁH-n belülről</t>
  </si>
  <si>
    <t>Felhalmozási  célú átvett pénzeszköz</t>
  </si>
  <si>
    <t>Költségvetési felhalmozási bevétel összesen</t>
  </si>
  <si>
    <t>Pénzmaradv. igénybevétel</t>
  </si>
  <si>
    <t>Működési hitel</t>
  </si>
  <si>
    <t>Fejlesztési hitel</t>
  </si>
  <si>
    <t>911-919</t>
  </si>
  <si>
    <t>94-95</t>
  </si>
  <si>
    <t xml:space="preserve"> </t>
  </si>
  <si>
    <t xml:space="preserve">                                                            </t>
  </si>
  <si>
    <t xml:space="preserve">                                           </t>
  </si>
  <si>
    <t xml:space="preserve">M i n d ö s s z  e s e n </t>
  </si>
  <si>
    <t>Intézményfinanszírozással korrigált bevétel a halmozódás  elkerülése miatt</t>
  </si>
  <si>
    <t>Óvodai intézményfinanszírozás</t>
  </si>
  <si>
    <t>GAMESZ intézményfinanszírozás</t>
  </si>
  <si>
    <t>Nettósítás utáni  összeg: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</si>
</sst>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 inden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_KVRENMUNKA" xfId="1" xr:uid="{9C340BF3-67E1-4115-BCB1-5F9D4A6CB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ECAA-0757-4070-8ACD-B43511F0CC74}">
  <dimension ref="A1:R29"/>
  <sheetViews>
    <sheetView tabSelected="1" workbookViewId="0">
      <selection activeCell="D3" sqref="D3"/>
    </sheetView>
  </sheetViews>
  <sheetFormatPr defaultRowHeight="14.4" x14ac:dyDescent="0.3"/>
  <cols>
    <col min="2" max="2" width="14.77734375" customWidth="1"/>
    <col min="3" max="3" width="11.109375" bestFit="1" customWidth="1"/>
    <col min="4" max="4" width="11.44140625" bestFit="1" customWidth="1"/>
    <col min="5" max="7" width="10.109375" bestFit="1" customWidth="1"/>
    <col min="9" max="9" width="11.109375" bestFit="1" customWidth="1"/>
    <col min="10" max="11" width="10.109375" bestFit="1" customWidth="1"/>
    <col min="13" max="13" width="11.109375" bestFit="1" customWidth="1"/>
    <col min="14" max="14" width="15.6640625" bestFit="1" customWidth="1"/>
  </cols>
  <sheetData>
    <row r="1" spans="1:18" x14ac:dyDescent="0.3">
      <c r="A1" s="1" t="s">
        <v>0</v>
      </c>
      <c r="B1" s="2"/>
      <c r="C1" s="3"/>
      <c r="D1" s="2"/>
      <c r="E1" s="2"/>
      <c r="F1" s="2"/>
      <c r="G1" s="2"/>
      <c r="H1" s="2"/>
      <c r="I1" s="3"/>
      <c r="J1" s="2"/>
      <c r="K1" s="2"/>
      <c r="L1" s="2"/>
      <c r="M1" s="2"/>
      <c r="N1" s="3"/>
      <c r="O1" s="2"/>
      <c r="P1" s="2"/>
      <c r="Q1" s="2"/>
      <c r="R1" s="2"/>
    </row>
    <row r="2" spans="1:18" x14ac:dyDescent="0.3">
      <c r="A2" s="1"/>
      <c r="B2" s="2"/>
      <c r="C2" s="3"/>
      <c r="D2" s="2"/>
      <c r="E2" s="2"/>
      <c r="F2" s="2"/>
      <c r="G2" s="2"/>
      <c r="H2" s="2"/>
      <c r="I2" s="3"/>
      <c r="J2" s="2"/>
      <c r="K2" s="2"/>
      <c r="L2" s="2"/>
      <c r="M2" s="2"/>
      <c r="N2" s="3"/>
      <c r="O2" s="2"/>
      <c r="P2" s="2"/>
      <c r="Q2" s="2"/>
      <c r="R2" s="2"/>
    </row>
    <row r="3" spans="1:18" x14ac:dyDescent="0.3">
      <c r="A3" s="1"/>
      <c r="B3" s="2"/>
      <c r="C3" s="3"/>
      <c r="D3" s="2"/>
      <c r="E3" s="2"/>
      <c r="F3" s="2"/>
      <c r="G3" s="2"/>
      <c r="H3" s="2"/>
      <c r="I3" s="3"/>
      <c r="J3" s="2"/>
      <c r="K3" s="2"/>
      <c r="L3" s="2"/>
      <c r="M3" s="2"/>
      <c r="N3" s="3"/>
      <c r="O3" s="2"/>
      <c r="P3" s="2"/>
      <c r="Q3" s="2"/>
      <c r="R3" s="2"/>
    </row>
    <row r="4" spans="1:18" x14ac:dyDescent="0.3">
      <c r="A4" s="1"/>
      <c r="B4" s="2"/>
      <c r="C4" s="3"/>
      <c r="D4" s="2"/>
      <c r="E4" s="2"/>
      <c r="F4" s="2"/>
      <c r="G4" s="2"/>
      <c r="H4" s="2"/>
      <c r="I4" s="3"/>
      <c r="J4" s="2"/>
      <c r="K4" s="2"/>
      <c r="L4" s="2"/>
      <c r="M4" s="2"/>
      <c r="N4" s="3"/>
      <c r="O4" s="2"/>
      <c r="P4" s="2"/>
      <c r="Q4" s="2"/>
      <c r="R4" s="2"/>
    </row>
    <row r="5" spans="1:18" x14ac:dyDescent="0.3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3">
      <c r="A7" s="1"/>
      <c r="B7" s="2"/>
      <c r="C7" s="3"/>
      <c r="D7" s="2"/>
      <c r="E7" s="2"/>
      <c r="F7" s="2"/>
      <c r="G7" s="2"/>
      <c r="H7" s="2"/>
      <c r="I7" s="3"/>
      <c r="J7" s="2"/>
      <c r="K7" s="2"/>
      <c r="L7" s="2"/>
      <c r="M7" s="2"/>
      <c r="N7" s="3" t="s">
        <v>2</v>
      </c>
      <c r="O7" s="2"/>
      <c r="P7" s="2"/>
      <c r="Q7" s="2"/>
      <c r="R7" s="3"/>
    </row>
    <row r="8" spans="1:18" x14ac:dyDescent="0.3">
      <c r="A8" s="5"/>
      <c r="B8" s="6"/>
      <c r="C8" s="7"/>
      <c r="D8" s="8" t="s">
        <v>3</v>
      </c>
      <c r="E8" s="8"/>
      <c r="F8" s="8"/>
      <c r="G8" s="8"/>
      <c r="H8" s="8"/>
      <c r="I8" s="8"/>
      <c r="J8" s="8" t="s">
        <v>4</v>
      </c>
      <c r="K8" s="8"/>
      <c r="L8" s="8"/>
      <c r="M8" s="8"/>
      <c r="N8" s="8"/>
      <c r="O8" s="6"/>
      <c r="P8" s="6"/>
      <c r="Q8" s="6"/>
      <c r="R8" s="6"/>
    </row>
    <row r="9" spans="1:18" ht="92.4" x14ac:dyDescent="0.3">
      <c r="A9" s="5"/>
      <c r="B9" s="9" t="s">
        <v>5</v>
      </c>
      <c r="C9" s="10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11" t="s">
        <v>15</v>
      </c>
      <c r="M9" s="7" t="s">
        <v>16</v>
      </c>
      <c r="N9" s="12" t="s">
        <v>17</v>
      </c>
      <c r="O9" s="12" t="s">
        <v>18</v>
      </c>
      <c r="P9" s="12" t="s">
        <v>19</v>
      </c>
      <c r="Q9" s="12" t="s">
        <v>20</v>
      </c>
      <c r="R9" s="12" t="s">
        <v>21</v>
      </c>
    </row>
    <row r="10" spans="1:18" x14ac:dyDescent="0.3">
      <c r="A10" s="5"/>
      <c r="B10" s="6"/>
      <c r="C10" s="7"/>
      <c r="D10" s="6" t="s">
        <v>22</v>
      </c>
      <c r="E10" s="6">
        <v>53</v>
      </c>
      <c r="F10" s="6" t="s">
        <v>23</v>
      </c>
      <c r="G10" s="6">
        <v>381</v>
      </c>
      <c r="H10" s="6" t="s">
        <v>24</v>
      </c>
      <c r="I10" s="7"/>
      <c r="J10" s="6" t="s">
        <v>25</v>
      </c>
      <c r="K10" s="6">
        <v>13</v>
      </c>
      <c r="L10" s="6">
        <v>18</v>
      </c>
      <c r="M10" s="7"/>
      <c r="N10" s="6">
        <v>432121</v>
      </c>
      <c r="O10" s="6">
        <v>19</v>
      </c>
      <c r="P10" s="6"/>
      <c r="Q10" s="6"/>
      <c r="R10" s="6">
        <v>19</v>
      </c>
    </row>
    <row r="11" spans="1:18" ht="26.4" x14ac:dyDescent="0.3">
      <c r="A11" s="5"/>
      <c r="B11" s="7" t="s">
        <v>26</v>
      </c>
      <c r="C11" s="7">
        <f>+I11+M11+R11+Q11</f>
        <v>182021870</v>
      </c>
      <c r="D11" s="6">
        <v>39745000</v>
      </c>
      <c r="E11" s="6">
        <v>4639000</v>
      </c>
      <c r="F11" s="6">
        <v>19392678</v>
      </c>
      <c r="G11" s="6">
        <v>6416000</v>
      </c>
      <c r="H11" s="6">
        <v>3310000</v>
      </c>
      <c r="I11" s="7">
        <f>SUM(D11:H11)</f>
        <v>73502678</v>
      </c>
      <c r="J11" s="6">
        <v>27956000</v>
      </c>
      <c r="K11" s="6">
        <v>72757000</v>
      </c>
      <c r="L11" s="6"/>
      <c r="M11" s="7">
        <f>SUM(L11+K11+J11)</f>
        <v>100713000</v>
      </c>
      <c r="N11" s="6">
        <v>0</v>
      </c>
      <c r="O11" s="6">
        <v>0</v>
      </c>
      <c r="P11" s="6"/>
      <c r="Q11" s="6">
        <v>2816192</v>
      </c>
      <c r="R11" s="6">
        <v>4990000</v>
      </c>
    </row>
    <row r="12" spans="1:18" ht="79.2" x14ac:dyDescent="0.3">
      <c r="A12" s="5"/>
      <c r="B12" s="7" t="s">
        <v>27</v>
      </c>
      <c r="C12" s="7">
        <f>+D12+E12+F12</f>
        <v>27121130</v>
      </c>
      <c r="D12" s="6">
        <v>22318000</v>
      </c>
      <c r="E12" s="6">
        <v>3558000</v>
      </c>
      <c r="F12" s="6">
        <v>1245130</v>
      </c>
      <c r="G12" s="6"/>
      <c r="H12" s="6"/>
      <c r="I12" s="7">
        <f>SUM(D12:H12)</f>
        <v>27121130</v>
      </c>
      <c r="J12" s="6"/>
      <c r="K12" s="6"/>
      <c r="L12" s="6"/>
      <c r="M12" s="7"/>
      <c r="N12" s="6"/>
      <c r="O12" s="6"/>
      <c r="P12" s="6"/>
      <c r="Q12" s="6"/>
      <c r="R12" s="6"/>
    </row>
    <row r="13" spans="1:18" ht="39.6" x14ac:dyDescent="0.3">
      <c r="A13" s="5"/>
      <c r="B13" s="7" t="s">
        <v>28</v>
      </c>
      <c r="C13" s="7">
        <f>+D13+E13+F13</f>
        <v>26254000</v>
      </c>
      <c r="D13" s="6">
        <v>9034000</v>
      </c>
      <c r="E13" s="6">
        <v>1454000</v>
      </c>
      <c r="F13" s="6">
        <v>15766000</v>
      </c>
      <c r="G13" s="6"/>
      <c r="H13" s="6"/>
      <c r="I13" s="7">
        <f>SUM(D13:H13)</f>
        <v>26254000</v>
      </c>
      <c r="J13" s="6"/>
      <c r="K13" s="6"/>
      <c r="L13" s="6"/>
      <c r="M13" s="7"/>
      <c r="N13" s="6"/>
      <c r="O13" s="6"/>
      <c r="P13" s="6"/>
      <c r="Q13" s="6"/>
      <c r="R13" s="6"/>
    </row>
    <row r="14" spans="1:18" ht="36" x14ac:dyDescent="0.3">
      <c r="A14" s="5"/>
      <c r="B14" s="9" t="s">
        <v>29</v>
      </c>
      <c r="C14" s="7">
        <f>SUM(C11:C13)</f>
        <v>235397000</v>
      </c>
      <c r="D14" s="7">
        <f t="shared" ref="D14:R14" si="0">SUM(D11:D13)</f>
        <v>71097000</v>
      </c>
      <c r="E14" s="7">
        <f t="shared" si="0"/>
        <v>9651000</v>
      </c>
      <c r="F14" s="7">
        <f t="shared" si="0"/>
        <v>36403808</v>
      </c>
      <c r="G14" s="7">
        <f t="shared" si="0"/>
        <v>6416000</v>
      </c>
      <c r="H14" s="7">
        <f t="shared" si="0"/>
        <v>3310000</v>
      </c>
      <c r="I14" s="7">
        <f t="shared" si="0"/>
        <v>126877808</v>
      </c>
      <c r="J14" s="7">
        <f t="shared" si="0"/>
        <v>27956000</v>
      </c>
      <c r="K14" s="7">
        <f t="shared" si="0"/>
        <v>72757000</v>
      </c>
      <c r="L14" s="7">
        <f t="shared" si="0"/>
        <v>0</v>
      </c>
      <c r="M14" s="7">
        <f t="shared" si="0"/>
        <v>100713000</v>
      </c>
      <c r="N14" s="7">
        <f t="shared" si="0"/>
        <v>0</v>
      </c>
      <c r="O14" s="7">
        <f t="shared" si="0"/>
        <v>0</v>
      </c>
      <c r="P14" s="7"/>
      <c r="Q14" s="7">
        <f>SUM(Q11:Q13)</f>
        <v>2816192</v>
      </c>
      <c r="R14" s="7">
        <f t="shared" si="0"/>
        <v>4990000</v>
      </c>
    </row>
    <row r="15" spans="1:18" x14ac:dyDescent="0.3">
      <c r="A15" s="1"/>
      <c r="B15" s="2"/>
      <c r="C15" s="3"/>
      <c r="D15" s="2"/>
      <c r="E15" s="2"/>
      <c r="F15" s="2"/>
      <c r="G15" s="2"/>
      <c r="H15" s="2"/>
      <c r="I15" s="3"/>
      <c r="J15" s="2"/>
      <c r="K15" s="2"/>
      <c r="L15" s="2"/>
      <c r="M15" s="2"/>
      <c r="N15" s="3"/>
      <c r="O15" s="2"/>
      <c r="P15" s="2"/>
      <c r="Q15" s="2"/>
      <c r="R15" s="2"/>
    </row>
    <row r="16" spans="1:18" x14ac:dyDescent="0.3">
      <c r="A16" s="1"/>
      <c r="B16" s="2"/>
      <c r="C16" s="3"/>
      <c r="D16" s="2"/>
      <c r="E16" s="2"/>
      <c r="F16" s="2"/>
      <c r="G16" s="2"/>
      <c r="H16" s="2"/>
      <c r="I16" s="3"/>
      <c r="J16" s="2"/>
      <c r="K16" s="2"/>
      <c r="L16" s="2"/>
      <c r="M16" s="2"/>
      <c r="N16" s="3"/>
      <c r="O16" s="2"/>
      <c r="P16" s="2"/>
      <c r="Q16" s="2"/>
      <c r="R16" s="2"/>
    </row>
    <row r="17" spans="1:18" x14ac:dyDescent="0.3">
      <c r="A17" s="4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">
      <c r="A18" s="1"/>
      <c r="B18" s="2"/>
      <c r="C18" s="3"/>
      <c r="D18" s="2"/>
      <c r="E18" s="2"/>
      <c r="F18" s="2"/>
      <c r="G18" s="2"/>
      <c r="H18" s="2"/>
      <c r="I18" s="3"/>
      <c r="J18" s="2"/>
      <c r="K18" s="2"/>
      <c r="L18" s="2"/>
      <c r="M18" s="2"/>
      <c r="N18" s="3" t="s">
        <v>2</v>
      </c>
      <c r="O18" s="2"/>
      <c r="P18" s="2"/>
      <c r="Q18" s="2"/>
      <c r="R18" s="2"/>
    </row>
    <row r="19" spans="1:18" x14ac:dyDescent="0.3">
      <c r="A19" s="5"/>
      <c r="B19" s="6"/>
      <c r="C19" s="7"/>
      <c r="D19" s="8" t="s">
        <v>31</v>
      </c>
      <c r="E19" s="8"/>
      <c r="F19" s="8"/>
      <c r="G19" s="8"/>
      <c r="H19" s="8"/>
      <c r="I19" s="8"/>
      <c r="J19" s="8" t="s">
        <v>32</v>
      </c>
      <c r="K19" s="8"/>
      <c r="L19" s="8"/>
      <c r="M19" s="8"/>
      <c r="N19" s="6"/>
      <c r="O19" s="6"/>
      <c r="P19" s="6"/>
      <c r="Q19" s="6"/>
      <c r="R19" s="6"/>
    </row>
    <row r="20" spans="1:18" ht="92.4" x14ac:dyDescent="0.3">
      <c r="A20" s="5"/>
      <c r="B20" s="9" t="s">
        <v>5</v>
      </c>
      <c r="C20" s="7" t="s">
        <v>33</v>
      </c>
      <c r="D20" s="7" t="s">
        <v>34</v>
      </c>
      <c r="E20" s="7" t="s">
        <v>35</v>
      </c>
      <c r="F20" s="7" t="s">
        <v>36</v>
      </c>
      <c r="G20" s="7" t="s">
        <v>31</v>
      </c>
      <c r="H20" s="7" t="s">
        <v>37</v>
      </c>
      <c r="I20" s="7" t="s">
        <v>38</v>
      </c>
      <c r="J20" s="12" t="s">
        <v>39</v>
      </c>
      <c r="K20" s="11" t="s">
        <v>32</v>
      </c>
      <c r="L20" s="11" t="s">
        <v>40</v>
      </c>
      <c r="M20" s="7" t="s">
        <v>41</v>
      </c>
      <c r="N20" s="12" t="s">
        <v>42</v>
      </c>
      <c r="O20" s="12" t="s">
        <v>43</v>
      </c>
      <c r="P20" s="7"/>
      <c r="Q20" s="11" t="s">
        <v>44</v>
      </c>
      <c r="R20" s="11"/>
    </row>
    <row r="21" spans="1:18" x14ac:dyDescent="0.3">
      <c r="A21" s="5"/>
      <c r="B21" s="7"/>
      <c r="C21" s="7"/>
      <c r="D21" s="6">
        <v>464</v>
      </c>
      <c r="E21" s="6"/>
      <c r="F21" s="6" t="s">
        <v>45</v>
      </c>
      <c r="G21" s="6">
        <v>92</v>
      </c>
      <c r="H21" s="6" t="s">
        <v>46</v>
      </c>
      <c r="I21" s="7"/>
      <c r="J21" s="6">
        <v>93</v>
      </c>
      <c r="K21" s="6">
        <v>465</v>
      </c>
      <c r="L21" s="6"/>
      <c r="M21" s="7"/>
      <c r="N21" s="6">
        <v>1943</v>
      </c>
      <c r="O21" s="6">
        <v>451</v>
      </c>
      <c r="P21" s="6"/>
      <c r="Q21" s="6"/>
      <c r="R21" s="6">
        <v>43141</v>
      </c>
    </row>
    <row r="22" spans="1:18" ht="26.4" x14ac:dyDescent="0.3">
      <c r="A22" s="5"/>
      <c r="B22" s="7" t="s">
        <v>26</v>
      </c>
      <c r="C22" s="7">
        <f>SUM(I22+N22)+M22</f>
        <v>228663000</v>
      </c>
      <c r="D22" s="13">
        <v>79483801</v>
      </c>
      <c r="E22" s="6">
        <v>21730000</v>
      </c>
      <c r="F22" s="6">
        <v>7799000</v>
      </c>
      <c r="G22" s="6">
        <v>4472199</v>
      </c>
      <c r="H22" s="6">
        <v>0</v>
      </c>
      <c r="I22" s="7">
        <f>SUM(D22:H22)</f>
        <v>113485000</v>
      </c>
      <c r="J22" s="6"/>
      <c r="K22" s="6">
        <v>5000000</v>
      </c>
      <c r="L22" s="6"/>
      <c r="M22" s="7">
        <f>SUM(K22+L22)</f>
        <v>5000000</v>
      </c>
      <c r="N22" s="6">
        <v>110178000</v>
      </c>
      <c r="O22" s="6"/>
      <c r="P22" s="6"/>
      <c r="Q22" s="6"/>
      <c r="R22" s="6"/>
    </row>
    <row r="23" spans="1:18" ht="79.2" x14ac:dyDescent="0.3">
      <c r="A23" s="5"/>
      <c r="B23" s="7" t="s">
        <v>27</v>
      </c>
      <c r="C23" s="7">
        <f>SUM(I23)</f>
        <v>27121130</v>
      </c>
      <c r="D23" s="6">
        <v>27121130</v>
      </c>
      <c r="E23" s="6" t="s">
        <v>47</v>
      </c>
      <c r="F23" s="6"/>
      <c r="G23" s="6" t="s">
        <v>48</v>
      </c>
      <c r="H23" s="6"/>
      <c r="I23" s="7">
        <f>SUM(D23:H23)</f>
        <v>27121130</v>
      </c>
      <c r="J23" s="6"/>
      <c r="K23" s="6"/>
      <c r="L23" s="6"/>
      <c r="M23" s="7"/>
      <c r="N23" s="6" t="s">
        <v>49</v>
      </c>
      <c r="O23" s="6"/>
      <c r="P23" s="6"/>
      <c r="Q23" s="6"/>
      <c r="R23" s="7"/>
    </row>
    <row r="24" spans="1:18" ht="39.6" x14ac:dyDescent="0.3">
      <c r="A24" s="5"/>
      <c r="B24" s="7" t="s">
        <v>28</v>
      </c>
      <c r="C24" s="7">
        <f>SUM(I24+N24)</f>
        <v>26254000</v>
      </c>
      <c r="D24" s="6">
        <v>19520000</v>
      </c>
      <c r="E24" s="6"/>
      <c r="F24" s="6"/>
      <c r="G24" s="6">
        <v>6734000</v>
      </c>
      <c r="H24" s="6"/>
      <c r="I24" s="7">
        <f>SUM(D24:H24)</f>
        <v>26254000</v>
      </c>
      <c r="J24" s="6"/>
      <c r="K24" s="6"/>
      <c r="L24" s="6"/>
      <c r="M24" s="7"/>
      <c r="N24" s="6"/>
      <c r="O24" s="6"/>
      <c r="P24" s="6"/>
      <c r="Q24" s="6"/>
      <c r="R24" s="7"/>
    </row>
    <row r="25" spans="1:18" ht="39.6" x14ac:dyDescent="0.3">
      <c r="A25" s="5"/>
      <c r="B25" s="14" t="s">
        <v>50</v>
      </c>
      <c r="C25" s="14">
        <f t="shared" ref="C25:I25" si="1">SUM(C22:C24)</f>
        <v>282038130</v>
      </c>
      <c r="D25" s="14">
        <f t="shared" si="1"/>
        <v>126124931</v>
      </c>
      <c r="E25" s="14">
        <f t="shared" si="1"/>
        <v>21730000</v>
      </c>
      <c r="F25" s="14">
        <f t="shared" si="1"/>
        <v>7799000</v>
      </c>
      <c r="G25" s="14">
        <f t="shared" si="1"/>
        <v>11206199</v>
      </c>
      <c r="H25" s="14">
        <f t="shared" si="1"/>
        <v>0</v>
      </c>
      <c r="I25" s="14">
        <f t="shared" si="1"/>
        <v>166860130</v>
      </c>
      <c r="J25" s="14">
        <v>0</v>
      </c>
      <c r="K25" s="14">
        <v>0</v>
      </c>
      <c r="L25" s="14">
        <f>SUM(L22:L24)</f>
        <v>0</v>
      </c>
      <c r="M25" s="14">
        <f>SUM(M22:M24)</f>
        <v>5000000</v>
      </c>
      <c r="N25" s="14">
        <f>SUM(N22:N24)</f>
        <v>110178000</v>
      </c>
      <c r="O25" s="14"/>
      <c r="P25" s="14"/>
      <c r="Q25" s="14"/>
      <c r="R25" s="14"/>
    </row>
    <row r="26" spans="1:18" ht="118.8" x14ac:dyDescent="0.3">
      <c r="A26" s="5"/>
      <c r="B26" s="7" t="s">
        <v>51</v>
      </c>
      <c r="C26" s="7"/>
      <c r="D26" s="6"/>
      <c r="E26" s="6"/>
      <c r="F26" s="6"/>
      <c r="G26" s="6"/>
      <c r="H26" s="6"/>
      <c r="I26" s="7"/>
      <c r="J26" s="6"/>
      <c r="K26" s="6"/>
      <c r="L26" s="6"/>
      <c r="M26" s="7"/>
      <c r="N26" s="6"/>
      <c r="O26" s="6"/>
      <c r="P26" s="6"/>
      <c r="Q26" s="6"/>
      <c r="R26" s="6"/>
    </row>
    <row r="27" spans="1:18" ht="52.8" x14ac:dyDescent="0.3">
      <c r="A27" s="5"/>
      <c r="B27" s="7" t="s">
        <v>52</v>
      </c>
      <c r="C27" s="7">
        <v>-27121130</v>
      </c>
      <c r="D27" s="6"/>
      <c r="E27" s="6"/>
      <c r="F27" s="6"/>
      <c r="G27" s="6"/>
      <c r="H27" s="6"/>
      <c r="I27" s="7"/>
      <c r="J27" s="6"/>
      <c r="K27" s="6"/>
      <c r="L27" s="6"/>
      <c r="M27" s="7"/>
      <c r="N27" s="6"/>
      <c r="O27" s="6"/>
      <c r="P27" s="6"/>
      <c r="Q27" s="6"/>
      <c r="R27" s="6"/>
    </row>
    <row r="28" spans="1:18" ht="52.8" x14ac:dyDescent="0.3">
      <c r="A28" s="5"/>
      <c r="B28" s="7" t="s">
        <v>53</v>
      </c>
      <c r="C28" s="7">
        <v>-19520000</v>
      </c>
      <c r="D28" s="6"/>
      <c r="E28" s="6"/>
      <c r="F28" s="6"/>
      <c r="G28" s="6"/>
      <c r="H28" s="6"/>
      <c r="I28" s="7"/>
      <c r="J28" s="6"/>
      <c r="K28" s="6"/>
      <c r="L28" s="6"/>
      <c r="M28" s="7"/>
      <c r="N28" s="6"/>
      <c r="O28" s="6"/>
      <c r="P28" s="6"/>
      <c r="Q28" s="6"/>
      <c r="R28" s="6"/>
    </row>
    <row r="29" spans="1:18" ht="72" x14ac:dyDescent="0.3">
      <c r="A29" s="5"/>
      <c r="B29" s="15" t="s">
        <v>54</v>
      </c>
      <c r="C29" s="14">
        <f>SUM(C25:C28)</f>
        <v>235397000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</sheetData>
  <mergeCells count="6">
    <mergeCell ref="A5:R5"/>
    <mergeCell ref="D8:I8"/>
    <mergeCell ref="J8:N8"/>
    <mergeCell ref="A17:R17"/>
    <mergeCell ref="D19:I19"/>
    <mergeCell ref="J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2021-03-19T10:58:39Z</dcterms:created>
  <dcterms:modified xsi:type="dcterms:W3CDTF">2021-03-19T10:59:49Z</dcterms:modified>
</cp:coreProperties>
</file>