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13919793-2CFA-4CF7-A197-F6B953531B3C}" xr6:coauthVersionLast="40" xr6:coauthVersionMax="40" xr10:uidLastSave="{00000000-0000-0000-0000-000000000000}"/>
  <bookViews>
    <workbookView xWindow="0" yWindow="0" windowWidth="20490" windowHeight="7245" xr2:uid="{F0951C16-6EEF-4124-B5C3-B2842E1F2C8C}"/>
  </bookViews>
  <sheets>
    <sheet name="5.sz. tájékoztat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42" i="1"/>
  <c r="B41" i="1"/>
  <c r="B37" i="1"/>
  <c r="B36" i="1"/>
  <c r="B35" i="1"/>
  <c r="B32" i="1"/>
  <c r="B31" i="1"/>
  <c r="B30" i="1"/>
  <c r="B29" i="1"/>
  <c r="B28" i="1"/>
  <c r="B23" i="1"/>
  <c r="B26" i="1" s="1"/>
  <c r="B22" i="1"/>
  <c r="B18" i="1"/>
  <c r="B21" i="1" s="1"/>
  <c r="B49" i="1" l="1"/>
</calcChain>
</file>

<file path=xl/sharedStrings.xml><?xml version="1.0" encoding="utf-8"?>
<sst xmlns="http://schemas.openxmlformats.org/spreadsheetml/2006/main" count="45" uniqueCount="45">
  <si>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</si>
  <si>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</si>
  <si>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</si>
  <si>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</si>
  <si>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</si>
  <si>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</si>
  <si>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</si>
  <si>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</si>
  <si>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</si>
  <si>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</si>
  <si>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</si>
  <si>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</si>
  <si>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</si>
  <si>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</si>
  <si>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</si>
  <si>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</si>
  <si>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</si>
  <si>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</si>
  <si>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</si>
  <si>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</si>
  <si>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</si>
  <si>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</si>
  <si>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</si>
  <si>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</si>
  <si>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</si>
  <si>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</si>
  <si>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</si>
  <si>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</si>
  <si>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</si>
  <si>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</si>
  <si>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</si>
  <si>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</si>
  <si>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</si>
  <si>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</si>
  <si>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</si>
  <si>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</si>
  <si>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</si>
  <si>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</si>
  <si>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</si>
  <si>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</si>
  <si>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</si>
  <si>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</si>
  <si>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Könyvtári érdekeltségnövelő támogatás</t>
  </si>
  <si>
    <t>Téli rezsicsökkentés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</si>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</sst>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20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15" fillId="0" borderId="2" xfId="2" applyFont="1" applyBorder="1"/>
    <xf numFmtId="3" fontId="15" fillId="0" borderId="11" xfId="1" applyNumberFormat="1" applyFont="1" applyBorder="1" applyAlignment="1">
      <alignment horizontal="right" indent="2"/>
    </xf>
    <xf numFmtId="0" fontId="16" fillId="0" borderId="10" xfId="2" applyFont="1" applyBorder="1" applyAlignment="1">
      <alignment wrapText="1"/>
    </xf>
    <xf numFmtId="3" fontId="10" fillId="0" borderId="12" xfId="1" applyNumberFormat="1" applyFont="1" applyBorder="1" applyAlignment="1">
      <alignment horizontal="right" indent="2"/>
    </xf>
    <xf numFmtId="0" fontId="17" fillId="0" borderId="8" xfId="2" applyFont="1" applyBorder="1" applyAlignment="1">
      <alignment wrapText="1"/>
    </xf>
    <xf numFmtId="3" fontId="17" fillId="0" borderId="9" xfId="1" applyNumberFormat="1" applyFont="1" applyBorder="1" applyAlignment="1">
      <alignment horizontal="right" indent="2"/>
    </xf>
    <xf numFmtId="0" fontId="17" fillId="0" borderId="10" xfId="2" applyFont="1" applyBorder="1" applyAlignment="1">
      <alignment wrapText="1"/>
    </xf>
    <xf numFmtId="3" fontId="17" fillId="0" borderId="12" xfId="1" applyNumberFormat="1" applyFont="1" applyBorder="1" applyAlignment="1">
      <alignment horizontal="right" indent="2"/>
    </xf>
    <xf numFmtId="0" fontId="17" fillId="0" borderId="13" xfId="2" applyFont="1" applyBorder="1" applyAlignment="1">
      <alignment wrapText="1"/>
    </xf>
    <xf numFmtId="3" fontId="17" fillId="0" borderId="11" xfId="1" applyNumberFormat="1" applyFont="1" applyBorder="1" applyAlignment="1">
      <alignment horizontal="right" indent="2"/>
    </xf>
    <xf numFmtId="0" fontId="17" fillId="0" borderId="13" xfId="2" applyFont="1" applyBorder="1"/>
    <xf numFmtId="3" fontId="17" fillId="0" borderId="11" xfId="2" applyNumberFormat="1" applyFont="1" applyBorder="1" applyAlignment="1">
      <alignment horizontal="right" indent="2"/>
    </xf>
    <xf numFmtId="0" fontId="17" fillId="0" borderId="10" xfId="2" applyFont="1" applyBorder="1"/>
    <xf numFmtId="3" fontId="17" fillId="0" borderId="12" xfId="2" applyNumberFormat="1" applyFont="1" applyBorder="1" applyAlignment="1">
      <alignment horizontal="right" indent="2"/>
    </xf>
    <xf numFmtId="0" fontId="17" fillId="0" borderId="3" xfId="2" applyFont="1" applyBorder="1"/>
    <xf numFmtId="3" fontId="18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9" fillId="0" borderId="14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3EDF713B-4E18-49E1-B330-D61F2767C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A978-BDF6-4838-A210-9B3564C792D1}">
  <sheetPr codeName="Munka33"/>
  <dimension ref="A1:C49"/>
  <sheetViews>
    <sheetView tabSelected="1" view="pageLayout" zoomScale="85" zoomScaleNormal="85" zoomScalePageLayoutView="85" workbookViewId="0">
      <selection activeCell="A3" sqref="A3:B3"/>
    </sheetView>
  </sheetViews>
  <sheetFormatPr defaultColWidth="10.6640625" defaultRowHeight="12.75" x14ac:dyDescent="0.2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3" ht="39" customHeight="1" x14ac:dyDescent="0.25">
      <c r="A17" s="19" t="s">
        <v>12</v>
      </c>
      <c r="B17" s="18">
        <v>140250</v>
      </c>
    </row>
    <row r="18" spans="1:3" ht="39" customHeight="1" x14ac:dyDescent="0.3">
      <c r="A18" s="17" t="s">
        <v>13</v>
      </c>
      <c r="B18" s="20">
        <f>SUM(B10:B11)</f>
        <v>225807223</v>
      </c>
    </row>
    <row r="19" spans="1:3" ht="39" customHeight="1" x14ac:dyDescent="0.3">
      <c r="A19" s="19" t="s">
        <v>14</v>
      </c>
      <c r="B19" s="21">
        <v>534048</v>
      </c>
    </row>
    <row r="20" spans="1:3" ht="39" customHeight="1" x14ac:dyDescent="0.25">
      <c r="A20" s="19" t="s">
        <v>15</v>
      </c>
      <c r="B20" s="18">
        <v>2048700</v>
      </c>
    </row>
    <row r="21" spans="1:3" ht="39" customHeight="1" x14ac:dyDescent="0.3">
      <c r="A21" s="22" t="s">
        <v>16</v>
      </c>
      <c r="B21" s="20">
        <f>SUM(B18:B20)</f>
        <v>228389971</v>
      </c>
    </row>
    <row r="22" spans="1:3" ht="36" customHeight="1" x14ac:dyDescent="0.25">
      <c r="A22" s="23" t="s">
        <v>17</v>
      </c>
      <c r="B22" s="18">
        <f>185945400+735168+1914900</f>
        <v>188595468</v>
      </c>
    </row>
    <row r="23" spans="1:3" ht="30.75" customHeight="1" x14ac:dyDescent="0.25">
      <c r="A23" s="24" t="s">
        <v>18</v>
      </c>
      <c r="B23" s="18">
        <f>29847734+354033</f>
        <v>30201767</v>
      </c>
    </row>
    <row r="24" spans="1:3" ht="30.75" customHeight="1" x14ac:dyDescent="0.25">
      <c r="A24" s="23" t="s">
        <v>19</v>
      </c>
      <c r="B24" s="18">
        <v>0</v>
      </c>
    </row>
    <row r="25" spans="1:3" ht="30.75" customHeight="1" x14ac:dyDescent="0.25">
      <c r="A25" s="23" t="s">
        <v>20</v>
      </c>
      <c r="B25" s="18">
        <v>8941000</v>
      </c>
    </row>
    <row r="26" spans="1:3" ht="31.5" customHeight="1" x14ac:dyDescent="0.3">
      <c r="A26" s="25" t="s">
        <v>21</v>
      </c>
      <c r="B26" s="20">
        <f>SUM(B22:B25)</f>
        <v>227738235</v>
      </c>
    </row>
    <row r="27" spans="1:3" ht="31.5" customHeight="1" x14ac:dyDescent="0.25">
      <c r="A27" s="26" t="s">
        <v>22</v>
      </c>
      <c r="B27" s="18">
        <v>126991000</v>
      </c>
    </row>
    <row r="28" spans="1:3" ht="28.5" customHeight="1" x14ac:dyDescent="0.25">
      <c r="A28" s="27" t="s">
        <v>23</v>
      </c>
      <c r="B28" s="18">
        <f>65060600+553600-2970000</f>
        <v>62644200</v>
      </c>
    </row>
    <row r="29" spans="1:3" ht="60" customHeight="1" x14ac:dyDescent="0.25">
      <c r="A29" s="28" t="s">
        <v>24</v>
      </c>
      <c r="B29" s="18">
        <f>119410000-19936000+17088000+12667000</f>
        <v>129229000</v>
      </c>
      <c r="C29" s="29"/>
    </row>
    <row r="30" spans="1:3" ht="23.25" customHeight="1" x14ac:dyDescent="0.25">
      <c r="A30" s="30" t="s">
        <v>25</v>
      </c>
      <c r="B30" s="18">
        <f>53048000+7543000</f>
        <v>60591000</v>
      </c>
    </row>
    <row r="31" spans="1:3" ht="20.25" customHeight="1" x14ac:dyDescent="0.25">
      <c r="A31" s="27" t="s">
        <v>26</v>
      </c>
      <c r="B31" s="18">
        <f>85612285+8371854</f>
        <v>93984139</v>
      </c>
    </row>
    <row r="32" spans="1:3" ht="26.25" customHeight="1" x14ac:dyDescent="0.25">
      <c r="A32" s="31" t="s">
        <v>27</v>
      </c>
      <c r="B32" s="18">
        <f>53749860+246240</f>
        <v>53996100</v>
      </c>
    </row>
    <row r="33" spans="1:3" ht="26.25" customHeight="1" x14ac:dyDescent="0.25">
      <c r="A33" s="31" t="s">
        <v>28</v>
      </c>
      <c r="B33" s="18">
        <v>17676000</v>
      </c>
    </row>
    <row r="34" spans="1:3" ht="26.25" customHeight="1" x14ac:dyDescent="0.25">
      <c r="A34" s="31" t="s">
        <v>29</v>
      </c>
      <c r="B34" s="18">
        <v>36514600</v>
      </c>
    </row>
    <row r="35" spans="1:3" ht="26.25" customHeight="1" x14ac:dyDescent="0.25">
      <c r="A35" s="31" t="s">
        <v>30</v>
      </c>
      <c r="B35" s="18">
        <f>7902000-10000</f>
        <v>7892000</v>
      </c>
    </row>
    <row r="36" spans="1:3" ht="34.5" customHeight="1" x14ac:dyDescent="0.3">
      <c r="A36" s="25" t="s">
        <v>31</v>
      </c>
      <c r="B36" s="20">
        <f>SUM(B27:B35)</f>
        <v>589518039</v>
      </c>
      <c r="C36" s="32"/>
    </row>
    <row r="37" spans="1:3" ht="27.75" customHeight="1" x14ac:dyDescent="0.2">
      <c r="A37" s="33" t="s">
        <v>32</v>
      </c>
      <c r="B37" s="34">
        <f>B38+B39</f>
        <v>28744040</v>
      </c>
    </row>
    <row r="38" spans="1:3" ht="30" customHeight="1" x14ac:dyDescent="0.25">
      <c r="A38" s="35" t="s">
        <v>33</v>
      </c>
      <c r="B38" s="36">
        <v>12622000</v>
      </c>
    </row>
    <row r="39" spans="1:3" ht="30" customHeight="1" x14ac:dyDescent="0.25">
      <c r="A39" s="35" t="s">
        <v>34</v>
      </c>
      <c r="B39" s="36">
        <v>16122040</v>
      </c>
    </row>
    <row r="40" spans="1:3" ht="30" customHeight="1" x14ac:dyDescent="0.25">
      <c r="A40" s="37" t="s">
        <v>35</v>
      </c>
      <c r="B40" s="38">
        <v>1309600</v>
      </c>
    </row>
    <row r="41" spans="1:3" ht="30" customHeight="1" x14ac:dyDescent="0.25">
      <c r="A41" s="37" t="s">
        <v>36</v>
      </c>
      <c r="B41" s="38">
        <f>4545780+305691</f>
        <v>4851471</v>
      </c>
    </row>
    <row r="42" spans="1:3" ht="30" customHeight="1" x14ac:dyDescent="0.25">
      <c r="A42" s="37" t="s">
        <v>37</v>
      </c>
      <c r="B42" s="38">
        <f>4848800+945516+203748-534048-538657</f>
        <v>4925359</v>
      </c>
    </row>
    <row r="43" spans="1:3" ht="30" customHeight="1" x14ac:dyDescent="0.25">
      <c r="A43" s="39" t="s">
        <v>38</v>
      </c>
      <c r="B43" s="40">
        <f>56020415+715086+9672244</f>
        <v>66407745</v>
      </c>
    </row>
    <row r="44" spans="1:3" ht="30" customHeight="1" x14ac:dyDescent="0.25">
      <c r="A44" s="41" t="s">
        <v>39</v>
      </c>
      <c r="B44" s="42">
        <v>94274</v>
      </c>
    </row>
    <row r="45" spans="1:3" ht="31.5" customHeight="1" x14ac:dyDescent="0.25">
      <c r="A45" s="43" t="s">
        <v>40</v>
      </c>
      <c r="B45" s="44">
        <f>5914790-5914790</f>
        <v>0</v>
      </c>
    </row>
    <row r="46" spans="1:3" ht="31.5" customHeight="1" x14ac:dyDescent="0.25">
      <c r="A46" s="45" t="s">
        <v>41</v>
      </c>
      <c r="B46" s="46">
        <v>7776398</v>
      </c>
    </row>
    <row r="47" spans="1:3" ht="31.5" customHeight="1" x14ac:dyDescent="0.25">
      <c r="A47" s="45" t="s">
        <v>42</v>
      </c>
      <c r="B47" s="46">
        <v>1398336</v>
      </c>
    </row>
    <row r="48" spans="1:3" ht="31.5" customHeight="1" thickBot="1" x14ac:dyDescent="0.3">
      <c r="A48" s="47" t="s">
        <v>43</v>
      </c>
      <c r="B48" s="48">
        <v>7332000</v>
      </c>
    </row>
    <row r="49" spans="1:2" ht="19.5" thickBot="1" x14ac:dyDescent="0.35">
      <c r="A49" s="49" t="s">
        <v>44</v>
      </c>
      <c r="B49" s="50">
        <f>SUM(B37+B36+B26+B21+B41+B42+B43+B45)+B46+B44+B40+B48+B47</f>
        <v>1168485468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28/2018.(XII.20.)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2018-12-20T14:50:20Z</dcterms:created>
  <dcterms:modified xsi:type="dcterms:W3CDTF">2018-12-20T14:50:21Z</dcterms:modified>
</cp:coreProperties>
</file>