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1" activeTab="3"/>
  </bookViews>
  <sheets>
    <sheet name="1.összevont mérleg" sheetId="1" r:id="rId1"/>
    <sheet name="2. bev. rend." sheetId="2" r:id="rId2"/>
    <sheet name="2.a kiadás rend." sheetId="3" r:id="rId3"/>
    <sheet name="5. létszá." sheetId="4" r:id="rId4"/>
    <sheet name="hivatal(tájék)" sheetId="5" r:id="rId5"/>
    <sheet name="KÖZÖS HIV.(tájék.)" sheetId="6" r:id="rId6"/>
    <sheet name="szoc.(tájék.)" sheetId="7" r:id="rId7"/>
  </sheets>
  <externalReferences>
    <externalReference r:id="rId10"/>
  </externalReferences>
  <definedNames>
    <definedName name="_xlnm.Print_Area" localSheetId="0">'1.összevont mérleg'!$A$1:$I$58</definedName>
    <definedName name="_xlnm.Print_Area" localSheetId="1">'2. bev. rend.'!$A$1:$H$82</definedName>
    <definedName name="_xlnm.Print_Area" localSheetId="2">'2.a kiadás rend.'!$A$1:$H$163</definedName>
  </definedNames>
  <calcPr fullCalcOnLoad="1"/>
</workbook>
</file>

<file path=xl/sharedStrings.xml><?xml version="1.0" encoding="utf-8"?>
<sst xmlns="http://schemas.openxmlformats.org/spreadsheetml/2006/main" count="616" uniqueCount="408">
  <si>
    <r>
      <t xml:space="preserve">Kunszállás Község Önkormányzata 2013. évi </t>
    </r>
    <r>
      <rPr>
        <b/>
        <u val="single"/>
        <sz val="11"/>
        <color indexed="8"/>
        <rFont val="Times New Roman"/>
        <family val="1"/>
      </rPr>
      <t>összevont</t>
    </r>
    <r>
      <rPr>
        <b/>
        <sz val="11"/>
        <color indexed="8"/>
        <rFont val="Times New Roman"/>
        <family val="1"/>
      </rPr>
      <t xml:space="preserve"> költségvetési mérlege közgazdasági tagolásban</t>
    </r>
  </si>
  <si>
    <t>adatok ezer Ft-ban</t>
  </si>
  <si>
    <t>Sorszám</t>
  </si>
  <si>
    <t>BEVÉTELEK</t>
  </si>
  <si>
    <t>KIADÁSOK</t>
  </si>
  <si>
    <t>Megnevezés</t>
  </si>
  <si>
    <t>2013. évi tervezett előirányzat</t>
  </si>
  <si>
    <t>I. Működési költségvetés</t>
  </si>
  <si>
    <t>1. Közhatalmi bevételek</t>
  </si>
  <si>
    <t>1. Személyi juttatások</t>
  </si>
  <si>
    <t>2. Intézményi működési bevételek</t>
  </si>
  <si>
    <t>2. Munkaadókat terhelő járulékok és szociális hozzájárulási adó</t>
  </si>
  <si>
    <t>3. Önkormányzatok sajátos működési bevételei</t>
  </si>
  <si>
    <t>3. Dologi kiadások</t>
  </si>
  <si>
    <t>3.1. Helyi adók</t>
  </si>
  <si>
    <t>4. Ellátottak pénzbeli juttatásai</t>
  </si>
  <si>
    <t>3.2. Átengedett központi adók</t>
  </si>
  <si>
    <t>5. Egyéb működési kiadások</t>
  </si>
  <si>
    <t>3.3. Bírságok, pótlékok és egyéb sajátos bevételek</t>
  </si>
  <si>
    <t>5.1. Támogatásértékű működési kiadás</t>
  </si>
  <si>
    <t>4. Működési támogatások</t>
  </si>
  <si>
    <t>5.2. Működési célú pénzeszközátadás</t>
  </si>
  <si>
    <t>4.1. Települési önkormányzatok működésnek általános támogatása</t>
  </si>
  <si>
    <t>5.3. Szociálpolitikai ellátások és egyéb juttatások</t>
  </si>
  <si>
    <t>4.2. Köznevelési feladatok támogatása</t>
  </si>
  <si>
    <t>5.4. Előző évi működési célú maradvány átadás</t>
  </si>
  <si>
    <t>4.3. Szociális és gyermekjóléti feladatok támogatása</t>
  </si>
  <si>
    <t>5.5. Működési célú kölcsön nyújtása</t>
  </si>
  <si>
    <t>4.4. Kulturális feladatok támogatása</t>
  </si>
  <si>
    <t>6. Tartalékok működési célra</t>
  </si>
  <si>
    <t>4.5. Központosított előirányzatok</t>
  </si>
  <si>
    <t>5. Egyéb működési bevételek</t>
  </si>
  <si>
    <t>5.1. Támogatásértékű működési bevételek</t>
  </si>
  <si>
    <t xml:space="preserve"> - ebből OEP-től átvett pénzeszköz</t>
  </si>
  <si>
    <t>5.2. Működési célú pénzeszköz átvétel</t>
  </si>
  <si>
    <t>5.3. Előző évi működési célú maradvány átvétel</t>
  </si>
  <si>
    <t>5.4. Előző évi költségvetési kiegészítés, visszatérülés</t>
  </si>
  <si>
    <t>5.5. Működési célú kölcsön visszatérülése</t>
  </si>
  <si>
    <t>II. Felhalmozási költségvetés</t>
  </si>
  <si>
    <t>1. Felhalmozási saját bevételek</t>
  </si>
  <si>
    <t>1. Beruházási kiadások</t>
  </si>
  <si>
    <t>1.1. Tárgyi eszközök, immateriális javak értékesítése</t>
  </si>
  <si>
    <t>2. Felújítások</t>
  </si>
  <si>
    <t>1.2. Önkormányzatok sajátos felhalmozási és tőke bevételei</t>
  </si>
  <si>
    <t>3. Egyéb felhalmozási kiadások</t>
  </si>
  <si>
    <t>1.3. Pénzügyi befektetések bevételei</t>
  </si>
  <si>
    <t>3.1. Támogatásértékű felhalmozási kiadás</t>
  </si>
  <si>
    <t>2. Felhalmozási támogatások</t>
  </si>
  <si>
    <t>3.2. Felhalmozási célú pénzeszközátadás</t>
  </si>
  <si>
    <t>2.1. Központosított előirányzatból felhalmozási célú támogatás</t>
  </si>
  <si>
    <t>3.3. Előző évi felhalmozási célú maradvány átadás</t>
  </si>
  <si>
    <t>2.2. Fejlesztési célú támogatások</t>
  </si>
  <si>
    <t>3.4. Befektetések és értékpapírok</t>
  </si>
  <si>
    <t>3. Egyéb felhalmozási bevételek</t>
  </si>
  <si>
    <t>3.5. Felhalmozási célú kölcsön nyújtása</t>
  </si>
  <si>
    <t>3.1. Támogatásértékű felhalmozási  bevételek</t>
  </si>
  <si>
    <t>4. Tartalékok felhalmozási célra</t>
  </si>
  <si>
    <t>3.2. Felhalmozási célú pénzeszköz átvétel</t>
  </si>
  <si>
    <t>3.3. Előző évi felhalmozási célú maradvány átvétel</t>
  </si>
  <si>
    <t>3.4. Felhalmozási célú kölcsön visszatérülése</t>
  </si>
  <si>
    <t>A/ TÁRGYÉVI KÖLTSÉGVETÉSI BEVÉTELEK</t>
  </si>
  <si>
    <t>A/ TÁRGYÉVI KÖLTSÉGVETÉSI KIADÁSOK</t>
  </si>
  <si>
    <t>Működési célú finanszírozási kiadás</t>
  </si>
  <si>
    <t>Felhalmozási célú  finanszírozási kiadás</t>
  </si>
  <si>
    <t>B/ FINANSZÍROZÁSI CÉLÚ KIADÁSOK</t>
  </si>
  <si>
    <t>A HIÁNY FINANSZÍROZÁSÁNAK MÓDJA 
/FINANSZÍROZÁSI BEVÉTELEK/</t>
  </si>
  <si>
    <t xml:space="preserve">TÁRGYÉVI KÖLTSÉGVETÉSI BEVÉTELEK ÉS A KIADÁSOK EGYENLEGE </t>
  </si>
  <si>
    <t>B/ BELSŐ FORRÁSBÓL</t>
  </si>
  <si>
    <t xml:space="preserve">  - működési célú</t>
  </si>
  <si>
    <t>1. Pénzmaradvány igénybevétele működési célra</t>
  </si>
  <si>
    <t xml:space="preserve">  - felhalmozási célú</t>
  </si>
  <si>
    <t>2. Pénzmaradvány igénybevétele felhalmozási célra</t>
  </si>
  <si>
    <t>C/ KÜLSŐ FORRÁSBÓL</t>
  </si>
  <si>
    <t>1. Működési célú finanszírozási bevétel</t>
  </si>
  <si>
    <t>2. Felhalmozási célú finanszírozási bevétel</t>
  </si>
  <si>
    <t>BEVÉTELEK ÖSSZESEN (A+B+C)</t>
  </si>
  <si>
    <t>KIADÁSOK ÖSSZESEN (A+B)</t>
  </si>
  <si>
    <t>Működési költségvetés</t>
  </si>
  <si>
    <t>Felhalmozási költségvetés</t>
  </si>
  <si>
    <t>KÖLTSÉGVETÉS MŰKÖDÉSI EGYENLEGE</t>
  </si>
  <si>
    <t>KÖLTSÉGVETÉS FELHALMOZÁSI EGYENLEGE</t>
  </si>
  <si>
    <t>Felújítások</t>
  </si>
  <si>
    <t>Előirányzat-csoport, kiemelt előirányzat megnevezése</t>
  </si>
  <si>
    <t>1.</t>
  </si>
  <si>
    <t>2.</t>
  </si>
  <si>
    <t>2.1.</t>
  </si>
  <si>
    <t>2.2.</t>
  </si>
  <si>
    <t>2.3.</t>
  </si>
  <si>
    <t>2.4.</t>
  </si>
  <si>
    <t>3.</t>
  </si>
  <si>
    <t>3.1.</t>
  </si>
  <si>
    <t>Áru- és készletértékesítés</t>
  </si>
  <si>
    <t>3.2.</t>
  </si>
  <si>
    <t>Nyújtott szolgáltatások ellenértéke</t>
  </si>
  <si>
    <t>Bérleti díj</t>
  </si>
  <si>
    <t>Intézményi ellátási díjak</t>
  </si>
  <si>
    <t>Alkalmazottak térítése</t>
  </si>
  <si>
    <t>5.</t>
  </si>
  <si>
    <t>6.</t>
  </si>
  <si>
    <t>6.1.</t>
  </si>
  <si>
    <t>6.2.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</si>
  <si>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</si>
  <si>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</si>
  <si>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</si>
  <si>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</si>
  <si>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</si>
  <si>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</si>
  <si>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</si>
  <si>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</si>
  <si>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</si>
  <si>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</si>
  <si>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</si>
  <si>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</si>
  <si>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</si>
  <si>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</si>
  <si>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</si>
  <si>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</si>
  <si>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</si>
  <si>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</si>
  <si>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Beruházások</t>
  </si>
  <si>
    <t>2.5.</t>
  </si>
  <si>
    <t>2.7.</t>
  </si>
  <si>
    <t>4.</t>
  </si>
  <si>
    <t>7.</t>
  </si>
  <si>
    <t>9.</t>
  </si>
  <si>
    <t xml:space="preserve">Kunszállás Község Önkormányzat </t>
  </si>
  <si>
    <t>létszámadatai 2013.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</si>
  <si>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</si>
  <si>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</si>
  <si>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</si>
  <si>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</si>
  <si>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</si>
  <si>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</si>
  <si>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</si>
  <si>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</si>
  <si>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</si>
  <si>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</si>
  <si>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</si>
  <si>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>Önkormányzat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</si>
  <si>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</si>
  <si>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</si>
  <si>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</si>
  <si>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</si>
  <si>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>Önkormányzati Hivatal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</si>
  <si>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</si>
  <si>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</si>
  <si>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</si>
  <si>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</si>
  <si>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</si>
  <si>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</si>
  <si>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</si>
  <si>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</si>
  <si>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Ezer forintban !</t>
  </si>
  <si>
    <t>2013.</t>
  </si>
  <si>
    <t xml:space="preserve">    Gyermekjóléti szolg</t>
  </si>
  <si>
    <t xml:space="preserve">engedélyezett létszám összesen </t>
  </si>
  <si>
    <t>változás</t>
  </si>
  <si>
    <t>módosított</t>
  </si>
  <si>
    <t>módosított ei.</t>
  </si>
  <si>
    <t>I.</t>
  </si>
  <si>
    <t>Költségvetési szerv megnevezése</t>
  </si>
  <si>
    <t>Önkormányzati hivatal</t>
  </si>
  <si>
    <t>Feladat megnevezése</t>
  </si>
  <si>
    <t>-</t>
  </si>
  <si>
    <t>Száma</t>
  </si>
  <si>
    <t>Előirányzat</t>
  </si>
  <si>
    <t>Bevételek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</si>
  <si>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</si>
  <si>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</si>
  <si>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</si>
  <si>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</si>
  <si>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</si>
  <si>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</si>
  <si>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</si>
  <si>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</si>
  <si>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</si>
  <si>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</si>
  <si>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</si>
  <si>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</si>
  <si>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</si>
  <si>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</si>
  <si>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Költségvetési maradvány igénybevétele</t>
  </si>
  <si>
    <t>Vállalkozási maradvány igénybevétele</t>
  </si>
  <si>
    <t>VII. Függő, átfutó, kiegyenlítő bevételek</t>
  </si>
  <si>
    <t>BEVÉTELEK ÖSSZESEN: (6+7+8)</t>
  </si>
  <si>
    <t>Kiadások</t>
  </si>
  <si>
    <t>I. Működési költségvetés kiadásai (1.1+…+1.5.)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</si>
  <si>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</si>
  <si>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</si>
  <si>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</si>
  <si>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</si>
  <si>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</si>
  <si>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</si>
  <si>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</si>
  <si>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</si>
  <si>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Önkormányzat által folyósított ellátások részletezése</t>
  </si>
  <si>
    <t>Önkorm.</t>
  </si>
  <si>
    <t>Hivatal</t>
  </si>
  <si>
    <t>eredeti előirányzat</t>
  </si>
  <si>
    <t xml:space="preserve">Rendszeres szociális segély egészségkárosodott személyek részére </t>
  </si>
  <si>
    <t>Foglalkoztatást helyettesítő támogatás</t>
  </si>
  <si>
    <t>Idõskorúak járadéka</t>
  </si>
  <si>
    <t>Lakásfenntartási támogatás (normatív)</t>
  </si>
  <si>
    <t xml:space="preserve">Adósságcsökkentési támogatás </t>
  </si>
  <si>
    <t xml:space="preserve">Ápolási díj  (normatív) </t>
  </si>
  <si>
    <t xml:space="preserve">Ápolási díj (helyi megállapítás) </t>
  </si>
  <si>
    <t>Átmeneti segély (krízis)</t>
  </si>
  <si>
    <t xml:space="preserve">Temetési segély </t>
  </si>
  <si>
    <t>Óvodáztatási támogatás</t>
  </si>
  <si>
    <t>Rendkívüli gyermekvédelmi támogatás (helyi megállapítás)</t>
  </si>
  <si>
    <t>Egyéb, az önkormányzat rendeletében megállapított juttatás</t>
  </si>
  <si>
    <t>Rászorultságtól függõ pénzbeli szoc., gyermekvédelmi ellátások</t>
  </si>
  <si>
    <t>Természetben nyújtott lakásfenntartási támogatás</t>
  </si>
  <si>
    <t xml:space="preserve">Természetben nyújtott rendszeres szociális segély </t>
  </si>
  <si>
    <t xml:space="preserve">Átmeneti segély </t>
  </si>
  <si>
    <t xml:space="preserve">Köztemetés </t>
  </si>
  <si>
    <t>Közgyógyellátás</t>
  </si>
  <si>
    <t>Rászorultságtól függõ normatív kedvezm.  (mozgáskorlátozottak támog.)</t>
  </si>
  <si>
    <t xml:space="preserve">Étkeztetés </t>
  </si>
  <si>
    <t xml:space="preserve">Házi segítségnyújtás </t>
  </si>
  <si>
    <t xml:space="preserve">Rendkívüli gyermekvédelmi támogatás </t>
  </si>
  <si>
    <t xml:space="preserve">Természetben nyújtott óvodáztatási támogatás </t>
  </si>
  <si>
    <t>Természetben nyújtott szociális ellátások összesen</t>
  </si>
  <si>
    <t xml:space="preserve">Önkormányzatok által folyósított ellátások </t>
  </si>
  <si>
    <t>Költségvetési bevételek összesen (1+…+4)</t>
  </si>
  <si>
    <t>V. Finanszírozási bevételek (6.1.+6.2.)</t>
  </si>
  <si>
    <t>VI. Függő, átfutó, kiegyenlítő bevételek</t>
  </si>
  <si>
    <t>BEVÉTELEK ÖSSZESEN: (5+6+7)</t>
  </si>
  <si>
    <t>Kunszállás-Fülöpjakab</t>
  </si>
  <si>
    <t>2013. április 1-től</t>
  </si>
  <si>
    <t xml:space="preserve"> - ebből EU-s forrásból tám. megvalósuló programok, projektek kiad.</t>
  </si>
  <si>
    <t xml:space="preserve"> módosított előirányzat</t>
  </si>
  <si>
    <t xml:space="preserve"> Közös önkormányzati hivatal</t>
  </si>
  <si>
    <t>eredeti</t>
  </si>
  <si>
    <t xml:space="preserve"> - Fülöpjakab Önkormányzat</t>
  </si>
  <si>
    <t>IV. Önkormányzati támogatás</t>
  </si>
  <si>
    <t xml:space="preserve">Rendszeres gyvi kedvezményben részesülők pénzbeli támogatása </t>
  </si>
  <si>
    <t xml:space="preserve">Kiegészítő gyermekvédelmi tám. és a kiegészítő gyv. támogatás pótléka </t>
  </si>
  <si>
    <t>Adósságkezelési szolg. keretében gáz-vagy áram fogy. mérő készülék bizt.</t>
  </si>
  <si>
    <t>módosított előirányz.</t>
  </si>
  <si>
    <t>Közös</t>
  </si>
  <si>
    <t>Kunszállás</t>
  </si>
  <si>
    <t>ezer Ft-ban</t>
  </si>
  <si>
    <t>Kunszállás Község Önkormányzata 2013. évi bevételei jogcímenként</t>
  </si>
  <si>
    <t>Sor-
szám</t>
  </si>
  <si>
    <t>Feladatcsoport / Feladat / Előirányzat-csoport/ Kiemelt előirányzat</t>
  </si>
  <si>
    <t>2013. évi tervezett előirányzat megbontása</t>
  </si>
  <si>
    <t>I. MŰKÖDÉSI KÖLTSÉGVETÉS (1+2+3+4)</t>
  </si>
  <si>
    <t>1. INTÉZMÉNYI MŰKÖDÉSI BEVÉTELEK</t>
  </si>
  <si>
    <t>1.1.Egyéb saját működési bevételek</t>
  </si>
  <si>
    <t xml:space="preserve"> Közterület-használati díj</t>
  </si>
  <si>
    <t xml:space="preserve"> Bérleti díjbevétel</t>
  </si>
  <si>
    <t xml:space="preserve"> Piac </t>
  </si>
  <si>
    <t xml:space="preserve"> Intézményi ellátás díjbevétele</t>
  </si>
  <si>
    <t xml:space="preserve"> Továbbszámlázott szolgáltatások bevétele</t>
  </si>
  <si>
    <t xml:space="preserve"> Egyéb bevételek</t>
  </si>
  <si>
    <t>1.2. Működési célú hozam- és kamatbevételek</t>
  </si>
  <si>
    <t>1.3.Működési célú ÁFA bevételek, - visszatérülések</t>
  </si>
  <si>
    <t>1.3.1. Kiszámlázott termékek, és szolgáltatások ÁFA-ja</t>
  </si>
  <si>
    <t>2. ÖNKORMÁNYZATOK SAJÁTOS MŰKÖDÉSI BEVÉTELEI</t>
  </si>
  <si>
    <t>2.1 Helyi adók</t>
  </si>
  <si>
    <t>Telekadó</t>
  </si>
  <si>
    <t>Magánszemélyek kommunális adója</t>
  </si>
  <si>
    <t>Iparűzési adó</t>
  </si>
  <si>
    <t>2.2 Átengedett központi adók</t>
  </si>
  <si>
    <t>Termõföld bérbeadásából származó jövedelemadó</t>
  </si>
  <si>
    <t>Gépjárműadó</t>
  </si>
  <si>
    <t>2.3 Bírságok, pótlékok és egyéb sajátos bevételek</t>
  </si>
  <si>
    <t>Pótlékok, bírságok</t>
  </si>
  <si>
    <t>Nem lakás céljára szolgáló helyiségek bérleti díja</t>
  </si>
  <si>
    <t>3. MŰKÖDÉSI TÁMOGATÁSOK</t>
  </si>
  <si>
    <t>3.1. Települési önkormányzatok működésének általános támogatása</t>
  </si>
  <si>
    <t xml:space="preserve"> Önkormányzati hivatal működésének támogatása</t>
  </si>
  <si>
    <t xml:space="preserve"> Beszámítási összeg</t>
  </si>
  <si>
    <t xml:space="preserve"> Településüzemeltetési feladatok finanszírozása</t>
  </si>
  <si>
    <t xml:space="preserve"> Egyéb kötelező önkormányzati feladattok támogatása</t>
  </si>
  <si>
    <t>3.2. Köznevelési feladatok támogatása</t>
  </si>
  <si>
    <t xml:space="preserve"> Óvodapedagógusok és nevelő munkát közvetlenül segítők tám.</t>
  </si>
  <si>
    <t xml:space="preserve"> Óvodaműködtetési támogatás</t>
  </si>
  <si>
    <t xml:space="preserve"> Óvodai, iskolai, étkeztetés támogatása</t>
  </si>
  <si>
    <t>3.3. Szociális és gyermekjóléti feladatok támogatása</t>
  </si>
  <si>
    <t xml:space="preserve">  Hozzájárulás a pénzbeli szociális ellátásokhoz</t>
  </si>
  <si>
    <t xml:space="preserve">  Szociális és gyermekjóléti alapszolgáltatás feladatai</t>
  </si>
  <si>
    <t xml:space="preserve">  Szociális étkeztetés </t>
  </si>
  <si>
    <t xml:space="preserve">  Házi segítségnyújtás</t>
  </si>
  <si>
    <t xml:space="preserve">  Tanyagondnoki szolgáltatás</t>
  </si>
  <si>
    <t xml:space="preserve">  Bölcsődei ellátás</t>
  </si>
  <si>
    <t>3.4 Kulturális feladatok támogatása</t>
  </si>
  <si>
    <t xml:space="preserve">  Könyvtári, közművelődési és múzeumi feladatok támogatása</t>
  </si>
  <si>
    <t>3.5. Központosított előirányzatok</t>
  </si>
  <si>
    <t xml:space="preserve"> Egyes jövedelempótló támogatások kiegészítõ tám.</t>
  </si>
  <si>
    <t xml:space="preserve"> Lakott külterülettel kapcsolatos feladatok támogatása</t>
  </si>
  <si>
    <t>4. EGYÉB MŰKÖDÉSI BEVÉTELEK</t>
  </si>
  <si>
    <t>4.1. Támogatásértékű működési bevétel</t>
  </si>
  <si>
    <t>II. FELHALMOZÁSI KÖLTSÉGVETÉS</t>
  </si>
  <si>
    <t>1. FELHALMOZÁSI SAJÁT BEVÉTELEK</t>
  </si>
  <si>
    <t>1.1.1. Tárgyi eszközök értékesítése ÁFA bevétel nélkül</t>
  </si>
  <si>
    <t>2. FELHALMOZÁSI TÁMOGATÁSOK</t>
  </si>
  <si>
    <t>2.1. Központosított előirányzatból felhalmozási célú</t>
  </si>
  <si>
    <t>3. EGYÉB FELHALMOZÁSI BEVÉTELEK</t>
  </si>
  <si>
    <t>3.1. Támogatásértékű felhalmozási bevétel</t>
  </si>
  <si>
    <t>IKSZT kialakítása és működtetése  pályázat</t>
  </si>
  <si>
    <t>3.2. Felhalmozási célú pénzeszközátvétel</t>
  </si>
  <si>
    <t>3.3. Előző évi felhalmozási célú maravány átvétele</t>
  </si>
  <si>
    <t xml:space="preserve"> Első lakáshoz jutók támogatásának visszatérülése</t>
  </si>
  <si>
    <t>TÁRGYÉVI KÖLTSÉGVETÉSI BEVÉTELEK (I+II)</t>
  </si>
  <si>
    <t>III. FINANSZÍROZÁSI BEVÉTELEK</t>
  </si>
  <si>
    <t>1.  ELŐZŐ ÉVEK PÉNZMARADVÁNYÁNAK IGÉNYBEVÉTELE</t>
  </si>
  <si>
    <t>1.1. Pénzmaradvány működési célú felhasználása</t>
  </si>
  <si>
    <t>Előző évek pénzmaradványának igénybevétele</t>
  </si>
  <si>
    <t>1.2. Pénzmaradvány felhalmozási célú felhasználása</t>
  </si>
  <si>
    <t>2. HITELEK FELVÉTELE</t>
  </si>
  <si>
    <t>2.1. Működési célú hitel felvétel</t>
  </si>
  <si>
    <t>2.1.1. Rövid lejáratú hitel felvétel</t>
  </si>
  <si>
    <t>2.1.2. Hosszú lejáratú hitel felvétel</t>
  </si>
  <si>
    <t>2.2. Felhalmozási célú hitel felvétel</t>
  </si>
  <si>
    <t>2.2.1. Rövid lejáratú hitel felvétel</t>
  </si>
  <si>
    <t>2.2.2.  Hosszú lejáratú hitel felvétel</t>
  </si>
  <si>
    <t>BEVÉTELEK ÖSSZESEN (I+II+III)</t>
  </si>
  <si>
    <t>2013. eredeti</t>
  </si>
  <si>
    <t xml:space="preserve">kötelező fel. </t>
  </si>
  <si>
    <t>önként váll.</t>
  </si>
  <si>
    <t>állami feladat</t>
  </si>
  <si>
    <t>1. TÉRSÉGI FELADATOK</t>
  </si>
  <si>
    <t>Önkormányzat által szervezett közfoglalkoztatás</t>
  </si>
  <si>
    <t>Személyi juttatások</t>
  </si>
  <si>
    <t>Munkaadót terhelő járulékok és szoc. hozzájárulási adó</t>
  </si>
  <si>
    <t>2. TELEPÜLÉSRENDEZÉS, MŰEMLÉKVÉDELEM</t>
  </si>
  <si>
    <t>3. ZÖLDFELÜLETKEZELÉS</t>
  </si>
  <si>
    <t>4. TELEPÜLÉSFEJLESZTÉS</t>
  </si>
  <si>
    <t>5. TELEPÜLÉSÜZEMELTETÉS, KOMMUNÁLIS FELADATOK</t>
  </si>
  <si>
    <t xml:space="preserve">Út-híd </t>
  </si>
  <si>
    <t>Dologi kiadások és egyéb befizetések</t>
  </si>
  <si>
    <t>Hóeltakarítás és síkosságmentesítés</t>
  </si>
  <si>
    <t>Park- és közterület fenntartás</t>
  </si>
  <si>
    <t>Köztisztaság és hulladék szállítás</t>
  </si>
  <si>
    <t>Köz- és díszvilágítás üzemeltetés és fejlesztés</t>
  </si>
  <si>
    <t>Temetőfenntartás és -fejlesztés</t>
  </si>
  <si>
    <t>Város- és községgazdálkodás</t>
  </si>
  <si>
    <t>6. VAGYON- ÉS LAKÁSGAZDÁLKODÁS</t>
  </si>
  <si>
    <t>Vagyon és lakásgazdálkodás kiadásai</t>
  </si>
  <si>
    <t>Beruházási kiadások</t>
  </si>
  <si>
    <t>7. TERMÉSZET-, KÖRNYEZETVÉDELEM</t>
  </si>
  <si>
    <t>8. EGÉSZSÉGÜGY</t>
  </si>
  <si>
    <t>Háziorvosi szolgálat (ügyelet is)</t>
  </si>
  <si>
    <t>Fogorvosi szolgálat</t>
  </si>
  <si>
    <t>Család- és nővédelmi eü. Gondozás</t>
  </si>
  <si>
    <t>9. SZOCIÁLIS FELADATOK</t>
  </si>
  <si>
    <t>Gyermekjóléti szolgálat</t>
  </si>
  <si>
    <t>Intézményi étkeztetés</t>
  </si>
  <si>
    <t>Szociális pénzbeli ellátások és kapcsolódó kiadások</t>
  </si>
  <si>
    <t>Szociálpolitikai ellátások és egyéb juttatások</t>
  </si>
  <si>
    <t>Házi segítségnyújtás</t>
  </si>
  <si>
    <t>Tanyagondnoki szolgálat</t>
  </si>
  <si>
    <t>10. KÖZNEVELÉS</t>
  </si>
  <si>
    <t>Óvodai nevelés, ellátás</t>
  </si>
  <si>
    <t>Bőlcsöde</t>
  </si>
  <si>
    <t>11. SPORT</t>
  </si>
  <si>
    <t>Sportlétesítményeket működtetése</t>
  </si>
  <si>
    <t>12 KULTÚRA, KÖZMŰVELŐDÉS</t>
  </si>
  <si>
    <t>Könyvtár</t>
  </si>
  <si>
    <t>Faluház</t>
  </si>
  <si>
    <t>Tájház</t>
  </si>
  <si>
    <t>13. NEMZETKÖZI KAPCSOLATOK, RENDEZVÉNYEK</t>
  </si>
  <si>
    <t>15. EGYÉB TARTALÉKOK</t>
  </si>
  <si>
    <t>Fejlesztési céltartalék</t>
  </si>
  <si>
    <t>16. FINANSZÍROZÁSI KIADÁSOK</t>
  </si>
  <si>
    <t>17. ÖNKORMÁNYZAT KÉPVISELŐ-TESTÜLETÉNEK MŰK. KIADÁSAI</t>
  </si>
  <si>
    <t>Képveselő-testület működésével kapcsolatos kiadások (polgármester)</t>
  </si>
  <si>
    <t xml:space="preserve">Működési célú pénzeszközátadás    </t>
  </si>
  <si>
    <t>KIADÁSOK ÖSSZESEN</t>
  </si>
  <si>
    <t>I. MŰKÖDÉSI KÖLTSÉGVETÉS</t>
  </si>
  <si>
    <t>I.1. Személyi juttatások</t>
  </si>
  <si>
    <t>I.2. Munkaadót terhelő járulékok</t>
  </si>
  <si>
    <t>I.3. Dologi és egyéb folyó kiadások</t>
  </si>
  <si>
    <t>I.4. Ellátottak pénzbeli juttatásai</t>
  </si>
  <si>
    <t>I.5. Egyéb működési kiadások</t>
  </si>
  <si>
    <t>I.5.1. Támogatásértékű működési kiadás</t>
  </si>
  <si>
    <t>I.5.2. Működési célú pénzeszközátadás</t>
  </si>
  <si>
    <t>I.5.3. Szociálpolitikai ellátások és egyéb juttatások</t>
  </si>
  <si>
    <t>I.5.4. Előző évi működési célú pénzmaradvány átadása</t>
  </si>
  <si>
    <t>I.5.5. Működési célú kölcsön nyújtása</t>
  </si>
  <si>
    <t>I.6. Tartalékok működési célra</t>
  </si>
  <si>
    <t>Általános tartalék</t>
  </si>
  <si>
    <t>Működési céltartalék</t>
  </si>
  <si>
    <t>II.1. Beruházási kiadások</t>
  </si>
  <si>
    <t>II.2. Felújítások</t>
  </si>
  <si>
    <t>II.3. Egyéb felhalmozási kiadások</t>
  </si>
  <si>
    <t>II.4. Tartalékok felhalmozási célra</t>
  </si>
  <si>
    <t>III. IRÁNYÍTÓ SZERV ALÁ TARTOZÓ KTGVETÉSI SZERV TÁM.</t>
  </si>
  <si>
    <t>Működési célú támogatás</t>
  </si>
  <si>
    <t>Felhalmozási célú támogatás</t>
  </si>
  <si>
    <t>A/ KÖLTSÉGVETÉSI KIADÁSOK (I.+II.+III.)</t>
  </si>
  <si>
    <t>B/ FINANSZÍROZÁSI KIADÁSOK</t>
  </si>
  <si>
    <t>Működési célú hiteltörlesztés</t>
  </si>
  <si>
    <t>Felhalmozási célú hiteltörlesztés</t>
  </si>
  <si>
    <t>KIADÁSOK MINDÖSSZESEN (A+B)</t>
  </si>
  <si>
    <t>Kunszállás Község Önkormányzata 2013. évi kiadásai jogcímenként</t>
  </si>
  <si>
    <t>14/A. KÖZÖS HIVATAL  MŰKÖDÉSI KIADÁSAI</t>
  </si>
  <si>
    <t>14. POLGÁRMESTERI HIVATAL  MŰKÖDÉSI KIADÁSAI</t>
  </si>
  <si>
    <t>Ellátottak pénzbeli juttatása</t>
  </si>
  <si>
    <t>2. melléklet a .../2013.(III...) önkormányzati rendelethez</t>
  </si>
  <si>
    <t>1. melléklet a .../2013.(III...) önkormányzati rendelethez</t>
  </si>
  <si>
    <t>2/a. melléklet a .../2013.(III...) önkormányzati rendelethez</t>
  </si>
  <si>
    <t>5. melléklet a …/2013.(III…) önkormányzati rendelethez</t>
  </si>
  <si>
    <t>az előterjesztés 1/c. melléklete</t>
  </si>
  <si>
    <r>
      <t>az előterjesztés 1/d. melléklete</t>
    </r>
    <r>
      <rPr>
        <sz val="9"/>
        <rFont val="Times New Roman"/>
        <family val="1"/>
      </rPr>
      <t xml:space="preserve"> </t>
    </r>
  </si>
  <si>
    <t>az előterjesztés 5. melléklete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</si>
</sst>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  <numFmt numFmtId="174" formatCode="#"/>
    <numFmt numFmtId="175" formatCode="0.0%"/>
  </numFmts>
  <fonts count="92">
    <font>
      <sz val="10"/>
      <name val="Arial CE"/>
      <family val="0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 CE"/>
      <family val="1"/>
    </font>
    <font>
      <sz val="10"/>
      <name val="Brookly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Calibri"/>
      <family val="2"/>
    </font>
    <font>
      <sz val="9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b/>
      <i/>
      <sz val="8"/>
      <color indexed="8"/>
      <name val="Times New Roman"/>
      <family val="1"/>
    </font>
    <font>
      <i/>
      <sz val="10"/>
      <name val="Times New Roman CE"/>
      <family val="1"/>
    </font>
    <font>
      <sz val="10"/>
      <color indexed="23"/>
      <name val="Times New Roman"/>
      <family val="1"/>
    </font>
    <font>
      <sz val="8"/>
      <color indexed="8"/>
      <name val="Times New Roman"/>
      <family val="1"/>
    </font>
    <font>
      <b/>
      <sz val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sz val="10"/>
      <color indexed="23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3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10" fontId="2" fillId="0" borderId="0" xfId="56" applyNumberFormat="1" applyFont="1" applyBorder="1">
      <alignment/>
      <protection/>
    </xf>
    <xf numFmtId="0" fontId="2" fillId="0" borderId="0" xfId="56" applyFont="1" applyBorder="1">
      <alignment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11" fillId="0" borderId="0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 textRotation="90"/>
      <protection/>
    </xf>
    <xf numFmtId="0" fontId="8" fillId="0" borderId="11" xfId="56" applyFont="1" applyFill="1" applyBorder="1" applyAlignment="1">
      <alignment horizontal="center" vertical="center"/>
      <protection/>
    </xf>
    <xf numFmtId="3" fontId="9" fillId="0" borderId="11" xfId="62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/>
      <protection/>
    </xf>
    <xf numFmtId="0" fontId="4" fillId="0" borderId="11" xfId="56" applyFont="1" applyBorder="1">
      <alignment/>
      <protection/>
    </xf>
    <xf numFmtId="3" fontId="12" fillId="0" borderId="11" xfId="62" applyNumberFormat="1" applyFont="1" applyFill="1" applyBorder="1" applyAlignment="1" applyProtection="1">
      <alignment vertical="center" wrapText="1"/>
      <protection/>
    </xf>
    <xf numFmtId="0" fontId="4" fillId="0" borderId="11" xfId="56" applyFont="1" applyFill="1" applyBorder="1">
      <alignment/>
      <protection/>
    </xf>
    <xf numFmtId="3" fontId="12" fillId="0" borderId="11" xfId="56" applyNumberFormat="1" applyFont="1" applyFill="1" applyBorder="1">
      <alignment/>
      <protection/>
    </xf>
    <xf numFmtId="0" fontId="14" fillId="0" borderId="0" xfId="56" applyFont="1" applyFill="1" applyBorder="1">
      <alignment/>
      <protection/>
    </xf>
    <xf numFmtId="0" fontId="12" fillId="0" borderId="11" xfId="58" applyFont="1" applyFill="1" applyBorder="1" applyAlignment="1">
      <alignment horizontal="left" indent="1"/>
      <protection/>
    </xf>
    <xf numFmtId="0" fontId="2" fillId="0" borderId="0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2"/>
      <protection/>
    </xf>
    <xf numFmtId="3" fontId="15" fillId="0" borderId="11" xfId="56" applyNumberFormat="1" applyFont="1" applyFill="1" applyBorder="1">
      <alignment/>
      <protection/>
    </xf>
    <xf numFmtId="3" fontId="12" fillId="0" borderId="11" xfId="58" applyNumberFormat="1" applyFont="1" applyFill="1" applyBorder="1" applyAlignment="1">
      <alignment horizontal="right"/>
      <protection/>
    </xf>
    <xf numFmtId="3" fontId="2" fillId="0" borderId="11" xfId="56" applyNumberFormat="1" applyFont="1" applyFill="1" applyBorder="1">
      <alignment/>
      <protection/>
    </xf>
    <xf numFmtId="0" fontId="12" fillId="0" borderId="11" xfId="58" applyFont="1" applyFill="1" applyBorder="1" applyAlignment="1">
      <alignment horizontal="left" indent="2"/>
      <protection/>
    </xf>
    <xf numFmtId="3" fontId="4" fillId="0" borderId="11" xfId="56" applyNumberFormat="1" applyFont="1" applyFill="1" applyBorder="1">
      <alignment/>
      <protection/>
    </xf>
    <xf numFmtId="0" fontId="16" fillId="0" borderId="11" xfId="58" applyFont="1" applyFill="1" applyBorder="1" applyAlignment="1">
      <alignment horizontal="left" indent="3"/>
      <protection/>
    </xf>
    <xf numFmtId="3" fontId="16" fillId="0" borderId="11" xfId="56" applyNumberFormat="1" applyFont="1" applyFill="1" applyBorder="1">
      <alignment/>
      <protection/>
    </xf>
    <xf numFmtId="0" fontId="2" fillId="0" borderId="11" xfId="56" applyFont="1" applyBorder="1">
      <alignment/>
      <protection/>
    </xf>
    <xf numFmtId="0" fontId="12" fillId="0" borderId="11" xfId="56" applyFont="1" applyBorder="1">
      <alignment/>
      <protection/>
    </xf>
    <xf numFmtId="3" fontId="12" fillId="0" borderId="11" xfId="58" applyNumberFormat="1" applyFont="1" applyFill="1" applyBorder="1" applyAlignment="1">
      <alignment/>
      <protection/>
    </xf>
    <xf numFmtId="3" fontId="12" fillId="0" borderId="11" xfId="56" applyNumberFormat="1" applyFont="1" applyFill="1" applyBorder="1" applyAlignment="1">
      <alignment horizontal="right"/>
      <protection/>
    </xf>
    <xf numFmtId="0" fontId="2" fillId="0" borderId="11" xfId="56" applyFont="1" applyFill="1" applyBorder="1">
      <alignment/>
      <protection/>
    </xf>
    <xf numFmtId="0" fontId="12" fillId="0" borderId="11" xfId="56" applyFont="1" applyFill="1" applyBorder="1">
      <alignment/>
      <protection/>
    </xf>
    <xf numFmtId="3" fontId="4" fillId="0" borderId="11" xfId="56" applyNumberFormat="1" applyFont="1" applyFill="1" applyBorder="1" applyAlignment="1">
      <alignment horizontal="right"/>
      <protection/>
    </xf>
    <xf numFmtId="0" fontId="17" fillId="0" borderId="0" xfId="56" applyFont="1" applyFill="1" applyBorder="1">
      <alignment/>
      <protection/>
    </xf>
    <xf numFmtId="0" fontId="15" fillId="0" borderId="11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1"/>
      <protection/>
    </xf>
    <xf numFmtId="0" fontId="18" fillId="0" borderId="0" xfId="56" applyFont="1" applyFill="1" applyBorder="1">
      <alignment/>
      <protection/>
    </xf>
    <xf numFmtId="0" fontId="12" fillId="0" borderId="11" xfId="56" applyFont="1" applyFill="1" applyBorder="1" applyAlignment="1">
      <alignment wrapText="1"/>
      <protection/>
    </xf>
    <xf numFmtId="0" fontId="15" fillId="0" borderId="11" xfId="56" applyFont="1" applyFill="1" applyBorder="1" applyAlignment="1">
      <alignment horizontal="left" indent="2"/>
      <protection/>
    </xf>
    <xf numFmtId="0" fontId="2" fillId="0" borderId="11" xfId="56" applyFont="1" applyBorder="1" applyAlignment="1">
      <alignment horizontal="left" indent="1"/>
      <protection/>
    </xf>
    <xf numFmtId="0" fontId="13" fillId="0" borderId="0" xfId="56" applyFont="1" applyFill="1" applyBorder="1">
      <alignment/>
      <protection/>
    </xf>
    <xf numFmtId="0" fontId="15" fillId="0" borderId="11" xfId="58" applyFont="1" applyFill="1" applyBorder="1" applyAlignment="1">
      <alignment/>
      <protection/>
    </xf>
    <xf numFmtId="0" fontId="19" fillId="33" borderId="11" xfId="56" applyFont="1" applyFill="1" applyBorder="1">
      <alignment/>
      <protection/>
    </xf>
    <xf numFmtId="3" fontId="19" fillId="33" borderId="11" xfId="56" applyNumberFormat="1" applyFont="1" applyFill="1" applyBorder="1">
      <alignment/>
      <protection/>
    </xf>
    <xf numFmtId="3" fontId="2" fillId="0" borderId="11" xfId="56" applyNumberFormat="1" applyFont="1" applyBorder="1">
      <alignment/>
      <protection/>
    </xf>
    <xf numFmtId="0" fontId="11" fillId="0" borderId="0" xfId="56" applyFont="1" applyBorder="1">
      <alignment/>
      <protection/>
    </xf>
    <xf numFmtId="0" fontId="12" fillId="0" borderId="12" xfId="58" applyFont="1" applyFill="1" applyBorder="1" applyAlignment="1">
      <alignment horizontal="left" indent="1"/>
      <protection/>
    </xf>
    <xf numFmtId="3" fontId="4" fillId="0" borderId="13" xfId="56" applyNumberFormat="1" applyFont="1" applyFill="1" applyBorder="1">
      <alignment/>
      <protection/>
    </xf>
    <xf numFmtId="0" fontId="12" fillId="0" borderId="14" xfId="58" applyFont="1" applyFill="1" applyBorder="1" applyAlignment="1">
      <alignment horizontal="left" indent="1"/>
      <protection/>
    </xf>
    <xf numFmtId="3" fontId="12" fillId="0" borderId="15" xfId="56" applyNumberFormat="1" applyFont="1" applyFill="1" applyBorder="1">
      <alignment/>
      <protection/>
    </xf>
    <xf numFmtId="3" fontId="2" fillId="0" borderId="0" xfId="56" applyNumberFormat="1" applyFont="1" applyBorder="1">
      <alignment/>
      <protection/>
    </xf>
    <xf numFmtId="0" fontId="2" fillId="0" borderId="0" xfId="0" applyFont="1" applyAlignment="1">
      <alignment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64" applyFont="1" applyFill="1" applyBorder="1" applyAlignment="1" applyProtection="1">
      <alignment horizontal="left" vertical="center" wrapText="1" indent="1"/>
      <protection/>
    </xf>
    <xf numFmtId="0" fontId="28" fillId="0" borderId="18" xfId="64" applyFont="1" applyFill="1" applyBorder="1" applyAlignment="1" applyProtection="1">
      <alignment horizontal="left" vertical="center" wrapText="1" indent="1"/>
      <protection/>
    </xf>
    <xf numFmtId="0" fontId="28" fillId="0" borderId="11" xfId="64" applyFont="1" applyFill="1" applyBorder="1" applyAlignment="1" applyProtection="1">
      <alignment horizontal="left" vertical="center" wrapText="1" indent="1"/>
      <protection/>
    </xf>
    <xf numFmtId="0" fontId="28" fillId="0" borderId="19" xfId="64" applyFont="1" applyFill="1" applyBorder="1" applyAlignment="1" applyProtection="1">
      <alignment horizontal="left" vertical="center" wrapText="1" indent="1"/>
      <protection/>
    </xf>
    <xf numFmtId="0" fontId="28" fillId="0" borderId="20" xfId="64" applyFont="1" applyFill="1" applyBorder="1" applyAlignment="1" applyProtection="1">
      <alignment horizontal="left" vertical="center" wrapText="1" indent="1"/>
      <protection/>
    </xf>
    <xf numFmtId="0" fontId="27" fillId="0" borderId="21" xfId="64" applyFont="1" applyFill="1" applyBorder="1" applyAlignment="1" applyProtection="1">
      <alignment horizontal="right" vertical="center" wrapText="1" indent="1"/>
      <protection/>
    </xf>
    <xf numFmtId="0" fontId="27" fillId="0" borderId="17" xfId="64" applyFont="1" applyFill="1" applyBorder="1" applyAlignment="1" applyProtection="1">
      <alignment horizontal="left" vertical="center" wrapText="1" indent="1"/>
      <protection/>
    </xf>
    <xf numFmtId="0" fontId="0" fillId="0" borderId="0" xfId="0" applyAlignment="1">
      <alignment/>
    </xf>
    <xf numFmtId="0" fontId="3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21" fillId="0" borderId="22" xfId="0" applyFont="1" applyBorder="1" applyAlignment="1">
      <alignment/>
    </xf>
    <xf numFmtId="0" fontId="35" fillId="0" borderId="20" xfId="0" applyFont="1" applyBorder="1" applyAlignment="1">
      <alignment/>
    </xf>
    <xf numFmtId="0" fontId="7" fillId="0" borderId="11" xfId="56" applyFont="1" applyBorder="1" applyAlignment="1">
      <alignment horizontal="center"/>
      <protection/>
    </xf>
    <xf numFmtId="0" fontId="40" fillId="0" borderId="2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0" borderId="28" xfId="0" applyFont="1" applyBorder="1" applyAlignment="1">
      <alignment/>
    </xf>
    <xf numFmtId="0" fontId="35" fillId="0" borderId="26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3" fontId="14" fillId="0" borderId="11" xfId="56" applyNumberFormat="1" applyFont="1" applyFill="1" applyBorder="1">
      <alignment/>
      <protection/>
    </xf>
    <xf numFmtId="10" fontId="2" fillId="0" borderId="11" xfId="56" applyNumberFormat="1" applyFont="1" applyBorder="1">
      <alignment/>
      <protection/>
    </xf>
    <xf numFmtId="3" fontId="30" fillId="0" borderId="10" xfId="62" applyNumberFormat="1" applyFont="1" applyFill="1" applyBorder="1" applyAlignment="1" applyProtection="1">
      <alignment horizontal="center" vertical="center" wrapText="1"/>
      <protection/>
    </xf>
    <xf numFmtId="10" fontId="8" fillId="0" borderId="11" xfId="56" applyNumberFormat="1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172" fontId="24" fillId="0" borderId="0" xfId="0" applyNumberFormat="1" applyFont="1" applyFill="1" applyAlignment="1" applyProtection="1">
      <alignment horizontal="left" vertical="center" wrapText="1"/>
      <protection/>
    </xf>
    <xf numFmtId="172" fontId="24" fillId="0" borderId="0" xfId="0" applyNumberFormat="1" applyFont="1" applyFill="1" applyAlignment="1" applyProtection="1">
      <alignment vertical="center" wrapText="1"/>
      <protection/>
    </xf>
    <xf numFmtId="172" fontId="42" fillId="0" borderId="0" xfId="0" applyNumberFormat="1" applyFont="1" applyFill="1" applyAlignment="1" applyProtection="1">
      <alignment vertical="center" wrapText="1"/>
      <protection/>
    </xf>
    <xf numFmtId="172" fontId="24" fillId="0" borderId="0" xfId="0" applyNumberFormat="1" applyFont="1" applyFill="1" applyAlignment="1">
      <alignment vertical="center" wrapText="1"/>
    </xf>
    <xf numFmtId="0" fontId="26" fillId="0" borderId="18" xfId="0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vertical="center"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Fill="1" applyBorder="1" applyAlignment="1" applyProtection="1" quotePrefix="1">
      <alignment horizontal="center" vertical="center"/>
      <protection/>
    </xf>
    <xf numFmtId="49" fontId="26" fillId="0" borderId="33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43" fillId="0" borderId="0" xfId="0" applyFont="1" applyFill="1" applyAlignment="1">
      <alignment vertical="center"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172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 indent="1"/>
      <protection/>
    </xf>
    <xf numFmtId="172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172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172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172" fontId="2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>
      <alignment vertical="center" wrapText="1"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172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64" applyFont="1" applyFill="1" applyBorder="1" applyAlignment="1" applyProtection="1">
      <alignment horizontal="left" vertical="center" wrapText="1" indent="1"/>
      <protection/>
    </xf>
    <xf numFmtId="172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45" xfId="64" applyFont="1" applyFill="1" applyBorder="1" applyAlignment="1" applyProtection="1">
      <alignment horizontal="left" vertical="center" wrapText="1" indent="1"/>
      <protection/>
    </xf>
    <xf numFmtId="172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7" xfId="64" applyNumberFormat="1" applyFont="1" applyFill="1" applyBorder="1" applyAlignment="1" applyProtection="1">
      <alignment horizontal="left" vertical="center" wrapText="1" indent="1"/>
      <protection/>
    </xf>
    <xf numFmtId="172" fontId="27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48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27" fillId="0" borderId="16" xfId="64" applyFont="1" applyFill="1" applyBorder="1" applyAlignment="1" applyProtection="1">
      <alignment horizontal="left" vertical="center" wrapText="1" indent="1"/>
      <protection/>
    </xf>
    <xf numFmtId="172" fontId="27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8" xfId="64" applyNumberFormat="1" applyFont="1" applyFill="1" applyBorder="1" applyAlignment="1" applyProtection="1">
      <alignment horizontal="left" vertical="center" wrapText="1" indent="1"/>
      <protection/>
    </xf>
    <xf numFmtId="0" fontId="36" fillId="0" borderId="14" xfId="0" applyFont="1" applyFill="1" applyBorder="1" applyAlignment="1" applyProtection="1">
      <alignment vertical="center" wrapText="1"/>
      <protection/>
    </xf>
    <xf numFmtId="49" fontId="28" fillId="0" borderId="32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32" xfId="64" applyFont="1" applyFill="1" applyBorder="1" applyAlignment="1" applyProtection="1">
      <alignment horizontal="left" vertical="center" wrapText="1" indent="1"/>
      <protection/>
    </xf>
    <xf numFmtId="172" fontId="2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5" xfId="0" applyFont="1" applyBorder="1" applyAlignment="1" applyProtection="1">
      <alignment horizontal="center" vertical="center" wrapText="1"/>
      <protection/>
    </xf>
    <xf numFmtId="0" fontId="45" fillId="0" borderId="50" xfId="0" applyFont="1" applyBorder="1" applyAlignment="1" applyProtection="1">
      <alignment horizontal="center" wrapText="1"/>
      <protection/>
    </xf>
    <xf numFmtId="0" fontId="27" fillId="0" borderId="50" xfId="64" applyFont="1" applyFill="1" applyBorder="1" applyAlignment="1" applyProtection="1">
      <alignment horizontal="left" vertical="center" wrapText="1" indent="1"/>
      <protection/>
    </xf>
    <xf numFmtId="172" fontId="2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0" xfId="0" applyFont="1" applyBorder="1" applyAlignment="1" applyProtection="1">
      <alignment horizontal="center" wrapText="1"/>
      <protection/>
    </xf>
    <xf numFmtId="0" fontId="6" fillId="0" borderId="50" xfId="0" applyFont="1" applyBorder="1" applyAlignment="1" applyProtection="1">
      <alignment horizontal="left" wrapText="1" indent="1"/>
      <protection/>
    </xf>
    <xf numFmtId="172" fontId="27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72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vertical="center" wrapText="1"/>
    </xf>
    <xf numFmtId="0" fontId="27" fillId="0" borderId="53" xfId="0" applyFont="1" applyFill="1" applyBorder="1" applyAlignment="1" applyProtection="1">
      <alignment horizontal="center" vertical="center" wrapText="1"/>
      <protection/>
    </xf>
    <xf numFmtId="49" fontId="28" fillId="0" borderId="20" xfId="64" applyNumberFormat="1" applyFont="1" applyFill="1" applyBorder="1" applyAlignment="1" applyProtection="1">
      <alignment horizontal="left" vertical="center" wrapText="1" indent="1"/>
      <protection/>
    </xf>
    <xf numFmtId="172" fontId="2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49" fontId="28" fillId="0" borderId="11" xfId="64" applyNumberFormat="1" applyFont="1" applyFill="1" applyBorder="1" applyAlignment="1" applyProtection="1">
      <alignment horizontal="left" vertical="center" wrapText="1" indent="1"/>
      <protection/>
    </xf>
    <xf numFmtId="172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 indent="1"/>
      <protection/>
    </xf>
    <xf numFmtId="172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43" fillId="0" borderId="35" xfId="0" applyFont="1" applyFill="1" applyBorder="1" applyAlignment="1" applyProtection="1">
      <alignment horizontal="left" vertical="center"/>
      <protection/>
    </xf>
    <xf numFmtId="0" fontId="29" fillId="0" borderId="52" xfId="0" applyFont="1" applyFill="1" applyBorder="1" applyAlignment="1" applyProtection="1">
      <alignment vertical="center" wrapText="1"/>
      <protection/>
    </xf>
    <xf numFmtId="0" fontId="43" fillId="0" borderId="50" xfId="0" applyFont="1" applyFill="1" applyBorder="1" applyAlignment="1" applyProtection="1">
      <alignment vertical="center" wrapText="1"/>
      <protection/>
    </xf>
    <xf numFmtId="3" fontId="4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top" wrapText="1"/>
    </xf>
    <xf numFmtId="172" fontId="42" fillId="0" borderId="0" xfId="0" applyNumberFormat="1" applyFont="1" applyFill="1" applyAlignment="1" applyProtection="1">
      <alignment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49" fontId="26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 wrapText="1"/>
    </xf>
    <xf numFmtId="0" fontId="26" fillId="0" borderId="32" xfId="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 applyProtection="1">
      <alignment horizontal="center" vertical="center"/>
      <protection locked="0"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7" fillId="0" borderId="59" xfId="0" applyFont="1" applyFill="1" applyBorder="1" applyAlignment="1" applyProtection="1">
      <alignment horizontal="left" vertical="center" wrapText="1" indent="1"/>
      <protection/>
    </xf>
    <xf numFmtId="0" fontId="28" fillId="0" borderId="60" xfId="64" applyFont="1" applyFill="1" applyBorder="1" applyAlignment="1" applyProtection="1">
      <alignment horizontal="left" vertical="center" wrapText="1" indent="1"/>
      <protection/>
    </xf>
    <xf numFmtId="0" fontId="28" fillId="0" borderId="27" xfId="64" applyFont="1" applyFill="1" applyBorder="1" applyAlignment="1" applyProtection="1">
      <alignment horizontal="left" vertical="center" wrapText="1" indent="1"/>
      <protection/>
    </xf>
    <xf numFmtId="0" fontId="28" fillId="0" borderId="29" xfId="64" applyFont="1" applyFill="1" applyBorder="1" applyAlignment="1" applyProtection="1">
      <alignment horizontal="left" vertical="center" wrapText="1" indent="1"/>
      <protection/>
    </xf>
    <xf numFmtId="0" fontId="28" fillId="0" borderId="26" xfId="64" applyFont="1" applyFill="1" applyBorder="1" applyAlignment="1" applyProtection="1">
      <alignment horizontal="left" vertical="center" wrapText="1" indent="1"/>
      <protection/>
    </xf>
    <xf numFmtId="0" fontId="27" fillId="0" borderId="59" xfId="64" applyFont="1" applyFill="1" applyBorder="1" applyAlignment="1" applyProtection="1">
      <alignment horizontal="left" vertical="center" wrapText="1" indent="1"/>
      <protection/>
    </xf>
    <xf numFmtId="0" fontId="28" fillId="0" borderId="60" xfId="64" applyFont="1" applyFill="1" applyBorder="1" applyAlignment="1" applyProtection="1">
      <alignment horizontal="left" vertical="center" wrapText="1" indent="1"/>
      <protection/>
    </xf>
    <xf numFmtId="0" fontId="28" fillId="0" borderId="61" xfId="64" applyFont="1" applyFill="1" applyBorder="1" applyAlignment="1" applyProtection="1">
      <alignment horizontal="left" vertical="center" wrapText="1" indent="1"/>
      <protection/>
    </xf>
    <xf numFmtId="0" fontId="27" fillId="0" borderId="52" xfId="64" applyFont="1" applyFill="1" applyBorder="1" applyAlignment="1" applyProtection="1">
      <alignment horizontal="left" vertical="center" wrapText="1" indent="1"/>
      <protection/>
    </xf>
    <xf numFmtId="0" fontId="27" fillId="0" borderId="62" xfId="64" applyFont="1" applyFill="1" applyBorder="1" applyAlignment="1" applyProtection="1">
      <alignment horizontal="left" vertical="center" wrapText="1" indent="1"/>
      <protection/>
    </xf>
    <xf numFmtId="0" fontId="27" fillId="0" borderId="59" xfId="64" applyFont="1" applyFill="1" applyBorder="1" applyAlignment="1" applyProtection="1">
      <alignment horizontal="left" vertical="center" wrapText="1" indent="1"/>
      <protection/>
    </xf>
    <xf numFmtId="0" fontId="26" fillId="0" borderId="59" xfId="0" applyFont="1" applyFill="1" applyBorder="1" applyAlignment="1" applyProtection="1">
      <alignment horizontal="left" vertical="center" wrapText="1" indent="1"/>
      <protection/>
    </xf>
    <xf numFmtId="0" fontId="43" fillId="0" borderId="52" xfId="0" applyFont="1" applyFill="1" applyBorder="1" applyAlignment="1" applyProtection="1">
      <alignment vertical="center" wrapText="1"/>
      <protection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55" xfId="64" applyFont="1" applyFill="1" applyBorder="1" applyAlignment="1" applyProtection="1">
      <alignment horizontal="left" vertical="center" wrapText="1" indent="1"/>
      <protection/>
    </xf>
    <xf numFmtId="0" fontId="30" fillId="0" borderId="51" xfId="0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10" xfId="64" applyFont="1" applyFill="1" applyBorder="1" applyAlignment="1" applyProtection="1">
      <alignment horizontal="left" vertical="center" wrapText="1" indent="1"/>
      <protection/>
    </xf>
    <xf numFmtId="0" fontId="45" fillId="0" borderId="35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left" wrapText="1" indent="1"/>
      <protection/>
    </xf>
    <xf numFmtId="0" fontId="26" fillId="0" borderId="60" xfId="0" applyFont="1" applyFill="1" applyBorder="1" applyAlignment="1" applyProtection="1">
      <alignment horizontal="center" vertical="center"/>
      <protection/>
    </xf>
    <xf numFmtId="0" fontId="26" fillId="0" borderId="57" xfId="0" applyFont="1" applyFill="1" applyBorder="1" applyAlignment="1" applyProtection="1" quotePrefix="1">
      <alignment horizontal="center" vertical="center"/>
      <protection/>
    </xf>
    <xf numFmtId="0" fontId="27" fillId="0" borderId="59" xfId="0" applyFont="1" applyFill="1" applyBorder="1" applyAlignment="1" applyProtection="1">
      <alignment horizontal="center" vertical="center" wrapText="1"/>
      <protection/>
    </xf>
    <xf numFmtId="0" fontId="28" fillId="0" borderId="63" xfId="64" applyFont="1" applyFill="1" applyBorder="1" applyAlignment="1" applyProtection="1">
      <alignment horizontal="left" vertical="center" wrapText="1" indent="1"/>
      <protection/>
    </xf>
    <xf numFmtId="0" fontId="6" fillId="0" borderId="52" xfId="0" applyFont="1" applyBorder="1" applyAlignment="1" applyProtection="1">
      <alignment horizontal="left" wrapText="1" indent="1"/>
      <protection/>
    </xf>
    <xf numFmtId="0" fontId="27" fillId="0" borderId="59" xfId="0" applyFont="1" applyFill="1" applyBorder="1" applyAlignment="1" applyProtection="1">
      <alignment horizontal="right" vertical="center" wrapText="1" indent="1"/>
      <protection/>
    </xf>
    <xf numFmtId="0" fontId="28" fillId="0" borderId="60" xfId="64" applyFont="1" applyFill="1" applyBorder="1" applyAlignment="1" applyProtection="1">
      <alignment horizontal="right" vertical="center" wrapText="1" indent="1"/>
      <protection/>
    </xf>
    <xf numFmtId="0" fontId="28" fillId="0" borderId="27" xfId="64" applyFont="1" applyFill="1" applyBorder="1" applyAlignment="1" applyProtection="1">
      <alignment horizontal="right" vertical="center" wrapText="1" indent="1"/>
      <protection/>
    </xf>
    <xf numFmtId="0" fontId="28" fillId="0" borderId="11" xfId="64" applyFont="1" applyFill="1" applyBorder="1" applyAlignment="1" applyProtection="1">
      <alignment horizontal="right" vertical="center" wrapText="1" indent="1"/>
      <protection/>
    </xf>
    <xf numFmtId="0" fontId="28" fillId="0" borderId="29" xfId="64" applyFont="1" applyFill="1" applyBorder="1" applyAlignment="1" applyProtection="1">
      <alignment horizontal="right" vertical="center" wrapText="1" indent="1"/>
      <protection/>
    </xf>
    <xf numFmtId="0" fontId="28" fillId="0" borderId="26" xfId="64" applyFont="1" applyFill="1" applyBorder="1" applyAlignment="1" applyProtection="1">
      <alignment horizontal="right" vertical="center" wrapText="1" indent="1"/>
      <protection/>
    </xf>
    <xf numFmtId="0" fontId="27" fillId="0" borderId="59" xfId="64" applyFont="1" applyFill="1" applyBorder="1" applyAlignment="1" applyProtection="1">
      <alignment horizontal="right" vertical="center" wrapText="1" indent="1"/>
      <protection/>
    </xf>
    <xf numFmtId="0" fontId="28" fillId="0" borderId="60" xfId="64" applyFont="1" applyFill="1" applyBorder="1" applyAlignment="1" applyProtection="1">
      <alignment horizontal="right" vertical="center" wrapText="1" indent="1"/>
      <protection/>
    </xf>
    <xf numFmtId="0" fontId="28" fillId="0" borderId="61" xfId="64" applyFont="1" applyFill="1" applyBorder="1" applyAlignment="1" applyProtection="1">
      <alignment horizontal="right" vertical="center" wrapText="1" indent="1"/>
      <protection/>
    </xf>
    <xf numFmtId="0" fontId="27" fillId="0" borderId="52" xfId="64" applyFont="1" applyFill="1" applyBorder="1" applyAlignment="1" applyProtection="1">
      <alignment horizontal="right" vertical="center" wrapText="1" indent="1"/>
      <protection/>
    </xf>
    <xf numFmtId="0" fontId="28" fillId="0" borderId="55" xfId="64" applyFont="1" applyFill="1" applyBorder="1" applyAlignment="1" applyProtection="1">
      <alignment horizontal="right" vertical="center" wrapText="1" indent="1"/>
      <protection/>
    </xf>
    <xf numFmtId="0" fontId="27" fillId="0" borderId="17" xfId="64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right" vertical="center" wrapText="1"/>
      <protection/>
    </xf>
    <xf numFmtId="0" fontId="26" fillId="0" borderId="52" xfId="0" applyFont="1" applyFill="1" applyBorder="1" applyAlignment="1" applyProtection="1">
      <alignment horizontal="right" vertical="center" wrapText="1"/>
      <protection/>
    </xf>
    <xf numFmtId="0" fontId="27" fillId="0" borderId="59" xfId="64" applyFont="1" applyFill="1" applyBorder="1" applyAlignment="1" applyProtection="1">
      <alignment horizontal="right" vertical="center" wrapText="1" indent="1"/>
      <protection/>
    </xf>
    <xf numFmtId="0" fontId="43" fillId="0" borderId="52" xfId="0" applyFont="1" applyFill="1" applyBorder="1" applyAlignment="1" applyProtection="1">
      <alignment horizontal="right" vertical="center" wrapText="1"/>
      <protection/>
    </xf>
    <xf numFmtId="0" fontId="28" fillId="0" borderId="27" xfId="64" applyFont="1" applyFill="1" applyBorder="1" applyAlignment="1" applyProtection="1">
      <alignment horizontal="right" vertical="center" wrapText="1"/>
      <protection/>
    </xf>
    <xf numFmtId="0" fontId="27" fillId="0" borderId="59" xfId="0" applyFont="1" applyFill="1" applyBorder="1" applyAlignment="1" applyProtection="1">
      <alignment vertical="center" wrapText="1"/>
      <protection/>
    </xf>
    <xf numFmtId="0" fontId="27" fillId="0" borderId="59" xfId="64" applyFont="1" applyFill="1" applyBorder="1" applyAlignment="1" applyProtection="1">
      <alignment vertical="center" wrapText="1"/>
      <protection/>
    </xf>
    <xf numFmtId="0" fontId="27" fillId="0" borderId="58" xfId="64" applyFont="1" applyFill="1" applyBorder="1" applyAlignment="1" applyProtection="1">
      <alignment horizontal="left" vertical="center" wrapText="1" indent="1"/>
      <protection/>
    </xf>
    <xf numFmtId="0" fontId="27" fillId="0" borderId="58" xfId="64" applyFont="1" applyFill="1" applyBorder="1" applyAlignment="1" applyProtection="1">
      <alignment vertical="center" wrapText="1"/>
      <protection/>
    </xf>
    <xf numFmtId="0" fontId="27" fillId="0" borderId="0" xfId="64" applyFont="1" applyFill="1" applyBorder="1" applyAlignment="1" applyProtection="1">
      <alignment horizontal="left" vertical="center" wrapText="1" inden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64" applyFont="1" applyFill="1" applyBorder="1" applyAlignment="1" applyProtection="1">
      <alignment horizontal="left" vertical="center" wrapText="1" indent="1"/>
      <protection/>
    </xf>
    <xf numFmtId="49" fontId="27" fillId="0" borderId="35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wrapText="1"/>
      <protection/>
    </xf>
    <xf numFmtId="0" fontId="28" fillId="0" borderId="26" xfId="64" applyFont="1" applyFill="1" applyBorder="1" applyAlignment="1" applyProtection="1">
      <alignment vertical="center" wrapText="1"/>
      <protection/>
    </xf>
    <xf numFmtId="0" fontId="28" fillId="0" borderId="27" xfId="64" applyFont="1" applyFill="1" applyBorder="1" applyAlignment="1" applyProtection="1">
      <alignment vertical="center" wrapText="1"/>
      <protection/>
    </xf>
    <xf numFmtId="0" fontId="26" fillId="0" borderId="59" xfId="0" applyFont="1" applyFill="1" applyBorder="1" applyAlignment="1" applyProtection="1">
      <alignment vertical="center" wrapText="1"/>
      <protection/>
    </xf>
    <xf numFmtId="0" fontId="26" fillId="0" borderId="47" xfId="0" applyFont="1" applyFill="1" applyBorder="1" applyAlignment="1" applyProtection="1">
      <alignment horizontal="right" vertical="center" wrapText="1"/>
      <protection/>
    </xf>
    <xf numFmtId="0" fontId="27" fillId="0" borderId="21" xfId="64" applyFont="1" applyFill="1" applyBorder="1" applyAlignment="1" applyProtection="1">
      <alignment vertical="center" wrapText="1"/>
      <protection/>
    </xf>
    <xf numFmtId="0" fontId="28" fillId="0" borderId="54" xfId="64" applyFont="1" applyFill="1" applyBorder="1" applyAlignment="1" applyProtection="1">
      <alignment vertical="center" wrapText="1"/>
      <protection/>
    </xf>
    <xf numFmtId="0" fontId="28" fillId="0" borderId="39" xfId="64" applyFont="1" applyFill="1" applyBorder="1" applyAlignment="1" applyProtection="1">
      <alignment vertical="center" wrapText="1"/>
      <protection/>
    </xf>
    <xf numFmtId="0" fontId="28" fillId="0" borderId="39" xfId="64" applyFont="1" applyFill="1" applyBorder="1" applyAlignment="1" applyProtection="1">
      <alignment horizontal="right" vertical="center" wrapText="1" indent="1"/>
      <protection/>
    </xf>
    <xf numFmtId="0" fontId="27" fillId="0" borderId="21" xfId="64" applyFont="1" applyFill="1" applyBorder="1" applyAlignment="1" applyProtection="1">
      <alignment horizontal="right" vertical="center" wrapText="1" indent="1"/>
      <protection/>
    </xf>
    <xf numFmtId="0" fontId="28" fillId="0" borderId="54" xfId="64" applyFont="1" applyFill="1" applyBorder="1" applyAlignment="1" applyProtection="1">
      <alignment horizontal="right" vertical="center" wrapText="1" indent="1"/>
      <protection/>
    </xf>
    <xf numFmtId="0" fontId="27" fillId="0" borderId="47" xfId="64" applyFont="1" applyFill="1" applyBorder="1" applyAlignment="1" applyProtection="1">
      <alignment horizontal="right" vertical="center" wrapText="1" indent="1"/>
      <protection/>
    </xf>
    <xf numFmtId="0" fontId="26" fillId="0" borderId="21" xfId="0" applyFont="1" applyFill="1" applyBorder="1" applyAlignment="1" applyProtection="1">
      <alignment vertical="center" wrapText="1"/>
      <protection/>
    </xf>
    <xf numFmtId="0" fontId="0" fillId="0" borderId="64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0" fillId="0" borderId="65" xfId="0" applyFill="1" applyBorder="1" applyAlignment="1" applyProtection="1">
      <alignment horizontal="right" vertical="center" wrapText="1"/>
      <protection/>
    </xf>
    <xf numFmtId="0" fontId="43" fillId="0" borderId="47" xfId="0" applyFont="1" applyFill="1" applyBorder="1" applyAlignment="1" applyProtection="1">
      <alignment horizontal="righ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8" fillId="0" borderId="39" xfId="64" applyFont="1" applyFill="1" applyBorder="1" applyAlignment="1" applyProtection="1">
      <alignment horizontal="right" vertical="center" wrapText="1"/>
      <protection/>
    </xf>
    <xf numFmtId="0" fontId="28" fillId="0" borderId="13" xfId="64" applyFont="1" applyFill="1" applyBorder="1" applyAlignment="1" applyProtection="1">
      <alignment horizontal="right" vertical="center" wrapText="1" indent="1"/>
      <protection/>
    </xf>
    <xf numFmtId="0" fontId="28" fillId="0" borderId="46" xfId="64" applyFont="1" applyFill="1" applyBorder="1" applyAlignment="1" applyProtection="1">
      <alignment horizontal="right" vertical="center" wrapText="1" indent="1"/>
      <protection/>
    </xf>
    <xf numFmtId="0" fontId="27" fillId="0" borderId="34" xfId="64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28" fillId="0" borderId="43" xfId="64" applyFont="1" applyFill="1" applyBorder="1" applyAlignment="1" applyProtection="1">
      <alignment horizontal="right" vertical="center" wrapText="1" indent="1"/>
      <protection/>
    </xf>
    <xf numFmtId="0" fontId="6" fillId="0" borderId="21" xfId="0" applyFont="1" applyBorder="1" applyAlignment="1" applyProtection="1">
      <alignment wrapText="1"/>
      <protection/>
    </xf>
    <xf numFmtId="0" fontId="48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/>
    </xf>
    <xf numFmtId="0" fontId="34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34" fillId="0" borderId="11" xfId="0" applyNumberFormat="1" applyFont="1" applyBorder="1" applyAlignment="1">
      <alignment/>
    </xf>
    <xf numFmtId="1" fontId="11" fillId="0" borderId="11" xfId="56" applyNumberFormat="1" applyFont="1" applyBorder="1" applyAlignment="1">
      <alignment vertical="center"/>
      <protection/>
    </xf>
    <xf numFmtId="1" fontId="13" fillId="0" borderId="11" xfId="56" applyNumberFormat="1" applyFont="1" applyFill="1" applyBorder="1">
      <alignment/>
      <protection/>
    </xf>
    <xf numFmtId="1" fontId="2" fillId="0" borderId="11" xfId="56" applyNumberFormat="1" applyFont="1" applyFill="1" applyBorder="1">
      <alignment/>
      <protection/>
    </xf>
    <xf numFmtId="1" fontId="15" fillId="0" borderId="11" xfId="56" applyNumberFormat="1" applyFont="1" applyFill="1" applyBorder="1">
      <alignment/>
      <protection/>
    </xf>
    <xf numFmtId="1" fontId="17" fillId="0" borderId="11" xfId="56" applyNumberFormat="1" applyFont="1" applyFill="1" applyBorder="1">
      <alignment/>
      <protection/>
    </xf>
    <xf numFmtId="1" fontId="18" fillId="0" borderId="11" xfId="56" applyNumberFormat="1" applyFont="1" applyFill="1" applyBorder="1">
      <alignment/>
      <protection/>
    </xf>
    <xf numFmtId="3" fontId="11" fillId="0" borderId="11" xfId="56" applyNumberFormat="1" applyFont="1" applyBorder="1" applyAlignment="1">
      <alignment vertical="center"/>
      <protection/>
    </xf>
    <xf numFmtId="3" fontId="18" fillId="0" borderId="11" xfId="56" applyNumberFormat="1" applyFont="1" applyFill="1" applyBorder="1">
      <alignment/>
      <protection/>
    </xf>
    <xf numFmtId="3" fontId="13" fillId="0" borderId="11" xfId="56" applyNumberFormat="1" applyFont="1" applyFill="1" applyBorder="1">
      <alignment/>
      <protection/>
    </xf>
    <xf numFmtId="3" fontId="17" fillId="0" borderId="11" xfId="56" applyNumberFormat="1" applyFont="1" applyFill="1" applyBorder="1">
      <alignment/>
      <protection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1" fillId="0" borderId="0" xfId="0" applyFont="1" applyAlignment="1">
      <alignment/>
    </xf>
    <xf numFmtId="0" fontId="41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  <xf numFmtId="0" fontId="5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49" fillId="0" borderId="11" xfId="0" applyFont="1" applyBorder="1" applyAlignment="1">
      <alignment/>
    </xf>
    <xf numFmtId="3" fontId="49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3" fontId="53" fillId="0" borderId="11" xfId="0" applyNumberFormat="1" applyFont="1" applyBorder="1" applyAlignment="1">
      <alignment/>
    </xf>
    <xf numFmtId="0" fontId="53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2" fillId="0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51" fillId="0" borderId="20" xfId="0" applyFont="1" applyBorder="1" applyAlignment="1">
      <alignment/>
    </xf>
    <xf numFmtId="0" fontId="0" fillId="0" borderId="25" xfId="0" applyBorder="1" applyAlignment="1">
      <alignment/>
    </xf>
    <xf numFmtId="0" fontId="51" fillId="0" borderId="25" xfId="0" applyFont="1" applyBorder="1" applyAlignment="1">
      <alignment/>
    </xf>
    <xf numFmtId="3" fontId="49" fillId="0" borderId="25" xfId="0" applyNumberFormat="1" applyFont="1" applyBorder="1" applyAlignment="1">
      <alignment/>
    </xf>
    <xf numFmtId="0" fontId="41" fillId="0" borderId="22" xfId="0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49" fillId="0" borderId="2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 applyProtection="1">
      <alignment horizontal="right" vertical="top"/>
      <protection locked="0"/>
    </xf>
    <xf numFmtId="0" fontId="57" fillId="0" borderId="0" xfId="56" applyFont="1" applyBorder="1" applyAlignment="1">
      <alignment horizontal="center"/>
      <protection/>
    </xf>
    <xf numFmtId="0" fontId="55" fillId="0" borderId="0" xfId="0" applyFont="1" applyAlignment="1">
      <alignment/>
    </xf>
    <xf numFmtId="0" fontId="4" fillId="0" borderId="0" xfId="56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10" xfId="56" applyFont="1" applyBorder="1" applyAlignment="1">
      <alignment horizontal="center" vertical="center" textRotation="90"/>
      <protection/>
    </xf>
    <xf numFmtId="0" fontId="6" fillId="0" borderId="20" xfId="56" applyFont="1" applyBorder="1" applyAlignment="1">
      <alignment horizontal="center" vertical="center" textRotation="90"/>
      <protection/>
    </xf>
    <xf numFmtId="0" fontId="7" fillId="0" borderId="11" xfId="56" applyFont="1" applyBorder="1" applyAlignment="1">
      <alignment horizontal="center"/>
      <protection/>
    </xf>
    <xf numFmtId="0" fontId="7" fillId="0" borderId="11" xfId="56" applyFont="1" applyFill="1" applyBorder="1" applyAlignment="1">
      <alignment horizontal="center"/>
      <protection/>
    </xf>
    <xf numFmtId="0" fontId="2" fillId="0" borderId="66" xfId="56" applyFont="1" applyBorder="1" applyAlignment="1">
      <alignment horizontal="right"/>
      <protection/>
    </xf>
    <xf numFmtId="0" fontId="0" fillId="0" borderId="66" xfId="0" applyBorder="1" applyAlignment="1">
      <alignment/>
    </xf>
    <xf numFmtId="0" fontId="50" fillId="0" borderId="66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67" xfId="0" applyBorder="1" applyAlignment="1">
      <alignment/>
    </xf>
    <xf numFmtId="0" fontId="58" fillId="0" borderId="0" xfId="0" applyFont="1" applyFill="1" applyAlignment="1">
      <alignment horizontal="right"/>
    </xf>
    <xf numFmtId="0" fontId="0" fillId="0" borderId="66" xfId="0" applyBorder="1" applyAlignment="1">
      <alignment horizontal="right"/>
    </xf>
    <xf numFmtId="0" fontId="26" fillId="0" borderId="68" xfId="0" applyFont="1" applyFill="1" applyBorder="1" applyAlignment="1" applyProtection="1">
      <alignment horizontal="center" vertical="center" wrapText="1"/>
      <protection/>
    </xf>
    <xf numFmtId="0" fontId="26" fillId="0" borderId="69" xfId="0" applyFont="1" applyFill="1" applyBorder="1" applyAlignment="1" applyProtection="1">
      <alignment horizontal="center" vertical="center" wrapText="1"/>
      <protection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5" fillId="0" borderId="66" xfId="0" applyFont="1" applyBorder="1" applyAlignment="1">
      <alignment horizontal="righ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2 3" xfId="59"/>
    <cellStyle name="Normál 3" xfId="60"/>
    <cellStyle name="Normál 8" xfId="61"/>
    <cellStyle name="Normál 9" xfId="62"/>
    <cellStyle name="Normál 9 2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6%20dok\2013\2013.%20k&#246;lts&#233;gvet&#233;s\KUNSZ&#193;LL&#193;S%202013\rendelet%20mell&#233;kl.munkap&#233;ld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ka"/>
      <sheetName val="1.összevont mérleg"/>
      <sheetName val="1.a műk.mérleg"/>
      <sheetName val="1.b felh.mérleg"/>
      <sheetName val="2. bev. jogcím"/>
      <sheetName val="2.a.kiad.jogcím"/>
      <sheetName val="3.adósság keletk."/>
      <sheetName val="3.a adós.saját bev."/>
      <sheetName val="4.adós.fejl.célok"/>
      <sheetName val="5. EU"/>
      <sheetName val="ágazat"/>
      <sheetName val="beruh.felúj"/>
      <sheetName val="számítások"/>
      <sheetName val="szám."/>
      <sheetName val="normatívák"/>
      <sheetName val="ei. felhaszn.ütemterv"/>
      <sheetName val="szoc. juttat."/>
      <sheetName val="pe. átadás"/>
      <sheetName val="közvetett"/>
      <sheetName val="létszám"/>
      <sheetName val="többéves kihatás"/>
      <sheetName val="hivatal bér"/>
    </sheetNames>
    <sheetDataSet>
      <sheetData sheetId="0">
        <row r="17">
          <cell r="I17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55">
          <cell r="D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.375" style="44" customWidth="1"/>
    <col min="2" max="2" width="55.625" style="2" customWidth="1"/>
    <col min="3" max="5" width="12.75390625" style="2" customWidth="1"/>
    <col min="6" max="6" width="52.875" style="2" customWidth="1"/>
    <col min="7" max="7" width="12.75390625" style="2" customWidth="1"/>
    <col min="8" max="8" width="12.75390625" style="1" customWidth="1"/>
    <col min="9" max="9" width="12.75390625" style="2" customWidth="1"/>
    <col min="10" max="16384" width="9.125" style="2" customWidth="1"/>
  </cols>
  <sheetData>
    <row r="1" spans="1:9" ht="26.25" customHeight="1">
      <c r="A1" s="337" t="s">
        <v>402</v>
      </c>
      <c r="B1" s="337"/>
      <c r="C1" s="337"/>
      <c r="D1" s="337"/>
      <c r="E1" s="337"/>
      <c r="F1" s="337"/>
      <c r="G1" s="337"/>
      <c r="H1" s="338"/>
      <c r="I1" s="338"/>
    </row>
    <row r="2" spans="1:10" ht="24" customHeight="1">
      <c r="A2" s="339" t="s">
        <v>0</v>
      </c>
      <c r="B2" s="339"/>
      <c r="C2" s="339"/>
      <c r="D2" s="339"/>
      <c r="E2" s="339"/>
      <c r="F2" s="339"/>
      <c r="G2" s="339"/>
      <c r="H2" s="340"/>
      <c r="I2" s="340"/>
      <c r="J2" s="49"/>
    </row>
    <row r="3" spans="1:9" ht="17.25" customHeight="1">
      <c r="A3" s="345" t="s">
        <v>1</v>
      </c>
      <c r="B3" s="345"/>
      <c r="C3" s="345"/>
      <c r="D3" s="345"/>
      <c r="E3" s="345"/>
      <c r="F3" s="345"/>
      <c r="G3" s="345"/>
      <c r="H3" s="346"/>
      <c r="I3" s="346"/>
    </row>
    <row r="4" spans="1:9" ht="18" customHeight="1">
      <c r="A4" s="341" t="s">
        <v>2</v>
      </c>
      <c r="B4" s="343" t="s">
        <v>3</v>
      </c>
      <c r="C4" s="343"/>
      <c r="D4" s="68"/>
      <c r="E4" s="68"/>
      <c r="F4" s="344" t="s">
        <v>4</v>
      </c>
      <c r="G4" s="344"/>
      <c r="H4" s="82"/>
      <c r="I4" s="25"/>
    </row>
    <row r="5" spans="1:9" s="4" customFormat="1" ht="31.5" customHeight="1">
      <c r="A5" s="342"/>
      <c r="B5" s="3" t="s">
        <v>5</v>
      </c>
      <c r="C5" s="83" t="s">
        <v>6</v>
      </c>
      <c r="D5" s="84" t="s">
        <v>156</v>
      </c>
      <c r="E5" s="85" t="s">
        <v>158</v>
      </c>
      <c r="F5" s="3" t="s">
        <v>5</v>
      </c>
      <c r="G5" s="83" t="s">
        <v>6</v>
      </c>
      <c r="H5" s="84" t="s">
        <v>156</v>
      </c>
      <c r="I5" s="85" t="s">
        <v>158</v>
      </c>
    </row>
    <row r="6" spans="1:9" s="4" customFormat="1" ht="15.75" customHeight="1">
      <c r="A6" s="5"/>
      <c r="B6" s="6"/>
      <c r="C6" s="7"/>
      <c r="D6" s="7"/>
      <c r="E6" s="7"/>
      <c r="F6" s="6"/>
      <c r="G6" s="8"/>
      <c r="H6" s="290"/>
      <c r="I6" s="296"/>
    </row>
    <row r="7" spans="1:9" s="14" customFormat="1" ht="17.25" customHeight="1">
      <c r="A7" s="9">
        <v>1</v>
      </c>
      <c r="B7" s="10" t="s">
        <v>7</v>
      </c>
      <c r="C7" s="11">
        <f>C8+C9+C10+C14+C20</f>
        <v>172415</v>
      </c>
      <c r="D7" s="11">
        <f>D8+D9+D10+D14+D20</f>
        <v>30997</v>
      </c>
      <c r="E7" s="11">
        <f>E8+E9+E10+E14+E20</f>
        <v>203412</v>
      </c>
      <c r="F7" s="12" t="s">
        <v>7</v>
      </c>
      <c r="G7" s="13">
        <f>+G8+G9+G10+G11+G12+G18</f>
        <v>172415</v>
      </c>
      <c r="H7" s="13">
        <f>+H8+H9+H10+H11+H12+H18</f>
        <v>30997</v>
      </c>
      <c r="I7" s="13">
        <f>+I8+I9+I10+I11+I12+I18</f>
        <v>203412</v>
      </c>
    </row>
    <row r="8" spans="1:9" s="14" customFormat="1" ht="17.25" customHeight="1">
      <c r="A8" s="9">
        <v>2</v>
      </c>
      <c r="B8" s="15" t="s">
        <v>8</v>
      </c>
      <c r="C8" s="11">
        <v>0</v>
      </c>
      <c r="D8" s="11"/>
      <c r="E8" s="11">
        <v>0</v>
      </c>
      <c r="F8" s="15" t="s">
        <v>9</v>
      </c>
      <c r="G8" s="13">
        <v>59685</v>
      </c>
      <c r="H8" s="291">
        <v>7496</v>
      </c>
      <c r="I8" s="81">
        <f>H8+G8</f>
        <v>67181</v>
      </c>
    </row>
    <row r="9" spans="1:9" s="16" customFormat="1" ht="17.25" customHeight="1">
      <c r="A9" s="9">
        <v>3</v>
      </c>
      <c r="B9" s="15" t="s">
        <v>10</v>
      </c>
      <c r="C9" s="11">
        <v>25910</v>
      </c>
      <c r="D9" s="11"/>
      <c r="E9" s="11">
        <v>25910</v>
      </c>
      <c r="F9" s="15" t="s">
        <v>11</v>
      </c>
      <c r="G9" s="13">
        <v>16115</v>
      </c>
      <c r="H9" s="292">
        <v>2276</v>
      </c>
      <c r="I9" s="81">
        <f aca="true" t="shared" si="0" ref="I9:I17">H9+G9</f>
        <v>18391</v>
      </c>
    </row>
    <row r="10" spans="1:9" s="16" customFormat="1" ht="17.25" customHeight="1">
      <c r="A10" s="9">
        <v>4</v>
      </c>
      <c r="B10" s="15" t="s">
        <v>12</v>
      </c>
      <c r="C10" s="13">
        <f>+SUM(C11:C13)</f>
        <v>77800</v>
      </c>
      <c r="D10" s="13">
        <f>+SUM(D11:D13)</f>
        <v>0</v>
      </c>
      <c r="E10" s="13">
        <f>+SUM(E11:E13)</f>
        <v>77800</v>
      </c>
      <c r="F10" s="15" t="s">
        <v>13</v>
      </c>
      <c r="G10" s="13">
        <v>80315</v>
      </c>
      <c r="H10" s="292">
        <v>3414</v>
      </c>
      <c r="I10" s="81">
        <f t="shared" si="0"/>
        <v>83729</v>
      </c>
    </row>
    <row r="11" spans="1:9" s="16" customFormat="1" ht="17.25" customHeight="1">
      <c r="A11" s="9">
        <v>5</v>
      </c>
      <c r="B11" s="17" t="s">
        <v>14</v>
      </c>
      <c r="C11" s="18">
        <v>70850</v>
      </c>
      <c r="D11" s="18"/>
      <c r="E11" s="18">
        <v>70850</v>
      </c>
      <c r="F11" s="15" t="s">
        <v>15</v>
      </c>
      <c r="G11" s="13">
        <v>0</v>
      </c>
      <c r="H11" s="292"/>
      <c r="I11" s="81">
        <f t="shared" si="0"/>
        <v>0</v>
      </c>
    </row>
    <row r="12" spans="1:9" s="16" customFormat="1" ht="17.25" customHeight="1">
      <c r="A12" s="9">
        <v>6</v>
      </c>
      <c r="B12" s="17" t="s">
        <v>16</v>
      </c>
      <c r="C12" s="18">
        <v>6800</v>
      </c>
      <c r="D12" s="18"/>
      <c r="E12" s="18">
        <v>6800</v>
      </c>
      <c r="F12" s="15" t="s">
        <v>17</v>
      </c>
      <c r="G12" s="13">
        <v>16300</v>
      </c>
      <c r="H12" s="292">
        <v>17811</v>
      </c>
      <c r="I12" s="81">
        <f t="shared" si="0"/>
        <v>34111</v>
      </c>
    </row>
    <row r="13" spans="1:9" s="16" customFormat="1" ht="17.25" customHeight="1">
      <c r="A13" s="9">
        <v>7</v>
      </c>
      <c r="B13" s="17" t="s">
        <v>18</v>
      </c>
      <c r="C13" s="18">
        <v>150</v>
      </c>
      <c r="D13" s="18"/>
      <c r="E13" s="18">
        <v>150</v>
      </c>
      <c r="F13" s="17" t="s">
        <v>19</v>
      </c>
      <c r="G13" s="18">
        <v>0</v>
      </c>
      <c r="H13" s="292"/>
      <c r="I13" s="81">
        <f t="shared" si="0"/>
        <v>0</v>
      </c>
    </row>
    <row r="14" spans="1:9" s="16" customFormat="1" ht="17.25" customHeight="1">
      <c r="A14" s="9">
        <v>8</v>
      </c>
      <c r="B14" s="15" t="s">
        <v>20</v>
      </c>
      <c r="C14" s="19">
        <f>+SUM(C15:C19)</f>
        <v>64285</v>
      </c>
      <c r="D14" s="19">
        <f>+SUM(D15:D19)</f>
        <v>0</v>
      </c>
      <c r="E14" s="19">
        <f>+SUM(E15:E19)</f>
        <v>64285</v>
      </c>
      <c r="F14" s="17" t="s">
        <v>21</v>
      </c>
      <c r="G14" s="18">
        <v>1000</v>
      </c>
      <c r="H14" s="292"/>
      <c r="I14" s="81">
        <f t="shared" si="0"/>
        <v>1000</v>
      </c>
    </row>
    <row r="15" spans="1:9" s="16" customFormat="1" ht="17.25" customHeight="1">
      <c r="A15" s="9">
        <v>9</v>
      </c>
      <c r="B15" s="17" t="s">
        <v>22</v>
      </c>
      <c r="C15" s="18">
        <v>13983</v>
      </c>
      <c r="D15" s="18"/>
      <c r="E15" s="18">
        <v>13983</v>
      </c>
      <c r="F15" s="17" t="s">
        <v>23</v>
      </c>
      <c r="G15" s="18">
        <v>15300</v>
      </c>
      <c r="H15" s="292">
        <v>17811</v>
      </c>
      <c r="I15" s="81">
        <f t="shared" si="0"/>
        <v>33111</v>
      </c>
    </row>
    <row r="16" spans="1:9" s="16" customFormat="1" ht="17.25" customHeight="1">
      <c r="A16" s="9">
        <v>10</v>
      </c>
      <c r="B16" s="17" t="s">
        <v>24</v>
      </c>
      <c r="C16" s="18">
        <v>27726</v>
      </c>
      <c r="D16" s="18"/>
      <c r="E16" s="18">
        <v>27726</v>
      </c>
      <c r="F16" s="17" t="s">
        <v>25</v>
      </c>
      <c r="G16" s="18">
        <v>0</v>
      </c>
      <c r="H16" s="292"/>
      <c r="I16" s="81">
        <f t="shared" si="0"/>
        <v>0</v>
      </c>
    </row>
    <row r="17" spans="1:9" s="16" customFormat="1" ht="17.25" customHeight="1">
      <c r="A17" s="9">
        <v>11</v>
      </c>
      <c r="B17" s="17" t="s">
        <v>26</v>
      </c>
      <c r="C17" s="18">
        <v>12207</v>
      </c>
      <c r="D17" s="18"/>
      <c r="E17" s="18">
        <v>12207</v>
      </c>
      <c r="F17" s="17" t="s">
        <v>27</v>
      </c>
      <c r="G17" s="20">
        <f>+'[1]analitika'!I17</f>
        <v>0</v>
      </c>
      <c r="H17" s="292"/>
      <c r="I17" s="81">
        <f t="shared" si="0"/>
        <v>0</v>
      </c>
    </row>
    <row r="18" spans="1:9" s="16" customFormat="1" ht="17.25" customHeight="1">
      <c r="A18" s="9">
        <v>12</v>
      </c>
      <c r="B18" s="17" t="s">
        <v>28</v>
      </c>
      <c r="C18" s="18">
        <v>1934</v>
      </c>
      <c r="D18" s="18"/>
      <c r="E18" s="18">
        <v>1934</v>
      </c>
      <c r="F18" s="15" t="s">
        <v>29</v>
      </c>
      <c r="G18" s="13"/>
      <c r="H18" s="292"/>
      <c r="I18" s="20"/>
    </row>
    <row r="19" spans="1:9" s="16" customFormat="1" ht="17.25" customHeight="1">
      <c r="A19" s="9">
        <v>13</v>
      </c>
      <c r="B19" s="17" t="s">
        <v>30</v>
      </c>
      <c r="C19" s="18">
        <v>8435</v>
      </c>
      <c r="D19" s="18"/>
      <c r="E19" s="18">
        <v>8435</v>
      </c>
      <c r="F19" s="21"/>
      <c r="G19" s="18"/>
      <c r="H19" s="292"/>
      <c r="I19" s="20"/>
    </row>
    <row r="20" spans="1:9" s="16" customFormat="1" ht="17.25" customHeight="1">
      <c r="A20" s="9">
        <v>14</v>
      </c>
      <c r="B20" s="15" t="s">
        <v>31</v>
      </c>
      <c r="C20" s="22">
        <f>+SUM(C21:C26)-C22</f>
        <v>4420</v>
      </c>
      <c r="D20" s="22">
        <f>+SUM(D21:D26)-D22</f>
        <v>30997</v>
      </c>
      <c r="E20" s="22">
        <f>+SUM(E21:E26)-E22</f>
        <v>35417</v>
      </c>
      <c r="F20" s="21"/>
      <c r="G20" s="18"/>
      <c r="H20" s="292"/>
      <c r="I20" s="20"/>
    </row>
    <row r="21" spans="1:9" s="16" customFormat="1" ht="17.25" customHeight="1">
      <c r="A21" s="9">
        <v>15</v>
      </c>
      <c r="B21" s="17" t="s">
        <v>32</v>
      </c>
      <c r="C21" s="18">
        <v>4420</v>
      </c>
      <c r="D21" s="18"/>
      <c r="E21" s="18">
        <v>4420</v>
      </c>
      <c r="F21" s="21"/>
      <c r="G21" s="18"/>
      <c r="H21" s="292"/>
      <c r="I21" s="20"/>
    </row>
    <row r="22" spans="1:9" s="14" customFormat="1" ht="12.75" customHeight="1">
      <c r="A22" s="9">
        <v>16</v>
      </c>
      <c r="B22" s="23" t="s">
        <v>33</v>
      </c>
      <c r="C22" s="24">
        <v>4420</v>
      </c>
      <c r="D22" s="24"/>
      <c r="E22" s="24">
        <v>4420</v>
      </c>
      <c r="F22" s="21"/>
      <c r="G22" s="18"/>
      <c r="H22" s="291"/>
      <c r="I22" s="81"/>
    </row>
    <row r="23" spans="1:9" s="16" customFormat="1" ht="17.25" customHeight="1">
      <c r="A23" s="9">
        <v>17</v>
      </c>
      <c r="B23" s="17" t="s">
        <v>34</v>
      </c>
      <c r="C23" s="18">
        <v>0</v>
      </c>
      <c r="D23" s="18">
        <v>30997</v>
      </c>
      <c r="E23" s="18">
        <v>30997</v>
      </c>
      <c r="F23" s="25"/>
      <c r="G23" s="13"/>
      <c r="H23" s="292"/>
      <c r="I23" s="20"/>
    </row>
    <row r="24" spans="1:9" s="16" customFormat="1" ht="17.25" customHeight="1">
      <c r="A24" s="9">
        <v>18</v>
      </c>
      <c r="B24" s="17" t="s">
        <v>35</v>
      </c>
      <c r="C24" s="18">
        <v>0</v>
      </c>
      <c r="D24" s="18"/>
      <c r="E24" s="18"/>
      <c r="F24" s="25"/>
      <c r="G24" s="18"/>
      <c r="H24" s="292"/>
      <c r="I24" s="20"/>
    </row>
    <row r="25" spans="1:9" s="16" customFormat="1" ht="17.25" customHeight="1">
      <c r="A25" s="9">
        <v>19</v>
      </c>
      <c r="B25" s="17" t="s">
        <v>36</v>
      </c>
      <c r="C25" s="18">
        <v>0</v>
      </c>
      <c r="D25" s="18"/>
      <c r="E25" s="18"/>
      <c r="F25" s="25"/>
      <c r="G25" s="18"/>
      <c r="H25" s="292"/>
      <c r="I25" s="20"/>
    </row>
    <row r="26" spans="1:9" s="16" customFormat="1" ht="17.25" customHeight="1">
      <c r="A26" s="9">
        <v>20</v>
      </c>
      <c r="B26" s="17" t="s">
        <v>37</v>
      </c>
      <c r="C26" s="18">
        <v>0</v>
      </c>
      <c r="D26" s="18"/>
      <c r="E26" s="18"/>
      <c r="F26" s="25"/>
      <c r="G26" s="18"/>
      <c r="H26" s="292"/>
      <c r="I26" s="20"/>
    </row>
    <row r="27" spans="1:9" s="16" customFormat="1" ht="17.25" customHeight="1">
      <c r="A27" s="9">
        <v>21</v>
      </c>
      <c r="B27" s="26" t="s">
        <v>38</v>
      </c>
      <c r="C27" s="19">
        <f>+C28+C32+C35</f>
        <v>11085</v>
      </c>
      <c r="D27" s="19">
        <f>+D28+D32+D35</f>
        <v>0</v>
      </c>
      <c r="E27" s="19">
        <f>+E28+E32+E35</f>
        <v>11085</v>
      </c>
      <c r="F27" s="12" t="s">
        <v>38</v>
      </c>
      <c r="G27" s="27">
        <f>+G28+G29+G30+G36</f>
        <v>11085</v>
      </c>
      <c r="H27" s="27">
        <f>+H28+H29+H30+H36</f>
        <v>0</v>
      </c>
      <c r="I27" s="27">
        <f>+I28+I29+I30+I36</f>
        <v>11085</v>
      </c>
    </row>
    <row r="28" spans="1:9" s="16" customFormat="1" ht="17.25" customHeight="1">
      <c r="A28" s="9">
        <v>22</v>
      </c>
      <c r="B28" s="15" t="s">
        <v>39</v>
      </c>
      <c r="C28" s="28">
        <f>+SUM(C29:C31)</f>
        <v>2150</v>
      </c>
      <c r="D28" s="28">
        <f>+SUM(D29:D31)</f>
        <v>0</v>
      </c>
      <c r="E28" s="28">
        <f>+SUM(E29:E31)</f>
        <v>2150</v>
      </c>
      <c r="F28" s="15" t="s">
        <v>40</v>
      </c>
      <c r="G28" s="13">
        <v>250</v>
      </c>
      <c r="H28" s="292"/>
      <c r="I28" s="13">
        <v>250</v>
      </c>
    </row>
    <row r="29" spans="1:9" s="16" customFormat="1" ht="17.25" customHeight="1">
      <c r="A29" s="9">
        <v>23</v>
      </c>
      <c r="B29" s="17" t="s">
        <v>41</v>
      </c>
      <c r="C29" s="18">
        <v>800</v>
      </c>
      <c r="D29" s="18"/>
      <c r="E29" s="18">
        <v>800</v>
      </c>
      <c r="F29" s="15" t="s">
        <v>42</v>
      </c>
      <c r="G29" s="13">
        <v>10450</v>
      </c>
      <c r="H29" s="292"/>
      <c r="I29" s="13">
        <v>10450</v>
      </c>
    </row>
    <row r="30" spans="1:9" s="16" customFormat="1" ht="17.25" customHeight="1">
      <c r="A30" s="9">
        <v>24</v>
      </c>
      <c r="B30" s="17" t="s">
        <v>43</v>
      </c>
      <c r="C30" s="18">
        <v>1350</v>
      </c>
      <c r="D30" s="18"/>
      <c r="E30" s="18">
        <v>1350</v>
      </c>
      <c r="F30" s="15" t="s">
        <v>44</v>
      </c>
      <c r="G30" s="13">
        <f>+SUM(G31:G35)</f>
        <v>0</v>
      </c>
      <c r="H30" s="292"/>
      <c r="I30" s="20"/>
    </row>
    <row r="31" spans="1:9" s="16" customFormat="1" ht="17.25" customHeight="1">
      <c r="A31" s="9">
        <v>25</v>
      </c>
      <c r="B31" s="17" t="s">
        <v>45</v>
      </c>
      <c r="C31" s="18">
        <v>0</v>
      </c>
      <c r="D31" s="18"/>
      <c r="E31" s="18">
        <v>0</v>
      </c>
      <c r="F31" s="17" t="s">
        <v>46</v>
      </c>
      <c r="G31" s="18">
        <v>0</v>
      </c>
      <c r="H31" s="292"/>
      <c r="I31" s="20"/>
    </row>
    <row r="32" spans="1:9" s="16" customFormat="1" ht="17.25" customHeight="1">
      <c r="A32" s="9">
        <v>26</v>
      </c>
      <c r="B32" s="15" t="s">
        <v>47</v>
      </c>
      <c r="C32" s="13">
        <f>+SUM(C33:C34)</f>
        <v>0</v>
      </c>
      <c r="D32" s="13"/>
      <c r="E32" s="13">
        <f>+SUM(E33:E34)</f>
        <v>0</v>
      </c>
      <c r="F32" s="17" t="s">
        <v>48</v>
      </c>
      <c r="G32" s="18">
        <v>0</v>
      </c>
      <c r="H32" s="292"/>
      <c r="I32" s="20"/>
    </row>
    <row r="33" spans="1:9" s="14" customFormat="1" ht="17.25" customHeight="1">
      <c r="A33" s="9">
        <v>27</v>
      </c>
      <c r="B33" s="17" t="s">
        <v>49</v>
      </c>
      <c r="C33" s="18">
        <f>+'[1]analitika'!D33</f>
        <v>0</v>
      </c>
      <c r="D33" s="18"/>
      <c r="E33" s="18">
        <f>+'[1]analitika'!F33</f>
        <v>0</v>
      </c>
      <c r="F33" s="17" t="s">
        <v>50</v>
      </c>
      <c r="G33" s="18">
        <v>0</v>
      </c>
      <c r="H33" s="291"/>
      <c r="I33" s="81"/>
    </row>
    <row r="34" spans="1:9" s="16" customFormat="1" ht="17.25" customHeight="1">
      <c r="A34" s="9">
        <v>28</v>
      </c>
      <c r="B34" s="17" t="s">
        <v>51</v>
      </c>
      <c r="C34" s="18">
        <f>+'[1]analitika'!D34</f>
        <v>0</v>
      </c>
      <c r="D34" s="18"/>
      <c r="E34" s="18">
        <f>+'[1]analitika'!F34</f>
        <v>0</v>
      </c>
      <c r="F34" s="17" t="s">
        <v>52</v>
      </c>
      <c r="G34" s="18">
        <v>0</v>
      </c>
      <c r="H34" s="292"/>
      <c r="I34" s="20"/>
    </row>
    <row r="35" spans="1:9" s="16" customFormat="1" ht="17.25" customHeight="1">
      <c r="A35" s="9">
        <v>29</v>
      </c>
      <c r="B35" s="15" t="s">
        <v>53</v>
      </c>
      <c r="C35" s="13">
        <v>8935</v>
      </c>
      <c r="D35" s="13"/>
      <c r="E35" s="13">
        <v>8935</v>
      </c>
      <c r="F35" s="17" t="s">
        <v>54</v>
      </c>
      <c r="G35" s="20">
        <v>0</v>
      </c>
      <c r="H35" s="292"/>
      <c r="I35" s="20"/>
    </row>
    <row r="36" spans="1:9" s="16" customFormat="1" ht="17.25" customHeight="1">
      <c r="A36" s="9">
        <v>30</v>
      </c>
      <c r="B36" s="17" t="s">
        <v>55</v>
      </c>
      <c r="C36" s="18">
        <v>0</v>
      </c>
      <c r="D36" s="18"/>
      <c r="E36" s="18">
        <v>0</v>
      </c>
      <c r="F36" s="15" t="s">
        <v>56</v>
      </c>
      <c r="G36" s="13">
        <v>385</v>
      </c>
      <c r="H36" s="292"/>
      <c r="I36" s="13">
        <v>385</v>
      </c>
    </row>
    <row r="37" spans="1:9" s="16" customFormat="1" ht="12.75" customHeight="1">
      <c r="A37" s="9">
        <v>31</v>
      </c>
      <c r="B37" s="23" t="s">
        <v>33</v>
      </c>
      <c r="C37" s="24">
        <v>0</v>
      </c>
      <c r="D37" s="24"/>
      <c r="E37" s="24">
        <v>0</v>
      </c>
      <c r="F37" s="29"/>
      <c r="G37" s="29"/>
      <c r="H37" s="293"/>
      <c r="I37" s="20"/>
    </row>
    <row r="38" spans="1:9" s="16" customFormat="1" ht="17.25" customHeight="1">
      <c r="A38" s="9">
        <v>32</v>
      </c>
      <c r="B38" s="17" t="s">
        <v>57</v>
      </c>
      <c r="C38" s="18">
        <v>8900</v>
      </c>
      <c r="D38" s="18"/>
      <c r="E38" s="18">
        <v>8900</v>
      </c>
      <c r="F38" s="29"/>
      <c r="G38" s="29"/>
      <c r="H38" s="292"/>
      <c r="I38" s="20"/>
    </row>
    <row r="39" spans="1:9" s="16" customFormat="1" ht="17.25" customHeight="1">
      <c r="A39" s="9">
        <v>33</v>
      </c>
      <c r="B39" s="17" t="s">
        <v>58</v>
      </c>
      <c r="C39" s="18"/>
      <c r="D39" s="18"/>
      <c r="E39" s="18"/>
      <c r="F39" s="25"/>
      <c r="G39" s="13"/>
      <c r="H39" s="292"/>
      <c r="I39" s="20"/>
    </row>
    <row r="40" spans="1:9" s="16" customFormat="1" ht="17.25" customHeight="1">
      <c r="A40" s="9">
        <v>34</v>
      </c>
      <c r="B40" s="17" t="s">
        <v>59</v>
      </c>
      <c r="C40" s="18">
        <v>35</v>
      </c>
      <c r="D40" s="18"/>
      <c r="E40" s="18">
        <v>35</v>
      </c>
      <c r="F40" s="25"/>
      <c r="G40" s="13"/>
      <c r="H40" s="292"/>
      <c r="I40" s="20"/>
    </row>
    <row r="41" spans="1:9" s="32" customFormat="1" ht="17.25" customHeight="1">
      <c r="A41" s="9">
        <v>35</v>
      </c>
      <c r="B41" s="30" t="s">
        <v>60</v>
      </c>
      <c r="C41" s="31">
        <f>+C7+C27</f>
        <v>183500</v>
      </c>
      <c r="D41" s="31">
        <f>+D7+D27</f>
        <v>30997</v>
      </c>
      <c r="E41" s="31">
        <f>+E7+E27</f>
        <v>214497</v>
      </c>
      <c r="F41" s="30" t="s">
        <v>61</v>
      </c>
      <c r="G41" s="13">
        <f>+G7+G27</f>
        <v>183500</v>
      </c>
      <c r="H41" s="13">
        <f>+H7+H27</f>
        <v>30997</v>
      </c>
      <c r="I41" s="13">
        <f>+I7+I27</f>
        <v>214497</v>
      </c>
    </row>
    <row r="42" spans="1:9" s="16" customFormat="1" ht="17.25" customHeight="1">
      <c r="A42" s="9">
        <v>36</v>
      </c>
      <c r="B42" s="33"/>
      <c r="C42" s="18"/>
      <c r="D42" s="18"/>
      <c r="E42" s="18"/>
      <c r="F42" s="34" t="s">
        <v>62</v>
      </c>
      <c r="G42" s="20">
        <v>0</v>
      </c>
      <c r="H42" s="292"/>
      <c r="I42" s="20"/>
    </row>
    <row r="43" spans="1:9" s="16" customFormat="1" ht="17.25" customHeight="1">
      <c r="A43" s="9">
        <v>37</v>
      </c>
      <c r="B43" s="29"/>
      <c r="C43" s="18"/>
      <c r="D43" s="18"/>
      <c r="E43" s="18"/>
      <c r="F43" s="34" t="s">
        <v>63</v>
      </c>
      <c r="G43" s="20">
        <v>0</v>
      </c>
      <c r="H43" s="292"/>
      <c r="I43" s="20"/>
    </row>
    <row r="44" spans="1:9" s="35" customFormat="1" ht="17.25" customHeight="1">
      <c r="A44" s="9">
        <v>38</v>
      </c>
      <c r="B44" s="29"/>
      <c r="C44" s="18"/>
      <c r="D44" s="18"/>
      <c r="E44" s="18"/>
      <c r="F44" s="30" t="s">
        <v>64</v>
      </c>
      <c r="G44" s="27">
        <f>+G42+G43</f>
        <v>0</v>
      </c>
      <c r="H44" s="295"/>
      <c r="I44" s="297"/>
    </row>
    <row r="45" spans="1:9" s="35" customFormat="1" ht="17.25" customHeight="1">
      <c r="A45" s="9">
        <v>39</v>
      </c>
      <c r="B45" s="29"/>
      <c r="C45" s="18"/>
      <c r="D45" s="18"/>
      <c r="E45" s="18"/>
      <c r="F45" s="30"/>
      <c r="G45" s="27"/>
      <c r="H45" s="295"/>
      <c r="I45" s="297"/>
    </row>
    <row r="46" spans="1:9" s="35" customFormat="1" ht="30" customHeight="1">
      <c r="A46" s="9">
        <v>40</v>
      </c>
      <c r="B46" s="36" t="s">
        <v>65</v>
      </c>
      <c r="C46" s="13">
        <f>+C47+C50</f>
        <v>0</v>
      </c>
      <c r="D46" s="13"/>
      <c r="E46" s="13"/>
      <c r="F46" s="36" t="s">
        <v>66</v>
      </c>
      <c r="G46" s="13">
        <f>+C41-G41-G44</f>
        <v>0</v>
      </c>
      <c r="H46" s="295"/>
      <c r="I46" s="297"/>
    </row>
    <row r="47" spans="1:9" s="35" customFormat="1" ht="17.25" customHeight="1">
      <c r="A47" s="9">
        <v>41</v>
      </c>
      <c r="B47" s="10" t="s">
        <v>67</v>
      </c>
      <c r="C47" s="13">
        <f>+SUM(C48:C49)</f>
        <v>0</v>
      </c>
      <c r="D47" s="13"/>
      <c r="E47" s="13"/>
      <c r="F47" s="37" t="s">
        <v>68</v>
      </c>
      <c r="G47" s="18">
        <f>+C7-G7-G42</f>
        <v>0</v>
      </c>
      <c r="H47" s="295"/>
      <c r="I47" s="297"/>
    </row>
    <row r="48" spans="1:9" s="39" customFormat="1" ht="17.25" customHeight="1">
      <c r="A48" s="9">
        <v>42</v>
      </c>
      <c r="B48" s="38" t="s">
        <v>69</v>
      </c>
      <c r="C48" s="18"/>
      <c r="D48" s="18"/>
      <c r="E48" s="18"/>
      <c r="F48" s="37" t="s">
        <v>70</v>
      </c>
      <c r="G48" s="20">
        <f>+C27-G27-G43</f>
        <v>0</v>
      </c>
      <c r="H48" s="291"/>
      <c r="I48" s="298"/>
    </row>
    <row r="49" spans="1:9" s="16" customFormat="1" ht="17.25" customHeight="1">
      <c r="A49" s="9">
        <v>43</v>
      </c>
      <c r="B49" s="38" t="s">
        <v>71</v>
      </c>
      <c r="C49" s="18">
        <v>0</v>
      </c>
      <c r="D49" s="18"/>
      <c r="E49" s="18"/>
      <c r="F49" s="29"/>
      <c r="G49" s="29"/>
      <c r="H49" s="292"/>
      <c r="I49" s="20"/>
    </row>
    <row r="50" spans="1:9" s="16" customFormat="1" ht="17.25" customHeight="1">
      <c r="A50" s="9">
        <v>44</v>
      </c>
      <c r="B50" s="10" t="s">
        <v>72</v>
      </c>
      <c r="C50" s="13">
        <f>+SUM(C51:C52)</f>
        <v>0</v>
      </c>
      <c r="D50" s="13"/>
      <c r="E50" s="13"/>
      <c r="F50" s="29"/>
      <c r="G50" s="29"/>
      <c r="H50" s="292"/>
      <c r="I50" s="20"/>
    </row>
    <row r="51" spans="1:9" s="39" customFormat="1" ht="17.25" customHeight="1">
      <c r="A51" s="9">
        <v>45</v>
      </c>
      <c r="B51" s="38" t="s">
        <v>73</v>
      </c>
      <c r="C51" s="18">
        <f>+'[1]analitika'!D55</f>
        <v>0</v>
      </c>
      <c r="D51" s="18"/>
      <c r="E51" s="18"/>
      <c r="F51" s="40"/>
      <c r="G51" s="13"/>
      <c r="H51" s="291"/>
      <c r="I51" s="298"/>
    </row>
    <row r="52" spans="1:9" s="32" customFormat="1" ht="17.25" customHeight="1">
      <c r="A52" s="9">
        <v>46</v>
      </c>
      <c r="B52" s="38" t="s">
        <v>74</v>
      </c>
      <c r="C52" s="18">
        <v>0</v>
      </c>
      <c r="D52" s="18"/>
      <c r="E52" s="18"/>
      <c r="F52" s="25"/>
      <c r="G52" s="13"/>
      <c r="H52" s="294"/>
      <c r="I52" s="299"/>
    </row>
    <row r="53" spans="1:9" ht="26.25" customHeight="1">
      <c r="A53" s="9">
        <v>47</v>
      </c>
      <c r="B53" s="41" t="s">
        <v>75</v>
      </c>
      <c r="C53" s="42">
        <f>+C41+C46</f>
        <v>183500</v>
      </c>
      <c r="D53" s="42">
        <f>+D41+D46</f>
        <v>30997</v>
      </c>
      <c r="E53" s="42">
        <f>+E41+E46</f>
        <v>214497</v>
      </c>
      <c r="F53" s="41" t="s">
        <v>76</v>
      </c>
      <c r="G53" s="42">
        <f>+G41+G44</f>
        <v>183500</v>
      </c>
      <c r="H53" s="42">
        <f>+H41+H44</f>
        <v>30997</v>
      </c>
      <c r="I53" s="42">
        <f>+I41+I44</f>
        <v>214497</v>
      </c>
    </row>
    <row r="54" spans="1:9" ht="17.25" customHeight="1">
      <c r="A54" s="9">
        <v>48</v>
      </c>
      <c r="B54" s="25" t="s">
        <v>77</v>
      </c>
      <c r="C54" s="43">
        <f>+C7+C48+C51</f>
        <v>172415</v>
      </c>
      <c r="D54" s="43">
        <f>+D7+D48+D51</f>
        <v>30997</v>
      </c>
      <c r="E54" s="43">
        <f>+E7+E48+E51</f>
        <v>203412</v>
      </c>
      <c r="F54" s="25" t="s">
        <v>77</v>
      </c>
      <c r="G54" s="43">
        <f>+G7+G42</f>
        <v>172415</v>
      </c>
      <c r="H54" s="43">
        <f>+H7+H42</f>
        <v>30997</v>
      </c>
      <c r="I54" s="43">
        <f>+I7+I42</f>
        <v>203412</v>
      </c>
    </row>
    <row r="55" spans="1:9" ht="17.25" customHeight="1">
      <c r="A55" s="9">
        <v>49</v>
      </c>
      <c r="B55" s="25" t="s">
        <v>78</v>
      </c>
      <c r="C55" s="43">
        <f>+C27+C49+C52</f>
        <v>11085</v>
      </c>
      <c r="D55" s="43">
        <f>+D27+D49+D52</f>
        <v>0</v>
      </c>
      <c r="E55" s="43">
        <f>+E27+E49+E52</f>
        <v>11085</v>
      </c>
      <c r="F55" s="25" t="s">
        <v>78</v>
      </c>
      <c r="G55" s="43">
        <f>+G27+G43</f>
        <v>11085</v>
      </c>
      <c r="H55" s="43">
        <f>+H27+H43</f>
        <v>0</v>
      </c>
      <c r="I55" s="43">
        <f>+I27+I43</f>
        <v>11085</v>
      </c>
    </row>
    <row r="56" ht="15.75" thickBot="1"/>
    <row r="57" spans="6:7" ht="17.25" customHeight="1">
      <c r="F57" s="45" t="s">
        <v>79</v>
      </c>
      <c r="G57" s="46">
        <f>+C7-G7-G42+C48+C51</f>
        <v>0</v>
      </c>
    </row>
    <row r="58" spans="6:7" ht="17.25" customHeight="1" thickBot="1">
      <c r="F58" s="47" t="s">
        <v>80</v>
      </c>
      <c r="G58" s="48">
        <f>+C27-G27-G43+C49+C52</f>
        <v>0</v>
      </c>
    </row>
    <row r="59" spans="3:7" ht="15">
      <c r="C59" s="49"/>
      <c r="D59" s="49"/>
      <c r="E59" s="49"/>
      <c r="G59" s="49"/>
    </row>
    <row r="60" spans="3:7" ht="15">
      <c r="C60" s="49"/>
      <c r="D60" s="49"/>
      <c r="E60" s="49"/>
      <c r="G60" s="49"/>
    </row>
  </sheetData>
  <sheetProtection/>
  <mergeCells count="6">
    <mergeCell ref="A1:I1"/>
    <mergeCell ref="A2:I2"/>
    <mergeCell ref="A4:A5"/>
    <mergeCell ref="B4:C4"/>
    <mergeCell ref="F4:G4"/>
    <mergeCell ref="A3:I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  <rowBreaks count="1" manualBreakCount="1"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4.75390625" style="0" customWidth="1"/>
    <col min="2" max="2" width="39.625" style="0" customWidth="1"/>
  </cols>
  <sheetData>
    <row r="1" spans="1:10" ht="12.75">
      <c r="A1" s="349" t="s">
        <v>401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12.75">
      <c r="A2" s="348" t="s">
        <v>243</v>
      </c>
      <c r="B2" s="348"/>
      <c r="C2" s="348"/>
      <c r="D2" s="348"/>
      <c r="E2" s="348"/>
      <c r="F2" s="348"/>
      <c r="G2" s="348"/>
      <c r="H2" s="348"/>
      <c r="I2" s="348"/>
      <c r="J2" s="348"/>
    </row>
    <row r="4" spans="6:11" ht="12.75">
      <c r="F4" s="347" t="s">
        <v>246</v>
      </c>
      <c r="G4" s="347"/>
      <c r="H4" s="347"/>
      <c r="I4" s="302"/>
      <c r="J4" s="302"/>
      <c r="K4" s="302"/>
    </row>
    <row r="5" spans="1:11" ht="19.5">
      <c r="A5" s="305" t="s">
        <v>244</v>
      </c>
      <c r="B5" s="306" t="s">
        <v>245</v>
      </c>
      <c r="C5" s="306" t="s">
        <v>319</v>
      </c>
      <c r="D5" s="308" t="s">
        <v>156</v>
      </c>
      <c r="E5" s="308" t="s">
        <v>157</v>
      </c>
      <c r="F5" s="306" t="s">
        <v>320</v>
      </c>
      <c r="G5" s="306" t="s">
        <v>321</v>
      </c>
      <c r="H5" s="306" t="s">
        <v>322</v>
      </c>
      <c r="I5" s="307"/>
      <c r="J5" s="302"/>
      <c r="K5" s="302"/>
    </row>
    <row r="6" spans="1:8" ht="12.75">
      <c r="A6" s="303"/>
      <c r="B6" s="303"/>
      <c r="C6" s="303"/>
      <c r="D6" s="303"/>
      <c r="E6" s="303"/>
      <c r="F6" s="303"/>
      <c r="G6" s="303"/>
      <c r="H6" s="303"/>
    </row>
    <row r="7" spans="1:8" ht="12.75">
      <c r="A7" s="303">
        <v>1</v>
      </c>
      <c r="B7" s="309" t="s">
        <v>247</v>
      </c>
      <c r="C7" s="310">
        <v>172415</v>
      </c>
      <c r="D7" s="310"/>
      <c r="E7" s="310"/>
      <c r="F7" s="310">
        <v>151062</v>
      </c>
      <c r="G7" s="310">
        <v>21353</v>
      </c>
      <c r="H7" s="309">
        <v>0</v>
      </c>
    </row>
    <row r="8" spans="1:8" ht="12.75">
      <c r="A8" s="303">
        <v>2</v>
      </c>
      <c r="B8" s="309" t="s">
        <v>248</v>
      </c>
      <c r="C8" s="310">
        <v>25910</v>
      </c>
      <c r="D8" s="310"/>
      <c r="E8" s="310"/>
      <c r="F8" s="310">
        <v>11360</v>
      </c>
      <c r="G8" s="310">
        <v>14550</v>
      </c>
      <c r="H8" s="309">
        <v>0</v>
      </c>
    </row>
    <row r="9" spans="1:8" ht="12.75">
      <c r="A9" s="303">
        <v>3</v>
      </c>
      <c r="B9" s="309" t="s">
        <v>249</v>
      </c>
      <c r="C9" s="310">
        <v>20295</v>
      </c>
      <c r="D9" s="310"/>
      <c r="E9" s="310"/>
      <c r="F9" s="310">
        <v>8915</v>
      </c>
      <c r="G9" s="310">
        <v>11380</v>
      </c>
      <c r="H9" s="309">
        <v>0</v>
      </c>
    </row>
    <row r="10" spans="1:8" ht="12.75">
      <c r="A10" s="303">
        <v>4</v>
      </c>
      <c r="B10" s="303" t="s">
        <v>250</v>
      </c>
      <c r="C10" s="303">
        <v>200</v>
      </c>
      <c r="D10" s="303"/>
      <c r="E10" s="303"/>
      <c r="F10" s="303">
        <v>200</v>
      </c>
      <c r="G10" s="303"/>
      <c r="H10" s="303"/>
    </row>
    <row r="11" spans="1:8" ht="12.75">
      <c r="A11" s="303">
        <v>5</v>
      </c>
      <c r="B11" s="303" t="s">
        <v>251</v>
      </c>
      <c r="C11" s="304">
        <v>4880</v>
      </c>
      <c r="D11" s="304"/>
      <c r="E11" s="304"/>
      <c r="F11" s="304">
        <v>1100</v>
      </c>
      <c r="G11" s="304">
        <v>3780</v>
      </c>
      <c r="H11" s="303"/>
    </row>
    <row r="12" spans="1:8" ht="12.75">
      <c r="A12" s="303">
        <v>6</v>
      </c>
      <c r="B12" s="303" t="s">
        <v>252</v>
      </c>
      <c r="C12" s="303">
        <v>170</v>
      </c>
      <c r="D12" s="303"/>
      <c r="E12" s="303"/>
      <c r="F12" s="303">
        <v>170</v>
      </c>
      <c r="G12" s="303"/>
      <c r="H12" s="303"/>
    </row>
    <row r="13" spans="1:8" ht="12.75">
      <c r="A13" s="303">
        <v>7</v>
      </c>
      <c r="B13" s="303" t="s">
        <v>253</v>
      </c>
      <c r="C13" s="304">
        <v>7040</v>
      </c>
      <c r="D13" s="304"/>
      <c r="E13" s="304"/>
      <c r="F13" s="304">
        <v>6700</v>
      </c>
      <c r="G13" s="303">
        <v>340</v>
      </c>
      <c r="H13" s="303"/>
    </row>
    <row r="14" spans="1:8" ht="12.75">
      <c r="A14" s="303">
        <v>8</v>
      </c>
      <c r="B14" s="303" t="s">
        <v>254</v>
      </c>
      <c r="C14" s="304">
        <v>1400</v>
      </c>
      <c r="D14" s="304"/>
      <c r="E14" s="304"/>
      <c r="F14" s="303">
        <v>650</v>
      </c>
      <c r="G14" s="303">
        <v>750</v>
      </c>
      <c r="H14" s="303"/>
    </row>
    <row r="15" spans="1:8" ht="12.75">
      <c r="A15" s="303">
        <v>9</v>
      </c>
      <c r="B15" s="303" t="s">
        <v>255</v>
      </c>
      <c r="C15" s="304">
        <v>6605</v>
      </c>
      <c r="D15" s="304"/>
      <c r="E15" s="304"/>
      <c r="F15" s="303">
        <v>95</v>
      </c>
      <c r="G15" s="304">
        <v>6510</v>
      </c>
      <c r="H15" s="303">
        <v>0</v>
      </c>
    </row>
    <row r="16" spans="1:8" ht="12.75">
      <c r="A16" s="303">
        <v>10</v>
      </c>
      <c r="B16" s="309" t="s">
        <v>256</v>
      </c>
      <c r="C16" s="309">
        <v>100</v>
      </c>
      <c r="D16" s="309"/>
      <c r="E16" s="309"/>
      <c r="F16" s="309">
        <v>100</v>
      </c>
      <c r="G16" s="309"/>
      <c r="H16" s="309"/>
    </row>
    <row r="17" spans="1:8" ht="12.75">
      <c r="A17" s="303">
        <v>11</v>
      </c>
      <c r="B17" s="309" t="s">
        <v>257</v>
      </c>
      <c r="C17" s="310">
        <v>5515</v>
      </c>
      <c r="D17" s="310"/>
      <c r="E17" s="310"/>
      <c r="F17" s="310">
        <v>2345</v>
      </c>
      <c r="G17" s="310">
        <v>3170</v>
      </c>
      <c r="H17" s="309">
        <v>0</v>
      </c>
    </row>
    <row r="18" spans="1:8" ht="12.75">
      <c r="A18" s="303">
        <v>12</v>
      </c>
      <c r="B18" s="303" t="s">
        <v>258</v>
      </c>
      <c r="C18" s="304">
        <v>5515</v>
      </c>
      <c r="D18" s="304"/>
      <c r="E18" s="304"/>
      <c r="F18" s="304">
        <v>2345</v>
      </c>
      <c r="G18" s="304">
        <v>3170</v>
      </c>
      <c r="H18" s="303">
        <v>0</v>
      </c>
    </row>
    <row r="19" spans="1:8" ht="12.75">
      <c r="A19" s="303">
        <v>13</v>
      </c>
      <c r="B19" s="309" t="s">
        <v>259</v>
      </c>
      <c r="C19" s="310">
        <v>77800</v>
      </c>
      <c r="D19" s="310"/>
      <c r="E19" s="310"/>
      <c r="F19" s="310">
        <v>74950</v>
      </c>
      <c r="G19" s="310">
        <v>2850</v>
      </c>
      <c r="H19" s="309">
        <v>0</v>
      </c>
    </row>
    <row r="20" spans="1:8" ht="12.75">
      <c r="A20" s="303">
        <v>14</v>
      </c>
      <c r="B20" s="309" t="s">
        <v>260</v>
      </c>
      <c r="C20" s="310">
        <v>70850</v>
      </c>
      <c r="D20" s="310"/>
      <c r="E20" s="310"/>
      <c r="F20" s="310">
        <v>68000</v>
      </c>
      <c r="G20" s="310">
        <v>2850</v>
      </c>
      <c r="H20" s="309">
        <v>0</v>
      </c>
    </row>
    <row r="21" spans="1:8" ht="12.75">
      <c r="A21" s="303">
        <v>15</v>
      </c>
      <c r="B21" s="303" t="s">
        <v>261</v>
      </c>
      <c r="C21" s="303">
        <v>450</v>
      </c>
      <c r="D21" s="303"/>
      <c r="E21" s="303"/>
      <c r="F21" s="303"/>
      <c r="G21" s="303">
        <v>450</v>
      </c>
      <c r="H21" s="303"/>
    </row>
    <row r="22" spans="1:8" ht="12.75">
      <c r="A22" s="303">
        <v>16</v>
      </c>
      <c r="B22" s="303" t="s">
        <v>262</v>
      </c>
      <c r="C22" s="304">
        <v>2400</v>
      </c>
      <c r="D22" s="304"/>
      <c r="E22" s="304"/>
      <c r="F22" s="303"/>
      <c r="G22" s="304">
        <v>2400</v>
      </c>
      <c r="H22" s="303"/>
    </row>
    <row r="23" spans="1:8" ht="12.75">
      <c r="A23" s="303">
        <v>17</v>
      </c>
      <c r="B23" s="303" t="s">
        <v>263</v>
      </c>
      <c r="C23" s="304">
        <v>68000</v>
      </c>
      <c r="D23" s="304"/>
      <c r="E23" s="304"/>
      <c r="F23" s="304">
        <v>68000</v>
      </c>
      <c r="G23" s="303">
        <v>0</v>
      </c>
      <c r="H23" s="303"/>
    </row>
    <row r="24" spans="1:8" ht="12.75">
      <c r="A24" s="303">
        <v>18</v>
      </c>
      <c r="B24" s="309" t="s">
        <v>264</v>
      </c>
      <c r="C24" s="310">
        <v>6800</v>
      </c>
      <c r="D24" s="310"/>
      <c r="E24" s="310"/>
      <c r="F24" s="310">
        <v>6800</v>
      </c>
      <c r="G24" s="309">
        <v>0</v>
      </c>
      <c r="H24" s="309">
        <v>0</v>
      </c>
    </row>
    <row r="25" spans="1:8" ht="12.75">
      <c r="A25" s="303">
        <v>19</v>
      </c>
      <c r="B25" s="303" t="s">
        <v>265</v>
      </c>
      <c r="C25" s="303">
        <v>0</v>
      </c>
      <c r="D25" s="303"/>
      <c r="E25" s="303"/>
      <c r="F25" s="303">
        <v>0</v>
      </c>
      <c r="G25" s="303"/>
      <c r="H25" s="303"/>
    </row>
    <row r="26" spans="1:8" ht="12.75">
      <c r="A26" s="303">
        <v>20</v>
      </c>
      <c r="B26" s="303" t="s">
        <v>266</v>
      </c>
      <c r="C26" s="304">
        <v>6800</v>
      </c>
      <c r="D26" s="304"/>
      <c r="E26" s="304"/>
      <c r="F26" s="304">
        <v>6800</v>
      </c>
      <c r="G26" s="303"/>
      <c r="H26" s="303"/>
    </row>
    <row r="27" spans="1:8" ht="12.75">
      <c r="A27" s="303">
        <v>21</v>
      </c>
      <c r="B27" s="309" t="s">
        <v>267</v>
      </c>
      <c r="C27" s="309">
        <v>150</v>
      </c>
      <c r="D27" s="309"/>
      <c r="E27" s="309"/>
      <c r="F27" s="309">
        <v>150</v>
      </c>
      <c r="G27" s="309">
        <v>0</v>
      </c>
      <c r="H27" s="309">
        <v>0</v>
      </c>
    </row>
    <row r="28" spans="1:8" ht="12.75">
      <c r="A28" s="303">
        <v>22</v>
      </c>
      <c r="B28" s="303" t="s">
        <v>268</v>
      </c>
      <c r="C28" s="303">
        <v>150</v>
      </c>
      <c r="D28" s="303"/>
      <c r="E28" s="303"/>
      <c r="F28" s="303">
        <v>150</v>
      </c>
      <c r="G28" s="303">
        <v>0</v>
      </c>
      <c r="H28" s="303"/>
    </row>
    <row r="29" spans="1:8" ht="12.75">
      <c r="A29" s="303">
        <v>23</v>
      </c>
      <c r="B29" s="303" t="s">
        <v>269</v>
      </c>
      <c r="C29" s="303"/>
      <c r="D29" s="303"/>
      <c r="E29" s="303"/>
      <c r="F29" s="303"/>
      <c r="G29" s="303"/>
      <c r="H29" s="303"/>
    </row>
    <row r="30" spans="1:8" ht="12.75">
      <c r="A30" s="303">
        <v>24</v>
      </c>
      <c r="B30" s="309" t="s">
        <v>270</v>
      </c>
      <c r="C30" s="310">
        <v>64285</v>
      </c>
      <c r="D30" s="310"/>
      <c r="E30" s="310"/>
      <c r="F30" s="310">
        <v>60332</v>
      </c>
      <c r="G30" s="310">
        <v>3953</v>
      </c>
      <c r="H30" s="309">
        <v>0</v>
      </c>
    </row>
    <row r="31" spans="1:8" ht="12.75">
      <c r="A31" s="303">
        <v>25</v>
      </c>
      <c r="B31" s="309" t="s">
        <v>271</v>
      </c>
      <c r="C31" s="310">
        <v>12984</v>
      </c>
      <c r="D31" s="310"/>
      <c r="E31" s="310"/>
      <c r="F31" s="310">
        <v>12984</v>
      </c>
      <c r="G31" s="309">
        <v>0</v>
      </c>
      <c r="H31" s="309">
        <v>0</v>
      </c>
    </row>
    <row r="32" spans="1:8" ht="12.75">
      <c r="A32" s="303">
        <v>26</v>
      </c>
      <c r="B32" s="303" t="s">
        <v>272</v>
      </c>
      <c r="C32" s="304">
        <v>20702</v>
      </c>
      <c r="D32" s="304"/>
      <c r="E32" s="304"/>
      <c r="F32" s="304">
        <v>20702</v>
      </c>
      <c r="G32" s="303"/>
      <c r="H32" s="303"/>
    </row>
    <row r="33" spans="1:8" ht="12.75">
      <c r="A33" s="303">
        <v>27</v>
      </c>
      <c r="B33" s="303" t="s">
        <v>273</v>
      </c>
      <c r="C33" s="304">
        <v>-21325</v>
      </c>
      <c r="D33" s="304"/>
      <c r="E33" s="304"/>
      <c r="F33" s="304">
        <v>-21325</v>
      </c>
      <c r="G33" s="303"/>
      <c r="H33" s="303"/>
    </row>
    <row r="34" spans="1:8" ht="12.75">
      <c r="A34" s="303">
        <v>28</v>
      </c>
      <c r="B34" s="303" t="s">
        <v>274</v>
      </c>
      <c r="C34" s="304">
        <v>9028</v>
      </c>
      <c r="D34" s="304"/>
      <c r="E34" s="304"/>
      <c r="F34" s="304">
        <v>9028</v>
      </c>
      <c r="G34" s="303"/>
      <c r="H34" s="303"/>
    </row>
    <row r="35" spans="1:8" ht="12.75">
      <c r="A35" s="303">
        <v>29</v>
      </c>
      <c r="B35" s="303" t="s">
        <v>275</v>
      </c>
      <c r="C35" s="304">
        <v>4579</v>
      </c>
      <c r="D35" s="304"/>
      <c r="E35" s="304"/>
      <c r="F35" s="304">
        <v>4579</v>
      </c>
      <c r="G35" s="303"/>
      <c r="H35" s="303"/>
    </row>
    <row r="36" spans="1:8" ht="12.75">
      <c r="A36" s="303">
        <v>30</v>
      </c>
      <c r="B36" s="309" t="s">
        <v>276</v>
      </c>
      <c r="C36" s="310">
        <v>27726</v>
      </c>
      <c r="D36" s="310"/>
      <c r="E36" s="310"/>
      <c r="F36" s="310">
        <v>27726</v>
      </c>
      <c r="G36" s="309">
        <v>0</v>
      </c>
      <c r="H36" s="309">
        <v>0</v>
      </c>
    </row>
    <row r="37" spans="1:8" ht="12.75">
      <c r="A37" s="303">
        <v>31</v>
      </c>
      <c r="B37" s="303" t="s">
        <v>277</v>
      </c>
      <c r="C37" s="304">
        <v>17424</v>
      </c>
      <c r="D37" s="304"/>
      <c r="E37" s="304"/>
      <c r="F37" s="304">
        <v>17424</v>
      </c>
      <c r="G37" s="303"/>
      <c r="H37" s="303"/>
    </row>
    <row r="38" spans="1:8" ht="12.75">
      <c r="A38" s="303">
        <v>32</v>
      </c>
      <c r="B38" s="303" t="s">
        <v>278</v>
      </c>
      <c r="C38" s="304">
        <v>3366</v>
      </c>
      <c r="D38" s="304"/>
      <c r="E38" s="304"/>
      <c r="F38" s="304">
        <v>3366</v>
      </c>
      <c r="G38" s="303"/>
      <c r="H38" s="303"/>
    </row>
    <row r="39" spans="1:8" ht="12.75">
      <c r="A39" s="303">
        <v>33</v>
      </c>
      <c r="B39" s="303" t="s">
        <v>279</v>
      </c>
      <c r="C39" s="304">
        <v>6936</v>
      </c>
      <c r="D39" s="304"/>
      <c r="E39" s="304"/>
      <c r="F39" s="304">
        <v>6936</v>
      </c>
      <c r="G39" s="303"/>
      <c r="H39" s="303"/>
    </row>
    <row r="40" spans="1:8" ht="12.75">
      <c r="A40" s="303">
        <v>34</v>
      </c>
      <c r="B40" s="309" t="s">
        <v>280</v>
      </c>
      <c r="C40" s="310">
        <v>12207</v>
      </c>
      <c r="D40" s="310"/>
      <c r="E40" s="310"/>
      <c r="F40" s="310">
        <v>8254</v>
      </c>
      <c r="G40" s="310">
        <v>3953</v>
      </c>
      <c r="H40" s="309">
        <v>0</v>
      </c>
    </row>
    <row r="41" spans="1:8" ht="12.75">
      <c r="A41" s="303">
        <v>35</v>
      </c>
      <c r="B41" s="303" t="s">
        <v>281</v>
      </c>
      <c r="C41" s="304">
        <v>4662</v>
      </c>
      <c r="D41" s="304"/>
      <c r="E41" s="304"/>
      <c r="F41" s="304">
        <v>4662</v>
      </c>
      <c r="G41" s="303"/>
      <c r="H41" s="303"/>
    </row>
    <row r="42" spans="1:8" ht="12.75">
      <c r="A42" s="303">
        <v>36</v>
      </c>
      <c r="B42" s="303" t="s">
        <v>282</v>
      </c>
      <c r="C42" s="303">
        <v>670</v>
      </c>
      <c r="D42" s="303"/>
      <c r="E42" s="303"/>
      <c r="F42" s="303">
        <v>670</v>
      </c>
      <c r="G42" s="303"/>
      <c r="H42" s="303"/>
    </row>
    <row r="43" spans="1:8" ht="12.75">
      <c r="A43" s="303">
        <v>37</v>
      </c>
      <c r="B43" s="303" t="s">
        <v>283</v>
      </c>
      <c r="C43" s="303">
        <v>55</v>
      </c>
      <c r="D43" s="303"/>
      <c r="E43" s="303"/>
      <c r="F43" s="303">
        <v>55</v>
      </c>
      <c r="G43" s="303"/>
      <c r="H43" s="303"/>
    </row>
    <row r="44" spans="1:8" ht="12.75">
      <c r="A44" s="303">
        <v>38</v>
      </c>
      <c r="B44" s="303" t="s">
        <v>284</v>
      </c>
      <c r="C44" s="303">
        <v>870</v>
      </c>
      <c r="D44" s="303"/>
      <c r="E44" s="303"/>
      <c r="F44" s="303">
        <v>870</v>
      </c>
      <c r="G44" s="303"/>
      <c r="H44" s="303"/>
    </row>
    <row r="45" spans="1:8" ht="12.75">
      <c r="A45" s="303">
        <v>39</v>
      </c>
      <c r="B45" s="303" t="s">
        <v>285</v>
      </c>
      <c r="C45" s="304">
        <v>1997</v>
      </c>
      <c r="D45" s="304"/>
      <c r="E45" s="304"/>
      <c r="F45" s="304">
        <v>1997</v>
      </c>
      <c r="G45" s="303"/>
      <c r="H45" s="303"/>
    </row>
    <row r="46" spans="1:8" ht="12.75">
      <c r="A46" s="303">
        <v>40</v>
      </c>
      <c r="B46" s="303" t="s">
        <v>286</v>
      </c>
      <c r="C46" s="304">
        <v>3953</v>
      </c>
      <c r="D46" s="304"/>
      <c r="E46" s="304"/>
      <c r="F46" s="303"/>
      <c r="G46" s="304">
        <v>3953</v>
      </c>
      <c r="H46" s="303"/>
    </row>
    <row r="47" spans="1:8" ht="12.75">
      <c r="A47" s="303">
        <v>41</v>
      </c>
      <c r="B47" s="309" t="s">
        <v>287</v>
      </c>
      <c r="C47" s="310">
        <v>1934</v>
      </c>
      <c r="D47" s="310"/>
      <c r="E47" s="310"/>
      <c r="F47" s="310">
        <v>1934</v>
      </c>
      <c r="G47" s="309"/>
      <c r="H47" s="309"/>
    </row>
    <row r="48" spans="1:8" ht="12.75">
      <c r="A48" s="303">
        <v>42</v>
      </c>
      <c r="B48" s="303" t="s">
        <v>288</v>
      </c>
      <c r="C48" s="304">
        <v>1934</v>
      </c>
      <c r="D48" s="304"/>
      <c r="E48" s="304"/>
      <c r="F48" s="304">
        <v>1934</v>
      </c>
      <c r="G48" s="303"/>
      <c r="H48" s="303"/>
    </row>
    <row r="49" spans="1:8" ht="12.75">
      <c r="A49" s="303">
        <v>43</v>
      </c>
      <c r="B49" s="309" t="s">
        <v>289</v>
      </c>
      <c r="C49" s="310">
        <v>9434</v>
      </c>
      <c r="D49" s="310"/>
      <c r="E49" s="310"/>
      <c r="F49" s="310">
        <v>9434</v>
      </c>
      <c r="G49" s="309">
        <v>0</v>
      </c>
      <c r="H49" s="309">
        <v>0</v>
      </c>
    </row>
    <row r="50" spans="1:8" ht="12.75">
      <c r="A50" s="303">
        <v>44</v>
      </c>
      <c r="B50" s="303" t="s">
        <v>290</v>
      </c>
      <c r="C50" s="304">
        <v>8435</v>
      </c>
      <c r="D50" s="304"/>
      <c r="E50" s="304"/>
      <c r="F50" s="304">
        <v>8435</v>
      </c>
      <c r="G50" s="303"/>
      <c r="H50" s="303"/>
    </row>
    <row r="51" spans="1:8" ht="12.75">
      <c r="A51" s="303">
        <v>45</v>
      </c>
      <c r="B51" s="303" t="s">
        <v>291</v>
      </c>
      <c r="C51" s="303">
        <v>999</v>
      </c>
      <c r="D51" s="303"/>
      <c r="E51" s="303"/>
      <c r="F51" s="303">
        <v>999</v>
      </c>
      <c r="G51" s="303"/>
      <c r="H51" s="303"/>
    </row>
    <row r="52" spans="1:8" ht="12.75">
      <c r="A52" s="303">
        <v>46</v>
      </c>
      <c r="B52" s="309" t="s">
        <v>292</v>
      </c>
      <c r="C52" s="310">
        <v>4420</v>
      </c>
      <c r="D52" s="310">
        <v>30997</v>
      </c>
      <c r="E52" s="310">
        <f>D52+C52</f>
        <v>35417</v>
      </c>
      <c r="F52" s="310">
        <v>35417</v>
      </c>
      <c r="G52" s="309"/>
      <c r="H52" s="309"/>
    </row>
    <row r="53" spans="1:8" ht="12.75">
      <c r="A53" s="303">
        <v>47</v>
      </c>
      <c r="B53" s="309" t="s">
        <v>293</v>
      </c>
      <c r="C53" s="310">
        <v>4420</v>
      </c>
      <c r="D53" s="310">
        <v>30997</v>
      </c>
      <c r="E53" s="310">
        <f>D53+C53</f>
        <v>35417</v>
      </c>
      <c r="F53" s="310">
        <v>35417</v>
      </c>
      <c r="G53" s="309"/>
      <c r="H53" s="309"/>
    </row>
    <row r="54" spans="1:8" ht="12.75">
      <c r="A54" s="303">
        <v>48</v>
      </c>
      <c r="B54" s="309" t="s">
        <v>294</v>
      </c>
      <c r="C54" s="310">
        <v>11085</v>
      </c>
      <c r="D54" s="310"/>
      <c r="E54" s="310"/>
      <c r="F54" s="310">
        <v>1350</v>
      </c>
      <c r="G54" s="310">
        <v>9735</v>
      </c>
      <c r="H54" s="309">
        <v>0</v>
      </c>
    </row>
    <row r="55" spans="1:8" ht="12.75">
      <c r="A55" s="303">
        <v>49</v>
      </c>
      <c r="B55" s="309" t="s">
        <v>295</v>
      </c>
      <c r="C55" s="310">
        <v>2150</v>
      </c>
      <c r="D55" s="310"/>
      <c r="E55" s="310"/>
      <c r="F55" s="310">
        <v>1350</v>
      </c>
      <c r="G55" s="309">
        <v>800</v>
      </c>
      <c r="H55" s="309">
        <v>0</v>
      </c>
    </row>
    <row r="56" spans="1:8" ht="12.75">
      <c r="A56" s="303">
        <v>50</v>
      </c>
      <c r="B56" s="303" t="s">
        <v>41</v>
      </c>
      <c r="C56" s="304">
        <v>2150</v>
      </c>
      <c r="D56" s="304"/>
      <c r="E56" s="304"/>
      <c r="F56" s="304">
        <v>1350</v>
      </c>
      <c r="G56" s="303">
        <v>800</v>
      </c>
      <c r="H56" s="303">
        <v>0</v>
      </c>
    </row>
    <row r="57" spans="1:8" ht="12.75">
      <c r="A57" s="303">
        <v>51</v>
      </c>
      <c r="B57" s="303" t="s">
        <v>296</v>
      </c>
      <c r="C57" s="304">
        <v>2150</v>
      </c>
      <c r="D57" s="304"/>
      <c r="E57" s="304"/>
      <c r="F57" s="304">
        <v>1350</v>
      </c>
      <c r="G57" s="303">
        <v>800</v>
      </c>
      <c r="H57" s="303">
        <v>0</v>
      </c>
    </row>
    <row r="58" spans="1:8" ht="12.75">
      <c r="A58" s="303">
        <v>52</v>
      </c>
      <c r="B58" s="309" t="s">
        <v>297</v>
      </c>
      <c r="C58" s="309">
        <v>0</v>
      </c>
      <c r="D58" s="309"/>
      <c r="E58" s="309"/>
      <c r="F58" s="309">
        <v>0</v>
      </c>
      <c r="G58" s="309">
        <v>0</v>
      </c>
      <c r="H58" s="309">
        <v>0</v>
      </c>
    </row>
    <row r="59" spans="1:8" ht="12.75">
      <c r="A59" s="303">
        <v>53</v>
      </c>
      <c r="B59" s="303" t="s">
        <v>298</v>
      </c>
      <c r="C59" s="303">
        <v>0</v>
      </c>
      <c r="D59" s="303"/>
      <c r="E59" s="303"/>
      <c r="F59" s="303">
        <v>0</v>
      </c>
      <c r="G59" s="303">
        <v>0</v>
      </c>
      <c r="H59" s="303">
        <v>0</v>
      </c>
    </row>
    <row r="60" spans="1:8" ht="12.75">
      <c r="A60" s="303">
        <v>54</v>
      </c>
      <c r="B60" s="303" t="s">
        <v>51</v>
      </c>
      <c r="C60" s="303">
        <v>0</v>
      </c>
      <c r="D60" s="303"/>
      <c r="E60" s="303"/>
      <c r="F60" s="303">
        <v>0</v>
      </c>
      <c r="G60" s="303">
        <v>0</v>
      </c>
      <c r="H60" s="303">
        <v>0</v>
      </c>
    </row>
    <row r="61" spans="1:8" ht="12.75">
      <c r="A61" s="303">
        <v>55</v>
      </c>
      <c r="B61" s="309" t="s">
        <v>299</v>
      </c>
      <c r="C61" s="310">
        <v>8935</v>
      </c>
      <c r="D61" s="310"/>
      <c r="E61" s="310"/>
      <c r="F61" s="309">
        <v>0</v>
      </c>
      <c r="G61" s="310">
        <v>8935</v>
      </c>
      <c r="H61" s="309"/>
    </row>
    <row r="62" spans="1:8" ht="12.75">
      <c r="A62" s="303">
        <v>56</v>
      </c>
      <c r="B62" s="303" t="s">
        <v>300</v>
      </c>
      <c r="C62" s="304">
        <v>8900</v>
      </c>
      <c r="D62" s="304"/>
      <c r="E62" s="304"/>
      <c r="F62" s="303">
        <v>0</v>
      </c>
      <c r="G62" s="304">
        <v>8900</v>
      </c>
      <c r="H62" s="303">
        <v>0</v>
      </c>
    </row>
    <row r="63" spans="1:8" ht="12.75">
      <c r="A63" s="303">
        <v>57</v>
      </c>
      <c r="B63" s="303" t="s">
        <v>301</v>
      </c>
      <c r="C63" s="304">
        <v>8900</v>
      </c>
      <c r="D63" s="304"/>
      <c r="E63" s="304"/>
      <c r="F63" s="303"/>
      <c r="G63" s="304">
        <v>8900</v>
      </c>
      <c r="H63" s="303"/>
    </row>
    <row r="64" spans="1:8" ht="12.75">
      <c r="A64" s="303">
        <v>58</v>
      </c>
      <c r="B64" s="303" t="s">
        <v>302</v>
      </c>
      <c r="C64" s="303"/>
      <c r="D64" s="303"/>
      <c r="E64" s="303"/>
      <c r="F64" s="303"/>
      <c r="G64" s="303"/>
      <c r="H64" s="303"/>
    </row>
    <row r="65" spans="1:8" ht="12.75">
      <c r="A65" s="303">
        <v>59</v>
      </c>
      <c r="B65" s="303" t="s">
        <v>303</v>
      </c>
      <c r="C65" s="303"/>
      <c r="D65" s="303"/>
      <c r="E65" s="303"/>
      <c r="F65" s="303"/>
      <c r="G65" s="303"/>
      <c r="H65" s="303"/>
    </row>
    <row r="66" spans="1:8" ht="12.75">
      <c r="A66" s="303">
        <v>60</v>
      </c>
      <c r="B66" s="303" t="s">
        <v>59</v>
      </c>
      <c r="C66" s="303">
        <v>35</v>
      </c>
      <c r="D66" s="303"/>
      <c r="E66" s="303"/>
      <c r="F66" s="303">
        <v>0</v>
      </c>
      <c r="G66" s="303">
        <v>35</v>
      </c>
      <c r="H66" s="303">
        <v>0</v>
      </c>
    </row>
    <row r="67" spans="1:8" ht="12.75">
      <c r="A67" s="303">
        <v>61</v>
      </c>
      <c r="B67" s="303" t="s">
        <v>304</v>
      </c>
      <c r="C67" s="303">
        <v>35</v>
      </c>
      <c r="D67" s="303"/>
      <c r="E67" s="303"/>
      <c r="F67" s="303"/>
      <c r="G67" s="303">
        <v>35</v>
      </c>
      <c r="H67" s="303"/>
    </row>
    <row r="68" spans="1:8" ht="12.75">
      <c r="A68" s="303">
        <v>62</v>
      </c>
      <c r="B68" s="309" t="s">
        <v>305</v>
      </c>
      <c r="C68" s="310">
        <v>183500</v>
      </c>
      <c r="D68" s="310">
        <v>30997</v>
      </c>
      <c r="E68" s="310">
        <v>214497</v>
      </c>
      <c r="F68" s="310">
        <v>183409</v>
      </c>
      <c r="G68" s="310">
        <v>31088</v>
      </c>
      <c r="H68" s="309">
        <v>0</v>
      </c>
    </row>
    <row r="69" spans="1:8" ht="12.75">
      <c r="A69" s="303">
        <v>63</v>
      </c>
      <c r="B69" s="309" t="s">
        <v>306</v>
      </c>
      <c r="C69" s="309">
        <v>0</v>
      </c>
      <c r="D69" s="309"/>
      <c r="E69" s="309"/>
      <c r="F69" s="309">
        <v>0</v>
      </c>
      <c r="G69" s="309">
        <v>0</v>
      </c>
      <c r="H69" s="309"/>
    </row>
    <row r="70" spans="1:8" ht="12.75">
      <c r="A70" s="303">
        <v>64</v>
      </c>
      <c r="B70" s="309" t="s">
        <v>307</v>
      </c>
      <c r="C70" s="309">
        <v>0</v>
      </c>
      <c r="D70" s="309"/>
      <c r="E70" s="309"/>
      <c r="F70" s="309">
        <v>0</v>
      </c>
      <c r="G70" s="309">
        <v>0</v>
      </c>
      <c r="H70" s="309">
        <v>0</v>
      </c>
    </row>
    <row r="71" spans="1:8" ht="12.75">
      <c r="A71" s="303">
        <v>65</v>
      </c>
      <c r="B71" s="303" t="s">
        <v>308</v>
      </c>
      <c r="C71" s="303">
        <v>0</v>
      </c>
      <c r="D71" s="303"/>
      <c r="E71" s="303"/>
      <c r="F71" s="303">
        <v>0</v>
      </c>
      <c r="G71" s="303">
        <v>0</v>
      </c>
      <c r="H71" s="303">
        <v>0</v>
      </c>
    </row>
    <row r="72" spans="1:8" ht="12.75">
      <c r="A72" s="303">
        <v>66</v>
      </c>
      <c r="B72" s="303" t="s">
        <v>309</v>
      </c>
      <c r="C72" s="303">
        <v>0</v>
      </c>
      <c r="D72" s="303"/>
      <c r="E72" s="303"/>
      <c r="F72" s="303"/>
      <c r="G72" s="303"/>
      <c r="H72" s="303"/>
    </row>
    <row r="73" spans="1:8" ht="12.75">
      <c r="A73" s="303">
        <v>67</v>
      </c>
      <c r="B73" s="303" t="s">
        <v>310</v>
      </c>
      <c r="C73" s="303">
        <v>0</v>
      </c>
      <c r="D73" s="303"/>
      <c r="E73" s="303"/>
      <c r="F73" s="303">
        <v>0</v>
      </c>
      <c r="G73" s="303">
        <v>0</v>
      </c>
      <c r="H73" s="303">
        <v>0</v>
      </c>
    </row>
    <row r="74" spans="1:8" ht="12.75">
      <c r="A74" s="303">
        <v>68</v>
      </c>
      <c r="B74" s="303" t="s">
        <v>309</v>
      </c>
      <c r="C74" s="303">
        <v>0</v>
      </c>
      <c r="D74" s="303"/>
      <c r="E74" s="303"/>
      <c r="F74" s="303"/>
      <c r="G74" s="303"/>
      <c r="H74" s="303"/>
    </row>
    <row r="75" spans="1:8" ht="12.75">
      <c r="A75" s="303">
        <v>69</v>
      </c>
      <c r="B75" s="309" t="s">
        <v>311</v>
      </c>
      <c r="C75" s="309">
        <v>0</v>
      </c>
      <c r="D75" s="309"/>
      <c r="E75" s="309"/>
      <c r="F75" s="309">
        <v>0</v>
      </c>
      <c r="G75" s="309">
        <v>0</v>
      </c>
      <c r="H75" s="309">
        <v>0</v>
      </c>
    </row>
    <row r="76" spans="1:8" ht="12.75">
      <c r="A76" s="303">
        <v>70</v>
      </c>
      <c r="B76" s="303" t="s">
        <v>312</v>
      </c>
      <c r="C76" s="303">
        <v>0</v>
      </c>
      <c r="D76" s="303"/>
      <c r="E76" s="303"/>
      <c r="F76" s="303">
        <v>0</v>
      </c>
      <c r="G76" s="303">
        <v>0</v>
      </c>
      <c r="H76" s="303">
        <v>0</v>
      </c>
    </row>
    <row r="77" spans="1:8" ht="12.75">
      <c r="A77" s="303">
        <v>71</v>
      </c>
      <c r="B77" s="303" t="s">
        <v>313</v>
      </c>
      <c r="C77" s="303">
        <v>0</v>
      </c>
      <c r="D77" s="303"/>
      <c r="E77" s="303"/>
      <c r="F77" s="303">
        <v>0</v>
      </c>
      <c r="G77" s="303">
        <v>0</v>
      </c>
      <c r="H77" s="303">
        <v>0</v>
      </c>
    </row>
    <row r="78" spans="1:8" ht="12.75">
      <c r="A78" s="303">
        <v>72</v>
      </c>
      <c r="B78" s="303" t="s">
        <v>314</v>
      </c>
      <c r="C78" s="303">
        <v>0</v>
      </c>
      <c r="D78" s="303"/>
      <c r="E78" s="303"/>
      <c r="F78" s="303">
        <v>0</v>
      </c>
      <c r="G78" s="303">
        <v>0</v>
      </c>
      <c r="H78" s="303">
        <v>0</v>
      </c>
    </row>
    <row r="79" spans="1:8" ht="12.75">
      <c r="A79" s="303">
        <v>73</v>
      </c>
      <c r="B79" s="303" t="s">
        <v>315</v>
      </c>
      <c r="C79" s="303">
        <v>0</v>
      </c>
      <c r="D79" s="303"/>
      <c r="E79" s="303"/>
      <c r="F79" s="303">
        <v>0</v>
      </c>
      <c r="G79" s="303">
        <v>0</v>
      </c>
      <c r="H79" s="303">
        <v>0</v>
      </c>
    </row>
    <row r="80" spans="1:8" ht="12.75">
      <c r="A80" s="303">
        <v>74</v>
      </c>
      <c r="B80" s="303" t="s">
        <v>316</v>
      </c>
      <c r="C80" s="303">
        <v>0</v>
      </c>
      <c r="D80" s="303"/>
      <c r="E80" s="303"/>
      <c r="F80" s="303">
        <v>0</v>
      </c>
      <c r="G80" s="303"/>
      <c r="H80" s="303"/>
    </row>
    <row r="81" spans="1:8" ht="12.75">
      <c r="A81" s="303">
        <v>75</v>
      </c>
      <c r="B81" s="303" t="s">
        <v>317</v>
      </c>
      <c r="C81" s="303">
        <v>0</v>
      </c>
      <c r="D81" s="303"/>
      <c r="E81" s="303"/>
      <c r="F81" s="303">
        <v>0</v>
      </c>
      <c r="G81" s="303">
        <v>0</v>
      </c>
      <c r="H81" s="303">
        <v>0</v>
      </c>
    </row>
    <row r="82" spans="1:8" ht="12.75">
      <c r="A82" s="303">
        <v>76</v>
      </c>
      <c r="B82" s="309" t="s">
        <v>318</v>
      </c>
      <c r="C82" s="310">
        <v>183500</v>
      </c>
      <c r="D82" s="310">
        <v>30997</v>
      </c>
      <c r="E82" s="310">
        <v>214497</v>
      </c>
      <c r="F82" s="310">
        <v>183409</v>
      </c>
      <c r="G82" s="310">
        <v>31088</v>
      </c>
      <c r="H82" s="309">
        <v>0</v>
      </c>
    </row>
    <row r="83" spans="1:8" ht="12.75">
      <c r="A83" s="300"/>
      <c r="B83" s="300"/>
      <c r="C83" s="300"/>
      <c r="D83" s="300"/>
      <c r="E83" s="300"/>
      <c r="F83" s="300"/>
      <c r="G83" s="300"/>
      <c r="H83" s="301"/>
    </row>
    <row r="84" spans="1:8" ht="12.75">
      <c r="A84" s="300"/>
      <c r="B84" s="300"/>
      <c r="C84" s="300"/>
      <c r="D84" s="300"/>
      <c r="E84" s="300"/>
      <c r="F84" s="300"/>
      <c r="G84" s="300"/>
      <c r="H84" s="300"/>
    </row>
    <row r="85" spans="1:8" ht="12.75">
      <c r="A85" s="300"/>
      <c r="B85" s="300"/>
      <c r="C85" s="300"/>
      <c r="D85" s="300"/>
      <c r="E85" s="300"/>
      <c r="F85" s="300"/>
      <c r="G85" s="300"/>
      <c r="H85" s="300"/>
    </row>
    <row r="86" spans="1:8" ht="12.75">
      <c r="A86" s="300"/>
      <c r="B86" s="300"/>
      <c r="C86" s="300"/>
      <c r="D86" s="300"/>
      <c r="E86" s="300"/>
      <c r="F86" s="301"/>
      <c r="G86" s="301"/>
      <c r="H86" s="300"/>
    </row>
    <row r="87" spans="1:8" ht="12.75">
      <c r="A87" s="300"/>
      <c r="B87" s="300"/>
      <c r="C87" s="300"/>
      <c r="D87" s="300"/>
      <c r="E87" s="300"/>
      <c r="F87" s="301"/>
      <c r="G87" s="301"/>
      <c r="H87" s="300"/>
    </row>
    <row r="88" spans="1:8" ht="12.75">
      <c r="A88" s="300"/>
      <c r="B88" s="300"/>
      <c r="C88" s="300"/>
      <c r="D88" s="300"/>
      <c r="E88" s="300"/>
      <c r="F88" s="301"/>
      <c r="G88" s="301"/>
      <c r="H88" s="300"/>
    </row>
  </sheetData>
  <sheetProtection/>
  <mergeCells count="3">
    <mergeCell ref="F4:H4"/>
    <mergeCell ref="A2:J2"/>
    <mergeCell ref="A1:J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4.625" style="0" customWidth="1"/>
    <col min="2" max="2" width="35.625" style="300" customWidth="1"/>
  </cols>
  <sheetData>
    <row r="1" spans="1:10" ht="12.75">
      <c r="A1" s="350" t="s">
        <v>403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2.75">
      <c r="A2" s="348" t="s">
        <v>397</v>
      </c>
      <c r="B2" s="348"/>
      <c r="C2" s="348"/>
      <c r="D2" s="348"/>
      <c r="E2" s="348"/>
      <c r="F2" s="348"/>
      <c r="G2" s="348"/>
      <c r="H2" s="348"/>
      <c r="I2" s="348"/>
      <c r="J2" s="348"/>
    </row>
    <row r="4" spans="6:10" ht="12.75">
      <c r="F4" s="347" t="s">
        <v>246</v>
      </c>
      <c r="G4" s="347"/>
      <c r="H4" s="347"/>
      <c r="I4" s="302"/>
      <c r="J4" s="302"/>
    </row>
    <row r="5" spans="1:10" ht="19.5">
      <c r="A5" s="305" t="s">
        <v>244</v>
      </c>
      <c r="B5" s="303" t="s">
        <v>245</v>
      </c>
      <c r="C5" s="306" t="s">
        <v>319</v>
      </c>
      <c r="D5" s="308" t="s">
        <v>156</v>
      </c>
      <c r="E5" s="308" t="s">
        <v>157</v>
      </c>
      <c r="F5" s="306" t="s">
        <v>320</v>
      </c>
      <c r="G5" s="306" t="s">
        <v>321</v>
      </c>
      <c r="H5" s="306" t="s">
        <v>322</v>
      </c>
      <c r="I5" s="307"/>
      <c r="J5" s="302"/>
    </row>
    <row r="6" spans="1:8" ht="12.75">
      <c r="A6" s="303"/>
      <c r="B6" s="303"/>
      <c r="C6" s="303"/>
      <c r="D6" s="303"/>
      <c r="E6" s="303"/>
      <c r="F6" s="303"/>
      <c r="G6" s="303"/>
      <c r="H6" s="303"/>
    </row>
    <row r="7" spans="1:8" ht="12.75">
      <c r="A7" s="63">
        <v>1</v>
      </c>
      <c r="B7" s="309" t="s">
        <v>323</v>
      </c>
      <c r="C7" s="313">
        <v>1058</v>
      </c>
      <c r="D7" s="313"/>
      <c r="E7" s="313">
        <v>1058</v>
      </c>
      <c r="F7" s="312">
        <v>0</v>
      </c>
      <c r="G7" s="313">
        <v>1058</v>
      </c>
      <c r="H7" s="312">
        <v>0</v>
      </c>
    </row>
    <row r="8" spans="1:8" ht="12.75">
      <c r="A8" s="63">
        <v>2</v>
      </c>
      <c r="B8" s="314" t="s">
        <v>324</v>
      </c>
      <c r="C8" s="311">
        <v>1058</v>
      </c>
      <c r="D8" s="311"/>
      <c r="E8" s="311">
        <v>1058</v>
      </c>
      <c r="F8" s="63">
        <v>0</v>
      </c>
      <c r="G8" s="311">
        <v>1058</v>
      </c>
      <c r="H8" s="63">
        <v>0</v>
      </c>
    </row>
    <row r="9" spans="1:8" ht="12.75">
      <c r="A9" s="63">
        <v>3</v>
      </c>
      <c r="B9" s="303" t="s">
        <v>77</v>
      </c>
      <c r="C9" s="311">
        <v>1058</v>
      </c>
      <c r="D9" s="311"/>
      <c r="E9" s="311">
        <v>1058</v>
      </c>
      <c r="F9" s="63">
        <v>0</v>
      </c>
      <c r="G9" s="311">
        <v>1058</v>
      </c>
      <c r="H9" s="63">
        <v>0</v>
      </c>
    </row>
    <row r="10" spans="1:8" ht="12.75">
      <c r="A10" s="63">
        <v>4</v>
      </c>
      <c r="B10" s="303" t="s">
        <v>325</v>
      </c>
      <c r="C10" s="63">
        <v>833</v>
      </c>
      <c r="D10" s="63"/>
      <c r="E10" s="63">
        <v>833</v>
      </c>
      <c r="F10" s="63"/>
      <c r="G10" s="63">
        <v>833</v>
      </c>
      <c r="H10" s="63"/>
    </row>
    <row r="11" spans="1:8" ht="12.75">
      <c r="A11" s="63">
        <v>5</v>
      </c>
      <c r="B11" s="303" t="s">
        <v>326</v>
      </c>
      <c r="C11" s="63">
        <v>225</v>
      </c>
      <c r="D11" s="63"/>
      <c r="E11" s="63">
        <v>225</v>
      </c>
      <c r="F11" s="63"/>
      <c r="G11" s="63">
        <v>225</v>
      </c>
      <c r="H11" s="63"/>
    </row>
    <row r="12" spans="1:8" ht="12.75">
      <c r="A12" s="63">
        <v>6</v>
      </c>
      <c r="B12" s="309" t="s">
        <v>327</v>
      </c>
      <c r="C12" s="312">
        <v>0</v>
      </c>
      <c r="D12" s="312"/>
      <c r="E12" s="312">
        <v>0</v>
      </c>
      <c r="F12" s="312"/>
      <c r="G12" s="312"/>
      <c r="H12" s="312"/>
    </row>
    <row r="13" spans="1:8" ht="12.75">
      <c r="A13" s="63">
        <v>7</v>
      </c>
      <c r="B13" s="309" t="s">
        <v>328</v>
      </c>
      <c r="C13" s="313">
        <v>2204</v>
      </c>
      <c r="D13" s="313"/>
      <c r="E13" s="313">
        <v>2204</v>
      </c>
      <c r="F13" s="313">
        <v>2204</v>
      </c>
      <c r="G13" s="312">
        <v>0</v>
      </c>
      <c r="H13" s="312"/>
    </row>
    <row r="14" spans="1:8" ht="12.75">
      <c r="A14" s="63">
        <v>8</v>
      </c>
      <c r="B14" s="309" t="s">
        <v>329</v>
      </c>
      <c r="C14" s="312">
        <v>0</v>
      </c>
      <c r="D14" s="312"/>
      <c r="E14" s="312">
        <v>0</v>
      </c>
      <c r="F14" s="312"/>
      <c r="G14" s="312"/>
      <c r="H14" s="312"/>
    </row>
    <row r="15" spans="1:8" ht="12.75">
      <c r="A15" s="63">
        <v>9</v>
      </c>
      <c r="B15" s="309" t="s">
        <v>330</v>
      </c>
      <c r="C15" s="313">
        <v>20523</v>
      </c>
      <c r="D15" s="313"/>
      <c r="E15" s="313">
        <v>20523</v>
      </c>
      <c r="F15" s="313">
        <v>17523</v>
      </c>
      <c r="G15" s="313">
        <v>3000</v>
      </c>
      <c r="H15" s="312">
        <v>0</v>
      </c>
    </row>
    <row r="16" spans="1:8" ht="12.75">
      <c r="A16" s="63">
        <v>10</v>
      </c>
      <c r="B16" s="314" t="s">
        <v>331</v>
      </c>
      <c r="C16" s="311">
        <v>1000</v>
      </c>
      <c r="D16" s="311"/>
      <c r="E16" s="311">
        <v>1000</v>
      </c>
      <c r="F16" s="311">
        <v>1000</v>
      </c>
      <c r="G16" s="63"/>
      <c r="H16" s="63"/>
    </row>
    <row r="17" spans="1:8" ht="12.75">
      <c r="A17" s="63">
        <v>11</v>
      </c>
      <c r="B17" s="303" t="s">
        <v>77</v>
      </c>
      <c r="C17" s="311">
        <v>1000</v>
      </c>
      <c r="D17" s="311"/>
      <c r="E17" s="311">
        <v>1000</v>
      </c>
      <c r="F17" s="311">
        <v>1000</v>
      </c>
      <c r="G17" s="63">
        <v>0</v>
      </c>
      <c r="H17" s="63">
        <v>0</v>
      </c>
    </row>
    <row r="18" spans="1:8" ht="12.75">
      <c r="A18" s="63">
        <v>12</v>
      </c>
      <c r="B18" s="303" t="s">
        <v>332</v>
      </c>
      <c r="C18" s="311">
        <v>1000</v>
      </c>
      <c r="D18" s="311"/>
      <c r="E18" s="311">
        <v>1000</v>
      </c>
      <c r="F18" s="311">
        <v>1000</v>
      </c>
      <c r="G18" s="63"/>
      <c r="H18" s="63"/>
    </row>
    <row r="19" spans="1:8" ht="12.75">
      <c r="A19" s="63">
        <v>13</v>
      </c>
      <c r="B19" s="314" t="s">
        <v>333</v>
      </c>
      <c r="C19" s="63">
        <v>340</v>
      </c>
      <c r="D19" s="63"/>
      <c r="E19" s="63">
        <v>340</v>
      </c>
      <c r="F19" s="63">
        <v>340</v>
      </c>
      <c r="G19" s="63">
        <v>0</v>
      </c>
      <c r="H19" s="63">
        <v>0</v>
      </c>
    </row>
    <row r="20" spans="1:8" ht="12.75">
      <c r="A20" s="63">
        <v>14</v>
      </c>
      <c r="B20" s="303" t="s">
        <v>77</v>
      </c>
      <c r="C20" s="63">
        <v>340</v>
      </c>
      <c r="D20" s="63"/>
      <c r="E20" s="63">
        <v>340</v>
      </c>
      <c r="F20" s="63">
        <v>340</v>
      </c>
      <c r="G20" s="63">
        <v>0</v>
      </c>
      <c r="H20" s="63">
        <v>0</v>
      </c>
    </row>
    <row r="21" spans="1:8" ht="12.75">
      <c r="A21" s="63">
        <v>15</v>
      </c>
      <c r="B21" s="303" t="s">
        <v>332</v>
      </c>
      <c r="C21" s="63">
        <v>340</v>
      </c>
      <c r="D21" s="63"/>
      <c r="E21" s="63">
        <v>340</v>
      </c>
      <c r="F21" s="63">
        <v>340</v>
      </c>
      <c r="G21" s="63"/>
      <c r="H21" s="63"/>
    </row>
    <row r="22" spans="1:8" ht="12.75">
      <c r="A22" s="63">
        <v>16</v>
      </c>
      <c r="B22" s="314" t="s">
        <v>334</v>
      </c>
      <c r="C22" s="311">
        <v>1300</v>
      </c>
      <c r="D22" s="311"/>
      <c r="E22" s="311">
        <v>1300</v>
      </c>
      <c r="F22" s="311">
        <v>1300</v>
      </c>
      <c r="G22" s="63">
        <v>0</v>
      </c>
      <c r="H22" s="63">
        <v>0</v>
      </c>
    </row>
    <row r="23" spans="1:8" ht="12.75">
      <c r="A23" s="63">
        <v>17</v>
      </c>
      <c r="B23" s="303" t="s">
        <v>77</v>
      </c>
      <c r="C23" s="311">
        <v>1300</v>
      </c>
      <c r="D23" s="311"/>
      <c r="E23" s="311">
        <v>1300</v>
      </c>
      <c r="F23" s="311">
        <v>1300</v>
      </c>
      <c r="G23" s="63">
        <v>0</v>
      </c>
      <c r="H23" s="63">
        <v>0</v>
      </c>
    </row>
    <row r="24" spans="1:8" ht="12.75">
      <c r="A24" s="63">
        <v>18</v>
      </c>
      <c r="B24" s="303" t="s">
        <v>332</v>
      </c>
      <c r="C24" s="311">
        <v>1300</v>
      </c>
      <c r="D24" s="311"/>
      <c r="E24" s="311">
        <v>1300</v>
      </c>
      <c r="F24" s="311">
        <v>1300</v>
      </c>
      <c r="G24" s="63"/>
      <c r="H24" s="63"/>
    </row>
    <row r="25" spans="1:8" ht="12.75">
      <c r="A25" s="63">
        <v>19</v>
      </c>
      <c r="B25" s="314" t="s">
        <v>335</v>
      </c>
      <c r="C25" s="311">
        <v>8900</v>
      </c>
      <c r="D25" s="311"/>
      <c r="E25" s="311">
        <v>8900</v>
      </c>
      <c r="F25" s="311">
        <v>5900</v>
      </c>
      <c r="G25" s="311">
        <v>3000</v>
      </c>
      <c r="H25" s="63">
        <v>0</v>
      </c>
    </row>
    <row r="26" spans="1:8" ht="12.75">
      <c r="A26" s="63">
        <v>20</v>
      </c>
      <c r="B26" s="303" t="s">
        <v>77</v>
      </c>
      <c r="C26" s="311">
        <v>8900</v>
      </c>
      <c r="D26" s="311"/>
      <c r="E26" s="311">
        <v>8900</v>
      </c>
      <c r="F26" s="311">
        <v>5900</v>
      </c>
      <c r="G26" s="311">
        <v>3000</v>
      </c>
      <c r="H26" s="63">
        <v>0</v>
      </c>
    </row>
    <row r="27" spans="1:8" ht="12.75">
      <c r="A27" s="63">
        <v>21</v>
      </c>
      <c r="B27" s="303" t="s">
        <v>332</v>
      </c>
      <c r="C27" s="311">
        <v>8900</v>
      </c>
      <c r="D27" s="311"/>
      <c r="E27" s="311">
        <v>8900</v>
      </c>
      <c r="F27" s="311">
        <v>5900</v>
      </c>
      <c r="G27" s="311">
        <v>3000</v>
      </c>
      <c r="H27" s="63"/>
    </row>
    <row r="28" spans="1:8" ht="12.75">
      <c r="A28" s="63">
        <v>22</v>
      </c>
      <c r="B28" s="303" t="s">
        <v>336</v>
      </c>
      <c r="C28" s="311">
        <v>4866</v>
      </c>
      <c r="D28" s="311"/>
      <c r="E28" s="311">
        <v>4866</v>
      </c>
      <c r="F28" s="311">
        <v>4866</v>
      </c>
      <c r="G28" s="63"/>
      <c r="H28" s="63"/>
    </row>
    <row r="29" spans="1:8" ht="12.75">
      <c r="A29" s="63">
        <v>23</v>
      </c>
      <c r="B29" s="303" t="s">
        <v>77</v>
      </c>
      <c r="C29" s="311">
        <v>4866</v>
      </c>
      <c r="D29" s="311"/>
      <c r="E29" s="311">
        <v>4866</v>
      </c>
      <c r="F29" s="311">
        <v>4866</v>
      </c>
      <c r="G29" s="63">
        <v>0</v>
      </c>
      <c r="H29" s="63">
        <v>0</v>
      </c>
    </row>
    <row r="30" spans="1:8" ht="12.75">
      <c r="A30" s="63">
        <v>24</v>
      </c>
      <c r="B30" s="303" t="s">
        <v>332</v>
      </c>
      <c r="C30" s="311">
        <v>4866</v>
      </c>
      <c r="D30" s="311"/>
      <c r="E30" s="311">
        <v>4866</v>
      </c>
      <c r="F30" s="311">
        <v>4866</v>
      </c>
      <c r="G30" s="63"/>
      <c r="H30" s="63"/>
    </row>
    <row r="31" spans="1:8" ht="12.75">
      <c r="A31" s="63">
        <v>25</v>
      </c>
      <c r="B31" s="314" t="s">
        <v>337</v>
      </c>
      <c r="C31" s="63">
        <v>105</v>
      </c>
      <c r="D31" s="63"/>
      <c r="E31" s="63">
        <v>105</v>
      </c>
      <c r="F31" s="63">
        <v>105</v>
      </c>
      <c r="G31" s="63"/>
      <c r="H31" s="63"/>
    </row>
    <row r="32" spans="1:8" ht="12.75">
      <c r="A32" s="63">
        <v>26</v>
      </c>
      <c r="B32" s="303" t="s">
        <v>77</v>
      </c>
      <c r="C32" s="63">
        <v>105</v>
      </c>
      <c r="D32" s="63"/>
      <c r="E32" s="63">
        <v>105</v>
      </c>
      <c r="F32" s="63">
        <v>105</v>
      </c>
      <c r="G32" s="63"/>
      <c r="H32" s="63">
        <v>0</v>
      </c>
    </row>
    <row r="33" spans="1:8" ht="12.75">
      <c r="A33" s="63">
        <v>27</v>
      </c>
      <c r="B33" s="303" t="s">
        <v>332</v>
      </c>
      <c r="C33" s="63">
        <v>105</v>
      </c>
      <c r="D33" s="63"/>
      <c r="E33" s="63">
        <v>105</v>
      </c>
      <c r="F33" s="63">
        <v>105</v>
      </c>
      <c r="G33" s="63"/>
      <c r="H33" s="63"/>
    </row>
    <row r="34" spans="1:8" ht="12.75">
      <c r="A34" s="63">
        <v>28</v>
      </c>
      <c r="B34" s="314" t="s">
        <v>338</v>
      </c>
      <c r="C34" s="311">
        <v>4012</v>
      </c>
      <c r="D34" s="311"/>
      <c r="E34" s="311">
        <v>4012</v>
      </c>
      <c r="F34" s="311">
        <v>4012</v>
      </c>
      <c r="G34" s="63"/>
      <c r="H34" s="63"/>
    </row>
    <row r="35" spans="1:8" ht="12.75">
      <c r="A35" s="63">
        <v>29</v>
      </c>
      <c r="B35" s="303" t="s">
        <v>77</v>
      </c>
      <c r="C35" s="311">
        <v>4012</v>
      </c>
      <c r="D35" s="311"/>
      <c r="E35" s="311">
        <v>4012</v>
      </c>
      <c r="F35" s="311">
        <v>4012</v>
      </c>
      <c r="G35" s="63"/>
      <c r="H35" s="63"/>
    </row>
    <row r="36" spans="1:8" ht="12.75">
      <c r="A36" s="63">
        <v>30</v>
      </c>
      <c r="B36" s="303" t="s">
        <v>332</v>
      </c>
      <c r="C36" s="311">
        <v>4012</v>
      </c>
      <c r="D36" s="311"/>
      <c r="E36" s="311">
        <v>4012</v>
      </c>
      <c r="F36" s="311">
        <v>4012</v>
      </c>
      <c r="G36" s="63"/>
      <c r="H36" s="63"/>
    </row>
    <row r="37" spans="1:8" ht="12.75">
      <c r="A37" s="63">
        <v>31</v>
      </c>
      <c r="B37" s="309" t="s">
        <v>339</v>
      </c>
      <c r="C37" s="313">
        <v>11550</v>
      </c>
      <c r="D37" s="313"/>
      <c r="E37" s="313">
        <v>11550</v>
      </c>
      <c r="F37" s="312">
        <v>0</v>
      </c>
      <c r="G37" s="313">
        <v>11550</v>
      </c>
      <c r="H37" s="312"/>
    </row>
    <row r="38" spans="1:8" ht="12.75">
      <c r="A38" s="63">
        <v>32</v>
      </c>
      <c r="B38" s="314" t="s">
        <v>340</v>
      </c>
      <c r="C38" s="311">
        <v>11550</v>
      </c>
      <c r="D38" s="311"/>
      <c r="E38" s="311">
        <v>11550</v>
      </c>
      <c r="F38" s="63">
        <v>0</v>
      </c>
      <c r="G38" s="311">
        <v>11550</v>
      </c>
      <c r="H38" s="63"/>
    </row>
    <row r="39" spans="1:8" ht="12.75">
      <c r="A39" s="63">
        <v>33</v>
      </c>
      <c r="B39" s="303" t="s">
        <v>77</v>
      </c>
      <c r="C39" s="311">
        <v>6805</v>
      </c>
      <c r="D39" s="311"/>
      <c r="E39" s="311">
        <v>6805</v>
      </c>
      <c r="F39" s="63">
        <v>0</v>
      </c>
      <c r="G39" s="311">
        <v>6805</v>
      </c>
      <c r="H39" s="63"/>
    </row>
    <row r="40" spans="1:8" ht="12.75">
      <c r="A40" s="63">
        <v>34</v>
      </c>
      <c r="B40" s="303" t="s">
        <v>332</v>
      </c>
      <c r="C40" s="311">
        <v>6805</v>
      </c>
      <c r="D40" s="311"/>
      <c r="E40" s="311">
        <v>6805</v>
      </c>
      <c r="F40" s="63">
        <v>0</v>
      </c>
      <c r="G40" s="311">
        <v>6805</v>
      </c>
      <c r="H40" s="63"/>
    </row>
    <row r="41" spans="1:8" ht="12.75">
      <c r="A41" s="63">
        <v>35</v>
      </c>
      <c r="B41" s="303" t="s">
        <v>78</v>
      </c>
      <c r="C41" s="311">
        <v>4745</v>
      </c>
      <c r="D41" s="311"/>
      <c r="E41" s="311">
        <v>4745</v>
      </c>
      <c r="F41" s="63">
        <v>0</v>
      </c>
      <c r="G41" s="311">
        <v>4745</v>
      </c>
      <c r="H41" s="63"/>
    </row>
    <row r="42" spans="1:8" ht="12.75">
      <c r="A42" s="63">
        <v>36</v>
      </c>
      <c r="B42" s="303" t="s">
        <v>341</v>
      </c>
      <c r="C42" s="63">
        <v>250</v>
      </c>
      <c r="D42" s="63"/>
      <c r="E42" s="63">
        <v>250</v>
      </c>
      <c r="F42" s="63"/>
      <c r="G42" s="63">
        <v>250</v>
      </c>
      <c r="H42" s="63"/>
    </row>
    <row r="43" spans="1:8" ht="12.75">
      <c r="A43" s="63">
        <v>37</v>
      </c>
      <c r="B43" s="303" t="s">
        <v>81</v>
      </c>
      <c r="C43" s="311">
        <v>4495</v>
      </c>
      <c r="D43" s="311"/>
      <c r="E43" s="311">
        <v>4495</v>
      </c>
      <c r="F43" s="63">
        <v>0</v>
      </c>
      <c r="G43" s="311">
        <v>4495</v>
      </c>
      <c r="H43" s="63"/>
    </row>
    <row r="44" spans="1:8" ht="12.75">
      <c r="A44" s="63">
        <v>38</v>
      </c>
      <c r="B44" s="309" t="s">
        <v>342</v>
      </c>
      <c r="C44" s="312">
        <v>0</v>
      </c>
      <c r="D44" s="312"/>
      <c r="E44" s="312">
        <v>0</v>
      </c>
      <c r="F44" s="312"/>
      <c r="G44" s="312"/>
      <c r="H44" s="312"/>
    </row>
    <row r="45" spans="1:8" ht="12.75">
      <c r="A45" s="63">
        <v>39</v>
      </c>
      <c r="B45" s="309" t="s">
        <v>343</v>
      </c>
      <c r="C45" s="313">
        <v>6275</v>
      </c>
      <c r="D45" s="313"/>
      <c r="E45" s="313">
        <v>6275</v>
      </c>
      <c r="F45" s="313">
        <v>6275</v>
      </c>
      <c r="G45" s="312">
        <v>0</v>
      </c>
      <c r="H45" s="312">
        <v>0</v>
      </c>
    </row>
    <row r="46" spans="1:8" ht="12.75">
      <c r="A46" s="63">
        <v>40</v>
      </c>
      <c r="B46" s="314" t="s">
        <v>344</v>
      </c>
      <c r="C46" s="311">
        <v>1525</v>
      </c>
      <c r="D46" s="311"/>
      <c r="E46" s="311">
        <v>1525</v>
      </c>
      <c r="F46" s="311">
        <v>1525</v>
      </c>
      <c r="G46" s="63">
        <v>0</v>
      </c>
      <c r="H46" s="63">
        <v>0</v>
      </c>
    </row>
    <row r="47" spans="1:8" ht="12.75">
      <c r="A47" s="63">
        <v>41</v>
      </c>
      <c r="B47" s="303" t="s">
        <v>77</v>
      </c>
      <c r="C47" s="311">
        <v>1525</v>
      </c>
      <c r="D47" s="311"/>
      <c r="E47" s="311">
        <v>1525</v>
      </c>
      <c r="F47" s="311">
        <v>1525</v>
      </c>
      <c r="G47" s="63">
        <v>0</v>
      </c>
      <c r="H47" s="63">
        <v>0</v>
      </c>
    </row>
    <row r="48" spans="1:8" ht="12.75">
      <c r="A48" s="63">
        <v>42</v>
      </c>
      <c r="B48" s="303" t="s">
        <v>332</v>
      </c>
      <c r="C48" s="311">
        <v>1525</v>
      </c>
      <c r="D48" s="311"/>
      <c r="E48" s="311">
        <v>1525</v>
      </c>
      <c r="F48" s="311">
        <v>1525</v>
      </c>
      <c r="G48" s="63"/>
      <c r="H48" s="63"/>
    </row>
    <row r="49" spans="1:8" ht="12.75">
      <c r="A49" s="63">
        <v>43</v>
      </c>
      <c r="B49" s="314" t="s">
        <v>345</v>
      </c>
      <c r="C49" s="63">
        <v>330</v>
      </c>
      <c r="D49" s="63"/>
      <c r="E49" s="63">
        <v>330</v>
      </c>
      <c r="F49" s="63">
        <v>330</v>
      </c>
      <c r="G49" s="63"/>
      <c r="H49" s="63"/>
    </row>
    <row r="50" spans="1:8" ht="12.75">
      <c r="A50" s="63">
        <v>44</v>
      </c>
      <c r="B50" s="303" t="s">
        <v>77</v>
      </c>
      <c r="C50" s="63">
        <v>330</v>
      </c>
      <c r="D50" s="63"/>
      <c r="E50" s="63">
        <v>330</v>
      </c>
      <c r="F50" s="63">
        <v>330</v>
      </c>
      <c r="G50" s="63"/>
      <c r="H50" s="63"/>
    </row>
    <row r="51" spans="1:8" ht="12.75">
      <c r="A51" s="63">
        <v>45</v>
      </c>
      <c r="B51" s="303" t="s">
        <v>332</v>
      </c>
      <c r="C51" s="63">
        <v>330</v>
      </c>
      <c r="D51" s="63"/>
      <c r="E51" s="63">
        <v>330</v>
      </c>
      <c r="F51" s="63">
        <v>330</v>
      </c>
      <c r="G51" s="63"/>
      <c r="H51" s="63"/>
    </row>
    <row r="52" spans="1:8" ht="12.75">
      <c r="A52" s="63">
        <v>46</v>
      </c>
      <c r="B52" s="314" t="s">
        <v>346</v>
      </c>
      <c r="C52" s="311">
        <v>4420</v>
      </c>
      <c r="D52" s="311"/>
      <c r="E52" s="311">
        <v>4420</v>
      </c>
      <c r="F52" s="311">
        <v>4420</v>
      </c>
      <c r="G52" s="63"/>
      <c r="H52" s="63"/>
    </row>
    <row r="53" spans="1:8" ht="12.75">
      <c r="A53" s="63">
        <v>47</v>
      </c>
      <c r="B53" s="303" t="s">
        <v>77</v>
      </c>
      <c r="C53" s="311">
        <v>4420</v>
      </c>
      <c r="D53" s="311"/>
      <c r="E53" s="311">
        <v>4420</v>
      </c>
      <c r="F53" s="311">
        <v>4420</v>
      </c>
      <c r="G53" s="63"/>
      <c r="H53" s="63"/>
    </row>
    <row r="54" spans="1:8" ht="12.75">
      <c r="A54" s="63">
        <v>48</v>
      </c>
      <c r="B54" s="303" t="s">
        <v>325</v>
      </c>
      <c r="C54" s="311">
        <v>3037</v>
      </c>
      <c r="D54" s="311"/>
      <c r="E54" s="311">
        <v>3037</v>
      </c>
      <c r="F54" s="311">
        <v>3037</v>
      </c>
      <c r="G54" s="63"/>
      <c r="H54" s="63"/>
    </row>
    <row r="55" spans="1:8" ht="12.75">
      <c r="A55" s="63">
        <v>49</v>
      </c>
      <c r="B55" s="303" t="s">
        <v>326</v>
      </c>
      <c r="C55" s="63">
        <v>820</v>
      </c>
      <c r="D55" s="63"/>
      <c r="E55" s="63">
        <v>820</v>
      </c>
      <c r="F55" s="63">
        <v>820</v>
      </c>
      <c r="G55" s="63"/>
      <c r="H55" s="63"/>
    </row>
    <row r="56" spans="1:8" ht="12.75">
      <c r="A56" s="63">
        <v>50</v>
      </c>
      <c r="B56" s="303" t="s">
        <v>332</v>
      </c>
      <c r="C56" s="63">
        <v>563</v>
      </c>
      <c r="D56" s="63"/>
      <c r="E56" s="63">
        <v>563</v>
      </c>
      <c r="F56" s="63">
        <v>563</v>
      </c>
      <c r="G56" s="63"/>
      <c r="H56" s="63"/>
    </row>
    <row r="57" spans="1:8" ht="12.75">
      <c r="A57" s="63">
        <v>51</v>
      </c>
      <c r="B57" s="309" t="s">
        <v>347</v>
      </c>
      <c r="C57" s="313">
        <v>44872</v>
      </c>
      <c r="D57" s="313">
        <v>-7905</v>
      </c>
      <c r="E57" s="313">
        <v>36967</v>
      </c>
      <c r="F57" s="313">
        <v>29402</v>
      </c>
      <c r="G57" s="313">
        <v>7565</v>
      </c>
      <c r="H57" s="312"/>
    </row>
    <row r="58" spans="1:8" ht="12.75">
      <c r="A58" s="63">
        <v>52</v>
      </c>
      <c r="B58" s="314" t="s">
        <v>348</v>
      </c>
      <c r="C58" s="311">
        <v>2240</v>
      </c>
      <c r="D58" s="311"/>
      <c r="E58" s="311">
        <v>2240</v>
      </c>
      <c r="F58" s="311">
        <v>2240</v>
      </c>
      <c r="G58" s="63">
        <v>0</v>
      </c>
      <c r="H58" s="63">
        <v>0</v>
      </c>
    </row>
    <row r="59" spans="1:8" ht="12.75">
      <c r="A59" s="63">
        <v>53</v>
      </c>
      <c r="B59" s="303" t="s">
        <v>77</v>
      </c>
      <c r="C59" s="311">
        <v>1766</v>
      </c>
      <c r="D59" s="311"/>
      <c r="E59" s="311">
        <v>1766</v>
      </c>
      <c r="F59" s="311">
        <v>1766</v>
      </c>
      <c r="G59" s="63">
        <v>0</v>
      </c>
      <c r="H59" s="63">
        <v>0</v>
      </c>
    </row>
    <row r="60" spans="1:8" ht="12.75">
      <c r="A60" s="63">
        <v>54</v>
      </c>
      <c r="B60" s="303" t="s">
        <v>325</v>
      </c>
      <c r="C60" s="311">
        <v>1756</v>
      </c>
      <c r="D60" s="311"/>
      <c r="E60" s="311">
        <v>1756</v>
      </c>
      <c r="F60" s="311">
        <v>1756</v>
      </c>
      <c r="G60" s="63"/>
      <c r="H60" s="63"/>
    </row>
    <row r="61" spans="1:8" ht="12.75">
      <c r="A61" s="63">
        <v>55</v>
      </c>
      <c r="B61" s="303" t="s">
        <v>326</v>
      </c>
      <c r="C61" s="63">
        <v>474</v>
      </c>
      <c r="D61" s="63"/>
      <c r="E61" s="63">
        <v>474</v>
      </c>
      <c r="F61" s="63">
        <v>474</v>
      </c>
      <c r="G61" s="63"/>
      <c r="H61" s="63"/>
    </row>
    <row r="62" spans="1:8" ht="12.75">
      <c r="A62" s="63">
        <v>56</v>
      </c>
      <c r="B62" s="303" t="s">
        <v>332</v>
      </c>
      <c r="C62" s="63">
        <v>10</v>
      </c>
      <c r="D62" s="63"/>
      <c r="E62" s="63">
        <v>10</v>
      </c>
      <c r="F62" s="63">
        <v>10</v>
      </c>
      <c r="G62" s="63"/>
      <c r="H62" s="63"/>
    </row>
    <row r="63" spans="1:8" ht="12.75">
      <c r="A63" s="63">
        <v>57</v>
      </c>
      <c r="B63" s="314" t="s">
        <v>349</v>
      </c>
      <c r="C63" s="311">
        <v>23342</v>
      </c>
      <c r="D63" s="311"/>
      <c r="E63" s="311">
        <v>23342</v>
      </c>
      <c r="F63" s="311">
        <v>16927</v>
      </c>
      <c r="G63" s="311">
        <v>6415</v>
      </c>
      <c r="H63" s="63"/>
    </row>
    <row r="64" spans="1:8" ht="12.75">
      <c r="A64" s="63">
        <v>58</v>
      </c>
      <c r="B64" s="303" t="s">
        <v>77</v>
      </c>
      <c r="C64" s="311">
        <v>23342</v>
      </c>
      <c r="D64" s="311"/>
      <c r="E64" s="311">
        <v>23342</v>
      </c>
      <c r="F64" s="311">
        <v>16927</v>
      </c>
      <c r="G64" s="311">
        <v>6415</v>
      </c>
      <c r="H64" s="63"/>
    </row>
    <row r="65" spans="1:8" ht="12.75">
      <c r="A65" s="63">
        <v>59</v>
      </c>
      <c r="B65" s="303" t="s">
        <v>325</v>
      </c>
      <c r="C65" s="311">
        <v>5796</v>
      </c>
      <c r="D65" s="311"/>
      <c r="E65" s="311">
        <v>5796</v>
      </c>
      <c r="F65" s="311">
        <v>3079</v>
      </c>
      <c r="G65" s="311">
        <v>2717</v>
      </c>
      <c r="H65" s="63"/>
    </row>
    <row r="66" spans="1:8" ht="12.75">
      <c r="A66" s="63">
        <v>60</v>
      </c>
      <c r="B66" s="303" t="s">
        <v>326</v>
      </c>
      <c r="C66" s="311">
        <v>1565</v>
      </c>
      <c r="D66" s="311"/>
      <c r="E66" s="311">
        <v>1565</v>
      </c>
      <c r="F66" s="63">
        <v>832</v>
      </c>
      <c r="G66" s="63">
        <v>733</v>
      </c>
      <c r="H66" s="63"/>
    </row>
    <row r="67" spans="1:8" ht="12.75">
      <c r="A67" s="63">
        <v>61</v>
      </c>
      <c r="B67" s="303" t="s">
        <v>332</v>
      </c>
      <c r="C67" s="311">
        <v>15981</v>
      </c>
      <c r="D67" s="311"/>
      <c r="E67" s="311">
        <v>15981</v>
      </c>
      <c r="F67" s="311">
        <v>13016</v>
      </c>
      <c r="G67" s="311">
        <v>2965</v>
      </c>
      <c r="H67" s="63"/>
    </row>
    <row r="68" spans="1:8" ht="12.75">
      <c r="A68" s="63">
        <v>62</v>
      </c>
      <c r="B68" s="321" t="s">
        <v>350</v>
      </c>
      <c r="C68" s="319">
        <v>15300</v>
      </c>
      <c r="D68" s="319">
        <v>-7905</v>
      </c>
      <c r="E68" s="319">
        <v>7395</v>
      </c>
      <c r="F68" s="319">
        <v>6245</v>
      </c>
      <c r="G68" s="319">
        <v>1150</v>
      </c>
      <c r="H68" s="322">
        <v>0</v>
      </c>
    </row>
    <row r="69" spans="1:8" ht="12.75">
      <c r="A69" s="63">
        <v>63</v>
      </c>
      <c r="B69" s="303" t="s">
        <v>77</v>
      </c>
      <c r="C69" s="311">
        <v>15300</v>
      </c>
      <c r="D69" s="311">
        <v>-7905</v>
      </c>
      <c r="E69" s="311">
        <v>7395</v>
      </c>
      <c r="F69" s="311">
        <v>6245</v>
      </c>
      <c r="G69" s="311">
        <v>1150</v>
      </c>
      <c r="H69" s="63">
        <v>0</v>
      </c>
    </row>
    <row r="70" spans="1:8" ht="12.75">
      <c r="A70" s="63">
        <v>64</v>
      </c>
      <c r="B70" s="303" t="s">
        <v>332</v>
      </c>
      <c r="C70" s="63">
        <v>0</v>
      </c>
      <c r="D70" s="63"/>
      <c r="E70" s="63"/>
      <c r="F70" s="63">
        <v>0</v>
      </c>
      <c r="G70" s="63">
        <v>0</v>
      </c>
      <c r="H70" s="63"/>
    </row>
    <row r="71" spans="1:8" ht="12.75">
      <c r="A71" s="63">
        <v>65</v>
      </c>
      <c r="B71" s="303" t="s">
        <v>351</v>
      </c>
      <c r="C71" s="311">
        <v>15300</v>
      </c>
      <c r="D71" s="311"/>
      <c r="E71" s="311">
        <v>15300</v>
      </c>
      <c r="F71" s="311">
        <v>14150</v>
      </c>
      <c r="G71" s="311">
        <v>1150</v>
      </c>
      <c r="H71" s="63"/>
    </row>
    <row r="72" spans="1:8" ht="12.75">
      <c r="A72" s="63">
        <v>66</v>
      </c>
      <c r="B72" s="314" t="s">
        <v>352</v>
      </c>
      <c r="C72" s="311">
        <v>1487</v>
      </c>
      <c r="D72" s="311"/>
      <c r="E72" s="311">
        <v>1487</v>
      </c>
      <c r="F72" s="311">
        <v>1487</v>
      </c>
      <c r="G72" s="63"/>
      <c r="H72" s="63"/>
    </row>
    <row r="73" spans="1:8" ht="12.75">
      <c r="A73" s="63">
        <v>67</v>
      </c>
      <c r="B73" s="303" t="s">
        <v>77</v>
      </c>
      <c r="C73" s="311">
        <v>1177</v>
      </c>
      <c r="D73" s="311"/>
      <c r="E73" s="311">
        <v>1177</v>
      </c>
      <c r="F73" s="311">
        <v>1177</v>
      </c>
      <c r="G73" s="63"/>
      <c r="H73" s="63"/>
    </row>
    <row r="74" spans="1:8" ht="12.75">
      <c r="A74" s="63">
        <v>68</v>
      </c>
      <c r="B74" s="303" t="s">
        <v>325</v>
      </c>
      <c r="C74" s="311">
        <v>1147</v>
      </c>
      <c r="D74" s="311"/>
      <c r="E74" s="311">
        <v>1147</v>
      </c>
      <c r="F74" s="311">
        <v>1147</v>
      </c>
      <c r="G74" s="63"/>
      <c r="H74" s="63"/>
    </row>
    <row r="75" spans="1:8" ht="12.75">
      <c r="A75" s="63">
        <v>69</v>
      </c>
      <c r="B75" s="303" t="s">
        <v>326</v>
      </c>
      <c r="C75" s="63">
        <v>310</v>
      </c>
      <c r="D75" s="63"/>
      <c r="E75" s="63">
        <v>310</v>
      </c>
      <c r="F75" s="63">
        <v>310</v>
      </c>
      <c r="G75" s="63"/>
      <c r="H75" s="63"/>
    </row>
    <row r="76" spans="1:8" ht="12.75">
      <c r="A76" s="63">
        <v>70</v>
      </c>
      <c r="B76" s="303" t="s">
        <v>332</v>
      </c>
      <c r="C76" s="63">
        <v>30</v>
      </c>
      <c r="D76" s="63"/>
      <c r="E76" s="63">
        <v>30</v>
      </c>
      <c r="F76" s="63">
        <v>30</v>
      </c>
      <c r="G76" s="63"/>
      <c r="H76" s="63"/>
    </row>
    <row r="77" spans="1:8" ht="12.75">
      <c r="A77" s="63">
        <v>71</v>
      </c>
      <c r="B77" s="314" t="s">
        <v>353</v>
      </c>
      <c r="C77" s="311">
        <v>2503</v>
      </c>
      <c r="D77" s="311"/>
      <c r="E77" s="311">
        <v>2503</v>
      </c>
      <c r="F77" s="311">
        <v>2503</v>
      </c>
      <c r="G77" s="63"/>
      <c r="H77" s="63"/>
    </row>
    <row r="78" spans="1:8" ht="12.75">
      <c r="A78" s="63">
        <v>72</v>
      </c>
      <c r="B78" s="303" t="s">
        <v>77</v>
      </c>
      <c r="C78" s="311">
        <v>2503</v>
      </c>
      <c r="D78" s="311"/>
      <c r="E78" s="311">
        <v>2503</v>
      </c>
      <c r="F78" s="311">
        <v>2503</v>
      </c>
      <c r="G78" s="63"/>
      <c r="H78" s="63"/>
    </row>
    <row r="79" spans="1:8" ht="12.75">
      <c r="A79" s="63">
        <v>73</v>
      </c>
      <c r="B79" s="303" t="s">
        <v>325</v>
      </c>
      <c r="C79" s="311">
        <v>1530</v>
      </c>
      <c r="D79" s="311"/>
      <c r="E79" s="311">
        <v>1530</v>
      </c>
      <c r="F79" s="311">
        <v>1530</v>
      </c>
      <c r="G79" s="63"/>
      <c r="H79" s="63"/>
    </row>
    <row r="80" spans="1:8" ht="12.75">
      <c r="A80" s="63">
        <v>74</v>
      </c>
      <c r="B80" s="303" t="s">
        <v>326</v>
      </c>
      <c r="C80" s="63">
        <v>413</v>
      </c>
      <c r="D80" s="63"/>
      <c r="E80" s="63">
        <v>413</v>
      </c>
      <c r="F80" s="63">
        <v>413</v>
      </c>
      <c r="G80" s="63"/>
      <c r="H80" s="63"/>
    </row>
    <row r="81" spans="1:8" ht="12.75">
      <c r="A81" s="63">
        <v>75</v>
      </c>
      <c r="B81" s="303" t="s">
        <v>332</v>
      </c>
      <c r="C81" s="63">
        <v>560</v>
      </c>
      <c r="D81" s="63"/>
      <c r="E81" s="63">
        <v>560</v>
      </c>
      <c r="F81" s="63">
        <v>560</v>
      </c>
      <c r="G81" s="63"/>
      <c r="H81" s="63"/>
    </row>
    <row r="82" spans="1:8" ht="12.75">
      <c r="A82" s="63">
        <v>76</v>
      </c>
      <c r="B82" s="309" t="s">
        <v>354</v>
      </c>
      <c r="C82" s="311">
        <v>28185</v>
      </c>
      <c r="D82" s="311"/>
      <c r="E82" s="311">
        <v>28185</v>
      </c>
      <c r="F82" s="311">
        <v>22420</v>
      </c>
      <c r="G82" s="311">
        <v>5765</v>
      </c>
      <c r="H82" s="63">
        <v>0</v>
      </c>
    </row>
    <row r="83" spans="1:8" ht="12.75">
      <c r="A83" s="63">
        <v>77</v>
      </c>
      <c r="B83" s="314" t="s">
        <v>355</v>
      </c>
      <c r="C83" s="311">
        <v>22420</v>
      </c>
      <c r="D83" s="311"/>
      <c r="E83" s="311">
        <v>22420</v>
      </c>
      <c r="F83" s="311">
        <v>22420</v>
      </c>
      <c r="G83" s="63">
        <v>0</v>
      </c>
      <c r="H83" s="63">
        <v>0</v>
      </c>
    </row>
    <row r="84" spans="1:8" ht="12.75">
      <c r="A84" s="63">
        <v>78</v>
      </c>
      <c r="B84" s="303" t="s">
        <v>77</v>
      </c>
      <c r="C84" s="311">
        <v>22420</v>
      </c>
      <c r="D84" s="311"/>
      <c r="E84" s="311">
        <v>22420</v>
      </c>
      <c r="F84" s="311">
        <v>22420</v>
      </c>
      <c r="G84" s="63"/>
      <c r="H84" s="63"/>
    </row>
    <row r="85" spans="1:8" ht="12.75">
      <c r="A85" s="63">
        <v>79</v>
      </c>
      <c r="B85" s="303" t="s">
        <v>325</v>
      </c>
      <c r="C85" s="311">
        <v>13638</v>
      </c>
      <c r="D85" s="311"/>
      <c r="E85" s="311">
        <v>13638</v>
      </c>
      <c r="F85" s="311">
        <v>13638</v>
      </c>
      <c r="G85" s="63"/>
      <c r="H85" s="63"/>
    </row>
    <row r="86" spans="1:8" ht="12.75">
      <c r="A86" s="63">
        <v>80</v>
      </c>
      <c r="B86" s="303" t="s">
        <v>326</v>
      </c>
      <c r="C86" s="311">
        <v>3682</v>
      </c>
      <c r="D86" s="311"/>
      <c r="E86" s="311">
        <v>3682</v>
      </c>
      <c r="F86" s="311">
        <v>3682</v>
      </c>
      <c r="G86" s="63">
        <v>0</v>
      </c>
      <c r="H86" s="63">
        <v>0</v>
      </c>
    </row>
    <row r="87" spans="1:8" ht="12.75">
      <c r="A87" s="63">
        <v>81</v>
      </c>
      <c r="B87" s="303" t="s">
        <v>332</v>
      </c>
      <c r="C87" s="311">
        <v>5100</v>
      </c>
      <c r="D87" s="311"/>
      <c r="E87" s="311">
        <v>5100</v>
      </c>
      <c r="F87" s="311">
        <v>5100</v>
      </c>
      <c r="G87" s="63"/>
      <c r="H87" s="63"/>
    </row>
    <row r="88" spans="1:8" ht="12.75">
      <c r="A88" s="63">
        <v>82</v>
      </c>
      <c r="B88" s="314" t="s">
        <v>356</v>
      </c>
      <c r="C88" s="311">
        <v>5765</v>
      </c>
      <c r="D88" s="311"/>
      <c r="E88" s="311">
        <v>5765</v>
      </c>
      <c r="F88" s="63">
        <v>0</v>
      </c>
      <c r="G88" s="311">
        <v>5765</v>
      </c>
      <c r="H88" s="63">
        <v>0</v>
      </c>
    </row>
    <row r="89" spans="1:8" ht="12.75">
      <c r="A89" s="63">
        <v>83</v>
      </c>
      <c r="B89" s="303" t="s">
        <v>77</v>
      </c>
      <c r="C89" s="311">
        <v>5765</v>
      </c>
      <c r="D89" s="311"/>
      <c r="E89" s="311">
        <v>5765</v>
      </c>
      <c r="F89" s="63">
        <v>0</v>
      </c>
      <c r="G89" s="311">
        <v>5765</v>
      </c>
      <c r="H89" s="63">
        <v>0</v>
      </c>
    </row>
    <row r="90" spans="1:8" ht="12.75">
      <c r="A90" s="63">
        <v>84</v>
      </c>
      <c r="B90" s="303" t="s">
        <v>325</v>
      </c>
      <c r="C90" s="311">
        <v>3953</v>
      </c>
      <c r="D90" s="311"/>
      <c r="E90" s="311">
        <v>3953</v>
      </c>
      <c r="F90" s="63"/>
      <c r="G90" s="311">
        <v>3953</v>
      </c>
      <c r="H90" s="63"/>
    </row>
    <row r="91" spans="1:8" ht="12.75">
      <c r="A91" s="63">
        <v>85</v>
      </c>
      <c r="B91" s="303" t="s">
        <v>326</v>
      </c>
      <c r="C91" s="311">
        <v>1067</v>
      </c>
      <c r="D91" s="311"/>
      <c r="E91" s="311">
        <v>1067</v>
      </c>
      <c r="F91" s="63"/>
      <c r="G91" s="311">
        <v>1067</v>
      </c>
      <c r="H91" s="63"/>
    </row>
    <row r="92" spans="1:8" ht="12.75">
      <c r="A92" s="63">
        <v>86</v>
      </c>
      <c r="B92" s="303" t="s">
        <v>332</v>
      </c>
      <c r="C92" s="63">
        <v>745</v>
      </c>
      <c r="D92" s="63"/>
      <c r="E92" s="63">
        <v>745</v>
      </c>
      <c r="F92" s="63"/>
      <c r="G92" s="63">
        <v>745</v>
      </c>
      <c r="H92" s="63"/>
    </row>
    <row r="93" spans="1:8" ht="12.75">
      <c r="A93" s="63">
        <v>87</v>
      </c>
      <c r="B93" s="309" t="s">
        <v>357</v>
      </c>
      <c r="C93" s="311">
        <v>7485</v>
      </c>
      <c r="D93" s="311"/>
      <c r="E93" s="311">
        <v>7485</v>
      </c>
      <c r="F93" s="311">
        <v>1530</v>
      </c>
      <c r="G93" s="311">
        <v>5955</v>
      </c>
      <c r="H93" s="63">
        <v>0</v>
      </c>
    </row>
    <row r="94" spans="1:8" ht="12.75">
      <c r="A94" s="63">
        <v>88</v>
      </c>
      <c r="B94" s="314" t="s">
        <v>358</v>
      </c>
      <c r="C94" s="311">
        <v>7485</v>
      </c>
      <c r="D94" s="311"/>
      <c r="E94" s="311">
        <v>7485</v>
      </c>
      <c r="F94" s="311">
        <v>1530</v>
      </c>
      <c r="G94" s="311">
        <v>5955</v>
      </c>
      <c r="H94" s="63">
        <v>0</v>
      </c>
    </row>
    <row r="95" spans="1:8" ht="12.75">
      <c r="A95" s="63">
        <v>89</v>
      </c>
      <c r="B95" s="303" t="s">
        <v>77</v>
      </c>
      <c r="C95" s="311">
        <v>1530</v>
      </c>
      <c r="D95" s="311"/>
      <c r="E95" s="311">
        <v>1530</v>
      </c>
      <c r="F95" s="311">
        <v>1530</v>
      </c>
      <c r="G95" s="63">
        <v>0</v>
      </c>
      <c r="H95" s="63">
        <v>0</v>
      </c>
    </row>
    <row r="96" spans="1:8" ht="12.75">
      <c r="A96" s="63">
        <v>90</v>
      </c>
      <c r="B96" s="303" t="s">
        <v>332</v>
      </c>
      <c r="C96" s="311">
        <v>1530</v>
      </c>
      <c r="D96" s="311"/>
      <c r="E96" s="311">
        <v>1530</v>
      </c>
      <c r="F96" s="311">
        <v>1530</v>
      </c>
      <c r="G96" s="63"/>
      <c r="H96" s="63"/>
    </row>
    <row r="97" spans="1:8" ht="12.75">
      <c r="A97" s="63">
        <v>91</v>
      </c>
      <c r="B97" s="303" t="s">
        <v>81</v>
      </c>
      <c r="C97" s="311">
        <v>5955</v>
      </c>
      <c r="D97" s="311"/>
      <c r="E97" s="311">
        <v>5955</v>
      </c>
      <c r="F97" s="63"/>
      <c r="G97" s="311">
        <v>5955</v>
      </c>
      <c r="H97" s="63"/>
    </row>
    <row r="98" spans="1:8" ht="12.75">
      <c r="A98" s="63">
        <v>92</v>
      </c>
      <c r="B98" s="309" t="s">
        <v>359</v>
      </c>
      <c r="C98" s="311">
        <v>11915</v>
      </c>
      <c r="D98" s="311"/>
      <c r="E98" s="311">
        <v>11915</v>
      </c>
      <c r="F98" s="63">
        <v>0</v>
      </c>
      <c r="G98" s="311">
        <v>11915</v>
      </c>
      <c r="H98" s="63"/>
    </row>
    <row r="99" spans="1:8" ht="12.75">
      <c r="A99" s="63">
        <v>93</v>
      </c>
      <c r="B99" s="314" t="s">
        <v>360</v>
      </c>
      <c r="C99" s="311">
        <v>3117</v>
      </c>
      <c r="D99" s="311"/>
      <c r="E99" s="311">
        <v>3117</v>
      </c>
      <c r="F99" s="63"/>
      <c r="G99" s="311">
        <v>3117</v>
      </c>
      <c r="H99" s="63"/>
    </row>
    <row r="100" spans="1:8" ht="12.75">
      <c r="A100" s="63">
        <v>94</v>
      </c>
      <c r="B100" s="303" t="s">
        <v>77</v>
      </c>
      <c r="C100" s="311">
        <v>3117</v>
      </c>
      <c r="D100" s="311"/>
      <c r="E100" s="311">
        <v>3117</v>
      </c>
      <c r="F100" s="63"/>
      <c r="G100" s="311">
        <v>3117</v>
      </c>
      <c r="H100" s="63"/>
    </row>
    <row r="101" spans="1:8" ht="12.75">
      <c r="A101" s="63">
        <v>95</v>
      </c>
      <c r="B101" s="303" t="s">
        <v>325</v>
      </c>
      <c r="C101" s="311">
        <v>1769</v>
      </c>
      <c r="D101" s="311"/>
      <c r="E101" s="311">
        <v>1769</v>
      </c>
      <c r="F101" s="63"/>
      <c r="G101" s="311">
        <v>1769</v>
      </c>
      <c r="H101" s="63"/>
    </row>
    <row r="102" spans="1:8" ht="12.75">
      <c r="A102" s="63">
        <v>96</v>
      </c>
      <c r="B102" s="303" t="s">
        <v>326</v>
      </c>
      <c r="C102" s="63">
        <v>478</v>
      </c>
      <c r="D102" s="63"/>
      <c r="E102" s="63">
        <v>478</v>
      </c>
      <c r="F102" s="63"/>
      <c r="G102" s="63">
        <v>478</v>
      </c>
      <c r="H102" s="63"/>
    </row>
    <row r="103" spans="1:8" ht="12.75">
      <c r="A103" s="63">
        <v>97</v>
      </c>
      <c r="B103" s="303" t="s">
        <v>332</v>
      </c>
      <c r="C103" s="63">
        <v>870</v>
      </c>
      <c r="D103" s="63"/>
      <c r="E103" s="63">
        <v>870</v>
      </c>
      <c r="F103" s="63"/>
      <c r="G103" s="63">
        <v>870</v>
      </c>
      <c r="H103" s="63"/>
    </row>
    <row r="104" spans="1:8" ht="12.75">
      <c r="A104" s="63">
        <v>98</v>
      </c>
      <c r="B104" s="314" t="s">
        <v>361</v>
      </c>
      <c r="C104" s="311">
        <v>7879</v>
      </c>
      <c r="D104" s="311"/>
      <c r="E104" s="311">
        <v>7879</v>
      </c>
      <c r="F104" s="63"/>
      <c r="G104" s="311">
        <v>7879</v>
      </c>
      <c r="H104" s="63"/>
    </row>
    <row r="105" spans="1:8" ht="12.75">
      <c r="A105" s="63">
        <v>99</v>
      </c>
      <c r="B105" s="303" t="s">
        <v>77</v>
      </c>
      <c r="C105" s="311">
        <v>7879</v>
      </c>
      <c r="D105" s="311"/>
      <c r="E105" s="311">
        <v>7879</v>
      </c>
      <c r="F105" s="63"/>
      <c r="G105" s="311">
        <v>7879</v>
      </c>
      <c r="H105" s="63"/>
    </row>
    <row r="106" spans="1:8" ht="12.75">
      <c r="A106" s="63">
        <v>100</v>
      </c>
      <c r="B106" s="303" t="s">
        <v>325</v>
      </c>
      <c r="C106" s="311">
        <v>2613</v>
      </c>
      <c r="D106" s="311"/>
      <c r="E106" s="311">
        <v>2613</v>
      </c>
      <c r="F106" s="63"/>
      <c r="G106" s="311">
        <v>2613</v>
      </c>
      <c r="H106" s="63"/>
    </row>
    <row r="107" spans="1:8" ht="12.75">
      <c r="A107" s="63">
        <v>101</v>
      </c>
      <c r="B107" s="303" t="s">
        <v>326</v>
      </c>
      <c r="C107" s="63">
        <v>706</v>
      </c>
      <c r="D107" s="63"/>
      <c r="E107" s="63">
        <v>706</v>
      </c>
      <c r="F107" s="63"/>
      <c r="G107" s="63">
        <v>706</v>
      </c>
      <c r="H107" s="63"/>
    </row>
    <row r="108" spans="1:8" ht="12.75">
      <c r="A108" s="63">
        <v>102</v>
      </c>
      <c r="B108" s="303" t="s">
        <v>332</v>
      </c>
      <c r="C108" s="311">
        <v>4560</v>
      </c>
      <c r="D108" s="311"/>
      <c r="E108" s="311">
        <v>4560</v>
      </c>
      <c r="F108" s="63"/>
      <c r="G108" s="311">
        <v>4560</v>
      </c>
      <c r="H108" s="63"/>
    </row>
    <row r="109" spans="1:8" ht="12.75">
      <c r="A109" s="63">
        <v>103</v>
      </c>
      <c r="B109" s="314" t="s">
        <v>362</v>
      </c>
      <c r="C109" s="63">
        <v>919</v>
      </c>
      <c r="D109" s="63"/>
      <c r="E109" s="63">
        <v>919</v>
      </c>
      <c r="F109" s="63"/>
      <c r="G109" s="63">
        <v>919</v>
      </c>
      <c r="H109" s="63"/>
    </row>
    <row r="110" spans="1:8" ht="12.75">
      <c r="A110" s="63">
        <v>104</v>
      </c>
      <c r="B110" s="303" t="s">
        <v>77</v>
      </c>
      <c r="C110" s="63">
        <v>919</v>
      </c>
      <c r="D110" s="63"/>
      <c r="E110" s="63">
        <v>919</v>
      </c>
      <c r="F110" s="63"/>
      <c r="G110" s="63">
        <v>919</v>
      </c>
      <c r="H110" s="63"/>
    </row>
    <row r="111" spans="1:8" ht="12.75">
      <c r="A111" s="63">
        <v>105</v>
      </c>
      <c r="B111" s="303" t="s">
        <v>332</v>
      </c>
      <c r="C111" s="63">
        <v>919</v>
      </c>
      <c r="D111" s="63"/>
      <c r="E111" s="63">
        <v>919</v>
      </c>
      <c r="F111" s="63"/>
      <c r="G111" s="63">
        <v>919</v>
      </c>
      <c r="H111" s="63"/>
    </row>
    <row r="112" spans="1:8" ht="12.75">
      <c r="A112" s="63">
        <v>106</v>
      </c>
      <c r="B112" s="309" t="s">
        <v>363</v>
      </c>
      <c r="C112" s="311">
        <v>4295</v>
      </c>
      <c r="D112" s="311"/>
      <c r="E112" s="311">
        <v>4295</v>
      </c>
      <c r="F112" s="63">
        <v>0</v>
      </c>
      <c r="G112" s="311">
        <v>4295</v>
      </c>
      <c r="H112" s="63"/>
    </row>
    <row r="113" spans="1:8" ht="12.75">
      <c r="A113" s="63">
        <v>107</v>
      </c>
      <c r="B113" s="303" t="s">
        <v>77</v>
      </c>
      <c r="C113" s="311">
        <v>4295</v>
      </c>
      <c r="D113" s="311"/>
      <c r="E113" s="311">
        <v>4295</v>
      </c>
      <c r="F113" s="63"/>
      <c r="G113" s="311">
        <v>4295</v>
      </c>
      <c r="H113" s="63"/>
    </row>
    <row r="114" spans="1:8" ht="12.75">
      <c r="A114" s="63">
        <v>108</v>
      </c>
      <c r="B114" s="303" t="s">
        <v>332</v>
      </c>
      <c r="C114" s="311">
        <v>4295</v>
      </c>
      <c r="D114" s="311"/>
      <c r="E114" s="311">
        <v>4295</v>
      </c>
      <c r="F114" s="63"/>
      <c r="G114" s="311">
        <v>4295</v>
      </c>
      <c r="H114" s="63"/>
    </row>
    <row r="115" spans="1:8" ht="12.75">
      <c r="A115" s="63">
        <v>109</v>
      </c>
      <c r="B115" s="323" t="s">
        <v>399</v>
      </c>
      <c r="C115" s="318">
        <v>33557</v>
      </c>
      <c r="D115" s="318">
        <v>-24544</v>
      </c>
      <c r="E115" s="318">
        <f>C115+D115</f>
        <v>9013</v>
      </c>
      <c r="F115" s="318">
        <v>9013</v>
      </c>
      <c r="G115" s="312">
        <v>0</v>
      </c>
      <c r="H115" s="63">
        <v>0</v>
      </c>
    </row>
    <row r="116" spans="1:8" ht="12.75">
      <c r="A116" s="63">
        <v>110</v>
      </c>
      <c r="B116" s="324" t="s">
        <v>77</v>
      </c>
      <c r="C116" s="325">
        <v>33557</v>
      </c>
      <c r="D116" s="325">
        <f>D117+D118+D119</f>
        <v>-24544</v>
      </c>
      <c r="E116" s="318">
        <f>C116+D116</f>
        <v>9013</v>
      </c>
      <c r="F116" s="325">
        <v>9013</v>
      </c>
      <c r="G116" s="63">
        <v>0</v>
      </c>
      <c r="H116" s="63">
        <v>0</v>
      </c>
    </row>
    <row r="117" spans="1:8" ht="12.75">
      <c r="A117" s="63">
        <v>111</v>
      </c>
      <c r="B117" s="326" t="s">
        <v>325</v>
      </c>
      <c r="C117" s="317">
        <v>17935</v>
      </c>
      <c r="D117" s="317">
        <v>-11611</v>
      </c>
      <c r="E117" s="318">
        <f>C117+D117</f>
        <v>6324</v>
      </c>
      <c r="F117" s="317">
        <v>6324</v>
      </c>
      <c r="G117" s="63">
        <v>0</v>
      </c>
      <c r="H117" s="63">
        <v>0</v>
      </c>
    </row>
    <row r="118" spans="1:8" ht="12.75">
      <c r="A118" s="63">
        <v>112</v>
      </c>
      <c r="B118" s="326" t="s">
        <v>326</v>
      </c>
      <c r="C118" s="317">
        <v>4842</v>
      </c>
      <c r="D118" s="317">
        <v>-3188</v>
      </c>
      <c r="E118" s="318">
        <f>C118+D118</f>
        <v>1654</v>
      </c>
      <c r="F118" s="317">
        <v>1654</v>
      </c>
      <c r="G118" s="63"/>
      <c r="H118" s="63"/>
    </row>
    <row r="119" spans="1:8" ht="12.75">
      <c r="A119" s="63">
        <v>113</v>
      </c>
      <c r="B119" s="326" t="s">
        <v>332</v>
      </c>
      <c r="C119" s="317">
        <v>10780</v>
      </c>
      <c r="D119" s="317">
        <v>-9745</v>
      </c>
      <c r="E119" s="318">
        <f>C119+D119</f>
        <v>1035</v>
      </c>
      <c r="F119" s="317">
        <v>1035</v>
      </c>
      <c r="G119" s="63"/>
      <c r="H119" s="63"/>
    </row>
    <row r="120" spans="1:8" ht="12.75">
      <c r="A120" s="63">
        <v>114</v>
      </c>
      <c r="B120" s="323" t="s">
        <v>398</v>
      </c>
      <c r="C120" s="318"/>
      <c r="D120" s="318">
        <v>63446</v>
      </c>
      <c r="E120" s="318">
        <v>63446</v>
      </c>
      <c r="F120" s="318">
        <v>63446</v>
      </c>
      <c r="G120" s="63"/>
      <c r="H120" s="63"/>
    </row>
    <row r="121" spans="1:8" ht="12.75">
      <c r="A121" s="63">
        <v>115</v>
      </c>
      <c r="B121" s="324" t="s">
        <v>77</v>
      </c>
      <c r="C121" s="325"/>
      <c r="D121" s="325">
        <f>D122+D123+D124+D125</f>
        <v>63446</v>
      </c>
      <c r="E121" s="325">
        <v>63446</v>
      </c>
      <c r="F121" s="325">
        <v>63446</v>
      </c>
      <c r="G121" s="63"/>
      <c r="H121" s="63"/>
    </row>
    <row r="122" spans="1:8" ht="12.75">
      <c r="A122" s="63">
        <v>116</v>
      </c>
      <c r="B122" s="326" t="s">
        <v>325</v>
      </c>
      <c r="C122" s="317"/>
      <c r="D122" s="317">
        <v>19107</v>
      </c>
      <c r="E122" s="317">
        <v>19107</v>
      </c>
      <c r="F122" s="317">
        <v>19107</v>
      </c>
      <c r="G122" s="63"/>
      <c r="H122" s="63"/>
    </row>
    <row r="123" spans="1:8" ht="12.75">
      <c r="A123" s="63">
        <v>117</v>
      </c>
      <c r="B123" s="326" t="s">
        <v>326</v>
      </c>
      <c r="C123" s="317"/>
      <c r="D123" s="317">
        <v>5464</v>
      </c>
      <c r="E123" s="317">
        <v>5464</v>
      </c>
      <c r="F123" s="317">
        <v>5464</v>
      </c>
      <c r="G123" s="63"/>
      <c r="H123" s="63"/>
    </row>
    <row r="124" spans="1:8" ht="12.75">
      <c r="A124" s="63">
        <v>118</v>
      </c>
      <c r="B124" s="326" t="s">
        <v>332</v>
      </c>
      <c r="C124" s="317"/>
      <c r="D124" s="317">
        <v>13159</v>
      </c>
      <c r="E124" s="317">
        <v>13159</v>
      </c>
      <c r="F124" s="317">
        <v>13159</v>
      </c>
      <c r="G124" s="63"/>
      <c r="H124" s="63"/>
    </row>
    <row r="125" spans="1:8" ht="12.75">
      <c r="A125" s="63">
        <v>119</v>
      </c>
      <c r="B125" s="326" t="s">
        <v>400</v>
      </c>
      <c r="C125" s="317"/>
      <c r="D125" s="317">
        <v>25716</v>
      </c>
      <c r="E125" s="317">
        <v>25716</v>
      </c>
      <c r="F125" s="317">
        <v>25716</v>
      </c>
      <c r="G125" s="63"/>
      <c r="H125" s="63"/>
    </row>
    <row r="126" spans="1:8" ht="12.75">
      <c r="A126" s="63">
        <v>120</v>
      </c>
      <c r="B126" s="309" t="s">
        <v>364</v>
      </c>
      <c r="C126" s="63">
        <v>385</v>
      </c>
      <c r="D126" s="63"/>
      <c r="E126" s="63">
        <v>385</v>
      </c>
      <c r="F126" s="63"/>
      <c r="G126" s="63">
        <v>385</v>
      </c>
      <c r="H126" s="63">
        <v>0</v>
      </c>
    </row>
    <row r="127" spans="1:8" ht="12.75">
      <c r="A127" s="63">
        <v>121</v>
      </c>
      <c r="B127" s="303" t="s">
        <v>365</v>
      </c>
      <c r="C127" s="63">
        <v>385</v>
      </c>
      <c r="D127" s="63"/>
      <c r="E127" s="63">
        <v>385</v>
      </c>
      <c r="F127" s="63"/>
      <c r="G127" s="63">
        <v>385</v>
      </c>
      <c r="H127" s="63"/>
    </row>
    <row r="128" spans="1:8" ht="12.75">
      <c r="A128" s="63">
        <v>122</v>
      </c>
      <c r="B128" s="309" t="s">
        <v>366</v>
      </c>
      <c r="C128" s="63">
        <v>0</v>
      </c>
      <c r="D128" s="63"/>
      <c r="E128" s="63">
        <v>0</v>
      </c>
      <c r="F128" s="63"/>
      <c r="G128" s="63"/>
      <c r="H128" s="63"/>
    </row>
    <row r="129" spans="1:8" ht="12.75">
      <c r="A129" s="63">
        <v>123</v>
      </c>
      <c r="B129" s="309" t="s">
        <v>367</v>
      </c>
      <c r="C129" s="311">
        <v>11196</v>
      </c>
      <c r="D129" s="311"/>
      <c r="E129" s="311">
        <v>11196</v>
      </c>
      <c r="F129" s="311">
        <v>7211</v>
      </c>
      <c r="G129" s="311">
        <v>3985</v>
      </c>
      <c r="H129" s="63">
        <v>0</v>
      </c>
    </row>
    <row r="130" spans="1:8" ht="12.75">
      <c r="A130" s="63">
        <v>124</v>
      </c>
      <c r="B130" s="303" t="s">
        <v>368</v>
      </c>
      <c r="C130" s="311">
        <v>11196</v>
      </c>
      <c r="D130" s="311"/>
      <c r="E130" s="311">
        <v>11196</v>
      </c>
      <c r="F130" s="311">
        <v>7211</v>
      </c>
      <c r="G130" s="311">
        <v>3985</v>
      </c>
      <c r="H130" s="63">
        <v>0</v>
      </c>
    </row>
    <row r="131" spans="1:8" ht="12.75">
      <c r="A131" s="63">
        <v>125</v>
      </c>
      <c r="B131" s="303" t="s">
        <v>77</v>
      </c>
      <c r="C131" s="311">
        <v>11196</v>
      </c>
      <c r="D131" s="311"/>
      <c r="E131" s="311">
        <v>11196</v>
      </c>
      <c r="F131" s="311">
        <v>7211</v>
      </c>
      <c r="G131" s="311">
        <v>3985</v>
      </c>
      <c r="H131" s="63">
        <v>0</v>
      </c>
    </row>
    <row r="132" spans="1:8" ht="12.75">
      <c r="A132" s="63">
        <v>126</v>
      </c>
      <c r="B132" s="303" t="s">
        <v>325</v>
      </c>
      <c r="C132" s="311">
        <v>5678</v>
      </c>
      <c r="D132" s="311"/>
      <c r="E132" s="311">
        <v>5678</v>
      </c>
      <c r="F132" s="311">
        <v>5678</v>
      </c>
      <c r="G132" s="63"/>
      <c r="H132" s="63"/>
    </row>
    <row r="133" spans="1:8" ht="12.75">
      <c r="A133" s="63">
        <v>127</v>
      </c>
      <c r="B133" s="303" t="s">
        <v>326</v>
      </c>
      <c r="C133" s="311">
        <v>1533</v>
      </c>
      <c r="D133" s="311"/>
      <c r="E133" s="311">
        <v>1533</v>
      </c>
      <c r="F133" s="311">
        <v>1533</v>
      </c>
      <c r="G133" s="63"/>
      <c r="H133" s="63"/>
    </row>
    <row r="134" spans="1:8" ht="12.75">
      <c r="A134" s="63">
        <v>128</v>
      </c>
      <c r="B134" s="303" t="s">
        <v>332</v>
      </c>
      <c r="C134" s="311">
        <v>2985</v>
      </c>
      <c r="D134" s="311"/>
      <c r="E134" s="311">
        <v>2985</v>
      </c>
      <c r="F134" s="63"/>
      <c r="G134" s="311">
        <v>2985</v>
      </c>
      <c r="H134" s="63"/>
    </row>
    <row r="135" spans="1:8" ht="13.5" thickBot="1">
      <c r="A135" s="64">
        <v>129</v>
      </c>
      <c r="B135" s="331" t="s">
        <v>369</v>
      </c>
      <c r="C135" s="332">
        <v>1000</v>
      </c>
      <c r="D135" s="333"/>
      <c r="E135" s="332">
        <v>1000</v>
      </c>
      <c r="F135" s="64"/>
      <c r="G135" s="332">
        <v>1000</v>
      </c>
      <c r="H135" s="64"/>
    </row>
    <row r="136" spans="1:9" ht="14.25" thickBot="1" thickTop="1">
      <c r="A136" s="328">
        <v>130</v>
      </c>
      <c r="B136" s="329" t="s">
        <v>370</v>
      </c>
      <c r="C136" s="330">
        <f>C7+C12+C13+C14+C15+C37+C44+C45+C57+C82+C93+C112+C115+C120+C126+C128+C129+C98</f>
        <v>183500</v>
      </c>
      <c r="D136" s="330">
        <f>D7+D12+D13+D14+D15+D37+D44+D45+D57+D82+D93+D112+D115+D120+D126+D128+D129+D98</f>
        <v>30997</v>
      </c>
      <c r="E136" s="330">
        <f>E7+E12+E13+E14+E15+E37+E44+E45+E57+E82+E93+E112+E115+E120+E126+E128+E129+E98</f>
        <v>214497</v>
      </c>
      <c r="F136" s="330">
        <f>F7+F12+F13+F14+F15+F37+F44+F45+F57+F82+F93+F112+F115+F120+F126+F128+F129+F98</f>
        <v>159024</v>
      </c>
      <c r="G136" s="330">
        <f>G7+G12+G13+G14+G15+G37+G44+G45+G57+G82+G93+G112+G115+G120+G126+G128+G129+G98</f>
        <v>55473</v>
      </c>
      <c r="H136" s="330"/>
      <c r="I136" s="320"/>
    </row>
    <row r="137" spans="1:9" ht="13.5" thickTop="1">
      <c r="A137" s="65">
        <v>131</v>
      </c>
      <c r="B137" s="327" t="s">
        <v>371</v>
      </c>
      <c r="C137" s="334">
        <v>172415</v>
      </c>
      <c r="D137" s="334">
        <f>D138+D139+D140+D142</f>
        <v>30997</v>
      </c>
      <c r="E137" s="334">
        <f>D137+C137</f>
        <v>203412</v>
      </c>
      <c r="F137" s="334">
        <v>159024</v>
      </c>
      <c r="G137" s="334">
        <v>44388</v>
      </c>
      <c r="H137" s="65"/>
      <c r="I137" s="320"/>
    </row>
    <row r="138" spans="1:9" ht="12.75">
      <c r="A138" s="63">
        <v>132</v>
      </c>
      <c r="B138" s="314" t="s">
        <v>372</v>
      </c>
      <c r="C138" s="315">
        <v>59685</v>
      </c>
      <c r="D138" s="315">
        <f>D117+D122</f>
        <v>7496</v>
      </c>
      <c r="E138" s="313">
        <f aca="true" t="shared" si="0" ref="E138:E145">D138+C138</f>
        <v>67181</v>
      </c>
      <c r="F138" s="315">
        <v>55296</v>
      </c>
      <c r="G138" s="315">
        <v>11885</v>
      </c>
      <c r="H138" s="316"/>
      <c r="I138" s="320"/>
    </row>
    <row r="139" spans="1:9" ht="12.75">
      <c r="A139" s="63">
        <v>133</v>
      </c>
      <c r="B139" s="314" t="s">
        <v>373</v>
      </c>
      <c r="C139" s="315">
        <v>16115</v>
      </c>
      <c r="D139" s="315">
        <f>D118+D123</f>
        <v>2276</v>
      </c>
      <c r="E139" s="313">
        <f t="shared" si="0"/>
        <v>18391</v>
      </c>
      <c r="F139" s="315">
        <v>15182</v>
      </c>
      <c r="G139" s="315">
        <v>3209</v>
      </c>
      <c r="H139" s="316"/>
      <c r="I139" s="320"/>
    </row>
    <row r="140" spans="1:9" ht="12.75">
      <c r="A140" s="63">
        <v>134</v>
      </c>
      <c r="B140" s="314" t="s">
        <v>374</v>
      </c>
      <c r="C140" s="315">
        <v>80315</v>
      </c>
      <c r="D140" s="315">
        <f>D119+D124</f>
        <v>3414</v>
      </c>
      <c r="E140" s="313">
        <f t="shared" si="0"/>
        <v>83729</v>
      </c>
      <c r="F140" s="315">
        <v>56585</v>
      </c>
      <c r="G140" s="315">
        <v>27144</v>
      </c>
      <c r="H140" s="316"/>
      <c r="I140" s="320"/>
    </row>
    <row r="141" spans="1:9" ht="12.75">
      <c r="A141" s="63">
        <v>135</v>
      </c>
      <c r="B141" s="314" t="s">
        <v>375</v>
      </c>
      <c r="C141" s="316">
        <v>0</v>
      </c>
      <c r="D141" s="316"/>
      <c r="E141" s="313">
        <f t="shared" si="0"/>
        <v>0</v>
      </c>
      <c r="F141" s="316"/>
      <c r="G141" s="316"/>
      <c r="H141" s="316"/>
      <c r="I141" s="320"/>
    </row>
    <row r="142" spans="1:9" ht="12.75">
      <c r="A142" s="63">
        <v>136</v>
      </c>
      <c r="B142" s="314" t="s">
        <v>376</v>
      </c>
      <c r="C142" s="315">
        <v>16300</v>
      </c>
      <c r="D142" s="315">
        <v>17811</v>
      </c>
      <c r="E142" s="313">
        <f t="shared" si="0"/>
        <v>34111</v>
      </c>
      <c r="F142" s="315">
        <v>31961</v>
      </c>
      <c r="G142" s="315">
        <v>2150</v>
      </c>
      <c r="H142" s="316"/>
      <c r="I142" s="320"/>
    </row>
    <row r="143" spans="1:9" ht="12.75">
      <c r="A143" s="63">
        <v>137</v>
      </c>
      <c r="B143" s="303" t="s">
        <v>377</v>
      </c>
      <c r="C143" s="63">
        <v>0</v>
      </c>
      <c r="D143" s="63"/>
      <c r="E143" s="311">
        <f t="shared" si="0"/>
        <v>0</v>
      </c>
      <c r="F143" s="63">
        <v>0</v>
      </c>
      <c r="G143" s="63">
        <v>0</v>
      </c>
      <c r="H143" s="63"/>
      <c r="I143" s="320"/>
    </row>
    <row r="144" spans="1:8" ht="12.75">
      <c r="A144" s="63">
        <v>138</v>
      </c>
      <c r="B144" s="303" t="s">
        <v>378</v>
      </c>
      <c r="C144" s="311">
        <v>1000</v>
      </c>
      <c r="D144" s="311"/>
      <c r="E144" s="311">
        <f t="shared" si="0"/>
        <v>1000</v>
      </c>
      <c r="F144" s="63">
        <v>0</v>
      </c>
      <c r="G144" s="311">
        <v>1000</v>
      </c>
      <c r="H144" s="63"/>
    </row>
    <row r="145" spans="1:8" ht="12.75">
      <c r="A145" s="63">
        <v>139</v>
      </c>
      <c r="B145" s="303" t="s">
        <v>379</v>
      </c>
      <c r="C145" s="311">
        <v>15300</v>
      </c>
      <c r="D145" s="311">
        <f>D125+D69</f>
        <v>17811</v>
      </c>
      <c r="E145" s="311">
        <f t="shared" si="0"/>
        <v>33111</v>
      </c>
      <c r="F145" s="311">
        <v>31961</v>
      </c>
      <c r="G145" s="311">
        <v>1150</v>
      </c>
      <c r="H145" s="63"/>
    </row>
    <row r="146" spans="1:8" ht="12.75">
      <c r="A146" s="63">
        <v>140</v>
      </c>
      <c r="B146" s="303" t="s">
        <v>380</v>
      </c>
      <c r="C146" s="63">
        <v>0</v>
      </c>
      <c r="D146" s="63"/>
      <c r="E146" s="63"/>
      <c r="F146" s="63">
        <v>0</v>
      </c>
      <c r="G146" s="63">
        <v>0</v>
      </c>
      <c r="H146" s="63"/>
    </row>
    <row r="147" spans="1:8" ht="12.75">
      <c r="A147" s="63">
        <v>141</v>
      </c>
      <c r="B147" s="303" t="s">
        <v>381</v>
      </c>
      <c r="C147" s="63">
        <v>0</v>
      </c>
      <c r="D147" s="63"/>
      <c r="E147" s="63"/>
      <c r="F147" s="63"/>
      <c r="G147" s="63"/>
      <c r="H147" s="63"/>
    </row>
    <row r="148" spans="1:8" ht="12.75">
      <c r="A148" s="63">
        <v>142</v>
      </c>
      <c r="B148" s="314" t="s">
        <v>382</v>
      </c>
      <c r="C148" s="63">
        <v>0</v>
      </c>
      <c r="D148" s="63"/>
      <c r="E148" s="63"/>
      <c r="F148" s="63">
        <v>0</v>
      </c>
      <c r="G148" s="63">
        <v>0</v>
      </c>
      <c r="H148" s="63"/>
    </row>
    <row r="149" spans="1:8" ht="12.75">
      <c r="A149" s="63">
        <v>143</v>
      </c>
      <c r="B149" s="303" t="s">
        <v>383</v>
      </c>
      <c r="C149" s="63">
        <v>0</v>
      </c>
      <c r="D149" s="63"/>
      <c r="E149" s="63"/>
      <c r="F149" s="63">
        <v>0</v>
      </c>
      <c r="G149" s="63">
        <v>0</v>
      </c>
      <c r="H149" s="63"/>
    </row>
    <row r="150" spans="1:8" ht="12.75">
      <c r="A150" s="63">
        <v>144</v>
      </c>
      <c r="B150" s="303" t="s">
        <v>384</v>
      </c>
      <c r="C150" s="63">
        <v>0</v>
      </c>
      <c r="D150" s="63"/>
      <c r="E150" s="63"/>
      <c r="F150" s="63">
        <v>0</v>
      </c>
      <c r="G150" s="63">
        <v>0</v>
      </c>
      <c r="H150" s="63"/>
    </row>
    <row r="151" spans="1:8" ht="12.75">
      <c r="A151" s="63">
        <v>145</v>
      </c>
      <c r="B151" s="309" t="s">
        <v>294</v>
      </c>
      <c r="C151" s="313">
        <v>11085</v>
      </c>
      <c r="D151" s="313"/>
      <c r="E151" s="313">
        <v>11085</v>
      </c>
      <c r="F151" s="312">
        <v>0</v>
      </c>
      <c r="G151" s="313">
        <v>11085</v>
      </c>
      <c r="H151" s="312"/>
    </row>
    <row r="152" spans="1:8" ht="12.75">
      <c r="A152" s="63">
        <v>146</v>
      </c>
      <c r="B152" s="303" t="s">
        <v>385</v>
      </c>
      <c r="C152" s="63">
        <v>250</v>
      </c>
      <c r="D152" s="63"/>
      <c r="E152" s="63">
        <v>250</v>
      </c>
      <c r="F152" s="63">
        <v>0</v>
      </c>
      <c r="G152" s="63">
        <v>250</v>
      </c>
      <c r="H152" s="63"/>
    </row>
    <row r="153" spans="1:8" ht="12.75">
      <c r="A153" s="63">
        <v>147</v>
      </c>
      <c r="B153" s="303" t="s">
        <v>386</v>
      </c>
      <c r="C153" s="311">
        <v>10450</v>
      </c>
      <c r="D153" s="311"/>
      <c r="E153" s="311">
        <v>10450</v>
      </c>
      <c r="F153" s="63">
        <v>0</v>
      </c>
      <c r="G153" s="311">
        <v>10450</v>
      </c>
      <c r="H153" s="63"/>
    </row>
    <row r="154" spans="1:8" ht="12.75">
      <c r="A154" s="63">
        <v>148</v>
      </c>
      <c r="B154" s="303" t="s">
        <v>387</v>
      </c>
      <c r="C154" s="63">
        <v>0</v>
      </c>
      <c r="D154" s="63"/>
      <c r="E154" s="63">
        <v>0</v>
      </c>
      <c r="F154" s="63">
        <v>0</v>
      </c>
      <c r="G154" s="63">
        <v>0</v>
      </c>
      <c r="H154" s="63"/>
    </row>
    <row r="155" spans="1:8" ht="12.75">
      <c r="A155" s="63">
        <v>149</v>
      </c>
      <c r="B155" s="303" t="s">
        <v>388</v>
      </c>
      <c r="C155" s="63">
        <v>385</v>
      </c>
      <c r="D155" s="63"/>
      <c r="E155" s="63">
        <v>385</v>
      </c>
      <c r="F155" s="63">
        <v>0</v>
      </c>
      <c r="G155" s="63">
        <v>385</v>
      </c>
      <c r="H155" s="63"/>
    </row>
    <row r="156" spans="1:8" ht="12.75">
      <c r="A156" s="63">
        <v>150</v>
      </c>
      <c r="B156" s="309" t="s">
        <v>389</v>
      </c>
      <c r="C156" s="63">
        <v>0</v>
      </c>
      <c r="D156" s="63"/>
      <c r="E156" s="63">
        <v>0</v>
      </c>
      <c r="F156" s="63">
        <v>0</v>
      </c>
      <c r="G156" s="63">
        <v>0</v>
      </c>
      <c r="H156" s="63"/>
    </row>
    <row r="157" spans="1:8" ht="12.75">
      <c r="A157" s="63">
        <v>151</v>
      </c>
      <c r="B157" s="303" t="s">
        <v>390</v>
      </c>
      <c r="C157" s="63"/>
      <c r="D157" s="63"/>
      <c r="E157" s="63"/>
      <c r="F157" s="63"/>
      <c r="G157" s="63"/>
      <c r="H157" s="63"/>
    </row>
    <row r="158" spans="1:8" ht="12.75">
      <c r="A158" s="63">
        <v>152</v>
      </c>
      <c r="B158" s="303" t="s">
        <v>391</v>
      </c>
      <c r="C158" s="63"/>
      <c r="D158" s="63"/>
      <c r="E158" s="63"/>
      <c r="F158" s="63"/>
      <c r="G158" s="63"/>
      <c r="H158" s="63"/>
    </row>
    <row r="159" spans="1:8" ht="12.75">
      <c r="A159" s="63">
        <v>153</v>
      </c>
      <c r="B159" s="309" t="s">
        <v>392</v>
      </c>
      <c r="C159" s="313">
        <f>C137+C151+C156</f>
        <v>183500</v>
      </c>
      <c r="D159" s="313">
        <f>D137+D151+D156</f>
        <v>30997</v>
      </c>
      <c r="E159" s="313">
        <f>E137+E151+E156</f>
        <v>214497</v>
      </c>
      <c r="F159" s="313">
        <f>F137+F151+F156</f>
        <v>159024</v>
      </c>
      <c r="G159" s="313">
        <v>55473</v>
      </c>
      <c r="H159" s="63"/>
    </row>
    <row r="160" spans="1:8" ht="12.75">
      <c r="A160" s="63">
        <v>154</v>
      </c>
      <c r="B160" s="309" t="s">
        <v>393</v>
      </c>
      <c r="C160" s="63">
        <v>0</v>
      </c>
      <c r="D160" s="63"/>
      <c r="E160" s="63"/>
      <c r="F160" s="63">
        <v>0</v>
      </c>
      <c r="G160" s="63">
        <v>0</v>
      </c>
      <c r="H160" s="63"/>
    </row>
    <row r="161" spans="1:8" ht="12.75">
      <c r="A161" s="63">
        <v>155</v>
      </c>
      <c r="B161" s="303" t="s">
        <v>394</v>
      </c>
      <c r="C161" s="63"/>
      <c r="D161" s="63"/>
      <c r="E161" s="63"/>
      <c r="F161" s="63"/>
      <c r="G161" s="63"/>
      <c r="H161" s="63"/>
    </row>
    <row r="162" spans="1:8" ht="12.75">
      <c r="A162" s="63">
        <v>156</v>
      </c>
      <c r="B162" s="303" t="s">
        <v>395</v>
      </c>
      <c r="C162" s="63"/>
      <c r="D162" s="63"/>
      <c r="E162" s="63"/>
      <c r="F162" s="63"/>
      <c r="G162" s="63"/>
      <c r="H162" s="63"/>
    </row>
    <row r="163" spans="1:8" ht="12.75">
      <c r="A163" s="63">
        <v>157</v>
      </c>
      <c r="B163" s="309" t="s">
        <v>396</v>
      </c>
      <c r="C163" s="313">
        <f>C159+C160</f>
        <v>183500</v>
      </c>
      <c r="D163" s="313">
        <f>D159+D160</f>
        <v>30997</v>
      </c>
      <c r="E163" s="313">
        <f>E159+E160</f>
        <v>214497</v>
      </c>
      <c r="F163" s="313">
        <f>F159+F160</f>
        <v>159024</v>
      </c>
      <c r="G163" s="313">
        <f>G159+G160</f>
        <v>55473</v>
      </c>
      <c r="H163" s="63"/>
    </row>
  </sheetData>
  <sheetProtection/>
  <mergeCells count="3">
    <mergeCell ref="A1:J1"/>
    <mergeCell ref="A2:J2"/>
    <mergeCell ref="F4:H4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8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35.375" style="59" customWidth="1"/>
    <col min="2" max="6" width="12.75390625" style="59" customWidth="1"/>
    <col min="7" max="16384" width="9.125" style="59" customWidth="1"/>
  </cols>
  <sheetData>
    <row r="2" spans="1:6" ht="12.75">
      <c r="A2" s="354" t="s">
        <v>404</v>
      </c>
      <c r="B2" s="340"/>
      <c r="C2" s="340"/>
      <c r="D2" s="340"/>
      <c r="E2" s="340"/>
      <c r="F2" s="340"/>
    </row>
    <row r="3" spans="2:4" ht="12.75">
      <c r="B3" s="60"/>
      <c r="C3" s="61"/>
      <c r="D3" s="62"/>
    </row>
    <row r="4" spans="2:4" ht="12.75">
      <c r="B4" s="60"/>
      <c r="C4" s="61"/>
      <c r="D4" s="62"/>
    </row>
    <row r="5" spans="1:4" ht="15">
      <c r="A5" s="351" t="s">
        <v>125</v>
      </c>
      <c r="B5" s="351"/>
      <c r="C5" s="351"/>
      <c r="D5" s="351"/>
    </row>
    <row r="6" spans="1:4" ht="15">
      <c r="A6" s="351" t="s">
        <v>126</v>
      </c>
      <c r="B6" s="351"/>
      <c r="C6" s="351"/>
      <c r="D6" s="351"/>
    </row>
    <row r="9" spans="4:6" ht="12.75">
      <c r="D9" s="355" t="s">
        <v>127</v>
      </c>
      <c r="E9" s="346"/>
      <c r="F9" s="346"/>
    </row>
    <row r="10" spans="1:8" ht="12.75">
      <c r="A10" s="63" t="s">
        <v>128</v>
      </c>
      <c r="B10" s="69" t="s">
        <v>129</v>
      </c>
      <c r="C10" s="70" t="s">
        <v>129</v>
      </c>
      <c r="D10" s="69" t="s">
        <v>130</v>
      </c>
      <c r="E10" s="352" t="s">
        <v>155</v>
      </c>
      <c r="F10" s="353"/>
      <c r="G10" s="79"/>
      <c r="H10" s="80"/>
    </row>
    <row r="11" spans="1:8" ht="13.5" thickBot="1">
      <c r="A11" s="64"/>
      <c r="B11" s="71" t="s">
        <v>131</v>
      </c>
      <c r="C11" s="72" t="s">
        <v>132</v>
      </c>
      <c r="D11" s="71" t="s">
        <v>133</v>
      </c>
      <c r="E11" s="77" t="s">
        <v>156</v>
      </c>
      <c r="F11" s="78" t="s">
        <v>157</v>
      </c>
      <c r="G11" s="79"/>
      <c r="H11" s="80"/>
    </row>
    <row r="12" spans="1:8" ht="13.5" thickTop="1">
      <c r="A12" s="65" t="s">
        <v>134</v>
      </c>
      <c r="B12" s="65">
        <v>1</v>
      </c>
      <c r="C12" s="65">
        <v>0</v>
      </c>
      <c r="D12" s="73">
        <f>SUM(B12:C12)</f>
        <v>1</v>
      </c>
      <c r="E12" s="65"/>
      <c r="F12" s="73">
        <f>SUM(D12:E12)</f>
        <v>1</v>
      </c>
      <c r="G12" s="79"/>
      <c r="H12" s="80"/>
    </row>
    <row r="13" spans="1:8" ht="12.75">
      <c r="A13" s="63" t="s">
        <v>135</v>
      </c>
      <c r="B13" s="63">
        <v>0</v>
      </c>
      <c r="C13" s="63">
        <v>5</v>
      </c>
      <c r="D13" s="74">
        <f aca="true" t="shared" si="0" ref="D13:F28">SUM(B13:C13)</f>
        <v>5</v>
      </c>
      <c r="E13" s="63"/>
      <c r="F13" s="74">
        <f t="shared" si="0"/>
        <v>5</v>
      </c>
      <c r="G13" s="79"/>
      <c r="H13" s="80"/>
    </row>
    <row r="14" spans="1:8" ht="12.75">
      <c r="A14" s="63" t="s">
        <v>136</v>
      </c>
      <c r="B14" s="63">
        <v>1</v>
      </c>
      <c r="C14" s="63">
        <v>0.3</v>
      </c>
      <c r="D14" s="74">
        <f t="shared" si="0"/>
        <v>1.3</v>
      </c>
      <c r="E14" s="63"/>
      <c r="F14" s="74">
        <f t="shared" si="0"/>
        <v>1.3</v>
      </c>
      <c r="G14" s="79"/>
      <c r="H14" s="80"/>
    </row>
    <row r="15" spans="1:8" ht="12.75">
      <c r="A15" s="63" t="s">
        <v>137</v>
      </c>
      <c r="B15" s="63">
        <v>1</v>
      </c>
      <c r="C15" s="63">
        <v>0</v>
      </c>
      <c r="D15" s="74">
        <f t="shared" si="0"/>
        <v>1</v>
      </c>
      <c r="E15" s="63"/>
      <c r="F15" s="74">
        <f t="shared" si="0"/>
        <v>1</v>
      </c>
      <c r="G15" s="79"/>
      <c r="H15" s="80"/>
    </row>
    <row r="16" spans="1:8" ht="15.75" thickBot="1">
      <c r="A16" s="66" t="s">
        <v>138</v>
      </c>
      <c r="B16" s="66">
        <f>SUM(B12:B15)</f>
        <v>3</v>
      </c>
      <c r="C16" s="66">
        <f>SUM(C12:C15)</f>
        <v>5.3</v>
      </c>
      <c r="D16" s="75">
        <f>SUM(D12:D15)</f>
        <v>8.3</v>
      </c>
      <c r="E16" s="64"/>
      <c r="F16" s="75">
        <f>SUM(F12:F15)</f>
        <v>8.3</v>
      </c>
      <c r="G16" s="79"/>
      <c r="H16" s="80"/>
    </row>
    <row r="17" spans="1:8" ht="13.5" thickTop="1">
      <c r="A17" s="65" t="s">
        <v>139</v>
      </c>
      <c r="B17" s="65">
        <v>2</v>
      </c>
      <c r="C17" s="65"/>
      <c r="D17" s="73">
        <f t="shared" si="0"/>
        <v>2</v>
      </c>
      <c r="E17" s="65">
        <v>1.5</v>
      </c>
      <c r="F17" s="73">
        <f>E17+D17</f>
        <v>3.5</v>
      </c>
      <c r="G17" s="79"/>
      <c r="H17" s="80"/>
    </row>
    <row r="18" spans="1:8" ht="12.75">
      <c r="A18" s="63" t="s">
        <v>140</v>
      </c>
      <c r="B18" s="63">
        <v>1</v>
      </c>
      <c r="C18" s="63"/>
      <c r="D18" s="74">
        <f t="shared" si="0"/>
        <v>1</v>
      </c>
      <c r="E18" s="63"/>
      <c r="F18" s="73">
        <f>E18+D18</f>
        <v>1</v>
      </c>
      <c r="G18" s="79"/>
      <c r="H18" s="80"/>
    </row>
    <row r="19" spans="1:8" ht="12.75">
      <c r="A19" s="59" t="s">
        <v>141</v>
      </c>
      <c r="B19" s="63">
        <v>1</v>
      </c>
      <c r="D19" s="74">
        <f t="shared" si="0"/>
        <v>1</v>
      </c>
      <c r="E19" s="63">
        <v>1</v>
      </c>
      <c r="F19" s="73">
        <f>E19+D19</f>
        <v>2</v>
      </c>
      <c r="G19" s="79"/>
      <c r="H19" s="80"/>
    </row>
    <row r="20" spans="1:8" ht="12.75">
      <c r="A20" s="63" t="s">
        <v>142</v>
      </c>
      <c r="B20" s="63">
        <v>2</v>
      </c>
      <c r="C20" s="63"/>
      <c r="D20" s="74">
        <f t="shared" si="0"/>
        <v>2</v>
      </c>
      <c r="E20" s="63">
        <v>2</v>
      </c>
      <c r="F20" s="73">
        <f>E20+D20</f>
        <v>4</v>
      </c>
      <c r="G20" s="79"/>
      <c r="H20" s="80"/>
    </row>
    <row r="21" spans="1:8" ht="15.75" thickBot="1">
      <c r="A21" s="66" t="s">
        <v>143</v>
      </c>
      <c r="B21" s="66">
        <f>SUM(B17:B20)</f>
        <v>6</v>
      </c>
      <c r="C21" s="66">
        <f>SUM(C17:C20)</f>
        <v>0</v>
      </c>
      <c r="D21" s="75">
        <f>SUM(D17:D20)</f>
        <v>6</v>
      </c>
      <c r="E21" s="75">
        <f>SUM(E17:E20)</f>
        <v>4.5</v>
      </c>
      <c r="F21" s="75">
        <f>SUM(F17:F20)</f>
        <v>10.5</v>
      </c>
      <c r="G21" s="79"/>
      <c r="H21" s="80"/>
    </row>
    <row r="22" spans="1:8" ht="13.5" thickTop="1">
      <c r="A22" s="63" t="s">
        <v>144</v>
      </c>
      <c r="B22" s="63">
        <v>4</v>
      </c>
      <c r="C22" s="63"/>
      <c r="D22" s="74">
        <f t="shared" si="0"/>
        <v>4</v>
      </c>
      <c r="E22" s="65"/>
      <c r="F22" s="74">
        <f t="shared" si="0"/>
        <v>4</v>
      </c>
      <c r="G22" s="79"/>
      <c r="H22" s="80"/>
    </row>
    <row r="23" spans="1:8" ht="12.75">
      <c r="A23" s="63" t="s">
        <v>145</v>
      </c>
      <c r="B23" s="63">
        <v>7</v>
      </c>
      <c r="C23" s="63"/>
      <c r="D23" s="74">
        <f t="shared" si="0"/>
        <v>7</v>
      </c>
      <c r="E23" s="63"/>
      <c r="F23" s="74">
        <f t="shared" si="0"/>
        <v>7</v>
      </c>
      <c r="G23" s="79"/>
      <c r="H23" s="80"/>
    </row>
    <row r="24" spans="1:8" ht="12.75">
      <c r="A24" s="63" t="s">
        <v>146</v>
      </c>
      <c r="B24" s="63">
        <v>2</v>
      </c>
      <c r="C24" s="63"/>
      <c r="D24" s="74">
        <f t="shared" si="0"/>
        <v>2</v>
      </c>
      <c r="E24" s="63"/>
      <c r="F24" s="74">
        <f t="shared" si="0"/>
        <v>2</v>
      </c>
      <c r="G24" s="79"/>
      <c r="H24" s="80"/>
    </row>
    <row r="25" spans="1:8" ht="12.75">
      <c r="A25" s="63" t="s">
        <v>147</v>
      </c>
      <c r="B25" s="63">
        <v>0</v>
      </c>
      <c r="C25" s="63">
        <v>0.8</v>
      </c>
      <c r="D25" s="74">
        <f t="shared" si="0"/>
        <v>0.8</v>
      </c>
      <c r="E25" s="63"/>
      <c r="F25" s="74">
        <f t="shared" si="0"/>
        <v>0.8</v>
      </c>
      <c r="G25" s="79"/>
      <c r="H25" s="80"/>
    </row>
    <row r="26" spans="1:8" ht="12.75">
      <c r="A26" s="63" t="s">
        <v>148</v>
      </c>
      <c r="B26" s="63">
        <v>1</v>
      </c>
      <c r="C26" s="63">
        <v>0.8</v>
      </c>
      <c r="D26" s="74">
        <f t="shared" si="0"/>
        <v>1.8</v>
      </c>
      <c r="E26" s="63"/>
      <c r="F26" s="74">
        <f t="shared" si="0"/>
        <v>1.8</v>
      </c>
      <c r="G26" s="79"/>
      <c r="H26" s="80"/>
    </row>
    <row r="27" spans="1:8" ht="12.75">
      <c r="A27" s="63" t="s">
        <v>154</v>
      </c>
      <c r="B27" s="63"/>
      <c r="C27" s="63">
        <v>0.8</v>
      </c>
      <c r="D27" s="74">
        <f t="shared" si="0"/>
        <v>0.8</v>
      </c>
      <c r="E27" s="63"/>
      <c r="F27" s="74">
        <f t="shared" si="0"/>
        <v>0.8</v>
      </c>
      <c r="G27" s="79"/>
      <c r="H27" s="80"/>
    </row>
    <row r="28" spans="1:8" ht="12.75">
      <c r="A28" s="63" t="s">
        <v>149</v>
      </c>
      <c r="B28" s="63">
        <v>1</v>
      </c>
      <c r="C28" s="63"/>
      <c r="D28" s="74">
        <f t="shared" si="0"/>
        <v>1</v>
      </c>
      <c r="E28" s="63"/>
      <c r="F28" s="74">
        <f t="shared" si="0"/>
        <v>1</v>
      </c>
      <c r="G28" s="79"/>
      <c r="H28" s="80"/>
    </row>
    <row r="29" spans="1:8" ht="15.75" thickBot="1">
      <c r="A29" s="66" t="s">
        <v>150</v>
      </c>
      <c r="B29" s="66">
        <f>SUM(B22:B28)</f>
        <v>15</v>
      </c>
      <c r="C29" s="66">
        <f>SUM(C22:C28)</f>
        <v>2.4000000000000004</v>
      </c>
      <c r="D29" s="75">
        <f>SUM(D22:D28)</f>
        <v>17.400000000000002</v>
      </c>
      <c r="E29" s="64"/>
      <c r="F29" s="75">
        <f>SUM(F22:F28)</f>
        <v>17.400000000000002</v>
      </c>
      <c r="G29" s="79"/>
      <c r="H29" s="80"/>
    </row>
    <row r="30" spans="1:8" ht="15.75" thickTop="1">
      <c r="A30" s="67" t="s">
        <v>151</v>
      </c>
      <c r="B30" s="67">
        <f>B16+B21+B29</f>
        <v>24</v>
      </c>
      <c r="C30" s="67">
        <f>C16+C21+C29</f>
        <v>7.7</v>
      </c>
      <c r="D30" s="76">
        <f>D16+D21+D29</f>
        <v>31.700000000000003</v>
      </c>
      <c r="E30" s="76">
        <f>E16+E21+E29</f>
        <v>4.5</v>
      </c>
      <c r="F30" s="76">
        <f>F16+F21+F29</f>
        <v>36.2</v>
      </c>
      <c r="G30" s="79"/>
      <c r="H30" s="80"/>
    </row>
  </sheetData>
  <sheetProtection/>
  <mergeCells count="5">
    <mergeCell ref="A5:D5"/>
    <mergeCell ref="A6:D6"/>
    <mergeCell ref="E10:F10"/>
    <mergeCell ref="A2:F2"/>
    <mergeCell ref="D9:F9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8.25390625" style="171" customWidth="1"/>
    <col min="2" max="2" width="8.25390625" style="172" customWidth="1"/>
    <col min="3" max="3" width="47.875" style="172" customWidth="1"/>
    <col min="4" max="6" width="9.75390625" style="172" customWidth="1"/>
    <col min="7" max="16384" width="9.125" style="101" customWidth="1"/>
  </cols>
  <sheetData>
    <row r="1" spans="1:6" s="89" customFormat="1" ht="21" customHeight="1" thickBot="1">
      <c r="A1" s="86"/>
      <c r="B1" s="87"/>
      <c r="C1" s="88"/>
      <c r="D1" s="88"/>
      <c r="E1" s="88"/>
      <c r="F1" s="336" t="s">
        <v>405</v>
      </c>
    </row>
    <row r="2" spans="1:6" s="92" customFormat="1" ht="25.5" customHeight="1">
      <c r="A2" s="356" t="s">
        <v>160</v>
      </c>
      <c r="B2" s="357"/>
      <c r="C2" s="90" t="s">
        <v>161</v>
      </c>
      <c r="D2" s="219" t="s">
        <v>233</v>
      </c>
      <c r="E2" s="219" t="s">
        <v>156</v>
      </c>
      <c r="F2" s="91" t="s">
        <v>157</v>
      </c>
    </row>
    <row r="3" spans="1:6" s="92" customFormat="1" ht="16.5" thickBot="1">
      <c r="A3" s="93" t="s">
        <v>162</v>
      </c>
      <c r="B3" s="94"/>
      <c r="C3" s="95"/>
      <c r="D3" s="220"/>
      <c r="E3" s="220"/>
      <c r="F3" s="96" t="s">
        <v>163</v>
      </c>
    </row>
    <row r="4" spans="1:6" s="99" customFormat="1" ht="15.75" customHeight="1" thickBot="1">
      <c r="A4" s="97"/>
      <c r="B4" s="97"/>
      <c r="C4" s="97"/>
      <c r="D4" s="97"/>
      <c r="E4" s="97"/>
      <c r="F4" s="98" t="s">
        <v>152</v>
      </c>
    </row>
    <row r="5" spans="1:6" ht="13.5" thickBot="1">
      <c r="A5" s="358" t="s">
        <v>164</v>
      </c>
      <c r="B5" s="359"/>
      <c r="C5" s="51" t="s">
        <v>82</v>
      </c>
      <c r="D5" s="197" t="s">
        <v>165</v>
      </c>
      <c r="E5" s="197"/>
      <c r="F5" s="100" t="s">
        <v>165</v>
      </c>
    </row>
    <row r="6" spans="1:6" s="105" customFormat="1" ht="12.75" customHeight="1" thickBot="1">
      <c r="A6" s="102">
        <v>1</v>
      </c>
      <c r="B6" s="103">
        <v>2</v>
      </c>
      <c r="C6" s="103">
        <v>3</v>
      </c>
      <c r="D6" s="221">
        <v>4</v>
      </c>
      <c r="E6" s="221"/>
      <c r="F6" s="104">
        <v>4</v>
      </c>
    </row>
    <row r="7" spans="1:6" s="105" customFormat="1" ht="15.75" customHeight="1" thickBot="1">
      <c r="A7" s="106"/>
      <c r="B7" s="107"/>
      <c r="C7" s="107" t="s">
        <v>166</v>
      </c>
      <c r="D7" s="107"/>
      <c r="E7" s="107"/>
      <c r="F7" s="108"/>
    </row>
    <row r="8" spans="1:6" s="112" customFormat="1" ht="12" customHeight="1" thickBot="1">
      <c r="A8" s="102" t="s">
        <v>83</v>
      </c>
      <c r="B8" s="109"/>
      <c r="C8" s="110" t="s">
        <v>167</v>
      </c>
      <c r="D8" s="198">
        <v>300</v>
      </c>
      <c r="E8" s="198"/>
      <c r="F8" s="111">
        <f>SUM(F9:F16)</f>
        <v>300</v>
      </c>
    </row>
    <row r="9" spans="1:6" s="112" customFormat="1" ht="12" customHeight="1">
      <c r="A9" s="113"/>
      <c r="B9" s="114" t="s">
        <v>106</v>
      </c>
      <c r="C9" s="53" t="s">
        <v>91</v>
      </c>
      <c r="D9" s="199"/>
      <c r="E9" s="199"/>
      <c r="F9" s="115"/>
    </row>
    <row r="10" spans="1:6" s="112" customFormat="1" ht="12" customHeight="1">
      <c r="A10" s="116"/>
      <c r="B10" s="114" t="s">
        <v>108</v>
      </c>
      <c r="C10" s="54" t="s">
        <v>93</v>
      </c>
      <c r="D10" s="200">
        <v>95</v>
      </c>
      <c r="E10" s="200"/>
      <c r="F10" s="117">
        <v>95</v>
      </c>
    </row>
    <row r="11" spans="1:6" s="112" customFormat="1" ht="12" customHeight="1">
      <c r="A11" s="116"/>
      <c r="B11" s="114" t="s">
        <v>110</v>
      </c>
      <c r="C11" s="54" t="s">
        <v>94</v>
      </c>
      <c r="D11" s="200">
        <v>150</v>
      </c>
      <c r="E11" s="200"/>
      <c r="F11" s="117">
        <v>150</v>
      </c>
    </row>
    <row r="12" spans="1:6" s="112" customFormat="1" ht="12" customHeight="1">
      <c r="A12" s="116"/>
      <c r="B12" s="114" t="s">
        <v>112</v>
      </c>
      <c r="C12" s="54" t="s">
        <v>95</v>
      </c>
      <c r="D12" s="200"/>
      <c r="E12" s="200"/>
      <c r="F12" s="117"/>
    </row>
    <row r="13" spans="1:6" s="112" customFormat="1" ht="12" customHeight="1">
      <c r="A13" s="116"/>
      <c r="B13" s="114" t="s">
        <v>168</v>
      </c>
      <c r="C13" s="55" t="s">
        <v>96</v>
      </c>
      <c r="D13" s="54"/>
      <c r="E13" s="54"/>
      <c r="F13" s="117"/>
    </row>
    <row r="14" spans="1:6" s="112" customFormat="1" ht="12" customHeight="1">
      <c r="A14" s="118"/>
      <c r="B14" s="114" t="s">
        <v>116</v>
      </c>
      <c r="C14" s="54" t="s">
        <v>169</v>
      </c>
      <c r="D14" s="54">
        <v>55</v>
      </c>
      <c r="E14" s="54"/>
      <c r="F14" s="119">
        <v>55</v>
      </c>
    </row>
    <row r="15" spans="1:6" s="120" customFormat="1" ht="12" customHeight="1">
      <c r="A15" s="116"/>
      <c r="B15" s="114" t="s">
        <v>117</v>
      </c>
      <c r="C15" s="54" t="s">
        <v>170</v>
      </c>
      <c r="D15" s="200"/>
      <c r="E15" s="200"/>
      <c r="F15" s="117"/>
    </row>
    <row r="16" spans="1:6" s="120" customFormat="1" ht="12" customHeight="1" thickBot="1">
      <c r="A16" s="121"/>
      <c r="B16" s="122" t="s">
        <v>118</v>
      </c>
      <c r="C16" s="55" t="s">
        <v>171</v>
      </c>
      <c r="D16" s="201"/>
      <c r="E16" s="201"/>
      <c r="F16" s="123"/>
    </row>
    <row r="17" spans="1:6" s="112" customFormat="1" ht="12" customHeight="1" thickBot="1">
      <c r="A17" s="102" t="s">
        <v>84</v>
      </c>
      <c r="B17" s="109"/>
      <c r="C17" s="110" t="s">
        <v>172</v>
      </c>
      <c r="D17" s="198">
        <v>0</v>
      </c>
      <c r="E17" s="198"/>
      <c r="F17" s="111">
        <f>SUM(F18:F21)</f>
        <v>0</v>
      </c>
    </row>
    <row r="18" spans="1:6" s="120" customFormat="1" ht="12" customHeight="1">
      <c r="A18" s="116"/>
      <c r="B18" s="114" t="s">
        <v>85</v>
      </c>
      <c r="C18" s="56" t="s">
        <v>173</v>
      </c>
      <c r="D18" s="202"/>
      <c r="E18" s="202"/>
      <c r="F18" s="117"/>
    </row>
    <row r="19" spans="1:6" s="120" customFormat="1" ht="12" customHeight="1">
      <c r="A19" s="116"/>
      <c r="B19" s="114" t="s">
        <v>86</v>
      </c>
      <c r="C19" s="54" t="s">
        <v>174</v>
      </c>
      <c r="D19" s="200"/>
      <c r="E19" s="200"/>
      <c r="F19" s="117"/>
    </row>
    <row r="20" spans="1:6" s="120" customFormat="1" ht="12" customHeight="1">
      <c r="A20" s="116"/>
      <c r="B20" s="114" t="s">
        <v>87</v>
      </c>
      <c r="C20" s="54" t="s">
        <v>175</v>
      </c>
      <c r="D20" s="200"/>
      <c r="E20" s="200"/>
      <c r="F20" s="117"/>
    </row>
    <row r="21" spans="1:6" s="120" customFormat="1" ht="12" customHeight="1" thickBot="1">
      <c r="A21" s="116"/>
      <c r="B21" s="114" t="s">
        <v>88</v>
      </c>
      <c r="C21" s="54" t="s">
        <v>174</v>
      </c>
      <c r="D21" s="200"/>
      <c r="E21" s="200"/>
      <c r="F21" s="117"/>
    </row>
    <row r="22" spans="1:6" s="120" customFormat="1" ht="12" customHeight="1" thickBot="1">
      <c r="A22" s="124" t="s">
        <v>89</v>
      </c>
      <c r="B22" s="58"/>
      <c r="C22" s="58" t="s">
        <v>176</v>
      </c>
      <c r="D22" s="203">
        <v>0</v>
      </c>
      <c r="E22" s="203"/>
      <c r="F22" s="111">
        <f>+F23+F24</f>
        <v>0</v>
      </c>
    </row>
    <row r="23" spans="1:6" s="120" customFormat="1" ht="12" customHeight="1">
      <c r="A23" s="125"/>
      <c r="B23" s="126" t="s">
        <v>90</v>
      </c>
      <c r="C23" s="127" t="s">
        <v>102</v>
      </c>
      <c r="D23" s="204"/>
      <c r="E23" s="204"/>
      <c r="F23" s="128"/>
    </row>
    <row r="24" spans="1:6" s="120" customFormat="1" ht="12" customHeight="1" thickBot="1">
      <c r="A24" s="129"/>
      <c r="B24" s="130" t="s">
        <v>92</v>
      </c>
      <c r="C24" s="131" t="s">
        <v>104</v>
      </c>
      <c r="D24" s="205"/>
      <c r="E24" s="205"/>
      <c r="F24" s="132"/>
    </row>
    <row r="25" spans="1:6" s="120" customFormat="1" ht="12" customHeight="1" thickBot="1">
      <c r="A25" s="124" t="s">
        <v>122</v>
      </c>
      <c r="B25" s="58"/>
      <c r="C25" s="58" t="s">
        <v>177</v>
      </c>
      <c r="D25" s="203"/>
      <c r="E25" s="203"/>
      <c r="F25" s="133"/>
    </row>
    <row r="26" spans="1:6" s="112" customFormat="1" ht="12" customHeight="1" thickBot="1">
      <c r="A26" s="124" t="s">
        <v>97</v>
      </c>
      <c r="B26" s="109"/>
      <c r="C26" s="58" t="s">
        <v>178</v>
      </c>
      <c r="D26" s="203"/>
      <c r="E26" s="203"/>
      <c r="F26" s="133"/>
    </row>
    <row r="27" spans="1:6" s="112" customFormat="1" ht="12" customHeight="1" thickBot="1">
      <c r="A27" s="102" t="s">
        <v>98</v>
      </c>
      <c r="B27" s="134"/>
      <c r="C27" s="58" t="s">
        <v>179</v>
      </c>
      <c r="D27" s="206">
        <v>300</v>
      </c>
      <c r="E27" s="206"/>
      <c r="F27" s="135">
        <f>+F8+F17+F22+F25+F26</f>
        <v>300</v>
      </c>
    </row>
    <row r="28" spans="1:6" s="112" customFormat="1" ht="12" customHeight="1" thickBot="1">
      <c r="A28" s="136" t="s">
        <v>123</v>
      </c>
      <c r="B28" s="137"/>
      <c r="C28" s="138" t="s">
        <v>180</v>
      </c>
      <c r="D28" s="207">
        <v>0</v>
      </c>
      <c r="E28" s="207"/>
      <c r="F28" s="139">
        <f>+F29+F30</f>
        <v>0</v>
      </c>
    </row>
    <row r="29" spans="1:6" s="112" customFormat="1" ht="12" customHeight="1">
      <c r="A29" s="113"/>
      <c r="B29" s="140" t="s">
        <v>101</v>
      </c>
      <c r="C29" s="127" t="s">
        <v>181</v>
      </c>
      <c r="D29" s="204"/>
      <c r="E29" s="204"/>
      <c r="F29" s="128"/>
    </row>
    <row r="30" spans="1:6" s="120" customFormat="1" ht="12" customHeight="1" thickBot="1">
      <c r="A30" s="141"/>
      <c r="B30" s="142" t="s">
        <v>103</v>
      </c>
      <c r="C30" s="143" t="s">
        <v>182</v>
      </c>
      <c r="D30" s="222"/>
      <c r="E30" s="222"/>
      <c r="F30" s="144"/>
    </row>
    <row r="31" spans="1:6" s="120" customFormat="1" ht="12" customHeight="1" thickBot="1">
      <c r="A31" s="145" t="s">
        <v>105</v>
      </c>
      <c r="B31" s="146"/>
      <c r="C31" s="147" t="s">
        <v>183</v>
      </c>
      <c r="D31" s="206"/>
      <c r="E31" s="206"/>
      <c r="F31" s="148"/>
    </row>
    <row r="32" spans="1:6" s="120" customFormat="1" ht="15" customHeight="1" thickBot="1">
      <c r="A32" s="145" t="s">
        <v>124</v>
      </c>
      <c r="B32" s="149"/>
      <c r="C32" s="150" t="s">
        <v>184</v>
      </c>
      <c r="D32" s="223">
        <v>300</v>
      </c>
      <c r="E32" s="223"/>
      <c r="F32" s="151">
        <f>+F27+F28+F31</f>
        <v>300</v>
      </c>
    </row>
    <row r="33" spans="1:6" s="120" customFormat="1" ht="15" customHeight="1">
      <c r="A33" s="152"/>
      <c r="B33" s="152"/>
      <c r="C33" s="153"/>
      <c r="D33" s="153"/>
      <c r="E33" s="153"/>
      <c r="F33" s="154"/>
    </row>
    <row r="34" spans="1:6" ht="13.5" thickBot="1">
      <c r="A34" s="155"/>
      <c r="B34" s="156"/>
      <c r="C34" s="156"/>
      <c r="D34" s="156"/>
      <c r="E34" s="156"/>
      <c r="F34" s="157"/>
    </row>
    <row r="35" spans="1:6" s="105" customFormat="1" ht="16.5" customHeight="1" thickBot="1">
      <c r="A35" s="158"/>
      <c r="B35" s="159"/>
      <c r="C35" s="160" t="s">
        <v>185</v>
      </c>
      <c r="D35" s="160"/>
      <c r="E35" s="160"/>
      <c r="F35" s="151"/>
    </row>
    <row r="36" spans="1:6" s="161" customFormat="1" ht="12" customHeight="1" thickBot="1">
      <c r="A36" s="124" t="s">
        <v>83</v>
      </c>
      <c r="B36" s="52"/>
      <c r="C36" s="58" t="s">
        <v>186</v>
      </c>
      <c r="D36" s="203">
        <f>D37+D38+D39+D40</f>
        <v>44257</v>
      </c>
      <c r="E36" s="203">
        <f>E37+E38+E39+E40</f>
        <v>-32449</v>
      </c>
      <c r="F36" s="203">
        <f>F37+F38+F39+F40</f>
        <v>11808</v>
      </c>
    </row>
    <row r="37" spans="1:6" ht="12" customHeight="1">
      <c r="A37" s="162"/>
      <c r="B37" s="163" t="s">
        <v>106</v>
      </c>
      <c r="C37" s="56" t="s">
        <v>107</v>
      </c>
      <c r="D37" s="202">
        <v>17935</v>
      </c>
      <c r="E37" s="202">
        <v>-11611</v>
      </c>
      <c r="F37" s="164">
        <f>D37+E37</f>
        <v>6324</v>
      </c>
    </row>
    <row r="38" spans="1:6" ht="12" customHeight="1">
      <c r="A38" s="165"/>
      <c r="B38" s="166" t="s">
        <v>108</v>
      </c>
      <c r="C38" s="54" t="s">
        <v>109</v>
      </c>
      <c r="D38" s="200">
        <v>4842</v>
      </c>
      <c r="E38" s="200">
        <v>-3188</v>
      </c>
      <c r="F38" s="164">
        <f>D38+E38</f>
        <v>1654</v>
      </c>
    </row>
    <row r="39" spans="1:6" ht="12" customHeight="1">
      <c r="A39" s="165"/>
      <c r="B39" s="166" t="s">
        <v>110</v>
      </c>
      <c r="C39" s="54" t="s">
        <v>111</v>
      </c>
      <c r="D39" s="200">
        <v>10780</v>
      </c>
      <c r="E39" s="200">
        <v>-9745</v>
      </c>
      <c r="F39" s="164">
        <f>D39+E39</f>
        <v>1035</v>
      </c>
    </row>
    <row r="40" spans="1:6" ht="12" customHeight="1">
      <c r="A40" s="165"/>
      <c r="B40" s="166" t="s">
        <v>112</v>
      </c>
      <c r="C40" s="54" t="s">
        <v>113</v>
      </c>
      <c r="D40" s="200">
        <v>10700</v>
      </c>
      <c r="E40" s="200">
        <v>-7905</v>
      </c>
      <c r="F40" s="164">
        <f>D40+E40</f>
        <v>2795</v>
      </c>
    </row>
    <row r="41" spans="1:6" ht="12" customHeight="1" thickBot="1">
      <c r="A41" s="165"/>
      <c r="B41" s="166" t="s">
        <v>114</v>
      </c>
      <c r="C41" s="54" t="s">
        <v>115</v>
      </c>
      <c r="D41" s="200"/>
      <c r="E41" s="200"/>
      <c r="F41" s="167"/>
    </row>
    <row r="42" spans="1:6" ht="12" customHeight="1" thickBot="1">
      <c r="A42" s="124" t="s">
        <v>84</v>
      </c>
      <c r="B42" s="52"/>
      <c r="C42" s="58" t="s">
        <v>187</v>
      </c>
      <c r="D42" s="203">
        <v>0</v>
      </c>
      <c r="E42" s="203"/>
      <c r="F42" s="111">
        <f>SUM(F43:F46)</f>
        <v>0</v>
      </c>
    </row>
    <row r="43" spans="1:6" s="161" customFormat="1" ht="12" customHeight="1">
      <c r="A43" s="162"/>
      <c r="B43" s="163" t="s">
        <v>85</v>
      </c>
      <c r="C43" s="56" t="s">
        <v>119</v>
      </c>
      <c r="D43" s="202"/>
      <c r="E43" s="202"/>
      <c r="F43" s="164"/>
    </row>
    <row r="44" spans="1:6" ht="12" customHeight="1">
      <c r="A44" s="165"/>
      <c r="B44" s="166" t="s">
        <v>86</v>
      </c>
      <c r="C44" s="54" t="s">
        <v>81</v>
      </c>
      <c r="D44" s="200"/>
      <c r="E44" s="200"/>
      <c r="F44" s="167"/>
    </row>
    <row r="45" spans="1:6" ht="12" customHeight="1">
      <c r="A45" s="165"/>
      <c r="B45" s="166" t="s">
        <v>120</v>
      </c>
      <c r="C45" s="54" t="s">
        <v>188</v>
      </c>
      <c r="D45" s="200"/>
      <c r="E45" s="200"/>
      <c r="F45" s="167"/>
    </row>
    <row r="46" spans="1:6" ht="12" customHeight="1" thickBot="1">
      <c r="A46" s="165"/>
      <c r="B46" s="166" t="s">
        <v>121</v>
      </c>
      <c r="C46" s="54" t="s">
        <v>189</v>
      </c>
      <c r="D46" s="200"/>
      <c r="E46" s="200"/>
      <c r="F46" s="167"/>
    </row>
    <row r="47" spans="1:6" ht="12" customHeight="1" thickBot="1">
      <c r="A47" s="124" t="s">
        <v>89</v>
      </c>
      <c r="B47" s="52"/>
      <c r="C47" s="52" t="s">
        <v>190</v>
      </c>
      <c r="D47" s="208"/>
      <c r="E47" s="208"/>
      <c r="F47" s="133"/>
    </row>
    <row r="48" spans="1:6" s="120" customFormat="1" ht="12" customHeight="1" thickBot="1">
      <c r="A48" s="145" t="s">
        <v>122</v>
      </c>
      <c r="B48" s="146"/>
      <c r="C48" s="147" t="s">
        <v>191</v>
      </c>
      <c r="D48" s="206"/>
      <c r="E48" s="206"/>
      <c r="F48" s="148"/>
    </row>
    <row r="49" spans="1:6" ht="15" customHeight="1" thickBot="1">
      <c r="A49" s="124" t="s">
        <v>97</v>
      </c>
      <c r="B49" s="168"/>
      <c r="C49" s="169" t="s">
        <v>192</v>
      </c>
      <c r="D49" s="209">
        <v>44257</v>
      </c>
      <c r="E49" s="209">
        <v>-32449</v>
      </c>
      <c r="F49" s="170">
        <f>+F36+F42+F47+F48</f>
        <v>11808</v>
      </c>
    </row>
    <row r="50" ht="13.5" thickBot="1">
      <c r="F50" s="173"/>
    </row>
    <row r="51" spans="1:6" ht="15" customHeight="1" thickBot="1">
      <c r="A51" s="174" t="s">
        <v>193</v>
      </c>
      <c r="B51" s="175"/>
      <c r="C51" s="176"/>
      <c r="D51" s="210">
        <v>6</v>
      </c>
      <c r="E51" s="210"/>
      <c r="F51" s="177"/>
    </row>
    <row r="52" spans="1:6" ht="14.25" customHeight="1" thickBot="1">
      <c r="A52" s="174" t="s">
        <v>194</v>
      </c>
      <c r="B52" s="175"/>
      <c r="C52" s="176"/>
      <c r="D52" s="210"/>
      <c r="E52" s="210"/>
      <c r="F52" s="177"/>
    </row>
  </sheetData>
  <sheetProtection/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G1" sqref="G1"/>
    </sheetView>
  </sheetViews>
  <sheetFormatPr defaultColWidth="9.00390625" defaultRowHeight="12.75"/>
  <cols>
    <col min="1" max="1" width="8.25390625" style="194" customWidth="1"/>
    <col min="2" max="2" width="8.25390625" style="101" customWidth="1"/>
    <col min="3" max="3" width="48.375" style="101" customWidth="1"/>
    <col min="4" max="6" width="9.75390625" style="101" customWidth="1"/>
    <col min="7" max="16384" width="9.125" style="101" customWidth="1"/>
  </cols>
  <sheetData>
    <row r="1" spans="1:6" s="89" customFormat="1" ht="21" customHeight="1" thickBot="1">
      <c r="A1" s="86"/>
      <c r="B1" s="87"/>
      <c r="C1" s="191"/>
      <c r="D1" s="191"/>
      <c r="E1" s="191"/>
      <c r="F1" s="336" t="s">
        <v>406</v>
      </c>
    </row>
    <row r="2" spans="1:6" s="92" customFormat="1" ht="25.5" customHeight="1">
      <c r="A2" s="356" t="s">
        <v>160</v>
      </c>
      <c r="B2" s="357"/>
      <c r="C2" s="192" t="s">
        <v>232</v>
      </c>
      <c r="D2" s="219" t="s">
        <v>233</v>
      </c>
      <c r="E2" s="219" t="s">
        <v>156</v>
      </c>
      <c r="F2" s="91" t="s">
        <v>157</v>
      </c>
    </row>
    <row r="3" spans="1:6" s="92" customFormat="1" ht="16.5" thickBot="1">
      <c r="A3" s="93" t="s">
        <v>162</v>
      </c>
      <c r="B3" s="94"/>
      <c r="C3" s="195" t="s">
        <v>228</v>
      </c>
      <c r="D3" s="196"/>
      <c r="E3" s="196"/>
      <c r="F3" s="193" t="s">
        <v>229</v>
      </c>
    </row>
    <row r="4" spans="1:6" s="99" customFormat="1" ht="15.75" customHeight="1" thickBot="1">
      <c r="A4" s="97"/>
      <c r="B4" s="97"/>
      <c r="C4" s="97"/>
      <c r="D4" s="97"/>
      <c r="E4" s="97"/>
      <c r="F4" s="98" t="s">
        <v>152</v>
      </c>
    </row>
    <row r="5" spans="1:6" ht="24.75" thickBot="1">
      <c r="A5" s="358" t="s">
        <v>164</v>
      </c>
      <c r="B5" s="359"/>
      <c r="C5" s="51" t="s">
        <v>82</v>
      </c>
      <c r="D5" s="197" t="s">
        <v>198</v>
      </c>
      <c r="E5" s="269" t="s">
        <v>156</v>
      </c>
      <c r="F5" s="211" t="s">
        <v>231</v>
      </c>
    </row>
    <row r="6" spans="1:6" s="105" customFormat="1" ht="15.75" customHeight="1" thickBot="1">
      <c r="A6" s="106"/>
      <c r="B6" s="107"/>
      <c r="C6" s="107" t="s">
        <v>166</v>
      </c>
      <c r="D6" s="107"/>
      <c r="E6" s="212"/>
      <c r="F6" s="108"/>
    </row>
    <row r="7" spans="1:6" s="112" customFormat="1" ht="12" customHeight="1" thickBot="1">
      <c r="A7" s="102" t="s">
        <v>83</v>
      </c>
      <c r="B7" s="109"/>
      <c r="C7" s="110" t="s">
        <v>167</v>
      </c>
      <c r="D7" s="198"/>
      <c r="E7" s="224"/>
      <c r="F7" s="111">
        <f>SUM(F8:F15)</f>
        <v>0</v>
      </c>
    </row>
    <row r="8" spans="1:6" s="112" customFormat="1" ht="12" customHeight="1">
      <c r="A8" s="113"/>
      <c r="B8" s="114" t="s">
        <v>106</v>
      </c>
      <c r="C8" s="53" t="s">
        <v>91</v>
      </c>
      <c r="D8" s="199"/>
      <c r="E8" s="225"/>
      <c r="F8" s="115"/>
    </row>
    <row r="9" spans="1:6" s="112" customFormat="1" ht="12" customHeight="1">
      <c r="A9" s="116"/>
      <c r="B9" s="114" t="s">
        <v>108</v>
      </c>
      <c r="C9" s="54" t="s">
        <v>93</v>
      </c>
      <c r="D9" s="200"/>
      <c r="E9" s="226"/>
      <c r="F9" s="117"/>
    </row>
    <row r="10" spans="1:6" s="112" customFormat="1" ht="12" customHeight="1">
      <c r="A10" s="116"/>
      <c r="B10" s="114" t="s">
        <v>110</v>
      </c>
      <c r="C10" s="54" t="s">
        <v>94</v>
      </c>
      <c r="D10" s="200"/>
      <c r="E10" s="226"/>
      <c r="F10" s="117"/>
    </row>
    <row r="11" spans="1:6" s="112" customFormat="1" ht="12" customHeight="1">
      <c r="A11" s="116"/>
      <c r="B11" s="114" t="s">
        <v>112</v>
      </c>
      <c r="C11" s="54" t="s">
        <v>95</v>
      </c>
      <c r="D11" s="200"/>
      <c r="E11" s="226"/>
      <c r="F11" s="117"/>
    </row>
    <row r="12" spans="1:6" s="112" customFormat="1" ht="12" customHeight="1">
      <c r="A12" s="116"/>
      <c r="B12" s="114" t="s">
        <v>168</v>
      </c>
      <c r="C12" s="55" t="s">
        <v>96</v>
      </c>
      <c r="D12" s="54"/>
      <c r="E12" s="227"/>
      <c r="F12" s="117"/>
    </row>
    <row r="13" spans="1:6" s="112" customFormat="1" ht="12" customHeight="1">
      <c r="A13" s="118"/>
      <c r="B13" s="114" t="s">
        <v>116</v>
      </c>
      <c r="C13" s="54" t="s">
        <v>169</v>
      </c>
      <c r="D13" s="54"/>
      <c r="E13" s="227"/>
      <c r="F13" s="119"/>
    </row>
    <row r="14" spans="1:6" s="120" customFormat="1" ht="12" customHeight="1">
      <c r="A14" s="116"/>
      <c r="B14" s="114" t="s">
        <v>117</v>
      </c>
      <c r="C14" s="54" t="s">
        <v>170</v>
      </c>
      <c r="D14" s="200"/>
      <c r="E14" s="226"/>
      <c r="F14" s="117"/>
    </row>
    <row r="15" spans="1:6" s="120" customFormat="1" ht="12" customHeight="1" thickBot="1">
      <c r="A15" s="121"/>
      <c r="B15" s="122" t="s">
        <v>118</v>
      </c>
      <c r="C15" s="55" t="s">
        <v>171</v>
      </c>
      <c r="D15" s="201"/>
      <c r="E15" s="228"/>
      <c r="F15" s="123"/>
    </row>
    <row r="16" spans="1:6" s="112" customFormat="1" ht="12" customHeight="1" thickBot="1">
      <c r="A16" s="102" t="s">
        <v>84</v>
      </c>
      <c r="B16" s="109"/>
      <c r="C16" s="110" t="s">
        <v>172</v>
      </c>
      <c r="D16" s="198"/>
      <c r="E16" s="242">
        <v>30997</v>
      </c>
      <c r="F16" s="270">
        <v>30997</v>
      </c>
    </row>
    <row r="17" spans="1:6" s="120" customFormat="1" ht="12" customHeight="1">
      <c r="A17" s="116"/>
      <c r="B17" s="114" t="s">
        <v>85</v>
      </c>
      <c r="C17" s="56" t="s">
        <v>173</v>
      </c>
      <c r="D17" s="202"/>
      <c r="E17" s="229"/>
      <c r="F17" s="261"/>
    </row>
    <row r="18" spans="1:6" s="120" customFormat="1" ht="12" customHeight="1">
      <c r="A18" s="116"/>
      <c r="B18" s="114" t="s">
        <v>86</v>
      </c>
      <c r="C18" s="54" t="s">
        <v>234</v>
      </c>
      <c r="D18" s="200"/>
      <c r="E18" s="241">
        <v>30997</v>
      </c>
      <c r="F18" s="271">
        <v>30997</v>
      </c>
    </row>
    <row r="19" spans="1:6" s="120" customFormat="1" ht="12" customHeight="1">
      <c r="A19" s="116"/>
      <c r="B19" s="114" t="s">
        <v>87</v>
      </c>
      <c r="C19" s="54" t="s">
        <v>175</v>
      </c>
      <c r="D19" s="200"/>
      <c r="E19" s="226"/>
      <c r="F19" s="259"/>
    </row>
    <row r="20" spans="1:6" s="120" customFormat="1" ht="12" customHeight="1" thickBot="1">
      <c r="A20" s="116"/>
      <c r="B20" s="114" t="s">
        <v>88</v>
      </c>
      <c r="C20" s="54" t="s">
        <v>174</v>
      </c>
      <c r="D20" s="200"/>
      <c r="E20" s="226"/>
      <c r="F20" s="259"/>
    </row>
    <row r="21" spans="1:6" s="120" customFormat="1" ht="12" customHeight="1" thickBot="1">
      <c r="A21" s="124" t="s">
        <v>89</v>
      </c>
      <c r="B21" s="58"/>
      <c r="C21" s="58" t="s">
        <v>176</v>
      </c>
      <c r="D21" s="203"/>
      <c r="E21" s="230"/>
      <c r="F21" s="260"/>
    </row>
    <row r="22" spans="1:6" s="112" customFormat="1" ht="12" customHeight="1">
      <c r="A22" s="125"/>
      <c r="B22" s="126" t="s">
        <v>90</v>
      </c>
      <c r="C22" s="127" t="s">
        <v>102</v>
      </c>
      <c r="D22" s="204"/>
      <c r="E22" s="231"/>
      <c r="F22" s="272"/>
    </row>
    <row r="23" spans="1:6" s="112" customFormat="1" ht="12" customHeight="1" thickBot="1">
      <c r="A23" s="129"/>
      <c r="B23" s="130" t="s">
        <v>92</v>
      </c>
      <c r="C23" s="131" t="s">
        <v>104</v>
      </c>
      <c r="D23" s="205"/>
      <c r="E23" s="232"/>
      <c r="F23" s="273"/>
    </row>
    <row r="24" spans="1:6" s="112" customFormat="1" ht="12" customHeight="1" thickBot="1">
      <c r="A24" s="124" t="s">
        <v>122</v>
      </c>
      <c r="B24" s="247"/>
      <c r="C24" s="138" t="s">
        <v>235</v>
      </c>
      <c r="D24" s="244"/>
      <c r="E24" s="245">
        <v>32449</v>
      </c>
      <c r="F24" s="274">
        <v>32449</v>
      </c>
    </row>
    <row r="25" spans="1:6" s="112" customFormat="1" ht="12" customHeight="1" thickBot="1">
      <c r="A25" s="158" t="s">
        <v>97</v>
      </c>
      <c r="B25" s="249"/>
      <c r="C25" s="58" t="s">
        <v>224</v>
      </c>
      <c r="D25" s="58"/>
      <c r="E25" s="250">
        <f>E16+E24</f>
        <v>63446</v>
      </c>
      <c r="F25" s="256">
        <f>F16+F24</f>
        <v>63446</v>
      </c>
    </row>
    <row r="26" spans="1:6" s="120" customFormat="1" ht="12" customHeight="1" thickBot="1">
      <c r="A26" s="136" t="s">
        <v>98</v>
      </c>
      <c r="B26" s="275"/>
      <c r="C26" s="248" t="s">
        <v>225</v>
      </c>
      <c r="D26" s="246"/>
      <c r="E26" s="235"/>
      <c r="F26" s="260"/>
    </row>
    <row r="27" spans="1:6" s="120" customFormat="1" ht="15" customHeight="1">
      <c r="A27" s="113"/>
      <c r="B27" s="140" t="s">
        <v>99</v>
      </c>
      <c r="C27" s="127" t="s">
        <v>181</v>
      </c>
      <c r="D27" s="204"/>
      <c r="E27" s="231"/>
      <c r="F27" s="272"/>
    </row>
    <row r="28" spans="1:6" s="120" customFormat="1" ht="15" customHeight="1" thickBot="1">
      <c r="A28" s="141"/>
      <c r="B28" s="215" t="s">
        <v>100</v>
      </c>
      <c r="C28" s="216" t="s">
        <v>182</v>
      </c>
      <c r="D28" s="213"/>
      <c r="E28" s="234"/>
      <c r="F28" s="276"/>
    </row>
    <row r="29" spans="1:6" ht="13.5" thickBot="1">
      <c r="A29" s="214" t="s">
        <v>123</v>
      </c>
      <c r="B29" s="217"/>
      <c r="C29" s="147" t="s">
        <v>226</v>
      </c>
      <c r="D29" s="58"/>
      <c r="E29" s="235"/>
      <c r="F29" s="260"/>
    </row>
    <row r="30" spans="1:6" s="105" customFormat="1" ht="16.5" customHeight="1" thickBot="1">
      <c r="A30" s="145" t="s">
        <v>105</v>
      </c>
      <c r="B30" s="149"/>
      <c r="C30" s="150" t="s">
        <v>227</v>
      </c>
      <c r="D30" s="218"/>
      <c r="E30" s="251">
        <v>63446</v>
      </c>
      <c r="F30" s="277">
        <v>63446</v>
      </c>
    </row>
    <row r="31" spans="1:6" s="161" customFormat="1" ht="12" customHeight="1">
      <c r="A31" s="152"/>
      <c r="B31" s="152"/>
      <c r="C31" s="153"/>
      <c r="D31" s="153"/>
      <c r="E31" s="236"/>
      <c r="F31" s="236"/>
    </row>
    <row r="32" spans="1:6" ht="12" customHeight="1" thickBot="1">
      <c r="A32" s="155"/>
      <c r="B32" s="156"/>
      <c r="C32" s="156"/>
      <c r="D32" s="156"/>
      <c r="E32" s="237"/>
      <c r="F32" s="237"/>
    </row>
    <row r="33" spans="1:6" ht="12" customHeight="1" thickBot="1">
      <c r="A33" s="158"/>
      <c r="B33" s="159"/>
      <c r="C33" s="160" t="s">
        <v>185</v>
      </c>
      <c r="D33" s="160"/>
      <c r="E33" s="238"/>
      <c r="F33" s="255"/>
    </row>
    <row r="34" spans="1:6" ht="12" customHeight="1" thickBot="1">
      <c r="A34" s="124" t="s">
        <v>83</v>
      </c>
      <c r="B34" s="52"/>
      <c r="C34" s="58" t="s">
        <v>186</v>
      </c>
      <c r="D34" s="203"/>
      <c r="E34" s="243">
        <f>E35+E36+E37+E38</f>
        <v>63446</v>
      </c>
      <c r="F34" s="256">
        <f>F35+F36+F37+F38</f>
        <v>63446</v>
      </c>
    </row>
    <row r="35" spans="1:6" ht="12" customHeight="1">
      <c r="A35" s="162"/>
      <c r="B35" s="163" t="s">
        <v>106</v>
      </c>
      <c r="C35" s="56" t="s">
        <v>107</v>
      </c>
      <c r="D35" s="202"/>
      <c r="E35" s="252">
        <v>19107</v>
      </c>
      <c r="F35" s="257">
        <v>19107</v>
      </c>
    </row>
    <row r="36" spans="1:6" ht="12" customHeight="1">
      <c r="A36" s="165"/>
      <c r="B36" s="166" t="s">
        <v>108</v>
      </c>
      <c r="C36" s="54" t="s">
        <v>109</v>
      </c>
      <c r="D36" s="200"/>
      <c r="E36" s="253">
        <v>5464</v>
      </c>
      <c r="F36" s="258">
        <v>5464</v>
      </c>
    </row>
    <row r="37" spans="1:6" ht="12" customHeight="1">
      <c r="A37" s="165"/>
      <c r="B37" s="166" t="s">
        <v>110</v>
      </c>
      <c r="C37" s="54" t="s">
        <v>111</v>
      </c>
      <c r="D37" s="200"/>
      <c r="E37" s="253">
        <v>13159</v>
      </c>
      <c r="F37" s="258">
        <v>13159</v>
      </c>
    </row>
    <row r="38" spans="1:6" s="161" customFormat="1" ht="12" customHeight="1">
      <c r="A38" s="165"/>
      <c r="B38" s="166" t="s">
        <v>112</v>
      </c>
      <c r="C38" s="54" t="s">
        <v>113</v>
      </c>
      <c r="D38" s="200"/>
      <c r="E38" s="253">
        <v>25716</v>
      </c>
      <c r="F38" s="258">
        <v>25716</v>
      </c>
    </row>
    <row r="39" spans="1:6" ht="12" customHeight="1" thickBot="1">
      <c r="A39" s="165"/>
      <c r="B39" s="166" t="s">
        <v>114</v>
      </c>
      <c r="C39" s="54" t="s">
        <v>115</v>
      </c>
      <c r="D39" s="200"/>
      <c r="E39" s="226"/>
      <c r="F39" s="259"/>
    </row>
    <row r="40" spans="1:6" ht="12" customHeight="1" thickBot="1">
      <c r="A40" s="124" t="s">
        <v>84</v>
      </c>
      <c r="B40" s="52"/>
      <c r="C40" s="58" t="s">
        <v>187</v>
      </c>
      <c r="D40" s="203"/>
      <c r="E40" s="230"/>
      <c r="F40" s="260"/>
    </row>
    <row r="41" spans="1:6" ht="12" customHeight="1">
      <c r="A41" s="162"/>
      <c r="B41" s="163" t="s">
        <v>85</v>
      </c>
      <c r="C41" s="56" t="s">
        <v>119</v>
      </c>
      <c r="D41" s="202"/>
      <c r="E41" s="229"/>
      <c r="F41" s="261"/>
    </row>
    <row r="42" spans="1:6" ht="12" customHeight="1">
      <c r="A42" s="165"/>
      <c r="B42" s="166" t="s">
        <v>86</v>
      </c>
      <c r="C42" s="54" t="s">
        <v>81</v>
      </c>
      <c r="D42" s="200"/>
      <c r="E42" s="226"/>
      <c r="F42" s="259"/>
    </row>
    <row r="43" spans="1:6" ht="15" customHeight="1">
      <c r="A43" s="165"/>
      <c r="B43" s="166" t="s">
        <v>120</v>
      </c>
      <c r="C43" s="54" t="s">
        <v>188</v>
      </c>
      <c r="D43" s="200"/>
      <c r="E43" s="226"/>
      <c r="F43" s="259"/>
    </row>
    <row r="44" spans="1:6" ht="23.25" thickBot="1">
      <c r="A44" s="165"/>
      <c r="B44" s="166" t="s">
        <v>121</v>
      </c>
      <c r="C44" s="54" t="s">
        <v>230</v>
      </c>
      <c r="D44" s="200"/>
      <c r="E44" s="226"/>
      <c r="F44" s="259"/>
    </row>
    <row r="45" spans="1:6" ht="15" customHeight="1" thickBot="1">
      <c r="A45" s="124" t="s">
        <v>89</v>
      </c>
      <c r="B45" s="52"/>
      <c r="C45" s="52" t="s">
        <v>190</v>
      </c>
      <c r="D45" s="208"/>
      <c r="E45" s="239"/>
      <c r="F45" s="57"/>
    </row>
    <row r="46" spans="1:6" ht="14.25" customHeight="1" thickBot="1">
      <c r="A46" s="145" t="s">
        <v>122</v>
      </c>
      <c r="B46" s="146"/>
      <c r="C46" s="147" t="s">
        <v>191</v>
      </c>
      <c r="D46" s="206"/>
      <c r="E46" s="233"/>
      <c r="F46" s="262"/>
    </row>
    <row r="47" spans="1:6" ht="13.5" thickBot="1">
      <c r="A47" s="124" t="s">
        <v>97</v>
      </c>
      <c r="B47" s="168"/>
      <c r="C47" s="169" t="s">
        <v>192</v>
      </c>
      <c r="D47" s="209"/>
      <c r="E47" s="254">
        <v>63446</v>
      </c>
      <c r="F47" s="263">
        <v>63446</v>
      </c>
    </row>
    <row r="48" spans="1:6" ht="13.5" thickBot="1">
      <c r="A48" s="264"/>
      <c r="B48" s="265"/>
      <c r="C48" s="265"/>
      <c r="D48" s="265"/>
      <c r="E48" s="266"/>
      <c r="F48" s="267"/>
    </row>
    <row r="49" spans="1:6" ht="13.5" thickBot="1">
      <c r="A49" s="174" t="s">
        <v>193</v>
      </c>
      <c r="B49" s="175"/>
      <c r="C49" s="176"/>
      <c r="D49" s="210"/>
      <c r="E49" s="240">
        <v>10.5</v>
      </c>
      <c r="F49" s="268">
        <v>10.5</v>
      </c>
    </row>
    <row r="50" spans="1:6" ht="13.5" thickBot="1">
      <c r="A50" s="174" t="s">
        <v>194</v>
      </c>
      <c r="B50" s="175"/>
      <c r="C50" s="176"/>
      <c r="D50" s="210"/>
      <c r="E50" s="240"/>
      <c r="F50" s="268"/>
    </row>
  </sheetData>
  <sheetProtection/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.625" style="59" customWidth="1"/>
    <col min="2" max="2" width="49.625" style="59" customWidth="1"/>
    <col min="3" max="4" width="9.125" style="59" customWidth="1"/>
    <col min="5" max="6" width="9.75390625" style="59" customWidth="1"/>
    <col min="7" max="16384" width="9.125" style="59" customWidth="1"/>
  </cols>
  <sheetData>
    <row r="1" spans="1:8" ht="15">
      <c r="A1" s="178"/>
      <c r="B1" s="360" t="s">
        <v>407</v>
      </c>
      <c r="C1" s="361"/>
      <c r="D1" s="361"/>
      <c r="E1" s="361"/>
      <c r="F1" s="340"/>
      <c r="G1" s="340"/>
      <c r="H1" s="340"/>
    </row>
    <row r="2" spans="1:6" ht="15">
      <c r="A2" s="178"/>
      <c r="B2" s="50"/>
      <c r="C2" s="179"/>
      <c r="D2" s="179"/>
      <c r="E2" s="50"/>
      <c r="F2" s="50"/>
    </row>
    <row r="3" spans="1:8" ht="14.25">
      <c r="A3" s="180"/>
      <c r="B3" s="362" t="s">
        <v>195</v>
      </c>
      <c r="C3" s="362"/>
      <c r="D3" s="362"/>
      <c r="E3" s="362"/>
      <c r="F3" s="340"/>
      <c r="G3" s="340"/>
      <c r="H3" s="340"/>
    </row>
    <row r="4" spans="1:8" ht="15">
      <c r="A4" s="181"/>
      <c r="B4" s="182"/>
      <c r="C4" s="183"/>
      <c r="D4" s="183"/>
      <c r="E4" s="369" t="s">
        <v>242</v>
      </c>
      <c r="F4" s="346"/>
      <c r="G4" s="346"/>
      <c r="H4" s="346"/>
    </row>
    <row r="5" spans="1:8" ht="15">
      <c r="A5" s="184"/>
      <c r="B5" s="185"/>
      <c r="C5" s="186"/>
      <c r="D5" s="186"/>
      <c r="E5" s="335" t="s">
        <v>153</v>
      </c>
      <c r="F5" s="287" t="s">
        <v>241</v>
      </c>
      <c r="G5" s="287" t="s">
        <v>240</v>
      </c>
      <c r="H5" s="281" t="s">
        <v>159</v>
      </c>
    </row>
    <row r="6" spans="1:8" ht="12.75">
      <c r="A6" s="365"/>
      <c r="B6" s="367" t="s">
        <v>5</v>
      </c>
      <c r="C6" s="187" t="s">
        <v>196</v>
      </c>
      <c r="D6" s="187" t="s">
        <v>197</v>
      </c>
      <c r="E6" s="363" t="s">
        <v>198</v>
      </c>
      <c r="F6" s="187" t="s">
        <v>197</v>
      </c>
      <c r="G6" s="187" t="s">
        <v>197</v>
      </c>
      <c r="H6" s="363" t="s">
        <v>239</v>
      </c>
    </row>
    <row r="7" spans="1:8" ht="15">
      <c r="A7" s="366"/>
      <c r="B7" s="368"/>
      <c r="C7" s="188"/>
      <c r="D7" s="188"/>
      <c r="E7" s="364"/>
      <c r="F7" s="288" t="s">
        <v>156</v>
      </c>
      <c r="G7" s="288" t="s">
        <v>156</v>
      </c>
      <c r="H7" s="364"/>
    </row>
    <row r="8" spans="1:8" ht="15" customHeight="1">
      <c r="A8" s="278">
        <v>1</v>
      </c>
      <c r="B8" s="189" t="s">
        <v>199</v>
      </c>
      <c r="C8" s="282"/>
      <c r="D8" s="282">
        <v>550</v>
      </c>
      <c r="E8" s="283">
        <f>D8+C8</f>
        <v>550</v>
      </c>
      <c r="F8" s="283">
        <v>-293</v>
      </c>
      <c r="G8" s="285">
        <v>1629</v>
      </c>
      <c r="H8" s="289">
        <f>G8+F8+E8</f>
        <v>1886</v>
      </c>
    </row>
    <row r="9" spans="1:8" ht="15" customHeight="1">
      <c r="A9" s="278">
        <v>2</v>
      </c>
      <c r="B9" s="189" t="s">
        <v>200</v>
      </c>
      <c r="C9" s="286"/>
      <c r="D9" s="282">
        <v>4300</v>
      </c>
      <c r="E9" s="283">
        <f>D9+C9</f>
        <v>4300</v>
      </c>
      <c r="F9" s="283">
        <v>-3000</v>
      </c>
      <c r="G9" s="285">
        <v>12445</v>
      </c>
      <c r="H9" s="289">
        <f aca="true" t="shared" si="0" ref="H9:H21">G9+F9+E9</f>
        <v>13745</v>
      </c>
    </row>
    <row r="10" spans="1:8" ht="15" customHeight="1">
      <c r="A10" s="278">
        <v>3</v>
      </c>
      <c r="B10" s="279" t="s">
        <v>201</v>
      </c>
      <c r="C10" s="282"/>
      <c r="D10" s="282"/>
      <c r="E10" s="283">
        <f aca="true" t="shared" si="1" ref="E10:E34">D10+C10</f>
        <v>0</v>
      </c>
      <c r="F10" s="283">
        <v>0</v>
      </c>
      <c r="G10" s="285"/>
      <c r="H10" s="289">
        <f t="shared" si="0"/>
        <v>0</v>
      </c>
    </row>
    <row r="11" spans="1:8" ht="15" customHeight="1">
      <c r="A11" s="278">
        <v>4</v>
      </c>
      <c r="B11" s="189" t="s">
        <v>202</v>
      </c>
      <c r="C11" s="282"/>
      <c r="D11" s="282">
        <v>5000</v>
      </c>
      <c r="E11" s="283">
        <f t="shared" si="1"/>
        <v>5000</v>
      </c>
      <c r="F11" s="283">
        <v>-3930</v>
      </c>
      <c r="G11" s="285">
        <v>8476</v>
      </c>
      <c r="H11" s="289">
        <f t="shared" si="0"/>
        <v>9546</v>
      </c>
    </row>
    <row r="12" spans="1:8" ht="15" customHeight="1">
      <c r="A12" s="278">
        <v>5</v>
      </c>
      <c r="B12" s="189" t="s">
        <v>203</v>
      </c>
      <c r="C12" s="282"/>
      <c r="D12" s="282"/>
      <c r="E12" s="283">
        <f t="shared" si="1"/>
        <v>0</v>
      </c>
      <c r="F12" s="283"/>
      <c r="G12" s="285"/>
      <c r="H12" s="289">
        <f t="shared" si="0"/>
        <v>0</v>
      </c>
    </row>
    <row r="13" spans="1:8" ht="15" customHeight="1">
      <c r="A13" s="278">
        <v>6</v>
      </c>
      <c r="B13" s="189" t="s">
        <v>204</v>
      </c>
      <c r="C13" s="282"/>
      <c r="D13" s="282"/>
      <c r="E13" s="283">
        <f t="shared" si="1"/>
        <v>0</v>
      </c>
      <c r="F13" s="283"/>
      <c r="G13" s="285"/>
      <c r="H13" s="289">
        <f t="shared" si="0"/>
        <v>0</v>
      </c>
    </row>
    <row r="14" spans="1:8" ht="15" customHeight="1">
      <c r="A14" s="278">
        <v>7</v>
      </c>
      <c r="B14" s="189" t="s">
        <v>205</v>
      </c>
      <c r="C14" s="282"/>
      <c r="D14" s="282"/>
      <c r="E14" s="283">
        <f t="shared" si="1"/>
        <v>0</v>
      </c>
      <c r="F14" s="283"/>
      <c r="G14" s="285">
        <v>771</v>
      </c>
      <c r="H14" s="289">
        <f t="shared" si="0"/>
        <v>771</v>
      </c>
    </row>
    <row r="15" spans="1:8" ht="15" customHeight="1">
      <c r="A15" s="278">
        <v>8</v>
      </c>
      <c r="B15" s="189" t="s">
        <v>206</v>
      </c>
      <c r="C15" s="282">
        <v>400</v>
      </c>
      <c r="D15" s="282"/>
      <c r="E15" s="283">
        <f t="shared" si="1"/>
        <v>400</v>
      </c>
      <c r="F15" s="283"/>
      <c r="G15" s="285"/>
      <c r="H15" s="289">
        <f t="shared" si="0"/>
        <v>400</v>
      </c>
    </row>
    <row r="16" spans="1:8" ht="15" customHeight="1">
      <c r="A16" s="278">
        <v>9</v>
      </c>
      <c r="B16" s="189" t="s">
        <v>207</v>
      </c>
      <c r="C16" s="282">
        <v>250</v>
      </c>
      <c r="D16" s="282"/>
      <c r="E16" s="283">
        <f t="shared" si="1"/>
        <v>250</v>
      </c>
      <c r="F16" s="283"/>
      <c r="G16" s="285"/>
      <c r="H16" s="289">
        <f t="shared" si="0"/>
        <v>250</v>
      </c>
    </row>
    <row r="17" spans="1:8" ht="15" customHeight="1">
      <c r="A17" s="278">
        <v>10</v>
      </c>
      <c r="B17" s="189" t="s">
        <v>236</v>
      </c>
      <c r="C17" s="282"/>
      <c r="D17" s="282"/>
      <c r="E17" s="283">
        <f t="shared" si="1"/>
        <v>0</v>
      </c>
      <c r="F17" s="283"/>
      <c r="G17" s="285"/>
      <c r="H17" s="289">
        <f t="shared" si="0"/>
        <v>0</v>
      </c>
    </row>
    <row r="18" spans="1:8" ht="15" customHeight="1">
      <c r="A18" s="278">
        <v>11</v>
      </c>
      <c r="B18" s="189" t="s">
        <v>237</v>
      </c>
      <c r="C18" s="282"/>
      <c r="D18" s="282"/>
      <c r="E18" s="283">
        <f t="shared" si="1"/>
        <v>0</v>
      </c>
      <c r="F18" s="283"/>
      <c r="G18" s="285"/>
      <c r="H18" s="289">
        <f t="shared" si="0"/>
        <v>0</v>
      </c>
    </row>
    <row r="19" spans="1:8" ht="15" customHeight="1">
      <c r="A19" s="278">
        <v>12</v>
      </c>
      <c r="B19" s="189" t="s">
        <v>208</v>
      </c>
      <c r="C19" s="282"/>
      <c r="D19" s="282"/>
      <c r="E19" s="283">
        <f t="shared" si="1"/>
        <v>0</v>
      </c>
      <c r="F19" s="283"/>
      <c r="G19" s="285"/>
      <c r="H19" s="289">
        <f t="shared" si="0"/>
        <v>0</v>
      </c>
    </row>
    <row r="20" spans="1:8" ht="15" customHeight="1">
      <c r="A20" s="278">
        <v>13</v>
      </c>
      <c r="B20" s="189" t="s">
        <v>209</v>
      </c>
      <c r="C20" s="282"/>
      <c r="D20" s="282">
        <v>550</v>
      </c>
      <c r="E20" s="283">
        <f t="shared" si="1"/>
        <v>550</v>
      </c>
      <c r="F20" s="283">
        <v>-550</v>
      </c>
      <c r="G20" s="285">
        <v>1391</v>
      </c>
      <c r="H20" s="289">
        <f t="shared" si="0"/>
        <v>1391</v>
      </c>
    </row>
    <row r="21" spans="1:8" ht="15" customHeight="1">
      <c r="A21" s="278">
        <v>14</v>
      </c>
      <c r="B21" s="189" t="s">
        <v>210</v>
      </c>
      <c r="C21" s="282"/>
      <c r="D21" s="282"/>
      <c r="E21" s="283">
        <f t="shared" si="1"/>
        <v>0</v>
      </c>
      <c r="F21" s="283"/>
      <c r="G21" s="285">
        <v>872</v>
      </c>
      <c r="H21" s="289">
        <f t="shared" si="0"/>
        <v>872</v>
      </c>
    </row>
    <row r="22" spans="1:8" ht="15" customHeight="1">
      <c r="A22" s="278">
        <v>15</v>
      </c>
      <c r="B22" s="190" t="s">
        <v>211</v>
      </c>
      <c r="C22" s="284">
        <f aca="true" t="shared" si="2" ref="C22:H22">SUM(C8:C21)</f>
        <v>650</v>
      </c>
      <c r="D22" s="284">
        <f t="shared" si="2"/>
        <v>10400</v>
      </c>
      <c r="E22" s="284">
        <f t="shared" si="2"/>
        <v>11050</v>
      </c>
      <c r="F22" s="284">
        <f t="shared" si="2"/>
        <v>-7773</v>
      </c>
      <c r="G22" s="284">
        <f t="shared" si="2"/>
        <v>25584</v>
      </c>
      <c r="H22" s="284">
        <f t="shared" si="2"/>
        <v>28861</v>
      </c>
    </row>
    <row r="23" spans="1:8" ht="15" customHeight="1">
      <c r="A23" s="278">
        <v>16</v>
      </c>
      <c r="B23" s="189" t="s">
        <v>212</v>
      </c>
      <c r="C23" s="282"/>
      <c r="D23" s="282"/>
      <c r="E23" s="283">
        <f t="shared" si="1"/>
        <v>0</v>
      </c>
      <c r="F23" s="283"/>
      <c r="G23" s="285"/>
      <c r="H23" s="289">
        <f>G23+F23+E23</f>
        <v>0</v>
      </c>
    </row>
    <row r="24" spans="1:8" ht="15" customHeight="1">
      <c r="A24" s="278">
        <v>17</v>
      </c>
      <c r="B24" s="189" t="s">
        <v>213</v>
      </c>
      <c r="C24" s="282"/>
      <c r="D24" s="282"/>
      <c r="E24" s="283">
        <f t="shared" si="1"/>
        <v>0</v>
      </c>
      <c r="F24" s="283"/>
      <c r="G24" s="285"/>
      <c r="H24" s="289">
        <f aca="true" t="shared" si="3" ref="H24:H34">G24+F24+E24</f>
        <v>0</v>
      </c>
    </row>
    <row r="25" spans="1:8" ht="15" customHeight="1">
      <c r="A25" s="278">
        <v>18</v>
      </c>
      <c r="B25" s="189" t="s">
        <v>238</v>
      </c>
      <c r="C25" s="282"/>
      <c r="D25" s="282"/>
      <c r="E25" s="283">
        <f t="shared" si="1"/>
        <v>0</v>
      </c>
      <c r="F25" s="283"/>
      <c r="G25" s="285"/>
      <c r="H25" s="289">
        <f t="shared" si="3"/>
        <v>0</v>
      </c>
    </row>
    <row r="26" spans="1:8" ht="15" customHeight="1">
      <c r="A26" s="278">
        <v>19</v>
      </c>
      <c r="B26" s="189" t="s">
        <v>214</v>
      </c>
      <c r="C26" s="282">
        <v>500</v>
      </c>
      <c r="D26" s="282"/>
      <c r="E26" s="283">
        <f t="shared" si="1"/>
        <v>500</v>
      </c>
      <c r="F26" s="283"/>
      <c r="G26" s="285"/>
      <c r="H26" s="289">
        <f t="shared" si="3"/>
        <v>500</v>
      </c>
    </row>
    <row r="27" spans="1:8" ht="15" customHeight="1">
      <c r="A27" s="278">
        <v>20</v>
      </c>
      <c r="B27" s="189" t="s">
        <v>207</v>
      </c>
      <c r="C27" s="282"/>
      <c r="D27" s="282"/>
      <c r="E27" s="283">
        <f t="shared" si="1"/>
        <v>0</v>
      </c>
      <c r="F27" s="283"/>
      <c r="G27" s="285"/>
      <c r="H27" s="289">
        <f t="shared" si="3"/>
        <v>0</v>
      </c>
    </row>
    <row r="28" spans="1:8" ht="15" customHeight="1">
      <c r="A28" s="278">
        <v>21</v>
      </c>
      <c r="B28" s="189" t="s">
        <v>215</v>
      </c>
      <c r="C28" s="282"/>
      <c r="D28" s="282"/>
      <c r="E28" s="283">
        <f t="shared" si="1"/>
        <v>0</v>
      </c>
      <c r="F28" s="283"/>
      <c r="G28" s="285"/>
      <c r="H28" s="289">
        <f t="shared" si="3"/>
        <v>0</v>
      </c>
    </row>
    <row r="29" spans="1:8" ht="15" customHeight="1">
      <c r="A29" s="278">
        <v>22</v>
      </c>
      <c r="B29" s="189" t="s">
        <v>216</v>
      </c>
      <c r="C29" s="282"/>
      <c r="D29" s="282">
        <v>300</v>
      </c>
      <c r="E29" s="283">
        <f t="shared" si="1"/>
        <v>300</v>
      </c>
      <c r="F29" s="283">
        <v>-132</v>
      </c>
      <c r="G29" s="285">
        <v>132</v>
      </c>
      <c r="H29" s="289">
        <f t="shared" si="3"/>
        <v>300</v>
      </c>
    </row>
    <row r="30" spans="1:8" ht="15" customHeight="1">
      <c r="A30" s="278">
        <v>23</v>
      </c>
      <c r="B30" s="189" t="s">
        <v>217</v>
      </c>
      <c r="C30" s="282">
        <v>250</v>
      </c>
      <c r="D30" s="282"/>
      <c r="E30" s="283">
        <f t="shared" si="1"/>
        <v>250</v>
      </c>
      <c r="F30" s="283"/>
      <c r="G30" s="285"/>
      <c r="H30" s="289">
        <f t="shared" si="3"/>
        <v>250</v>
      </c>
    </row>
    <row r="31" spans="1:8" ht="15" customHeight="1">
      <c r="A31" s="278">
        <v>24</v>
      </c>
      <c r="B31" s="189" t="s">
        <v>218</v>
      </c>
      <c r="C31" s="282">
        <v>3200</v>
      </c>
      <c r="D31" s="282"/>
      <c r="E31" s="283">
        <f t="shared" si="1"/>
        <v>3200</v>
      </c>
      <c r="F31" s="283"/>
      <c r="G31" s="285"/>
      <c r="H31" s="289">
        <f t="shared" si="3"/>
        <v>3200</v>
      </c>
    </row>
    <row r="32" spans="1:8" ht="15" customHeight="1">
      <c r="A32" s="278">
        <v>25</v>
      </c>
      <c r="B32" s="189" t="s">
        <v>219</v>
      </c>
      <c r="C32" s="282"/>
      <c r="D32" s="282"/>
      <c r="E32" s="283">
        <f t="shared" si="1"/>
        <v>0</v>
      </c>
      <c r="F32" s="283"/>
      <c r="G32" s="285"/>
      <c r="H32" s="289">
        <f t="shared" si="3"/>
        <v>0</v>
      </c>
    </row>
    <row r="33" spans="1:8" ht="15" customHeight="1">
      <c r="A33" s="278">
        <v>26</v>
      </c>
      <c r="B33" s="189" t="s">
        <v>220</v>
      </c>
      <c r="C33" s="282"/>
      <c r="D33" s="282"/>
      <c r="E33" s="283">
        <f t="shared" si="1"/>
        <v>0</v>
      </c>
      <c r="F33" s="283"/>
      <c r="G33" s="285"/>
      <c r="H33" s="289">
        <f t="shared" si="3"/>
        <v>0</v>
      </c>
    </row>
    <row r="34" spans="1:8" ht="15" customHeight="1">
      <c r="A34" s="278">
        <v>27</v>
      </c>
      <c r="B34" s="189" t="s">
        <v>221</v>
      </c>
      <c r="C34" s="282"/>
      <c r="D34" s="282"/>
      <c r="E34" s="283">
        <f t="shared" si="1"/>
        <v>0</v>
      </c>
      <c r="F34" s="283"/>
      <c r="G34" s="285"/>
      <c r="H34" s="289">
        <f t="shared" si="3"/>
        <v>0</v>
      </c>
    </row>
    <row r="35" spans="1:8" ht="15" customHeight="1">
      <c r="A35" s="278">
        <v>28</v>
      </c>
      <c r="B35" s="280" t="s">
        <v>222</v>
      </c>
      <c r="C35" s="284">
        <f aca="true" t="shared" si="4" ref="C35:H35">SUM(C23:C34)</f>
        <v>3950</v>
      </c>
      <c r="D35" s="284">
        <f t="shared" si="4"/>
        <v>300</v>
      </c>
      <c r="E35" s="284">
        <f t="shared" si="4"/>
        <v>4250</v>
      </c>
      <c r="F35" s="284">
        <f t="shared" si="4"/>
        <v>-132</v>
      </c>
      <c r="G35" s="284">
        <f t="shared" si="4"/>
        <v>132</v>
      </c>
      <c r="H35" s="284">
        <f t="shared" si="4"/>
        <v>4250</v>
      </c>
    </row>
    <row r="36" spans="1:8" ht="15" customHeight="1">
      <c r="A36" s="278">
        <v>29</v>
      </c>
      <c r="B36" s="280" t="s">
        <v>223</v>
      </c>
      <c r="C36" s="284">
        <f aca="true" t="shared" si="5" ref="C36:H36">C35+C22</f>
        <v>4600</v>
      </c>
      <c r="D36" s="284">
        <f t="shared" si="5"/>
        <v>10700</v>
      </c>
      <c r="E36" s="284">
        <f t="shared" si="5"/>
        <v>15300</v>
      </c>
      <c r="F36" s="284">
        <f t="shared" si="5"/>
        <v>-7905</v>
      </c>
      <c r="G36" s="284">
        <f t="shared" si="5"/>
        <v>25716</v>
      </c>
      <c r="H36" s="284">
        <f t="shared" si="5"/>
        <v>33111</v>
      </c>
    </row>
    <row r="37" ht="15" customHeight="1"/>
    <row r="38" ht="15" customHeight="1"/>
    <row r="39" ht="15" customHeight="1"/>
    <row r="40" ht="15" customHeight="1"/>
  </sheetData>
  <sheetProtection/>
  <mergeCells count="7">
    <mergeCell ref="B1:H1"/>
    <mergeCell ref="B3:H3"/>
    <mergeCell ref="H6:H7"/>
    <mergeCell ref="A6:A7"/>
    <mergeCell ref="B6:B7"/>
    <mergeCell ref="E6:E7"/>
    <mergeCell ref="E4:H4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user6</cp:lastModifiedBy>
  <cp:lastPrinted>2013-03-20T09:53:15Z</cp:lastPrinted>
  <dcterms:created xsi:type="dcterms:W3CDTF">1997-01-17T14:02:09Z</dcterms:created>
  <dcterms:modified xsi:type="dcterms:W3CDTF">2013-06-11T07:34:16Z</dcterms:modified>
  <cp:category/>
  <cp:version/>
  <cp:contentType/>
  <cp:contentStatus/>
</cp:coreProperties>
</file>