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EA953892-187E-440E-8DAD-0C92C6B4CD55}" xr6:coauthVersionLast="43" xr6:coauthVersionMax="43" xr10:uidLastSave="{00000000-0000-0000-0000-000000000000}"/>
  <bookViews>
    <workbookView xWindow="-110" yWindow="-110" windowWidth="19420" windowHeight="10420" xr2:uid="{EAD01B0D-9AD6-46CE-9442-1484251136B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D12" i="1"/>
  <c r="E12" i="1"/>
  <c r="F12" i="1"/>
  <c r="G12" i="1"/>
  <c r="H12" i="1"/>
  <c r="I12" i="1"/>
  <c r="J12" i="1"/>
  <c r="K12" i="1"/>
  <c r="K17" i="1" s="1"/>
  <c r="L12" i="1"/>
  <c r="M12" i="1"/>
  <c r="N12" i="1"/>
  <c r="O12" i="1"/>
  <c r="P12" i="1"/>
  <c r="Q12" i="1"/>
  <c r="R12" i="1"/>
  <c r="S12" i="1"/>
  <c r="S17" i="1" s="1"/>
  <c r="T12" i="1"/>
  <c r="T17" i="1" s="1"/>
  <c r="U12" i="1"/>
  <c r="U17" i="1" s="1"/>
  <c r="V12" i="1"/>
  <c r="W12" i="1"/>
  <c r="X12" i="1"/>
  <c r="C16" i="1"/>
  <c r="D16" i="1"/>
  <c r="D17" i="1" s="1"/>
  <c r="E16" i="1"/>
  <c r="E17" i="1" s="1"/>
  <c r="F16" i="1"/>
  <c r="F17" i="1" s="1"/>
  <c r="F62" i="1" s="1"/>
  <c r="G16" i="1"/>
  <c r="G17" i="1" s="1"/>
  <c r="G62" i="1" s="1"/>
  <c r="H16" i="1"/>
  <c r="I16" i="1"/>
  <c r="J16" i="1"/>
  <c r="K16" i="1"/>
  <c r="L16" i="1"/>
  <c r="L17" i="1" s="1"/>
  <c r="M16" i="1"/>
  <c r="M17" i="1" s="1"/>
  <c r="N16" i="1"/>
  <c r="N17" i="1" s="1"/>
  <c r="N62" i="1" s="1"/>
  <c r="O16" i="1"/>
  <c r="O17" i="1" s="1"/>
  <c r="P16" i="1"/>
  <c r="Q16" i="1"/>
  <c r="R16" i="1"/>
  <c r="S16" i="1"/>
  <c r="U16" i="1"/>
  <c r="V16" i="1"/>
  <c r="V17" i="1" s="1"/>
  <c r="W16" i="1"/>
  <c r="W17" i="1" s="1"/>
  <c r="X16" i="1"/>
  <c r="H17" i="1"/>
  <c r="I17" i="1"/>
  <c r="J17" i="1"/>
  <c r="J62" i="1" s="1"/>
  <c r="P17" i="1"/>
  <c r="Q17" i="1"/>
  <c r="R17" i="1"/>
  <c r="R62" i="1" s="1"/>
  <c r="X17" i="1"/>
  <c r="X62" i="1" s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C28" i="1"/>
  <c r="D28" i="1"/>
  <c r="D38" i="1" s="1"/>
  <c r="E28" i="1"/>
  <c r="E38" i="1" s="1"/>
  <c r="F28" i="1"/>
  <c r="F38" i="1" s="1"/>
  <c r="G28" i="1"/>
  <c r="H28" i="1"/>
  <c r="I28" i="1"/>
  <c r="J28" i="1"/>
  <c r="K28" i="1"/>
  <c r="L28" i="1"/>
  <c r="L38" i="1" s="1"/>
  <c r="M28" i="1"/>
  <c r="M38" i="1" s="1"/>
  <c r="N28" i="1"/>
  <c r="N38" i="1" s="1"/>
  <c r="O28" i="1"/>
  <c r="P28" i="1"/>
  <c r="Q28" i="1"/>
  <c r="R28" i="1"/>
  <c r="S28" i="1"/>
  <c r="T28" i="1"/>
  <c r="T38" i="1" s="1"/>
  <c r="U28" i="1"/>
  <c r="U38" i="1" s="1"/>
  <c r="V28" i="1"/>
  <c r="V38" i="1" s="1"/>
  <c r="W28" i="1"/>
  <c r="X28" i="1"/>
  <c r="C34" i="1"/>
  <c r="D34" i="1"/>
  <c r="E34" i="1"/>
  <c r="F34" i="1"/>
  <c r="G34" i="1"/>
  <c r="G38" i="1" s="1"/>
  <c r="H34" i="1"/>
  <c r="H38" i="1" s="1"/>
  <c r="I34" i="1"/>
  <c r="J34" i="1"/>
  <c r="K34" i="1"/>
  <c r="L34" i="1"/>
  <c r="M34" i="1"/>
  <c r="N34" i="1"/>
  <c r="O34" i="1"/>
  <c r="O38" i="1" s="1"/>
  <c r="P34" i="1"/>
  <c r="P38" i="1" s="1"/>
  <c r="Q34" i="1"/>
  <c r="R34" i="1"/>
  <c r="S34" i="1"/>
  <c r="T34" i="1"/>
  <c r="U34" i="1"/>
  <c r="V34" i="1"/>
  <c r="W34" i="1"/>
  <c r="W38" i="1" s="1"/>
  <c r="X34" i="1"/>
  <c r="X38" i="1" s="1"/>
  <c r="C37" i="1"/>
  <c r="D37" i="1"/>
  <c r="E37" i="1"/>
  <c r="F37" i="1"/>
  <c r="G37" i="1"/>
  <c r="H37" i="1"/>
  <c r="I37" i="1"/>
  <c r="I38" i="1" s="1"/>
  <c r="J37" i="1"/>
  <c r="K37" i="1"/>
  <c r="L37" i="1"/>
  <c r="M37" i="1"/>
  <c r="N37" i="1"/>
  <c r="O37" i="1"/>
  <c r="P37" i="1"/>
  <c r="Q37" i="1"/>
  <c r="Q38" i="1" s="1"/>
  <c r="R37" i="1"/>
  <c r="S37" i="1"/>
  <c r="T37" i="1"/>
  <c r="U37" i="1"/>
  <c r="V37" i="1"/>
  <c r="W37" i="1"/>
  <c r="X37" i="1"/>
  <c r="C38" i="1"/>
  <c r="J38" i="1"/>
  <c r="K38" i="1"/>
  <c r="R38" i="1"/>
  <c r="S38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C49" i="1"/>
  <c r="C54" i="1" s="1"/>
  <c r="D49" i="1"/>
  <c r="E49" i="1"/>
  <c r="F49" i="1"/>
  <c r="F54" i="1" s="1"/>
  <c r="G49" i="1"/>
  <c r="G54" i="1" s="1"/>
  <c r="H49" i="1"/>
  <c r="I49" i="1"/>
  <c r="J49" i="1"/>
  <c r="K49" i="1"/>
  <c r="K54" i="1" s="1"/>
  <c r="L49" i="1"/>
  <c r="M49" i="1"/>
  <c r="M54" i="1" s="1"/>
  <c r="N49" i="1"/>
  <c r="N54" i="1" s="1"/>
  <c r="O49" i="1"/>
  <c r="O54" i="1" s="1"/>
  <c r="P49" i="1"/>
  <c r="Q49" i="1"/>
  <c r="R49" i="1"/>
  <c r="S49" i="1"/>
  <c r="S54" i="1" s="1"/>
  <c r="T49" i="1"/>
  <c r="U49" i="1"/>
  <c r="U54" i="1" s="1"/>
  <c r="V49" i="1"/>
  <c r="V54" i="1" s="1"/>
  <c r="W49" i="1"/>
  <c r="W54" i="1" s="1"/>
  <c r="X49" i="1"/>
  <c r="D54" i="1"/>
  <c r="E54" i="1"/>
  <c r="H54" i="1"/>
  <c r="I54" i="1"/>
  <c r="J54" i="1"/>
  <c r="L54" i="1"/>
  <c r="P54" i="1"/>
  <c r="Q54" i="1"/>
  <c r="R54" i="1"/>
  <c r="T54" i="1"/>
  <c r="X54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C73" i="1"/>
  <c r="D73" i="1"/>
  <c r="E73" i="1"/>
  <c r="F73" i="1"/>
  <c r="G73" i="1"/>
  <c r="H73" i="1"/>
  <c r="H77" i="1" s="1"/>
  <c r="H91" i="1" s="1"/>
  <c r="H92" i="1" s="1"/>
  <c r="I73" i="1"/>
  <c r="I77" i="1" s="1"/>
  <c r="I91" i="1" s="1"/>
  <c r="I92" i="1" s="1"/>
  <c r="J73" i="1"/>
  <c r="J77" i="1" s="1"/>
  <c r="J91" i="1" s="1"/>
  <c r="J92" i="1" s="1"/>
  <c r="K73" i="1"/>
  <c r="C76" i="1"/>
  <c r="D76" i="1"/>
  <c r="D77" i="1" s="1"/>
  <c r="E76" i="1"/>
  <c r="F76" i="1"/>
  <c r="G76" i="1"/>
  <c r="G77" i="1" s="1"/>
  <c r="G91" i="1" s="1"/>
  <c r="G92" i="1" s="1"/>
  <c r="H76" i="1"/>
  <c r="I76" i="1"/>
  <c r="J76" i="1"/>
  <c r="K76" i="1"/>
  <c r="C77" i="1"/>
  <c r="E77" i="1"/>
  <c r="F77" i="1"/>
  <c r="K77" i="1"/>
  <c r="C83" i="1"/>
  <c r="D83" i="1"/>
  <c r="E83" i="1"/>
  <c r="E90" i="1" s="1"/>
  <c r="F83" i="1"/>
  <c r="F90" i="1" s="1"/>
  <c r="G83" i="1"/>
  <c r="G90" i="1" s="1"/>
  <c r="H83" i="1"/>
  <c r="H90" i="1" s="1"/>
  <c r="I83" i="1"/>
  <c r="J83" i="1"/>
  <c r="K83" i="1"/>
  <c r="C86" i="1"/>
  <c r="D86" i="1"/>
  <c r="D90" i="1" s="1"/>
  <c r="E86" i="1"/>
  <c r="F86" i="1"/>
  <c r="G86" i="1"/>
  <c r="H86" i="1"/>
  <c r="I86" i="1"/>
  <c r="J86" i="1"/>
  <c r="K86" i="1"/>
  <c r="C89" i="1"/>
  <c r="C90" i="1" s="1"/>
  <c r="C91" i="1" s="1"/>
  <c r="C92" i="1" s="1"/>
  <c r="D89" i="1"/>
  <c r="E89" i="1"/>
  <c r="F89" i="1"/>
  <c r="G89" i="1"/>
  <c r="H89" i="1"/>
  <c r="I89" i="1"/>
  <c r="J89" i="1"/>
  <c r="K89" i="1"/>
  <c r="K90" i="1" s="1"/>
  <c r="K91" i="1" s="1"/>
  <c r="K92" i="1" s="1"/>
  <c r="I90" i="1"/>
  <c r="J90" i="1"/>
  <c r="D62" i="1" l="1"/>
  <c r="F91" i="1"/>
  <c r="F92" i="1" s="1"/>
  <c r="P62" i="1"/>
  <c r="U62" i="1"/>
  <c r="E91" i="1"/>
  <c r="E92" i="1" s="1"/>
  <c r="T62" i="1"/>
  <c r="Q62" i="1"/>
  <c r="D91" i="1"/>
  <c r="D92" i="1" s="1"/>
  <c r="I62" i="1"/>
  <c r="W62" i="1"/>
  <c r="L62" i="1"/>
  <c r="H62" i="1"/>
  <c r="O62" i="1"/>
  <c r="V62" i="1"/>
  <c r="M62" i="1"/>
  <c r="E62" i="1"/>
  <c r="S62" i="1"/>
  <c r="K62" i="1"/>
  <c r="C62" i="1"/>
</calcChain>
</file>

<file path=xl/sharedStrings.xml><?xml version="1.0" encoding="utf-8"?>
<sst xmlns="http://schemas.openxmlformats.org/spreadsheetml/2006/main" count="148" uniqueCount="111">
  <si>
    <t>Átlagos statisztikai állományi létszám</t>
  </si>
  <si>
    <t>310</t>
  </si>
  <si>
    <t>Kiadások összesen (=268+308) (K1-K9)</t>
  </si>
  <si>
    <t>Költségvetési kiadások (=20+21+61+121+191+200+205+267) (K1-K8)</t>
  </si>
  <si>
    <t>Dologi kiadások (=32+35+46+49+60) (K3)</t>
  </si>
  <si>
    <t>Különféle befizetések és egyéb dologi kiadások (=50+51+52+55+59) (K35)</t>
  </si>
  <si>
    <t>Egyéb dologi kiadások (K355)</t>
  </si>
  <si>
    <t>Működési célú előzetesen felszámított általános forgalmi adó (K351)</t>
  </si>
  <si>
    <t>Szolgáltatási kiadások (=36+37+38+40+41+43+44) (K33)</t>
  </si>
  <si>
    <t>Egyéb szolgáltatások  (K337)</t>
  </si>
  <si>
    <t>Közüzemi díjak (K331)</t>
  </si>
  <si>
    <t>Készletbeszerzés (=29+30+31) (K31)</t>
  </si>
  <si>
    <t>Üzemeltetési anyagok beszerzése (K312)</t>
  </si>
  <si>
    <t>ebből: munkáltatót terhelő személyi jövedelemadó (K2)</t>
  </si>
  <si>
    <t>ebből: egészségügyi hozzájárulás (K2)</t>
  </si>
  <si>
    <t>ebből: szociális hozzájárulási adó (K2)</t>
  </si>
  <si>
    <t>22</t>
  </si>
  <si>
    <t>Munkaadókat terhelő járulékok és szociális hozzájárulási adó (=22+…+28) (K2)</t>
  </si>
  <si>
    <t>21</t>
  </si>
  <si>
    <t>Személyi juttatások (=15+19) (K1)</t>
  </si>
  <si>
    <t>20</t>
  </si>
  <si>
    <t>Külső személyi juttatások (=16+17+18) (K12)</t>
  </si>
  <si>
    <t>19</t>
  </si>
  <si>
    <t>Egyéb külső személyi juttatások (K123)</t>
  </si>
  <si>
    <t>18</t>
  </si>
  <si>
    <t>Munkavégzésre irányuló egyéb jogviszonyban nem saját foglalkoztatottnak fizetett juttatások (K122)</t>
  </si>
  <si>
    <t>17</t>
  </si>
  <si>
    <t>Foglalkoztatottak személyi juttatásai (=01+…+13) (K11)</t>
  </si>
  <si>
    <t>15</t>
  </si>
  <si>
    <t>Foglalkoztatottak egyéb személyi juttatásai (&gt;=14) (K1113)</t>
  </si>
  <si>
    <t>13</t>
  </si>
  <si>
    <t>Közlekedési költségtérítés (K1109)</t>
  </si>
  <si>
    <t>09</t>
  </si>
  <si>
    <t>Béren kívüli juttatások (K1107)</t>
  </si>
  <si>
    <t>07</t>
  </si>
  <si>
    <t>Jubileumi jutalom (K1106)</t>
  </si>
  <si>
    <t>Törvény szerinti illetmények, munkabérek (K1101)</t>
  </si>
  <si>
    <t>01</t>
  </si>
  <si>
    <t>104037 Intézményen kívüli gyermekétkeztetés</t>
  </si>
  <si>
    <t>096025 Munkahelyi étkeztetés köznevelési intézményben</t>
  </si>
  <si>
    <t>096015 Gyermekétkeztetés köznevelési intézményben</t>
  </si>
  <si>
    <t>091140 Óvodai nevelés, ellátás működtetési feladatai</t>
  </si>
  <si>
    <t>091130 Nemzetiségi óvodai nevelés, ellátás szakmai feladatai</t>
  </si>
  <si>
    <t>091120 Sajátos nevelési igényű gyermekek óvodai nevelésének, ellátásának szakmai feladatai</t>
  </si>
  <si>
    <t>091110 Óvodai nevelés, ellátás szakmai feladatai</t>
  </si>
  <si>
    <t>018030 Támogatási célú finanszírozási műveletek</t>
  </si>
  <si>
    <t>Összesen</t>
  </si>
  <si>
    <t>Megnevezés</t>
  </si>
  <si>
    <t>#</t>
  </si>
  <si>
    <t>Csávolyi Napközi Otthonos Óvoda</t>
  </si>
  <si>
    <t xml:space="preserve"> 7. melléklet a …./2019. (V.27.) önkormányzati rendelethez</t>
  </si>
  <si>
    <t>Finanszírozási kiadások (=297+305+306+307) (K9)</t>
  </si>
  <si>
    <t>Belföldi finanszírozás kiadásai (=274+287+…+293+296) (K9)</t>
  </si>
  <si>
    <t>297</t>
  </si>
  <si>
    <t>Központi, irányító szervi támogatások folyósítása (K915)</t>
  </si>
  <si>
    <t>Államháztartáson belüli megelőlegezések visszafizetése (K914)</t>
  </si>
  <si>
    <t>Beruházások (=192+193+195+…+199) (K6)</t>
  </si>
  <si>
    <t>Beruházási célú előzetesen felszámított általános forgalmi adó (K67)</t>
  </si>
  <si>
    <t>Részedesék beszerzése (K65)</t>
  </si>
  <si>
    <t>Egyéb tárgyi eszközök beszerzése, létesítése (K64)</t>
  </si>
  <si>
    <t>Egyéb működési célú kiadások (=122+127+128+129+140+151+162+164+176+177+178+179+190) (K5)</t>
  </si>
  <si>
    <t>ebből: egyéb vállalkozások (K512)</t>
  </si>
  <si>
    <t>ebből: egyéb civil szervezetek (K512)</t>
  </si>
  <si>
    <t>ebből: nonprofit gazdasági társaságok (K512)</t>
  </si>
  <si>
    <t>Egyéb működési célú támogatások államháztartáson kívülre (=180+…+189) (K512)</t>
  </si>
  <si>
    <t>Elvonások és befizetések (=121+122+123) (K502)</t>
  </si>
  <si>
    <t>Egyéb elvonások, befizetések (K5023)</t>
  </si>
  <si>
    <t>A helyi önkormányzatok törvényi előíráson alapuló befizetései (K5022)</t>
  </si>
  <si>
    <t>A helyi önkormányzatok előző évi elszámolásából származó kiadások (K5021)</t>
  </si>
  <si>
    <t>Ellátottak pénzbeli juttatásai (=62+63+74+75+83+93+98+101) (K4)</t>
  </si>
  <si>
    <t>ebből: önkormányzat által saját hatáskörben (nem szociális és gyermekvédelmi előírások alapján) adott más ellátás (K48)</t>
  </si>
  <si>
    <t>ebből: települési támogatás [Szoctv. 45. §], (K48)</t>
  </si>
  <si>
    <t>ebből: egyéb, az önkormányzat rendeletében megállapított juttatás (K48)</t>
  </si>
  <si>
    <t>Egyéb nem intézményi ellátások (&gt;=102+…+120) (K48)</t>
  </si>
  <si>
    <t>ebből:  az egyéb pénzbeli és természetbeni gyermekvédelmi támogatások  (K42)</t>
  </si>
  <si>
    <t>Családi támogatások (=64+…+73) (K42)</t>
  </si>
  <si>
    <t>Különféle befizetések és egyéb dologi kiadások (=49+51+52+55+59) (K35)</t>
  </si>
  <si>
    <t>ebből: biztosítási díjak (K337)</t>
  </si>
  <si>
    <t>Karbantartási, kisjavítási szolgáltatások (K334)</t>
  </si>
  <si>
    <t>Vásárolt élelmezés (K332)</t>
  </si>
  <si>
    <t>Kommunikációs szolgáltatások (=33+34) (K32)</t>
  </si>
  <si>
    <t>Egyéb kommunikációs szolgáltatások (K322)</t>
  </si>
  <si>
    <t>Informatikai szolgáltatások igénybevétele (K321)</t>
  </si>
  <si>
    <t>Szakmai anyagok beszerzése (K311)</t>
  </si>
  <si>
    <t>ebből: táppénz hozzájárulás (K2)</t>
  </si>
  <si>
    <t>Választott tisztségviselők juttatásai (K121)</t>
  </si>
  <si>
    <t>16</t>
  </si>
  <si>
    <t>900060 Forgatási és befektetési célú finanszírozási műveletek</t>
  </si>
  <si>
    <t>107060 Egyéb szociális pénzbeli és természetbeni ellátások, támogatások</t>
  </si>
  <si>
    <t>104051 Gyermekvédelmi pénzbeli és természetbeni ellátások</t>
  </si>
  <si>
    <t>085010 Szabadidős tevékenységekkel, sporttal, kultúrával és vallással kapcsolatos alkalmazott kutatás és fejlesztés</t>
  </si>
  <si>
    <t>082092 Közművelődés - hagyományos közösségi kulturális értékek gondozása</t>
  </si>
  <si>
    <t>082091 Közművelődés - közösségi és társadalmi részvétel fejlesztése</t>
  </si>
  <si>
    <t>082044 Könyvtári szolgáltatások</t>
  </si>
  <si>
    <t>082042 Könyvtári állomány gyarapítása, nyilvántartása</t>
  </si>
  <si>
    <t>081045 Szabadidősport- (rekreációs sport-) tevékenység és támogatása</t>
  </si>
  <si>
    <t>074031 Család és nővédelmi egészségügyi gondozás</t>
  </si>
  <si>
    <t>072312 Fogorvosi ügyeleti ellátás</t>
  </si>
  <si>
    <t>066020 Város-, községgazdálkodási egyéb szolgáltatások</t>
  </si>
  <si>
    <t>066010 Zöldterület-kezelés</t>
  </si>
  <si>
    <t>064010 Közvilágítás</t>
  </si>
  <si>
    <t>041237 Közfoglalkoztatási mintaprogram</t>
  </si>
  <si>
    <t>041233 Hosszabb időtartamú közfoglalkoztatás</t>
  </si>
  <si>
    <t>018010 Önkormányzatok elszámolásai a központi költségvetéssel</t>
  </si>
  <si>
    <t>013350 Az önkormányzati vagyonnal való gazdálkodással kapcsolatos feladatok</t>
  </si>
  <si>
    <t>013320 Köztemető-fenntartás és -működtetés</t>
  </si>
  <si>
    <t>011130 Önkormányzatok és önkormányzati hivatalok jogalkotó és általános igazgatási tevékenysége</t>
  </si>
  <si>
    <t>Csávoly Községi Önkormányzat</t>
  </si>
  <si>
    <t>KIADÁSOK KORMÁNYZATI FUNKCIONKÉNT</t>
  </si>
  <si>
    <t>Csávoly Községi Önkormányzat  2018. évi beszámolója</t>
  </si>
  <si>
    <t xml:space="preserve"> 7. melléklet aaz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</si>
</sst>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3" fontId="1" fillId="0" borderId="0" xfId="1" applyNumberFormat="1"/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1" applyFont="1"/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1" fillId="0" borderId="0" xfId="1" applyFont="1"/>
    <xf numFmtId="0" fontId="4" fillId="0" borderId="0" xfId="1" applyFont="1"/>
    <xf numFmtId="0" fontId="1" fillId="0" borderId="0" xfId="1" applyFont="1"/>
    <xf numFmtId="0" fontId="5" fillId="0" borderId="0" xfId="1" applyFont="1" applyAlignment="1">
      <alignment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Font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2">
    <cellStyle name="Normál" xfId="0" builtinId="0"/>
    <cellStyle name="Normál 7 2" xfId="1" xr:uid="{881975AC-6F00-43F0-AAF8-772CEF77D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02C5-7A67-4C9A-AFDA-F4D72455C289}">
  <dimension ref="A1:AG93"/>
  <sheetViews>
    <sheetView tabSelected="1" workbookViewId="0">
      <selection sqref="A1:XFD1048576"/>
    </sheetView>
  </sheetViews>
  <sheetFormatPr defaultRowHeight="12.5" x14ac:dyDescent="0.25"/>
  <cols>
    <col min="1" max="1" width="4.26953125" style="1" customWidth="1"/>
    <col min="2" max="2" width="73.81640625" style="1" customWidth="1"/>
    <col min="3" max="3" width="19" style="2" customWidth="1"/>
    <col min="4" max="4" width="15.7265625" style="1" customWidth="1"/>
    <col min="5" max="5" width="14.54296875" style="1" customWidth="1"/>
    <col min="6" max="6" width="15.7265625" style="1" customWidth="1"/>
    <col min="7" max="7" width="14.81640625" style="1" customWidth="1"/>
    <col min="8" max="8" width="13.26953125" style="1" customWidth="1"/>
    <col min="9" max="9" width="15.54296875" style="1" customWidth="1"/>
    <col min="10" max="10" width="14.81640625" style="1" customWidth="1"/>
    <col min="11" max="11" width="12.81640625" style="1" customWidth="1"/>
    <col min="12" max="12" width="11.81640625" style="1" customWidth="1"/>
    <col min="13" max="13" width="13.1796875" style="1" customWidth="1"/>
    <col min="14" max="14" width="14.26953125" style="1" customWidth="1"/>
    <col min="15" max="15" width="11.453125" style="1" customWidth="1"/>
    <col min="16" max="16" width="12" style="1" customWidth="1"/>
    <col min="17" max="17" width="12.7265625" style="1" customWidth="1"/>
    <col min="18" max="18" width="13.453125" style="1" customWidth="1"/>
    <col min="19" max="19" width="12.54296875" style="1" customWidth="1"/>
    <col min="20" max="20" width="12.7265625" style="1" customWidth="1"/>
    <col min="21" max="21" width="13" style="1" customWidth="1"/>
    <col min="22" max="22" width="12.54296875" style="1" customWidth="1"/>
    <col min="23" max="23" width="13.26953125" style="1" customWidth="1"/>
    <col min="24" max="24" width="12.81640625" style="1" customWidth="1"/>
    <col min="25" max="31" width="10.7265625" style="1" customWidth="1"/>
    <col min="32" max="277" width="8.7265625" style="1"/>
    <col min="278" max="278" width="4.26953125" style="1" customWidth="1"/>
    <col min="279" max="279" width="73.81640625" style="1" customWidth="1"/>
    <col min="280" max="280" width="7" style="1" customWidth="1"/>
    <col min="281" max="281" width="12" style="1" customWidth="1"/>
    <col min="282" max="286" width="17.7265625" style="1" customWidth="1"/>
    <col min="287" max="533" width="8.7265625" style="1"/>
    <col min="534" max="534" width="4.26953125" style="1" customWidth="1"/>
    <col min="535" max="535" width="73.81640625" style="1" customWidth="1"/>
    <col min="536" max="536" width="7" style="1" customWidth="1"/>
    <col min="537" max="537" width="12" style="1" customWidth="1"/>
    <col min="538" max="542" width="17.7265625" style="1" customWidth="1"/>
    <col min="543" max="789" width="8.7265625" style="1"/>
    <col min="790" max="790" width="4.26953125" style="1" customWidth="1"/>
    <col min="791" max="791" width="73.81640625" style="1" customWidth="1"/>
    <col min="792" max="792" width="7" style="1" customWidth="1"/>
    <col min="793" max="793" width="12" style="1" customWidth="1"/>
    <col min="794" max="798" width="17.7265625" style="1" customWidth="1"/>
    <col min="799" max="1045" width="8.7265625" style="1"/>
    <col min="1046" max="1046" width="4.26953125" style="1" customWidth="1"/>
    <col min="1047" max="1047" width="73.81640625" style="1" customWidth="1"/>
    <col min="1048" max="1048" width="7" style="1" customWidth="1"/>
    <col min="1049" max="1049" width="12" style="1" customWidth="1"/>
    <col min="1050" max="1054" width="17.7265625" style="1" customWidth="1"/>
    <col min="1055" max="1301" width="8.7265625" style="1"/>
    <col min="1302" max="1302" width="4.26953125" style="1" customWidth="1"/>
    <col min="1303" max="1303" width="73.81640625" style="1" customWidth="1"/>
    <col min="1304" max="1304" width="7" style="1" customWidth="1"/>
    <col min="1305" max="1305" width="12" style="1" customWidth="1"/>
    <col min="1306" max="1310" width="17.7265625" style="1" customWidth="1"/>
    <col min="1311" max="1557" width="8.7265625" style="1"/>
    <col min="1558" max="1558" width="4.26953125" style="1" customWidth="1"/>
    <col min="1559" max="1559" width="73.81640625" style="1" customWidth="1"/>
    <col min="1560" max="1560" width="7" style="1" customWidth="1"/>
    <col min="1561" max="1561" width="12" style="1" customWidth="1"/>
    <col min="1562" max="1566" width="17.7265625" style="1" customWidth="1"/>
    <col min="1567" max="1813" width="8.7265625" style="1"/>
    <col min="1814" max="1814" width="4.26953125" style="1" customWidth="1"/>
    <col min="1815" max="1815" width="73.81640625" style="1" customWidth="1"/>
    <col min="1816" max="1816" width="7" style="1" customWidth="1"/>
    <col min="1817" max="1817" width="12" style="1" customWidth="1"/>
    <col min="1818" max="1822" width="17.7265625" style="1" customWidth="1"/>
    <col min="1823" max="2069" width="8.7265625" style="1"/>
    <col min="2070" max="2070" width="4.26953125" style="1" customWidth="1"/>
    <col min="2071" max="2071" width="73.81640625" style="1" customWidth="1"/>
    <col min="2072" max="2072" width="7" style="1" customWidth="1"/>
    <col min="2073" max="2073" width="12" style="1" customWidth="1"/>
    <col min="2074" max="2078" width="17.7265625" style="1" customWidth="1"/>
    <col min="2079" max="2325" width="8.7265625" style="1"/>
    <col min="2326" max="2326" width="4.26953125" style="1" customWidth="1"/>
    <col min="2327" max="2327" width="73.81640625" style="1" customWidth="1"/>
    <col min="2328" max="2328" width="7" style="1" customWidth="1"/>
    <col min="2329" max="2329" width="12" style="1" customWidth="1"/>
    <col min="2330" max="2334" width="17.7265625" style="1" customWidth="1"/>
    <col min="2335" max="2581" width="8.7265625" style="1"/>
    <col min="2582" max="2582" width="4.26953125" style="1" customWidth="1"/>
    <col min="2583" max="2583" width="73.81640625" style="1" customWidth="1"/>
    <col min="2584" max="2584" width="7" style="1" customWidth="1"/>
    <col min="2585" max="2585" width="12" style="1" customWidth="1"/>
    <col min="2586" max="2590" width="17.7265625" style="1" customWidth="1"/>
    <col min="2591" max="2837" width="8.7265625" style="1"/>
    <col min="2838" max="2838" width="4.26953125" style="1" customWidth="1"/>
    <col min="2839" max="2839" width="73.81640625" style="1" customWidth="1"/>
    <col min="2840" max="2840" width="7" style="1" customWidth="1"/>
    <col min="2841" max="2841" width="12" style="1" customWidth="1"/>
    <col min="2842" max="2846" width="17.7265625" style="1" customWidth="1"/>
    <col min="2847" max="3093" width="8.7265625" style="1"/>
    <col min="3094" max="3094" width="4.26953125" style="1" customWidth="1"/>
    <col min="3095" max="3095" width="73.81640625" style="1" customWidth="1"/>
    <col min="3096" max="3096" width="7" style="1" customWidth="1"/>
    <col min="3097" max="3097" width="12" style="1" customWidth="1"/>
    <col min="3098" max="3102" width="17.7265625" style="1" customWidth="1"/>
    <col min="3103" max="3349" width="8.7265625" style="1"/>
    <col min="3350" max="3350" width="4.26953125" style="1" customWidth="1"/>
    <col min="3351" max="3351" width="73.81640625" style="1" customWidth="1"/>
    <col min="3352" max="3352" width="7" style="1" customWidth="1"/>
    <col min="3353" max="3353" width="12" style="1" customWidth="1"/>
    <col min="3354" max="3358" width="17.7265625" style="1" customWidth="1"/>
    <col min="3359" max="3605" width="8.7265625" style="1"/>
    <col min="3606" max="3606" width="4.26953125" style="1" customWidth="1"/>
    <col min="3607" max="3607" width="73.81640625" style="1" customWidth="1"/>
    <col min="3608" max="3608" width="7" style="1" customWidth="1"/>
    <col min="3609" max="3609" width="12" style="1" customWidth="1"/>
    <col min="3610" max="3614" width="17.7265625" style="1" customWidth="1"/>
    <col min="3615" max="3861" width="8.7265625" style="1"/>
    <col min="3862" max="3862" width="4.26953125" style="1" customWidth="1"/>
    <col min="3863" max="3863" width="73.81640625" style="1" customWidth="1"/>
    <col min="3864" max="3864" width="7" style="1" customWidth="1"/>
    <col min="3865" max="3865" width="12" style="1" customWidth="1"/>
    <col min="3866" max="3870" width="17.7265625" style="1" customWidth="1"/>
    <col min="3871" max="4117" width="8.7265625" style="1"/>
    <col min="4118" max="4118" width="4.26953125" style="1" customWidth="1"/>
    <col min="4119" max="4119" width="73.81640625" style="1" customWidth="1"/>
    <col min="4120" max="4120" width="7" style="1" customWidth="1"/>
    <col min="4121" max="4121" width="12" style="1" customWidth="1"/>
    <col min="4122" max="4126" width="17.7265625" style="1" customWidth="1"/>
    <col min="4127" max="4373" width="8.7265625" style="1"/>
    <col min="4374" max="4374" width="4.26953125" style="1" customWidth="1"/>
    <col min="4375" max="4375" width="73.81640625" style="1" customWidth="1"/>
    <col min="4376" max="4376" width="7" style="1" customWidth="1"/>
    <col min="4377" max="4377" width="12" style="1" customWidth="1"/>
    <col min="4378" max="4382" width="17.7265625" style="1" customWidth="1"/>
    <col min="4383" max="4629" width="8.7265625" style="1"/>
    <col min="4630" max="4630" width="4.26953125" style="1" customWidth="1"/>
    <col min="4631" max="4631" width="73.81640625" style="1" customWidth="1"/>
    <col min="4632" max="4632" width="7" style="1" customWidth="1"/>
    <col min="4633" max="4633" width="12" style="1" customWidth="1"/>
    <col min="4634" max="4638" width="17.7265625" style="1" customWidth="1"/>
    <col min="4639" max="4885" width="8.7265625" style="1"/>
    <col min="4886" max="4886" width="4.26953125" style="1" customWidth="1"/>
    <col min="4887" max="4887" width="73.81640625" style="1" customWidth="1"/>
    <col min="4888" max="4888" width="7" style="1" customWidth="1"/>
    <col min="4889" max="4889" width="12" style="1" customWidth="1"/>
    <col min="4890" max="4894" width="17.7265625" style="1" customWidth="1"/>
    <col min="4895" max="5141" width="8.7265625" style="1"/>
    <col min="5142" max="5142" width="4.26953125" style="1" customWidth="1"/>
    <col min="5143" max="5143" width="73.81640625" style="1" customWidth="1"/>
    <col min="5144" max="5144" width="7" style="1" customWidth="1"/>
    <col min="5145" max="5145" width="12" style="1" customWidth="1"/>
    <col min="5146" max="5150" width="17.7265625" style="1" customWidth="1"/>
    <col min="5151" max="5397" width="8.7265625" style="1"/>
    <col min="5398" max="5398" width="4.26953125" style="1" customWidth="1"/>
    <col min="5399" max="5399" width="73.81640625" style="1" customWidth="1"/>
    <col min="5400" max="5400" width="7" style="1" customWidth="1"/>
    <col min="5401" max="5401" width="12" style="1" customWidth="1"/>
    <col min="5402" max="5406" width="17.7265625" style="1" customWidth="1"/>
    <col min="5407" max="5653" width="8.7265625" style="1"/>
    <col min="5654" max="5654" width="4.26953125" style="1" customWidth="1"/>
    <col min="5655" max="5655" width="73.81640625" style="1" customWidth="1"/>
    <col min="5656" max="5656" width="7" style="1" customWidth="1"/>
    <col min="5657" max="5657" width="12" style="1" customWidth="1"/>
    <col min="5658" max="5662" width="17.7265625" style="1" customWidth="1"/>
    <col min="5663" max="5909" width="8.7265625" style="1"/>
    <col min="5910" max="5910" width="4.26953125" style="1" customWidth="1"/>
    <col min="5911" max="5911" width="73.81640625" style="1" customWidth="1"/>
    <col min="5912" max="5912" width="7" style="1" customWidth="1"/>
    <col min="5913" max="5913" width="12" style="1" customWidth="1"/>
    <col min="5914" max="5918" width="17.7265625" style="1" customWidth="1"/>
    <col min="5919" max="6165" width="8.7265625" style="1"/>
    <col min="6166" max="6166" width="4.26953125" style="1" customWidth="1"/>
    <col min="6167" max="6167" width="73.81640625" style="1" customWidth="1"/>
    <col min="6168" max="6168" width="7" style="1" customWidth="1"/>
    <col min="6169" max="6169" width="12" style="1" customWidth="1"/>
    <col min="6170" max="6174" width="17.7265625" style="1" customWidth="1"/>
    <col min="6175" max="6421" width="8.7265625" style="1"/>
    <col min="6422" max="6422" width="4.26953125" style="1" customWidth="1"/>
    <col min="6423" max="6423" width="73.81640625" style="1" customWidth="1"/>
    <col min="6424" max="6424" width="7" style="1" customWidth="1"/>
    <col min="6425" max="6425" width="12" style="1" customWidth="1"/>
    <col min="6426" max="6430" width="17.7265625" style="1" customWidth="1"/>
    <col min="6431" max="6677" width="8.7265625" style="1"/>
    <col min="6678" max="6678" width="4.26953125" style="1" customWidth="1"/>
    <col min="6679" max="6679" width="73.81640625" style="1" customWidth="1"/>
    <col min="6680" max="6680" width="7" style="1" customWidth="1"/>
    <col min="6681" max="6681" width="12" style="1" customWidth="1"/>
    <col min="6682" max="6686" width="17.7265625" style="1" customWidth="1"/>
    <col min="6687" max="6933" width="8.7265625" style="1"/>
    <col min="6934" max="6934" width="4.26953125" style="1" customWidth="1"/>
    <col min="6935" max="6935" width="73.81640625" style="1" customWidth="1"/>
    <col min="6936" max="6936" width="7" style="1" customWidth="1"/>
    <col min="6937" max="6937" width="12" style="1" customWidth="1"/>
    <col min="6938" max="6942" width="17.7265625" style="1" customWidth="1"/>
    <col min="6943" max="7189" width="8.7265625" style="1"/>
    <col min="7190" max="7190" width="4.26953125" style="1" customWidth="1"/>
    <col min="7191" max="7191" width="73.81640625" style="1" customWidth="1"/>
    <col min="7192" max="7192" width="7" style="1" customWidth="1"/>
    <col min="7193" max="7193" width="12" style="1" customWidth="1"/>
    <col min="7194" max="7198" width="17.7265625" style="1" customWidth="1"/>
    <col min="7199" max="7445" width="8.7265625" style="1"/>
    <col min="7446" max="7446" width="4.26953125" style="1" customWidth="1"/>
    <col min="7447" max="7447" width="73.81640625" style="1" customWidth="1"/>
    <col min="7448" max="7448" width="7" style="1" customWidth="1"/>
    <col min="7449" max="7449" width="12" style="1" customWidth="1"/>
    <col min="7450" max="7454" width="17.7265625" style="1" customWidth="1"/>
    <col min="7455" max="7701" width="8.7265625" style="1"/>
    <col min="7702" max="7702" width="4.26953125" style="1" customWidth="1"/>
    <col min="7703" max="7703" width="73.81640625" style="1" customWidth="1"/>
    <col min="7704" max="7704" width="7" style="1" customWidth="1"/>
    <col min="7705" max="7705" width="12" style="1" customWidth="1"/>
    <col min="7706" max="7710" width="17.7265625" style="1" customWidth="1"/>
    <col min="7711" max="7957" width="8.7265625" style="1"/>
    <col min="7958" max="7958" width="4.26953125" style="1" customWidth="1"/>
    <col min="7959" max="7959" width="73.81640625" style="1" customWidth="1"/>
    <col min="7960" max="7960" width="7" style="1" customWidth="1"/>
    <col min="7961" max="7961" width="12" style="1" customWidth="1"/>
    <col min="7962" max="7966" width="17.7265625" style="1" customWidth="1"/>
    <col min="7967" max="8213" width="8.7265625" style="1"/>
    <col min="8214" max="8214" width="4.26953125" style="1" customWidth="1"/>
    <col min="8215" max="8215" width="73.81640625" style="1" customWidth="1"/>
    <col min="8216" max="8216" width="7" style="1" customWidth="1"/>
    <col min="8217" max="8217" width="12" style="1" customWidth="1"/>
    <col min="8218" max="8222" width="17.7265625" style="1" customWidth="1"/>
    <col min="8223" max="8469" width="8.7265625" style="1"/>
    <col min="8470" max="8470" width="4.26953125" style="1" customWidth="1"/>
    <col min="8471" max="8471" width="73.81640625" style="1" customWidth="1"/>
    <col min="8472" max="8472" width="7" style="1" customWidth="1"/>
    <col min="8473" max="8473" width="12" style="1" customWidth="1"/>
    <col min="8474" max="8478" width="17.7265625" style="1" customWidth="1"/>
    <col min="8479" max="8725" width="8.7265625" style="1"/>
    <col min="8726" max="8726" width="4.26953125" style="1" customWidth="1"/>
    <col min="8727" max="8727" width="73.81640625" style="1" customWidth="1"/>
    <col min="8728" max="8728" width="7" style="1" customWidth="1"/>
    <col min="8729" max="8729" width="12" style="1" customWidth="1"/>
    <col min="8730" max="8734" width="17.7265625" style="1" customWidth="1"/>
    <col min="8735" max="8981" width="8.7265625" style="1"/>
    <col min="8982" max="8982" width="4.26953125" style="1" customWidth="1"/>
    <col min="8983" max="8983" width="73.81640625" style="1" customWidth="1"/>
    <col min="8984" max="8984" width="7" style="1" customWidth="1"/>
    <col min="8985" max="8985" width="12" style="1" customWidth="1"/>
    <col min="8986" max="8990" width="17.7265625" style="1" customWidth="1"/>
    <col min="8991" max="9237" width="8.7265625" style="1"/>
    <col min="9238" max="9238" width="4.26953125" style="1" customWidth="1"/>
    <col min="9239" max="9239" width="73.81640625" style="1" customWidth="1"/>
    <col min="9240" max="9240" width="7" style="1" customWidth="1"/>
    <col min="9241" max="9241" width="12" style="1" customWidth="1"/>
    <col min="9242" max="9246" width="17.7265625" style="1" customWidth="1"/>
    <col min="9247" max="9493" width="8.7265625" style="1"/>
    <col min="9494" max="9494" width="4.26953125" style="1" customWidth="1"/>
    <col min="9495" max="9495" width="73.81640625" style="1" customWidth="1"/>
    <col min="9496" max="9496" width="7" style="1" customWidth="1"/>
    <col min="9497" max="9497" width="12" style="1" customWidth="1"/>
    <col min="9498" max="9502" width="17.7265625" style="1" customWidth="1"/>
    <col min="9503" max="9749" width="8.7265625" style="1"/>
    <col min="9750" max="9750" width="4.26953125" style="1" customWidth="1"/>
    <col min="9751" max="9751" width="73.81640625" style="1" customWidth="1"/>
    <col min="9752" max="9752" width="7" style="1" customWidth="1"/>
    <col min="9753" max="9753" width="12" style="1" customWidth="1"/>
    <col min="9754" max="9758" width="17.7265625" style="1" customWidth="1"/>
    <col min="9759" max="10005" width="8.7265625" style="1"/>
    <col min="10006" max="10006" width="4.26953125" style="1" customWidth="1"/>
    <col min="10007" max="10007" width="73.81640625" style="1" customWidth="1"/>
    <col min="10008" max="10008" width="7" style="1" customWidth="1"/>
    <col min="10009" max="10009" width="12" style="1" customWidth="1"/>
    <col min="10010" max="10014" width="17.7265625" style="1" customWidth="1"/>
    <col min="10015" max="10261" width="8.7265625" style="1"/>
    <col min="10262" max="10262" width="4.26953125" style="1" customWidth="1"/>
    <col min="10263" max="10263" width="73.81640625" style="1" customWidth="1"/>
    <col min="10264" max="10264" width="7" style="1" customWidth="1"/>
    <col min="10265" max="10265" width="12" style="1" customWidth="1"/>
    <col min="10266" max="10270" width="17.7265625" style="1" customWidth="1"/>
    <col min="10271" max="10517" width="8.7265625" style="1"/>
    <col min="10518" max="10518" width="4.26953125" style="1" customWidth="1"/>
    <col min="10519" max="10519" width="73.81640625" style="1" customWidth="1"/>
    <col min="10520" max="10520" width="7" style="1" customWidth="1"/>
    <col min="10521" max="10521" width="12" style="1" customWidth="1"/>
    <col min="10522" max="10526" width="17.7265625" style="1" customWidth="1"/>
    <col min="10527" max="10773" width="8.7265625" style="1"/>
    <col min="10774" max="10774" width="4.26953125" style="1" customWidth="1"/>
    <col min="10775" max="10775" width="73.81640625" style="1" customWidth="1"/>
    <col min="10776" max="10776" width="7" style="1" customWidth="1"/>
    <col min="10777" max="10777" width="12" style="1" customWidth="1"/>
    <col min="10778" max="10782" width="17.7265625" style="1" customWidth="1"/>
    <col min="10783" max="11029" width="8.7265625" style="1"/>
    <col min="11030" max="11030" width="4.26953125" style="1" customWidth="1"/>
    <col min="11031" max="11031" width="73.81640625" style="1" customWidth="1"/>
    <col min="11032" max="11032" width="7" style="1" customWidth="1"/>
    <col min="11033" max="11033" width="12" style="1" customWidth="1"/>
    <col min="11034" max="11038" width="17.7265625" style="1" customWidth="1"/>
    <col min="11039" max="11285" width="8.7265625" style="1"/>
    <col min="11286" max="11286" width="4.26953125" style="1" customWidth="1"/>
    <col min="11287" max="11287" width="73.81640625" style="1" customWidth="1"/>
    <col min="11288" max="11288" width="7" style="1" customWidth="1"/>
    <col min="11289" max="11289" width="12" style="1" customWidth="1"/>
    <col min="11290" max="11294" width="17.7265625" style="1" customWidth="1"/>
    <col min="11295" max="11541" width="8.7265625" style="1"/>
    <col min="11542" max="11542" width="4.26953125" style="1" customWidth="1"/>
    <col min="11543" max="11543" width="73.81640625" style="1" customWidth="1"/>
    <col min="11544" max="11544" width="7" style="1" customWidth="1"/>
    <col min="11545" max="11545" width="12" style="1" customWidth="1"/>
    <col min="11546" max="11550" width="17.7265625" style="1" customWidth="1"/>
    <col min="11551" max="11797" width="8.7265625" style="1"/>
    <col min="11798" max="11798" width="4.26953125" style="1" customWidth="1"/>
    <col min="11799" max="11799" width="73.81640625" style="1" customWidth="1"/>
    <col min="11800" max="11800" width="7" style="1" customWidth="1"/>
    <col min="11801" max="11801" width="12" style="1" customWidth="1"/>
    <col min="11802" max="11806" width="17.7265625" style="1" customWidth="1"/>
    <col min="11807" max="12053" width="8.7265625" style="1"/>
    <col min="12054" max="12054" width="4.26953125" style="1" customWidth="1"/>
    <col min="12055" max="12055" width="73.81640625" style="1" customWidth="1"/>
    <col min="12056" max="12056" width="7" style="1" customWidth="1"/>
    <col min="12057" max="12057" width="12" style="1" customWidth="1"/>
    <col min="12058" max="12062" width="17.7265625" style="1" customWidth="1"/>
    <col min="12063" max="12309" width="8.7265625" style="1"/>
    <col min="12310" max="12310" width="4.26953125" style="1" customWidth="1"/>
    <col min="12311" max="12311" width="73.81640625" style="1" customWidth="1"/>
    <col min="12312" max="12312" width="7" style="1" customWidth="1"/>
    <col min="12313" max="12313" width="12" style="1" customWidth="1"/>
    <col min="12314" max="12318" width="17.7265625" style="1" customWidth="1"/>
    <col min="12319" max="12565" width="8.7265625" style="1"/>
    <col min="12566" max="12566" width="4.26953125" style="1" customWidth="1"/>
    <col min="12567" max="12567" width="73.81640625" style="1" customWidth="1"/>
    <col min="12568" max="12568" width="7" style="1" customWidth="1"/>
    <col min="12569" max="12569" width="12" style="1" customWidth="1"/>
    <col min="12570" max="12574" width="17.7265625" style="1" customWidth="1"/>
    <col min="12575" max="12821" width="8.7265625" style="1"/>
    <col min="12822" max="12822" width="4.26953125" style="1" customWidth="1"/>
    <col min="12823" max="12823" width="73.81640625" style="1" customWidth="1"/>
    <col min="12824" max="12824" width="7" style="1" customWidth="1"/>
    <col min="12825" max="12825" width="12" style="1" customWidth="1"/>
    <col min="12826" max="12830" width="17.7265625" style="1" customWidth="1"/>
    <col min="12831" max="13077" width="8.7265625" style="1"/>
    <col min="13078" max="13078" width="4.26953125" style="1" customWidth="1"/>
    <col min="13079" max="13079" width="73.81640625" style="1" customWidth="1"/>
    <col min="13080" max="13080" width="7" style="1" customWidth="1"/>
    <col min="13081" max="13081" width="12" style="1" customWidth="1"/>
    <col min="13082" max="13086" width="17.7265625" style="1" customWidth="1"/>
    <col min="13087" max="13333" width="8.7265625" style="1"/>
    <col min="13334" max="13334" width="4.26953125" style="1" customWidth="1"/>
    <col min="13335" max="13335" width="73.81640625" style="1" customWidth="1"/>
    <col min="13336" max="13336" width="7" style="1" customWidth="1"/>
    <col min="13337" max="13337" width="12" style="1" customWidth="1"/>
    <col min="13338" max="13342" width="17.7265625" style="1" customWidth="1"/>
    <col min="13343" max="13589" width="8.7265625" style="1"/>
    <col min="13590" max="13590" width="4.26953125" style="1" customWidth="1"/>
    <col min="13591" max="13591" width="73.81640625" style="1" customWidth="1"/>
    <col min="13592" max="13592" width="7" style="1" customWidth="1"/>
    <col min="13593" max="13593" width="12" style="1" customWidth="1"/>
    <col min="13594" max="13598" width="17.7265625" style="1" customWidth="1"/>
    <col min="13599" max="13845" width="8.7265625" style="1"/>
    <col min="13846" max="13846" width="4.26953125" style="1" customWidth="1"/>
    <col min="13847" max="13847" width="73.81640625" style="1" customWidth="1"/>
    <col min="13848" max="13848" width="7" style="1" customWidth="1"/>
    <col min="13849" max="13849" width="12" style="1" customWidth="1"/>
    <col min="13850" max="13854" width="17.7265625" style="1" customWidth="1"/>
    <col min="13855" max="14101" width="8.7265625" style="1"/>
    <col min="14102" max="14102" width="4.26953125" style="1" customWidth="1"/>
    <col min="14103" max="14103" width="73.81640625" style="1" customWidth="1"/>
    <col min="14104" max="14104" width="7" style="1" customWidth="1"/>
    <col min="14105" max="14105" width="12" style="1" customWidth="1"/>
    <col min="14106" max="14110" width="17.7265625" style="1" customWidth="1"/>
    <col min="14111" max="14357" width="8.7265625" style="1"/>
    <col min="14358" max="14358" width="4.26953125" style="1" customWidth="1"/>
    <col min="14359" max="14359" width="73.81640625" style="1" customWidth="1"/>
    <col min="14360" max="14360" width="7" style="1" customWidth="1"/>
    <col min="14361" max="14361" width="12" style="1" customWidth="1"/>
    <col min="14362" max="14366" width="17.7265625" style="1" customWidth="1"/>
    <col min="14367" max="14613" width="8.7265625" style="1"/>
    <col min="14614" max="14614" width="4.26953125" style="1" customWidth="1"/>
    <col min="14615" max="14615" width="73.81640625" style="1" customWidth="1"/>
    <col min="14616" max="14616" width="7" style="1" customWidth="1"/>
    <col min="14617" max="14617" width="12" style="1" customWidth="1"/>
    <col min="14618" max="14622" width="17.7265625" style="1" customWidth="1"/>
    <col min="14623" max="14869" width="8.7265625" style="1"/>
    <col min="14870" max="14870" width="4.26953125" style="1" customWidth="1"/>
    <col min="14871" max="14871" width="73.81640625" style="1" customWidth="1"/>
    <col min="14872" max="14872" width="7" style="1" customWidth="1"/>
    <col min="14873" max="14873" width="12" style="1" customWidth="1"/>
    <col min="14874" max="14878" width="17.7265625" style="1" customWidth="1"/>
    <col min="14879" max="15125" width="8.7265625" style="1"/>
    <col min="15126" max="15126" width="4.26953125" style="1" customWidth="1"/>
    <col min="15127" max="15127" width="73.81640625" style="1" customWidth="1"/>
    <col min="15128" max="15128" width="7" style="1" customWidth="1"/>
    <col min="15129" max="15129" width="12" style="1" customWidth="1"/>
    <col min="15130" max="15134" width="17.7265625" style="1" customWidth="1"/>
    <col min="15135" max="15381" width="8.7265625" style="1"/>
    <col min="15382" max="15382" width="4.26953125" style="1" customWidth="1"/>
    <col min="15383" max="15383" width="73.81640625" style="1" customWidth="1"/>
    <col min="15384" max="15384" width="7" style="1" customWidth="1"/>
    <col min="15385" max="15385" width="12" style="1" customWidth="1"/>
    <col min="15386" max="15390" width="17.7265625" style="1" customWidth="1"/>
    <col min="15391" max="15637" width="8.7265625" style="1"/>
    <col min="15638" max="15638" width="4.26953125" style="1" customWidth="1"/>
    <col min="15639" max="15639" width="73.81640625" style="1" customWidth="1"/>
    <col min="15640" max="15640" width="7" style="1" customWidth="1"/>
    <col min="15641" max="15641" width="12" style="1" customWidth="1"/>
    <col min="15642" max="15646" width="17.7265625" style="1" customWidth="1"/>
    <col min="15647" max="15893" width="8.7265625" style="1"/>
    <col min="15894" max="15894" width="4.26953125" style="1" customWidth="1"/>
    <col min="15895" max="15895" width="73.81640625" style="1" customWidth="1"/>
    <col min="15896" max="15896" width="7" style="1" customWidth="1"/>
    <col min="15897" max="15897" width="12" style="1" customWidth="1"/>
    <col min="15898" max="15902" width="17.7265625" style="1" customWidth="1"/>
    <col min="15903" max="16149" width="8.7265625" style="1"/>
    <col min="16150" max="16150" width="4.26953125" style="1" customWidth="1"/>
    <col min="16151" max="16151" width="73.81640625" style="1" customWidth="1"/>
    <col min="16152" max="16152" width="7" style="1" customWidth="1"/>
    <col min="16153" max="16153" width="12" style="1" customWidth="1"/>
    <col min="16154" max="16158" width="17.7265625" style="1" customWidth="1"/>
    <col min="16159" max="16384" width="8.7265625" style="1"/>
  </cols>
  <sheetData>
    <row r="1" spans="1:33" x14ac:dyDescent="0.25">
      <c r="A1" s="14" t="s">
        <v>110</v>
      </c>
      <c r="B1" s="14"/>
      <c r="C1" s="14"/>
    </row>
    <row r="3" spans="1:33" s="16" customFormat="1" ht="13" x14ac:dyDescent="0.25">
      <c r="A3" s="22" t="s">
        <v>109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3" s="16" customFormat="1" ht="13" x14ac:dyDescent="0.25">
      <c r="A4" s="21"/>
      <c r="B4" s="21"/>
      <c r="C4" s="21"/>
      <c r="D4" s="20"/>
    </row>
    <row r="5" spans="1:33" s="16" customFormat="1" ht="13" x14ac:dyDescent="0.25">
      <c r="A5" s="19" t="s">
        <v>108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3" s="16" customFormat="1" ht="14.5" x14ac:dyDescent="0.35">
      <c r="A6" s="13" t="s">
        <v>107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"/>
      <c r="Z6" s="1"/>
      <c r="AA6" s="1"/>
      <c r="AB6" s="1"/>
      <c r="AC6" s="1"/>
      <c r="AD6" s="1"/>
      <c r="AE6" s="1"/>
    </row>
    <row r="7" spans="1:33" s="17" customFormat="1" ht="170.5" x14ac:dyDescent="0.25">
      <c r="A7" s="11" t="s">
        <v>48</v>
      </c>
      <c r="B7" s="11" t="s">
        <v>47</v>
      </c>
      <c r="C7" s="11" t="s">
        <v>46</v>
      </c>
      <c r="D7" s="11" t="s">
        <v>106</v>
      </c>
      <c r="E7" s="11" t="s">
        <v>105</v>
      </c>
      <c r="F7" s="11" t="s">
        <v>104</v>
      </c>
      <c r="G7" s="11" t="s">
        <v>103</v>
      </c>
      <c r="H7" s="11" t="s">
        <v>45</v>
      </c>
      <c r="I7" s="11" t="s">
        <v>102</v>
      </c>
      <c r="J7" s="11" t="s">
        <v>101</v>
      </c>
      <c r="K7" s="11" t="s">
        <v>100</v>
      </c>
      <c r="L7" s="11" t="s">
        <v>99</v>
      </c>
      <c r="M7" s="11" t="s">
        <v>98</v>
      </c>
      <c r="N7" s="11" t="s">
        <v>97</v>
      </c>
      <c r="O7" s="11" t="s">
        <v>96</v>
      </c>
      <c r="P7" s="11" t="s">
        <v>95</v>
      </c>
      <c r="Q7" s="11" t="s">
        <v>94</v>
      </c>
      <c r="R7" s="11" t="s">
        <v>93</v>
      </c>
      <c r="S7" s="11" t="s">
        <v>92</v>
      </c>
      <c r="T7" s="11" t="s">
        <v>91</v>
      </c>
      <c r="U7" s="11" t="s">
        <v>90</v>
      </c>
      <c r="V7" s="11" t="s">
        <v>89</v>
      </c>
      <c r="W7" s="11" t="s">
        <v>88</v>
      </c>
      <c r="X7" s="11" t="s">
        <v>87</v>
      </c>
      <c r="Y7" s="1"/>
      <c r="Z7" s="1"/>
      <c r="AA7" s="1"/>
      <c r="AB7" s="1"/>
      <c r="AC7" s="1"/>
      <c r="AD7" s="1"/>
      <c r="AE7" s="1"/>
      <c r="AF7" s="18"/>
      <c r="AG7" s="18"/>
    </row>
    <row r="8" spans="1:33" x14ac:dyDescent="0.25">
      <c r="A8" s="5" t="s">
        <v>37</v>
      </c>
      <c r="B8" s="4" t="s">
        <v>36</v>
      </c>
      <c r="C8" s="3">
        <v>93311135</v>
      </c>
      <c r="D8" s="3">
        <v>4843210</v>
      </c>
      <c r="E8" s="3">
        <v>2146500</v>
      </c>
      <c r="F8" s="3">
        <v>0</v>
      </c>
      <c r="G8" s="3">
        <v>0</v>
      </c>
      <c r="H8" s="3">
        <v>0</v>
      </c>
      <c r="I8" s="3"/>
      <c r="J8" s="3">
        <v>73425160</v>
      </c>
      <c r="K8" s="3">
        <v>0</v>
      </c>
      <c r="L8" s="3">
        <v>2265000</v>
      </c>
      <c r="M8" s="3">
        <v>2146500</v>
      </c>
      <c r="N8" s="3">
        <v>0</v>
      </c>
      <c r="O8" s="3">
        <v>3610665</v>
      </c>
      <c r="P8" s="3">
        <v>0</v>
      </c>
      <c r="Q8" s="3">
        <v>0</v>
      </c>
      <c r="R8" s="3">
        <v>2384100</v>
      </c>
      <c r="S8" s="3">
        <v>2490000</v>
      </c>
      <c r="T8" s="3">
        <v>0</v>
      </c>
      <c r="U8" s="3">
        <v>0</v>
      </c>
      <c r="V8" s="3">
        <v>0</v>
      </c>
      <c r="W8" s="3">
        <v>0</v>
      </c>
      <c r="X8" s="3">
        <v>0</v>
      </c>
    </row>
    <row r="9" spans="1:33" x14ac:dyDescent="0.25">
      <c r="A9" s="5" t="s">
        <v>34</v>
      </c>
      <c r="B9" s="4" t="s">
        <v>33</v>
      </c>
      <c r="C9" s="3">
        <v>196000</v>
      </c>
      <c r="D9" s="3">
        <v>4000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192000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1:33" x14ac:dyDescent="0.25">
      <c r="A10" s="5">
        <v>9</v>
      </c>
      <c r="B10" s="4" t="s">
        <v>31</v>
      </c>
      <c r="C10" s="3">
        <v>315400</v>
      </c>
      <c r="D10" s="3">
        <v>9000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56400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250000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</row>
    <row r="11" spans="1:33" x14ac:dyDescent="0.25">
      <c r="A11" s="5" t="s">
        <v>30</v>
      </c>
      <c r="B11" s="4" t="s">
        <v>29</v>
      </c>
      <c r="C11" s="3">
        <v>963766</v>
      </c>
      <c r="D11" s="3">
        <v>521970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383896</v>
      </c>
      <c r="K11" s="3">
        <v>0</v>
      </c>
      <c r="L11" s="3">
        <v>0</v>
      </c>
      <c r="M11" s="3">
        <v>0</v>
      </c>
      <c r="N11" s="3">
        <v>0</v>
      </c>
      <c r="O11" s="3">
        <v>13700</v>
      </c>
      <c r="P11" s="3">
        <v>0</v>
      </c>
      <c r="Q11" s="3">
        <v>0</v>
      </c>
      <c r="R11" s="3">
        <v>44200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15"/>
      <c r="Z11" s="15"/>
      <c r="AA11" s="15"/>
      <c r="AB11" s="15"/>
      <c r="AC11" s="15"/>
      <c r="AD11" s="15"/>
      <c r="AE11" s="15"/>
    </row>
    <row r="12" spans="1:33" s="10" customFormat="1" ht="13" x14ac:dyDescent="0.3">
      <c r="A12" s="9" t="s">
        <v>28</v>
      </c>
      <c r="B12" s="8" t="s">
        <v>27</v>
      </c>
      <c r="C12" s="7">
        <f>SUM(C8:C11)</f>
        <v>94786301</v>
      </c>
      <c r="D12" s="7">
        <f>SUM(D8:D11)</f>
        <v>5378180</v>
      </c>
      <c r="E12" s="7">
        <f>SUM(E8:E11)</f>
        <v>2146500</v>
      </c>
      <c r="F12" s="7">
        <f>SUM(F8:F11)</f>
        <v>0</v>
      </c>
      <c r="G12" s="7">
        <f>SUM(G8:G11)</f>
        <v>0</v>
      </c>
      <c r="H12" s="7">
        <f>SUM(H8:H11)</f>
        <v>0</v>
      </c>
      <c r="I12" s="7">
        <f>SUM(I8:I11)</f>
        <v>0</v>
      </c>
      <c r="J12" s="7">
        <f>SUM(J8:J11)</f>
        <v>74057456</v>
      </c>
      <c r="K12" s="7">
        <f>SUM(K8:K11)</f>
        <v>0</v>
      </c>
      <c r="L12" s="7">
        <f>SUM(L8:L11)</f>
        <v>2265000</v>
      </c>
      <c r="M12" s="7">
        <f>SUM(M8:M11)</f>
        <v>2146500</v>
      </c>
      <c r="N12" s="7">
        <f>SUM(N8:N11)</f>
        <v>0</v>
      </c>
      <c r="O12" s="7">
        <f>SUM(O8:O11)</f>
        <v>3624365</v>
      </c>
      <c r="P12" s="7">
        <f>SUM(P8:P11)</f>
        <v>0</v>
      </c>
      <c r="Q12" s="7">
        <f>SUM(Q8:Q11)</f>
        <v>0</v>
      </c>
      <c r="R12" s="7">
        <f>SUM(R8:R11)</f>
        <v>2428300</v>
      </c>
      <c r="S12" s="7">
        <f>SUM(S8:S11)</f>
        <v>2740000</v>
      </c>
      <c r="T12" s="7">
        <f>SUM(T8:T11)</f>
        <v>0</v>
      </c>
      <c r="U12" s="7">
        <f>SUM(U8:U11)</f>
        <v>0</v>
      </c>
      <c r="V12" s="7">
        <f>SUM(V8:V11)</f>
        <v>0</v>
      </c>
      <c r="W12" s="7">
        <f>SUM(W8:W11)</f>
        <v>0</v>
      </c>
      <c r="X12" s="7">
        <f>SUM(X8:X11)</f>
        <v>0</v>
      </c>
    </row>
    <row r="13" spans="1:33" x14ac:dyDescent="0.25">
      <c r="A13" s="5" t="s">
        <v>86</v>
      </c>
      <c r="B13" s="4" t="s">
        <v>85</v>
      </c>
      <c r="C13" s="3">
        <v>12877599</v>
      </c>
      <c r="D13" s="3">
        <v>12877599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33" ht="25" x14ac:dyDescent="0.25">
      <c r="A14" s="5" t="s">
        <v>26</v>
      </c>
      <c r="B14" s="4" t="s">
        <v>25</v>
      </c>
      <c r="C14" s="3">
        <v>3095450</v>
      </c>
      <c r="D14" s="3">
        <v>3095450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150000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33" x14ac:dyDescent="0.25">
      <c r="A15" s="5" t="s">
        <v>24</v>
      </c>
      <c r="B15" s="4" t="s">
        <v>23</v>
      </c>
      <c r="C15" s="3">
        <v>1457763</v>
      </c>
      <c r="D15" s="3">
        <v>1457763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spans="1:33" s="10" customFormat="1" ht="13" x14ac:dyDescent="0.3">
      <c r="A16" s="9" t="s">
        <v>22</v>
      </c>
      <c r="B16" s="8" t="s">
        <v>21</v>
      </c>
      <c r="C16" s="7">
        <f>SUM(C13:C15)</f>
        <v>17430812</v>
      </c>
      <c r="D16" s="7">
        <f>SUM(D13:D15)</f>
        <v>17430812</v>
      </c>
      <c r="E16" s="7">
        <f>SUM(E13:E15)</f>
        <v>0</v>
      </c>
      <c r="F16" s="7">
        <f>SUM(F13:F15)</f>
        <v>0</v>
      </c>
      <c r="G16" s="7">
        <f>SUM(G13:G15)</f>
        <v>0</v>
      </c>
      <c r="H16" s="7">
        <f>SUM(H13:H15)</f>
        <v>0</v>
      </c>
      <c r="I16" s="7">
        <f>SUM(I13:I15)</f>
        <v>0</v>
      </c>
      <c r="J16" s="7">
        <f>SUM(J13:J15)</f>
        <v>0</v>
      </c>
      <c r="K16" s="7">
        <f>SUM(K13:K15)</f>
        <v>0</v>
      </c>
      <c r="L16" s="7">
        <f>SUM(L13:L15)</f>
        <v>0</v>
      </c>
      <c r="M16" s="7">
        <f>SUM(M13:M15)</f>
        <v>0</v>
      </c>
      <c r="N16" s="7">
        <f>SUM(N13:N15)</f>
        <v>0</v>
      </c>
      <c r="O16" s="7">
        <f>SUM(O13:O15)</f>
        <v>0</v>
      </c>
      <c r="P16" s="7">
        <f>SUM(P13:P15)</f>
        <v>0</v>
      </c>
      <c r="Q16" s="7">
        <f>SUM(Q13:Q15)</f>
        <v>0</v>
      </c>
      <c r="R16" s="7">
        <f>SUM(R13:R15)</f>
        <v>0</v>
      </c>
      <c r="S16" s="7">
        <f>SUM(S13:S15)</f>
        <v>150000</v>
      </c>
      <c r="T16" s="7">
        <v>0</v>
      </c>
      <c r="U16" s="7">
        <f>SUM(U13:U15)</f>
        <v>0</v>
      </c>
      <c r="V16" s="7">
        <f>SUM(V13:V15)</f>
        <v>0</v>
      </c>
      <c r="W16" s="7">
        <f>SUM(W13:W15)</f>
        <v>0</v>
      </c>
      <c r="X16" s="7">
        <f>SUM(X13:X15)</f>
        <v>0</v>
      </c>
    </row>
    <row r="17" spans="1:31" s="16" customFormat="1" ht="13" x14ac:dyDescent="0.25">
      <c r="A17" s="9" t="s">
        <v>20</v>
      </c>
      <c r="B17" s="8" t="s">
        <v>19</v>
      </c>
      <c r="C17" s="7">
        <f>SUM(C16,C12)</f>
        <v>112217113</v>
      </c>
      <c r="D17" s="7">
        <f>SUM(D16,D12)</f>
        <v>22808992</v>
      </c>
      <c r="E17" s="7">
        <f>SUM(E16,E12)</f>
        <v>2146500</v>
      </c>
      <c r="F17" s="7">
        <f>SUM(F16,F12)</f>
        <v>0</v>
      </c>
      <c r="G17" s="7">
        <f>SUM(G16,G12)</f>
        <v>0</v>
      </c>
      <c r="H17" s="7">
        <f>SUM(H16,H12)</f>
        <v>0</v>
      </c>
      <c r="I17" s="7">
        <f>SUM(I16,I12)</f>
        <v>0</v>
      </c>
      <c r="J17" s="7">
        <f>SUM(J16,J12)</f>
        <v>74057456</v>
      </c>
      <c r="K17" s="7">
        <f>SUM(K16,K12)</f>
        <v>0</v>
      </c>
      <c r="L17" s="7">
        <f>SUM(L16,L12)</f>
        <v>2265000</v>
      </c>
      <c r="M17" s="7">
        <f>SUM(M16,M12)</f>
        <v>2146500</v>
      </c>
      <c r="N17" s="7">
        <f>SUM(N16,N12)</f>
        <v>0</v>
      </c>
      <c r="O17" s="7">
        <f>SUM(O16,O12)</f>
        <v>3624365</v>
      </c>
      <c r="P17" s="7">
        <f>SUM(P16,P12)</f>
        <v>0</v>
      </c>
      <c r="Q17" s="7">
        <f>SUM(Q16,Q12)</f>
        <v>0</v>
      </c>
      <c r="R17" s="7">
        <f>SUM(R16,R12)</f>
        <v>2428300</v>
      </c>
      <c r="S17" s="7">
        <f>SUM(S16,S12)</f>
        <v>2890000</v>
      </c>
      <c r="T17" s="7">
        <f>SUM(T16,T12)</f>
        <v>0</v>
      </c>
      <c r="U17" s="7">
        <f>SUM(U16,U12)</f>
        <v>0</v>
      </c>
      <c r="V17" s="7">
        <f>SUM(V16,V12)</f>
        <v>0</v>
      </c>
      <c r="W17" s="7">
        <f>SUM(W16,W12)</f>
        <v>0</v>
      </c>
      <c r="X17" s="7">
        <f>SUM(X16,X12)</f>
        <v>0</v>
      </c>
      <c r="Y17" s="1"/>
      <c r="Z17" s="1"/>
      <c r="AA17" s="1"/>
      <c r="AB17" s="1"/>
      <c r="AC17" s="1"/>
      <c r="AD17" s="1"/>
      <c r="AE17" s="1"/>
    </row>
    <row r="18" spans="1:31" ht="13" x14ac:dyDescent="0.25">
      <c r="A18" s="9" t="s">
        <v>18</v>
      </c>
      <c r="B18" s="8" t="s">
        <v>17</v>
      </c>
      <c r="C18" s="7">
        <v>15269237</v>
      </c>
      <c r="D18" s="7">
        <v>5306918</v>
      </c>
      <c r="E18" s="7">
        <v>422598</v>
      </c>
      <c r="F18" s="7">
        <v>0</v>
      </c>
      <c r="G18" s="7">
        <v>0</v>
      </c>
      <c r="H18" s="7">
        <v>0</v>
      </c>
      <c r="I18" s="7">
        <v>0</v>
      </c>
      <c r="J18" s="7">
        <v>6989335</v>
      </c>
      <c r="K18" s="7">
        <v>0</v>
      </c>
      <c r="L18" s="7">
        <v>446051</v>
      </c>
      <c r="M18" s="7">
        <v>422598</v>
      </c>
      <c r="N18" s="7">
        <v>0</v>
      </c>
      <c r="O18" s="7">
        <v>713538</v>
      </c>
      <c r="P18" s="7">
        <v>0</v>
      </c>
      <c r="Q18" s="7">
        <v>0</v>
      </c>
      <c r="R18" s="7">
        <v>477774</v>
      </c>
      <c r="S18" s="7">
        <v>490425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</row>
    <row r="19" spans="1:31" x14ac:dyDescent="0.25">
      <c r="A19" s="5" t="s">
        <v>16</v>
      </c>
      <c r="B19" s="4" t="s">
        <v>15</v>
      </c>
      <c r="C19" s="3">
        <v>14366494</v>
      </c>
      <c r="D19" s="3">
        <v>4880515</v>
      </c>
      <c r="E19" s="3">
        <v>422598</v>
      </c>
      <c r="F19" s="3">
        <v>0</v>
      </c>
      <c r="G19" s="3">
        <v>0</v>
      </c>
      <c r="H19" s="3">
        <v>0</v>
      </c>
      <c r="I19" s="3"/>
      <c r="J19" s="3">
        <v>6512995</v>
      </c>
      <c r="K19" s="3">
        <v>0</v>
      </c>
      <c r="L19" s="3">
        <v>446051</v>
      </c>
      <c r="M19" s="3">
        <v>422598</v>
      </c>
      <c r="N19" s="3">
        <v>0</v>
      </c>
      <c r="O19" s="3">
        <v>713538</v>
      </c>
      <c r="P19" s="3">
        <v>0</v>
      </c>
      <c r="Q19" s="3">
        <v>0</v>
      </c>
      <c r="R19" s="3">
        <v>477774</v>
      </c>
      <c r="S19" s="3">
        <v>490425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31" x14ac:dyDescent="0.25">
      <c r="A20" s="5">
        <v>24</v>
      </c>
      <c r="B20" s="4" t="s">
        <v>14</v>
      </c>
      <c r="C20" s="3">
        <v>290532</v>
      </c>
      <c r="D20" s="3">
        <v>241061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49471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</row>
    <row r="21" spans="1:31" x14ac:dyDescent="0.25">
      <c r="A21" s="5">
        <v>25</v>
      </c>
      <c r="B21" s="4" t="s">
        <v>84</v>
      </c>
      <c r="C21" s="3">
        <v>392885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392885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</row>
    <row r="22" spans="1:31" x14ac:dyDescent="0.25">
      <c r="A22" s="5">
        <v>27</v>
      </c>
      <c r="B22" s="4" t="s">
        <v>13</v>
      </c>
      <c r="C22" s="3">
        <v>219326</v>
      </c>
      <c r="D22" s="3">
        <v>185342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33984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</row>
    <row r="23" spans="1:31" x14ac:dyDescent="0.25">
      <c r="A23" s="5">
        <v>28</v>
      </c>
      <c r="B23" s="4" t="s">
        <v>83</v>
      </c>
      <c r="C23" s="3">
        <v>8852989</v>
      </c>
      <c r="D23" s="3">
        <v>928785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7195704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</row>
    <row r="24" spans="1:31" x14ac:dyDescent="0.25">
      <c r="A24" s="5">
        <v>29</v>
      </c>
      <c r="B24" s="4" t="s">
        <v>12</v>
      </c>
      <c r="C24" s="3">
        <v>22232033</v>
      </c>
      <c r="D24" s="3">
        <v>13662558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5697006</v>
      </c>
      <c r="K24" s="3">
        <v>0</v>
      </c>
      <c r="L24" s="3">
        <v>0</v>
      </c>
      <c r="M24" s="3">
        <v>0</v>
      </c>
      <c r="N24" s="3">
        <v>0</v>
      </c>
      <c r="O24" s="3">
        <v>10969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</row>
    <row r="25" spans="1:31" s="10" customFormat="1" ht="13" x14ac:dyDescent="0.3">
      <c r="A25" s="9">
        <v>31</v>
      </c>
      <c r="B25" s="8" t="s">
        <v>11</v>
      </c>
      <c r="C25" s="7">
        <f>SUM(C23:C24)</f>
        <v>31085022</v>
      </c>
      <c r="D25" s="7">
        <f>SUM(D23:D24)</f>
        <v>14591343</v>
      </c>
      <c r="E25" s="7">
        <f>SUM(E23:E24)</f>
        <v>0</v>
      </c>
      <c r="F25" s="7">
        <f>SUM(F23:F24)</f>
        <v>0</v>
      </c>
      <c r="G25" s="7">
        <f>SUM(G23:G24)</f>
        <v>0</v>
      </c>
      <c r="H25" s="7">
        <f>SUM(H23:H24)</f>
        <v>0</v>
      </c>
      <c r="I25" s="7">
        <f>SUM(I23:I24)</f>
        <v>0</v>
      </c>
      <c r="J25" s="7">
        <f>SUM(J23:J24)</f>
        <v>12892710</v>
      </c>
      <c r="K25" s="7">
        <f>SUM(K23:K24)</f>
        <v>0</v>
      </c>
      <c r="L25" s="7">
        <f>SUM(L23:L24)</f>
        <v>0</v>
      </c>
      <c r="M25" s="7">
        <f>SUM(M23:M24)</f>
        <v>0</v>
      </c>
      <c r="N25" s="7">
        <f>SUM(N23:N24)</f>
        <v>0</v>
      </c>
      <c r="O25" s="7">
        <f>SUM(O23:O24)</f>
        <v>10969</v>
      </c>
      <c r="P25" s="7">
        <f>SUM(P23:P24)</f>
        <v>0</v>
      </c>
      <c r="Q25" s="7">
        <f>SUM(Q23:Q24)</f>
        <v>0</v>
      </c>
      <c r="R25" s="7">
        <f>SUM(R23:R24)</f>
        <v>0</v>
      </c>
      <c r="S25" s="7">
        <f>SUM(S23:S24)</f>
        <v>0</v>
      </c>
      <c r="T25" s="7">
        <f>SUM(T23:T24)</f>
        <v>0</v>
      </c>
      <c r="U25" s="7">
        <f>SUM(U23:U24)</f>
        <v>0</v>
      </c>
      <c r="V25" s="7">
        <f>SUM(V23:V24)</f>
        <v>0</v>
      </c>
      <c r="W25" s="7">
        <f>SUM(W23:W24)</f>
        <v>0</v>
      </c>
      <c r="X25" s="7">
        <f>SUM(X23:X24)</f>
        <v>0</v>
      </c>
    </row>
    <row r="26" spans="1:31" x14ac:dyDescent="0.25">
      <c r="A26" s="5">
        <v>32</v>
      </c>
      <c r="B26" s="4" t="s">
        <v>82</v>
      </c>
      <c r="C26" s="3">
        <v>1180145</v>
      </c>
      <c r="D26" s="3">
        <v>1180145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</row>
    <row r="27" spans="1:31" x14ac:dyDescent="0.25">
      <c r="A27" s="5">
        <v>33</v>
      </c>
      <c r="B27" s="4" t="s">
        <v>81</v>
      </c>
      <c r="C27" s="3">
        <v>1080243</v>
      </c>
      <c r="D27" s="3">
        <v>1079837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406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31" s="10" customFormat="1" ht="13" x14ac:dyDescent="0.3">
      <c r="A28" s="9">
        <v>34</v>
      </c>
      <c r="B28" s="8" t="s">
        <v>80</v>
      </c>
      <c r="C28" s="7">
        <f>SUM(C26:C27)</f>
        <v>2260388</v>
      </c>
      <c r="D28" s="7">
        <f>SUM(D26:D27)</f>
        <v>2259982</v>
      </c>
      <c r="E28" s="7">
        <f>SUM(E26:E27)</f>
        <v>0</v>
      </c>
      <c r="F28" s="7">
        <f>SUM(F26:F27)</f>
        <v>0</v>
      </c>
      <c r="G28" s="7">
        <f>SUM(G26:G27)</f>
        <v>0</v>
      </c>
      <c r="H28" s="7">
        <f>SUM(H26:H27)</f>
        <v>0</v>
      </c>
      <c r="I28" s="7">
        <f>SUM(I26:I27)</f>
        <v>0</v>
      </c>
      <c r="J28" s="7">
        <f>SUM(J26:J27)</f>
        <v>0</v>
      </c>
      <c r="K28" s="7">
        <f>SUM(K26:K27)</f>
        <v>0</v>
      </c>
      <c r="L28" s="7">
        <f>SUM(L26:L27)</f>
        <v>0</v>
      </c>
      <c r="M28" s="7">
        <f>SUM(M26:M27)</f>
        <v>0</v>
      </c>
      <c r="N28" s="7">
        <f>SUM(N26:N27)</f>
        <v>0</v>
      </c>
      <c r="O28" s="7">
        <f>SUM(O26:O27)</f>
        <v>0</v>
      </c>
      <c r="P28" s="7">
        <f>SUM(P26:P27)</f>
        <v>0</v>
      </c>
      <c r="Q28" s="7">
        <f>SUM(Q26:Q27)</f>
        <v>0</v>
      </c>
      <c r="R28" s="7">
        <f>SUM(R26:R27)</f>
        <v>406</v>
      </c>
      <c r="S28" s="7">
        <f>SUM(S26:S27)</f>
        <v>0</v>
      </c>
      <c r="T28" s="7">
        <f>SUM(T26:T27)</f>
        <v>0</v>
      </c>
      <c r="U28" s="7">
        <f>SUM(U26:U27)</f>
        <v>0</v>
      </c>
      <c r="V28" s="7">
        <f>SUM(V26:V27)</f>
        <v>0</v>
      </c>
      <c r="W28" s="7">
        <f>SUM(W26:W27)</f>
        <v>0</v>
      </c>
      <c r="X28" s="7">
        <f>SUM(X26:X27)</f>
        <v>0</v>
      </c>
    </row>
    <row r="29" spans="1:31" x14ac:dyDescent="0.25">
      <c r="A29" s="5">
        <v>35</v>
      </c>
      <c r="B29" s="4" t="s">
        <v>10</v>
      </c>
      <c r="C29" s="3">
        <v>11147669</v>
      </c>
      <c r="D29" s="3">
        <v>7775303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3372366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</row>
    <row r="30" spans="1:31" x14ac:dyDescent="0.25">
      <c r="A30" s="5">
        <v>36</v>
      </c>
      <c r="B30" s="4" t="s">
        <v>79</v>
      </c>
      <c r="C30" s="3">
        <v>2892893</v>
      </c>
      <c r="D30" s="3">
        <v>596886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</row>
    <row r="31" spans="1:31" x14ac:dyDescent="0.25">
      <c r="A31" s="5">
        <v>39</v>
      </c>
      <c r="B31" s="4" t="s">
        <v>78</v>
      </c>
      <c r="C31" s="3">
        <v>177338</v>
      </c>
      <c r="D31" s="3">
        <v>162138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15200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</row>
    <row r="32" spans="1:31" x14ac:dyDescent="0.25">
      <c r="A32" s="5">
        <v>43</v>
      </c>
      <c r="B32" s="4" t="s">
        <v>9</v>
      </c>
      <c r="C32" s="3">
        <v>19715977</v>
      </c>
      <c r="D32" s="3">
        <v>18117402</v>
      </c>
      <c r="E32" s="3">
        <v>130945</v>
      </c>
      <c r="F32" s="3">
        <v>0</v>
      </c>
      <c r="G32" s="3">
        <v>0</v>
      </c>
      <c r="H32" s="3">
        <v>0</v>
      </c>
      <c r="I32" s="3">
        <v>0</v>
      </c>
      <c r="J32" s="3">
        <v>605326</v>
      </c>
      <c r="K32" s="3">
        <v>0</v>
      </c>
      <c r="L32" s="3">
        <v>0</v>
      </c>
      <c r="M32" s="3">
        <v>0</v>
      </c>
      <c r="N32" s="3">
        <v>0</v>
      </c>
      <c r="O32" s="3">
        <v>61961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</row>
    <row r="33" spans="1:31" x14ac:dyDescent="0.25">
      <c r="A33" s="5">
        <v>44</v>
      </c>
      <c r="B33" s="4" t="s">
        <v>77</v>
      </c>
      <c r="C33" s="3">
        <v>870360</v>
      </c>
      <c r="D33" s="3">
        <v>870360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</row>
    <row r="34" spans="1:31" s="10" customFormat="1" ht="13" x14ac:dyDescent="0.3">
      <c r="A34" s="9">
        <v>45</v>
      </c>
      <c r="B34" s="8" t="s">
        <v>8</v>
      </c>
      <c r="C34" s="7">
        <f>SUM(C29:C32)</f>
        <v>33933877</v>
      </c>
      <c r="D34" s="7">
        <f>SUM(D29:D32)</f>
        <v>26651729</v>
      </c>
      <c r="E34" s="7">
        <f>SUM(E29:E32)</f>
        <v>130945</v>
      </c>
      <c r="F34" s="7">
        <f>SUM(F29:F32)</f>
        <v>0</v>
      </c>
      <c r="G34" s="7">
        <f>SUM(G29:G32)</f>
        <v>0</v>
      </c>
      <c r="H34" s="7">
        <f>SUM(H29:H32)</f>
        <v>0</v>
      </c>
      <c r="I34" s="7">
        <f>SUM(I29:I32)</f>
        <v>0</v>
      </c>
      <c r="J34" s="7">
        <f>SUM(J29:J32)</f>
        <v>620526</v>
      </c>
      <c r="K34" s="7">
        <f>SUM(K29:K32)</f>
        <v>3372366</v>
      </c>
      <c r="L34" s="7">
        <f>SUM(L29:L32)</f>
        <v>0</v>
      </c>
      <c r="M34" s="7">
        <f>SUM(M29:M32)</f>
        <v>0</v>
      </c>
      <c r="N34" s="7">
        <f>SUM(N29:N32)</f>
        <v>0</v>
      </c>
      <c r="O34" s="7">
        <f>SUM(O29:O32)</f>
        <v>61961</v>
      </c>
      <c r="P34" s="7">
        <f>SUM(P29:P32)</f>
        <v>0</v>
      </c>
      <c r="Q34" s="7">
        <f>SUM(Q29:Q32)</f>
        <v>0</v>
      </c>
      <c r="R34" s="7">
        <f>SUM(R29:R32)</f>
        <v>0</v>
      </c>
      <c r="S34" s="7">
        <f>SUM(S29:S32)</f>
        <v>0</v>
      </c>
      <c r="T34" s="7">
        <f>SUM(T29:T32)</f>
        <v>0</v>
      </c>
      <c r="U34" s="7">
        <f>SUM(U29:U32)</f>
        <v>0</v>
      </c>
      <c r="V34" s="7">
        <f>SUM(V29:V32)</f>
        <v>0</v>
      </c>
      <c r="W34" s="7">
        <f>SUM(W29:W32)</f>
        <v>0</v>
      </c>
      <c r="X34" s="7">
        <f>SUM(X29:X32)</f>
        <v>0</v>
      </c>
    </row>
    <row r="35" spans="1:31" x14ac:dyDescent="0.25">
      <c r="A35" s="5">
        <v>49</v>
      </c>
      <c r="B35" s="4" t="s">
        <v>7</v>
      </c>
      <c r="C35" s="3">
        <v>14898889</v>
      </c>
      <c r="D35" s="3">
        <v>8636217</v>
      </c>
      <c r="E35" s="3">
        <v>35355</v>
      </c>
      <c r="F35" s="3">
        <v>0</v>
      </c>
      <c r="G35" s="3">
        <v>0</v>
      </c>
      <c r="H35" s="3">
        <v>0</v>
      </c>
      <c r="I35" s="3">
        <v>0</v>
      </c>
      <c r="J35" s="3">
        <v>3624979</v>
      </c>
      <c r="K35" s="3">
        <v>890415</v>
      </c>
      <c r="L35" s="3">
        <v>0</v>
      </c>
      <c r="M35" s="3">
        <v>0</v>
      </c>
      <c r="N35" s="3">
        <v>0</v>
      </c>
      <c r="O35" s="3">
        <v>18601</v>
      </c>
      <c r="P35" s="3">
        <v>0</v>
      </c>
      <c r="Q35" s="3">
        <v>0</v>
      </c>
      <c r="R35" s="3">
        <v>109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</row>
    <row r="36" spans="1:31" x14ac:dyDescent="0.25">
      <c r="A36" s="5">
        <v>58</v>
      </c>
      <c r="B36" s="4" t="s">
        <v>6</v>
      </c>
      <c r="C36" s="3">
        <v>5616819</v>
      </c>
      <c r="D36" s="3">
        <v>5157816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3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</row>
    <row r="37" spans="1:31" s="10" customFormat="1" ht="13" x14ac:dyDescent="0.3">
      <c r="A37" s="9">
        <v>59</v>
      </c>
      <c r="B37" s="8" t="s">
        <v>76</v>
      </c>
      <c r="C37" s="7">
        <f>SUM(C35:C36)</f>
        <v>20515708</v>
      </c>
      <c r="D37" s="7">
        <f>SUM(D35:D36)</f>
        <v>13794033</v>
      </c>
      <c r="E37" s="7">
        <f>SUM(E35:E36)</f>
        <v>35355</v>
      </c>
      <c r="F37" s="7">
        <f>SUM(F35:F36)</f>
        <v>0</v>
      </c>
      <c r="G37" s="7">
        <f>SUM(G35:G36)</f>
        <v>0</v>
      </c>
      <c r="H37" s="7">
        <f>SUM(H35:H36)</f>
        <v>0</v>
      </c>
      <c r="I37" s="7">
        <f>SUM(I35:I36)</f>
        <v>0</v>
      </c>
      <c r="J37" s="7">
        <f>SUM(J35:J36)</f>
        <v>3624982</v>
      </c>
      <c r="K37" s="7">
        <f>SUM(K35:K36)</f>
        <v>890415</v>
      </c>
      <c r="L37" s="7">
        <f>SUM(L35:L36)</f>
        <v>0</v>
      </c>
      <c r="M37" s="7">
        <f>SUM(M35:M36)</f>
        <v>0</v>
      </c>
      <c r="N37" s="7">
        <f>SUM(N35:N36)</f>
        <v>0</v>
      </c>
      <c r="O37" s="7">
        <f>SUM(O35:O36)</f>
        <v>18601</v>
      </c>
      <c r="P37" s="7">
        <f>SUM(P35:P36)</f>
        <v>0</v>
      </c>
      <c r="Q37" s="7">
        <f>SUM(Q35:Q36)</f>
        <v>0</v>
      </c>
      <c r="R37" s="7">
        <f>SUM(R35:R36)</f>
        <v>109</v>
      </c>
      <c r="S37" s="7">
        <f>SUM(S35:S36)</f>
        <v>0</v>
      </c>
      <c r="T37" s="7">
        <f>SUM(T35:T36)</f>
        <v>0</v>
      </c>
      <c r="U37" s="7">
        <f>SUM(U35:U36)</f>
        <v>0</v>
      </c>
      <c r="V37" s="7">
        <f>SUM(V35:V36)</f>
        <v>0</v>
      </c>
      <c r="W37" s="7">
        <f>SUM(W35:W36)</f>
        <v>0</v>
      </c>
      <c r="X37" s="7">
        <f>SUM(X35:X36)</f>
        <v>0</v>
      </c>
    </row>
    <row r="38" spans="1:31" s="10" customFormat="1" ht="13" x14ac:dyDescent="0.3">
      <c r="A38" s="9">
        <v>60</v>
      </c>
      <c r="B38" s="8" t="s">
        <v>4</v>
      </c>
      <c r="C38" s="7">
        <f>C25+C28+C34+C37</f>
        <v>87794995</v>
      </c>
      <c r="D38" s="7">
        <f>D25+D28+D34+D37</f>
        <v>57297087</v>
      </c>
      <c r="E38" s="7">
        <f>E25+E28+E34+E37</f>
        <v>166300</v>
      </c>
      <c r="F38" s="7">
        <f>F25+F28+F34+F37</f>
        <v>0</v>
      </c>
      <c r="G38" s="7">
        <f>G25+G28+G34+G37</f>
        <v>0</v>
      </c>
      <c r="H38" s="7">
        <f>H25+H28+H34+H37</f>
        <v>0</v>
      </c>
      <c r="I38" s="7">
        <f>I25+I28+I34+I37</f>
        <v>0</v>
      </c>
      <c r="J38" s="7">
        <f>J25+J28+J34+J37</f>
        <v>17138218</v>
      </c>
      <c r="K38" s="7">
        <f>K25+K28+K34+K37</f>
        <v>4262781</v>
      </c>
      <c r="L38" s="7">
        <f>L25+L28+L34+L37</f>
        <v>0</v>
      </c>
      <c r="M38" s="7">
        <f>M25+M28+M34+M37</f>
        <v>0</v>
      </c>
      <c r="N38" s="7">
        <f>N25+N28+N34+N37</f>
        <v>0</v>
      </c>
      <c r="O38" s="7">
        <f>O25+O28+O34+O37</f>
        <v>91531</v>
      </c>
      <c r="P38" s="7">
        <f>P25+P28+P34+P37</f>
        <v>0</v>
      </c>
      <c r="Q38" s="7">
        <f>Q25+Q28+Q34+Q37</f>
        <v>0</v>
      </c>
      <c r="R38" s="7">
        <f>R25+R28+R34+R37</f>
        <v>515</v>
      </c>
      <c r="S38" s="7">
        <f>S25+S28+S34+S37</f>
        <v>0</v>
      </c>
      <c r="T38" s="7">
        <f>T25+T28+T34+T37</f>
        <v>0</v>
      </c>
      <c r="U38" s="7">
        <f>U25+U28+U34+U37</f>
        <v>0</v>
      </c>
      <c r="V38" s="7">
        <f>V25+V28+V34+V37</f>
        <v>0</v>
      </c>
      <c r="W38" s="7">
        <f>W25+W28+W34+W37</f>
        <v>0</v>
      </c>
      <c r="X38" s="7">
        <f>X25+X28+X34+X37</f>
        <v>0</v>
      </c>
      <c r="Y38" s="1"/>
      <c r="Z38" s="1"/>
      <c r="AA38" s="1"/>
      <c r="AB38" s="1"/>
      <c r="AC38" s="1"/>
      <c r="AD38" s="1"/>
      <c r="AE38" s="1"/>
    </row>
    <row r="39" spans="1:31" x14ac:dyDescent="0.25">
      <c r="A39" s="5">
        <v>62</v>
      </c>
      <c r="B39" s="4" t="s">
        <v>75</v>
      </c>
      <c r="C39" s="3">
        <v>1070000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</row>
    <row r="40" spans="1:31" x14ac:dyDescent="0.25">
      <c r="A40" s="5">
        <v>72</v>
      </c>
      <c r="B40" s="4" t="s">
        <v>74</v>
      </c>
      <c r="C40" s="3">
        <v>1070000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</row>
    <row r="41" spans="1:31" x14ac:dyDescent="0.25">
      <c r="A41" s="5">
        <v>98</v>
      </c>
      <c r="B41" s="4" t="s">
        <v>73</v>
      </c>
      <c r="C41" s="3">
        <v>1183000</v>
      </c>
      <c r="D41" s="3">
        <v>57000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</row>
    <row r="42" spans="1:31" x14ac:dyDescent="0.25">
      <c r="A42" s="5">
        <v>113</v>
      </c>
      <c r="B42" s="4" t="s">
        <v>72</v>
      </c>
      <c r="C42" s="3">
        <v>626000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31" x14ac:dyDescent="0.25">
      <c r="A43" s="5">
        <v>115</v>
      </c>
      <c r="B43" s="4" t="s">
        <v>71</v>
      </c>
      <c r="C43" s="3">
        <v>147000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</row>
    <row r="44" spans="1:31" ht="25" x14ac:dyDescent="0.25">
      <c r="A44" s="5">
        <v>117</v>
      </c>
      <c r="B44" s="4" t="s">
        <v>70</v>
      </c>
      <c r="C44" s="3">
        <v>200000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</row>
    <row r="45" spans="1:31" ht="13" x14ac:dyDescent="0.25">
      <c r="A45" s="9">
        <v>118</v>
      </c>
      <c r="B45" s="8" t="s">
        <v>69</v>
      </c>
      <c r="C45" s="7">
        <f>C39+C41</f>
        <v>2253000</v>
      </c>
      <c r="D45" s="7">
        <f>D39+D41</f>
        <v>57000</v>
      </c>
      <c r="E45" s="7">
        <f>E39+E41</f>
        <v>0</v>
      </c>
      <c r="F45" s="7">
        <f>F39+F41</f>
        <v>0</v>
      </c>
      <c r="G45" s="7">
        <f>G39+G41</f>
        <v>0</v>
      </c>
      <c r="H45" s="7">
        <f>H39+H41</f>
        <v>0</v>
      </c>
      <c r="I45" s="7">
        <f>I39+I41</f>
        <v>0</v>
      </c>
      <c r="J45" s="7">
        <f>J39+J41</f>
        <v>0</v>
      </c>
      <c r="K45" s="7">
        <f>K39+K41</f>
        <v>0</v>
      </c>
      <c r="L45" s="7">
        <f>L39+L41</f>
        <v>0</v>
      </c>
      <c r="M45" s="7">
        <f>M39+M41</f>
        <v>0</v>
      </c>
      <c r="N45" s="7">
        <f>N39+N41</f>
        <v>0</v>
      </c>
      <c r="O45" s="7">
        <f>O39+O41</f>
        <v>0</v>
      </c>
      <c r="P45" s="7">
        <f>P39+P41</f>
        <v>0</v>
      </c>
      <c r="Q45" s="7">
        <f>Q39+Q41</f>
        <v>0</v>
      </c>
      <c r="R45" s="7">
        <f>R39+R41</f>
        <v>0</v>
      </c>
      <c r="S45" s="7">
        <f>S39+S41</f>
        <v>0</v>
      </c>
      <c r="T45" s="7">
        <f>T39+T41</f>
        <v>0</v>
      </c>
      <c r="U45" s="7">
        <f>U39+U41</f>
        <v>0</v>
      </c>
      <c r="V45" s="7">
        <f>V39+V41</f>
        <v>0</v>
      </c>
      <c r="W45" s="7">
        <f>W39+W41</f>
        <v>0</v>
      </c>
      <c r="X45" s="7">
        <f>X39+X41</f>
        <v>0</v>
      </c>
    </row>
    <row r="46" spans="1:31" x14ac:dyDescent="0.25">
      <c r="A46" s="5">
        <v>121</v>
      </c>
      <c r="B46" s="4" t="s">
        <v>68</v>
      </c>
      <c r="C46" s="3">
        <v>1149620</v>
      </c>
      <c r="D46" s="3">
        <v>0</v>
      </c>
      <c r="E46" s="3">
        <v>0</v>
      </c>
      <c r="F46" s="3">
        <v>0</v>
      </c>
      <c r="G46" s="3">
        <v>1149620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</row>
    <row r="47" spans="1:31" s="15" customFormat="1" x14ac:dyDescent="0.25">
      <c r="A47" s="5">
        <v>122</v>
      </c>
      <c r="B47" s="4" t="s">
        <v>67</v>
      </c>
      <c r="C47" s="3">
        <v>4581575</v>
      </c>
      <c r="D47" s="3">
        <v>0</v>
      </c>
      <c r="E47" s="3">
        <v>0</v>
      </c>
      <c r="F47" s="3">
        <v>0</v>
      </c>
      <c r="G47" s="3">
        <v>4581575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1"/>
      <c r="Z47" s="1"/>
      <c r="AA47" s="1"/>
      <c r="AB47" s="1"/>
      <c r="AC47" s="1"/>
      <c r="AD47" s="1"/>
      <c r="AE47" s="1"/>
    </row>
    <row r="48" spans="1:31" x14ac:dyDescent="0.25">
      <c r="A48" s="5">
        <v>123</v>
      </c>
      <c r="B48" s="4" t="s">
        <v>66</v>
      </c>
      <c r="C48" s="3">
        <v>14992</v>
      </c>
      <c r="D48" s="3">
        <v>0</v>
      </c>
      <c r="E48" s="3">
        <v>0</v>
      </c>
      <c r="F48" s="3">
        <v>0</v>
      </c>
      <c r="G48" s="3">
        <v>14992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</row>
    <row r="49" spans="1:26" s="10" customFormat="1" ht="13" x14ac:dyDescent="0.3">
      <c r="A49" s="9">
        <v>124</v>
      </c>
      <c r="B49" s="8" t="s">
        <v>65</v>
      </c>
      <c r="C49" s="7">
        <f>SUM(C46:C48)</f>
        <v>5746187</v>
      </c>
      <c r="D49" s="7">
        <f>SUM(D46:D48)</f>
        <v>0</v>
      </c>
      <c r="E49" s="7">
        <f>SUM(E46:E48)</f>
        <v>0</v>
      </c>
      <c r="F49" s="7">
        <f>SUM(F46:F48)</f>
        <v>0</v>
      </c>
      <c r="G49" s="7">
        <f>SUM(G46:G48)</f>
        <v>5746187</v>
      </c>
      <c r="H49" s="7">
        <f>SUM(H46:H48)</f>
        <v>0</v>
      </c>
      <c r="I49" s="7">
        <f>SUM(I46:I48)</f>
        <v>0</v>
      </c>
      <c r="J49" s="7">
        <f>SUM(J46:J48)</f>
        <v>0</v>
      </c>
      <c r="K49" s="7">
        <f>SUM(K46:K48)</f>
        <v>0</v>
      </c>
      <c r="L49" s="7">
        <f>SUM(L46:L48)</f>
        <v>0</v>
      </c>
      <c r="M49" s="7">
        <f>SUM(M46:M48)</f>
        <v>0</v>
      </c>
      <c r="N49" s="7">
        <f>SUM(N46:N48)</f>
        <v>0</v>
      </c>
      <c r="O49" s="7">
        <f>SUM(O46:O48)</f>
        <v>0</v>
      </c>
      <c r="P49" s="7">
        <f>SUM(P46:P48)</f>
        <v>0</v>
      </c>
      <c r="Q49" s="7">
        <f>SUM(Q46:Q48)</f>
        <v>0</v>
      </c>
      <c r="R49" s="7">
        <f>SUM(R46:R48)</f>
        <v>0</v>
      </c>
      <c r="S49" s="7">
        <f>SUM(S46:S48)</f>
        <v>0</v>
      </c>
      <c r="T49" s="7">
        <f>SUM(T46:T48)</f>
        <v>0</v>
      </c>
      <c r="U49" s="7">
        <f>SUM(U46:U48)</f>
        <v>0</v>
      </c>
      <c r="V49" s="7">
        <f>SUM(V46:V48)</f>
        <v>0</v>
      </c>
      <c r="W49" s="7">
        <f>SUM(W46:W48)</f>
        <v>0</v>
      </c>
      <c r="X49" s="7">
        <f>SUM(X46:X48)</f>
        <v>0</v>
      </c>
    </row>
    <row r="50" spans="1:26" x14ac:dyDescent="0.25">
      <c r="A50" s="5">
        <v>176</v>
      </c>
      <c r="B50" s="4" t="s">
        <v>64</v>
      </c>
      <c r="C50" s="3">
        <v>4605815</v>
      </c>
      <c r="D50" s="3">
        <v>4605815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</row>
    <row r="51" spans="1:26" x14ac:dyDescent="0.25">
      <c r="A51" s="5">
        <v>178</v>
      </c>
      <c r="B51" s="4" t="s">
        <v>63</v>
      </c>
      <c r="C51" s="3">
        <v>2208737</v>
      </c>
      <c r="D51" s="3">
        <v>2208737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</row>
    <row r="52" spans="1:26" x14ac:dyDescent="0.25">
      <c r="A52" s="5">
        <v>179</v>
      </c>
      <c r="B52" s="4" t="s">
        <v>62</v>
      </c>
      <c r="C52" s="3">
        <v>1409433</v>
      </c>
      <c r="D52" s="3">
        <v>1409433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</row>
    <row r="53" spans="1:26" x14ac:dyDescent="0.25">
      <c r="A53" s="5">
        <v>184</v>
      </c>
      <c r="B53" s="4" t="s">
        <v>61</v>
      </c>
      <c r="C53" s="3">
        <v>987645</v>
      </c>
      <c r="D53" s="3">
        <v>987645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</row>
    <row r="54" spans="1:26" ht="26" x14ac:dyDescent="0.25">
      <c r="A54" s="9">
        <v>188</v>
      </c>
      <c r="B54" s="8" t="s">
        <v>60</v>
      </c>
      <c r="C54" s="7">
        <f>C49+C50</f>
        <v>10352002</v>
      </c>
      <c r="D54" s="7">
        <f>D49+D50</f>
        <v>4605815</v>
      </c>
      <c r="E54" s="7">
        <f>E49+E50</f>
        <v>0</v>
      </c>
      <c r="F54" s="7">
        <f>F49+F50</f>
        <v>0</v>
      </c>
      <c r="G54" s="7">
        <f>G49+G50</f>
        <v>5746187</v>
      </c>
      <c r="H54" s="7">
        <f>H49+H50</f>
        <v>0</v>
      </c>
      <c r="I54" s="7">
        <f>I49+I50</f>
        <v>0</v>
      </c>
      <c r="J54" s="7">
        <f>J49+J50</f>
        <v>0</v>
      </c>
      <c r="K54" s="7">
        <f>K49+K50</f>
        <v>0</v>
      </c>
      <c r="L54" s="7">
        <f>L49+L50</f>
        <v>0</v>
      </c>
      <c r="M54" s="7">
        <f>M49+M50</f>
        <v>0</v>
      </c>
      <c r="N54" s="7">
        <f>N49+N50</f>
        <v>0</v>
      </c>
      <c r="O54" s="7">
        <f>O49+O50</f>
        <v>0</v>
      </c>
      <c r="P54" s="7">
        <f>P49+P50</f>
        <v>0</v>
      </c>
      <c r="Q54" s="7">
        <f>Q49+Q50</f>
        <v>0</v>
      </c>
      <c r="R54" s="7">
        <f>R49+R50</f>
        <v>0</v>
      </c>
      <c r="S54" s="7">
        <f>S49+S50</f>
        <v>0</v>
      </c>
      <c r="T54" s="7">
        <f>T49+T50</f>
        <v>0</v>
      </c>
      <c r="U54" s="7">
        <f>U49+U50</f>
        <v>0</v>
      </c>
      <c r="V54" s="7">
        <f>V49+V50</f>
        <v>0</v>
      </c>
      <c r="W54" s="7">
        <f>W49+W50</f>
        <v>0</v>
      </c>
      <c r="X54" s="7">
        <f>X49+X50</f>
        <v>0</v>
      </c>
    </row>
    <row r="55" spans="1:26" x14ac:dyDescent="0.25">
      <c r="A55" s="5">
        <v>193</v>
      </c>
      <c r="B55" s="4" t="s">
        <v>59</v>
      </c>
      <c r="C55" s="3">
        <v>4485566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4485566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</row>
    <row r="56" spans="1:26" x14ac:dyDescent="0.25">
      <c r="A56" s="5">
        <v>194</v>
      </c>
      <c r="B56" s="4" t="s">
        <v>58</v>
      </c>
      <c r="C56" s="3">
        <v>3000000</v>
      </c>
      <c r="D56" s="3">
        <v>3000000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</row>
    <row r="57" spans="1:26" x14ac:dyDescent="0.25">
      <c r="A57" s="5">
        <v>196</v>
      </c>
      <c r="B57" s="4" t="s">
        <v>57</v>
      </c>
      <c r="C57" s="3">
        <v>1211103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1211103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</row>
    <row r="58" spans="1:26" ht="13" x14ac:dyDescent="0.25">
      <c r="A58" s="9">
        <v>197</v>
      </c>
      <c r="B58" s="8" t="s">
        <v>56</v>
      </c>
      <c r="C58" s="7">
        <f>SUM(C55:C57)</f>
        <v>8696669</v>
      </c>
      <c r="D58" s="7">
        <f>SUM(D55:D57)</f>
        <v>3000000</v>
      </c>
      <c r="E58" s="7">
        <f>SUM(E55:E57)</f>
        <v>0</v>
      </c>
      <c r="F58" s="7">
        <f>SUM(F55:F57)</f>
        <v>0</v>
      </c>
      <c r="G58" s="7">
        <f>SUM(G55:G57)</f>
        <v>0</v>
      </c>
      <c r="H58" s="7">
        <f>SUM(H55:H57)</f>
        <v>0</v>
      </c>
      <c r="I58" s="7">
        <f>SUM(I55:I57)</f>
        <v>0</v>
      </c>
      <c r="J58" s="7">
        <f>SUM(J55:J57)</f>
        <v>5696669</v>
      </c>
      <c r="K58" s="7">
        <f>SUM(K55:K57)</f>
        <v>0</v>
      </c>
      <c r="L58" s="7">
        <f>SUM(L55:L57)</f>
        <v>0</v>
      </c>
      <c r="M58" s="7">
        <f>SUM(M55:M57)</f>
        <v>0</v>
      </c>
      <c r="N58" s="7">
        <f>SUM(N55:N57)</f>
        <v>0</v>
      </c>
      <c r="O58" s="7">
        <f>SUM(O55:O57)</f>
        <v>0</v>
      </c>
      <c r="P58" s="7">
        <f>SUM(P55:P57)</f>
        <v>0</v>
      </c>
      <c r="Q58" s="7">
        <f>SUM(Q55:Q57)</f>
        <v>0</v>
      </c>
      <c r="R58" s="7">
        <f>SUM(R55:R57)</f>
        <v>0</v>
      </c>
      <c r="S58" s="7">
        <f>SUM(S55:S57)</f>
        <v>0</v>
      </c>
      <c r="T58" s="7">
        <f>SUM(T55:T57)</f>
        <v>0</v>
      </c>
      <c r="U58" s="7">
        <f>SUM(U55:U57)</f>
        <v>0</v>
      </c>
      <c r="V58" s="7">
        <f>SUM(V55:V57)</f>
        <v>0</v>
      </c>
      <c r="W58" s="7">
        <f>SUM(W55:W57)</f>
        <v>0</v>
      </c>
      <c r="X58" s="7">
        <f>SUM(X55:X57)</f>
        <v>0</v>
      </c>
    </row>
    <row r="59" spans="1:26" x14ac:dyDescent="0.25">
      <c r="A59" s="5">
        <v>286</v>
      </c>
      <c r="B59" s="4" t="s">
        <v>55</v>
      </c>
      <c r="C59" s="3">
        <v>1296901</v>
      </c>
      <c r="D59" s="3">
        <v>0</v>
      </c>
      <c r="E59" s="3">
        <v>0</v>
      </c>
      <c r="F59" s="3">
        <v>0</v>
      </c>
      <c r="G59" s="3">
        <v>1296901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</row>
    <row r="60" spans="1:26" x14ac:dyDescent="0.25">
      <c r="A60" s="5">
        <v>287</v>
      </c>
      <c r="B60" s="4" t="s">
        <v>54</v>
      </c>
      <c r="C60" s="3">
        <v>39851198</v>
      </c>
      <c r="D60" s="3">
        <v>0</v>
      </c>
      <c r="E60" s="3">
        <v>0</v>
      </c>
      <c r="F60" s="3">
        <v>0</v>
      </c>
      <c r="G60" s="3">
        <v>0</v>
      </c>
      <c r="H60" s="3">
        <v>39851198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</row>
    <row r="61" spans="1:26" s="10" customFormat="1" ht="13" x14ac:dyDescent="0.3">
      <c r="A61" s="9" t="s">
        <v>53</v>
      </c>
      <c r="B61" s="8" t="s">
        <v>52</v>
      </c>
      <c r="C61" s="7">
        <f>C59+C60</f>
        <v>41148099</v>
      </c>
      <c r="D61" s="7">
        <f>D59+D60</f>
        <v>0</v>
      </c>
      <c r="E61" s="7">
        <f>E59+E60</f>
        <v>0</v>
      </c>
      <c r="F61" s="7">
        <f>F59+F60</f>
        <v>0</v>
      </c>
      <c r="G61" s="7">
        <f>G59+G60</f>
        <v>1296901</v>
      </c>
      <c r="H61" s="7">
        <f>H59+H60</f>
        <v>39851198</v>
      </c>
      <c r="I61" s="7">
        <f>I59+I60</f>
        <v>0</v>
      </c>
      <c r="J61" s="7">
        <f>J59+J60</f>
        <v>0</v>
      </c>
      <c r="K61" s="7">
        <f>K59+K60</f>
        <v>0</v>
      </c>
      <c r="L61" s="7">
        <f>L59+L60</f>
        <v>0</v>
      </c>
      <c r="M61" s="7">
        <f>M59+M60</f>
        <v>0</v>
      </c>
      <c r="N61" s="7">
        <f>N59+N60</f>
        <v>0</v>
      </c>
      <c r="O61" s="7">
        <f>O59+O60</f>
        <v>0</v>
      </c>
      <c r="P61" s="7">
        <f>P59+P60</f>
        <v>0</v>
      </c>
      <c r="Q61" s="7">
        <f>Q59+Q60</f>
        <v>0</v>
      </c>
      <c r="R61" s="7">
        <f>R59+R60</f>
        <v>0</v>
      </c>
      <c r="S61" s="7">
        <f>S59+S60</f>
        <v>0</v>
      </c>
      <c r="T61" s="7">
        <f>T59+T60</f>
        <v>0</v>
      </c>
      <c r="U61" s="7">
        <f>U59+U60</f>
        <v>0</v>
      </c>
      <c r="V61" s="7">
        <f>V59+V60</f>
        <v>0</v>
      </c>
      <c r="W61" s="7">
        <f>W59+W60</f>
        <v>0</v>
      </c>
      <c r="X61" s="7">
        <f>X59+X60</f>
        <v>0</v>
      </c>
    </row>
    <row r="62" spans="1:26" ht="13" x14ac:dyDescent="0.25">
      <c r="A62" s="9">
        <v>306</v>
      </c>
      <c r="B62" s="8" t="s">
        <v>51</v>
      </c>
      <c r="C62" s="7">
        <f>C17+C18+C38+C45+C54+C58+C61</f>
        <v>277731115</v>
      </c>
      <c r="D62" s="7">
        <f>D17+D18+D38+D45+D54+D58+D61</f>
        <v>93075812</v>
      </c>
      <c r="E62" s="7">
        <f>E17+E18+E38+E45+E54+E58+E61</f>
        <v>2735398</v>
      </c>
      <c r="F62" s="7">
        <f>F17+F18+F38+F45+F54+F58+F61</f>
        <v>0</v>
      </c>
      <c r="G62" s="7">
        <f>G17+G18+G38+G45+G54+G58+G61</f>
        <v>7043088</v>
      </c>
      <c r="H62" s="7">
        <f>H17+H18+H38+H45+H54+H58+H61</f>
        <v>39851198</v>
      </c>
      <c r="I62" s="7">
        <f>I17+I18+I38+I45+I54+I58+I61</f>
        <v>0</v>
      </c>
      <c r="J62" s="7">
        <f>J17+J18+J38+J45+J54+J58+J61</f>
        <v>103881678</v>
      </c>
      <c r="K62" s="7">
        <f>K17+K18+K38+K45+K54+K58+K61</f>
        <v>4262781</v>
      </c>
      <c r="L62" s="7">
        <f>L17+L18+L38+L45+L54+L58+L61</f>
        <v>2711051</v>
      </c>
      <c r="M62" s="7">
        <f>M17+M18+M38+M45+M54+M58+M61</f>
        <v>2569098</v>
      </c>
      <c r="N62" s="7">
        <f>N17+N18+N38+N45+N54+N58+N61</f>
        <v>0</v>
      </c>
      <c r="O62" s="7">
        <f>O17+O18+O38+O45+O54+O58+O61</f>
        <v>4429434</v>
      </c>
      <c r="P62" s="7">
        <f>P17+P18+P38+P45+P54+P58+P61</f>
        <v>0</v>
      </c>
      <c r="Q62" s="7">
        <f>Q17+Q18+Q38+Q45+Q54+Q58+Q61</f>
        <v>0</v>
      </c>
      <c r="R62" s="7">
        <f>R17+R18+R38+R45+R54+R58+R61</f>
        <v>2906589</v>
      </c>
      <c r="S62" s="7">
        <f>S17+S18+S38+S45+S54+S58+S61</f>
        <v>3380425</v>
      </c>
      <c r="T62" s="7">
        <f>T17+T18+T38+T45+T54+T58+T61</f>
        <v>0</v>
      </c>
      <c r="U62" s="7">
        <f>U17+U18+U38+U45+U54+U58+U61</f>
        <v>0</v>
      </c>
      <c r="V62" s="7">
        <f>V17+V18+V38+V45+V54+V58+V61</f>
        <v>0</v>
      </c>
      <c r="W62" s="7">
        <f>W17+W18+W38+W45+W54+W58+W61</f>
        <v>0</v>
      </c>
      <c r="X62" s="7">
        <f>X17+X18+X38+X45+X54+X58+X61</f>
        <v>0</v>
      </c>
    </row>
    <row r="63" spans="1:26" x14ac:dyDescent="0.25">
      <c r="A63" s="5" t="s">
        <v>1</v>
      </c>
      <c r="B63" s="4" t="s">
        <v>0</v>
      </c>
      <c r="C63" s="3">
        <v>86</v>
      </c>
      <c r="D63" s="3">
        <v>7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73</v>
      </c>
      <c r="K63" s="3">
        <v>0</v>
      </c>
      <c r="L63" s="3">
        <v>1</v>
      </c>
      <c r="M63" s="3">
        <v>1</v>
      </c>
      <c r="N63" s="3">
        <v>0</v>
      </c>
      <c r="O63" s="3">
        <v>1</v>
      </c>
      <c r="P63" s="3">
        <v>0</v>
      </c>
      <c r="Q63" s="3">
        <v>0</v>
      </c>
      <c r="R63" s="3">
        <v>1</v>
      </c>
      <c r="S63" s="3">
        <v>1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Z63" s="6"/>
    </row>
    <row r="64" spans="1:2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11" x14ac:dyDescent="0.25">
      <c r="B65" s="14" t="s">
        <v>50</v>
      </c>
      <c r="C65" s="14"/>
      <c r="D65" s="14"/>
    </row>
    <row r="66" spans="1:11" ht="14.5" x14ac:dyDescent="0.35">
      <c r="A66" s="13" t="s">
        <v>49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155" x14ac:dyDescent="0.25">
      <c r="A67" s="11" t="s">
        <v>48</v>
      </c>
      <c r="B67" s="11" t="s">
        <v>47</v>
      </c>
      <c r="C67" s="11" t="s">
        <v>46</v>
      </c>
      <c r="D67" s="11" t="s">
        <v>45</v>
      </c>
      <c r="E67" s="11" t="s">
        <v>44</v>
      </c>
      <c r="F67" s="11" t="s">
        <v>43</v>
      </c>
      <c r="G67" s="11" t="s">
        <v>42</v>
      </c>
      <c r="H67" s="11" t="s">
        <v>41</v>
      </c>
      <c r="I67" s="11" t="s">
        <v>40</v>
      </c>
      <c r="J67" s="11" t="s">
        <v>39</v>
      </c>
      <c r="K67" s="11" t="s">
        <v>38</v>
      </c>
    </row>
    <row r="68" spans="1:11" x14ac:dyDescent="0.25">
      <c r="A68" s="5" t="s">
        <v>37</v>
      </c>
      <c r="B68" s="4" t="s">
        <v>36</v>
      </c>
      <c r="C68" s="3">
        <v>25818791</v>
      </c>
      <c r="D68" s="3">
        <v>0</v>
      </c>
      <c r="E68" s="3">
        <v>13031436</v>
      </c>
      <c r="F68" s="3">
        <v>0</v>
      </c>
      <c r="G68" s="3">
        <v>4075076</v>
      </c>
      <c r="H68" s="3">
        <v>5435279</v>
      </c>
      <c r="I68" s="3">
        <v>3277000</v>
      </c>
      <c r="J68" s="3">
        <v>0</v>
      </c>
      <c r="K68" s="3">
        <v>0</v>
      </c>
    </row>
    <row r="69" spans="1:11" x14ac:dyDescent="0.25">
      <c r="A69" s="5">
        <v>6</v>
      </c>
      <c r="B69" s="4" t="s">
        <v>35</v>
      </c>
      <c r="C69" s="3">
        <v>904365</v>
      </c>
      <c r="D69" s="3">
        <v>0</v>
      </c>
      <c r="E69" s="3">
        <v>904365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x14ac:dyDescent="0.25">
      <c r="A70" s="5" t="s">
        <v>34</v>
      </c>
      <c r="B70" s="4" t="s">
        <v>33</v>
      </c>
      <c r="C70" s="3">
        <v>96000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96000</v>
      </c>
      <c r="J70" s="3">
        <v>0</v>
      </c>
      <c r="K70" s="3">
        <v>0</v>
      </c>
    </row>
    <row r="71" spans="1:11" x14ac:dyDescent="0.25">
      <c r="A71" s="5" t="s">
        <v>32</v>
      </c>
      <c r="B71" s="4" t="s">
        <v>31</v>
      </c>
      <c r="C71" s="3">
        <v>346054</v>
      </c>
      <c r="D71" s="3">
        <v>0</v>
      </c>
      <c r="E71" s="3">
        <v>251017</v>
      </c>
      <c r="F71" s="3">
        <v>0</v>
      </c>
      <c r="G71" s="3">
        <v>0</v>
      </c>
      <c r="H71" s="3">
        <v>8400</v>
      </c>
      <c r="I71" s="3">
        <v>86637</v>
      </c>
      <c r="J71" s="3">
        <v>0</v>
      </c>
      <c r="K71" s="3">
        <v>0</v>
      </c>
    </row>
    <row r="72" spans="1:11" x14ac:dyDescent="0.25">
      <c r="A72" s="5" t="s">
        <v>30</v>
      </c>
      <c r="B72" s="4" t="s">
        <v>29</v>
      </c>
      <c r="C72" s="3">
        <v>231476</v>
      </c>
      <c r="D72" s="3">
        <v>0</v>
      </c>
      <c r="E72" s="3">
        <v>182857</v>
      </c>
      <c r="F72" s="3">
        <v>0</v>
      </c>
      <c r="G72" s="3">
        <v>48619</v>
      </c>
      <c r="H72" s="3">
        <v>0</v>
      </c>
      <c r="I72" s="3">
        <v>0</v>
      </c>
      <c r="J72" s="3">
        <v>0</v>
      </c>
      <c r="K72" s="3">
        <v>0</v>
      </c>
    </row>
    <row r="73" spans="1:11" x14ac:dyDescent="0.25">
      <c r="A73" s="5" t="s">
        <v>28</v>
      </c>
      <c r="B73" s="4" t="s">
        <v>27</v>
      </c>
      <c r="C73" s="3">
        <f>SUM(C68:C72)</f>
        <v>27396686</v>
      </c>
      <c r="D73" s="3">
        <f>SUM(D68:D72)</f>
        <v>0</v>
      </c>
      <c r="E73" s="3">
        <f>SUM(E68:E72)</f>
        <v>14369675</v>
      </c>
      <c r="F73" s="3">
        <f>SUM(F68:F72)</f>
        <v>0</v>
      </c>
      <c r="G73" s="3">
        <f>SUM(G68:G72)</f>
        <v>4123695</v>
      </c>
      <c r="H73" s="3">
        <f>SUM(H68:H72)</f>
        <v>5443679</v>
      </c>
      <c r="I73" s="3">
        <f>SUM(I68:I72)</f>
        <v>3459637</v>
      </c>
      <c r="J73" s="3">
        <f>SUM(J68:J72)</f>
        <v>0</v>
      </c>
      <c r="K73" s="3">
        <f>SUM(K68:K72)</f>
        <v>0</v>
      </c>
    </row>
    <row r="74" spans="1:11" ht="25" x14ac:dyDescent="0.25">
      <c r="A74" s="5" t="s">
        <v>26</v>
      </c>
      <c r="B74" s="4" t="s">
        <v>25</v>
      </c>
      <c r="C74" s="3">
        <v>1579000</v>
      </c>
      <c r="D74" s="3">
        <v>0</v>
      </c>
      <c r="E74" s="3">
        <v>0</v>
      </c>
      <c r="F74" s="3">
        <v>1555000</v>
      </c>
      <c r="G74" s="3">
        <v>0</v>
      </c>
      <c r="H74" s="3">
        <v>0</v>
      </c>
      <c r="I74" s="3">
        <v>24000</v>
      </c>
      <c r="J74" s="3">
        <v>0</v>
      </c>
      <c r="K74" s="3">
        <v>0</v>
      </c>
    </row>
    <row r="75" spans="1:11" x14ac:dyDescent="0.25">
      <c r="A75" s="5" t="s">
        <v>24</v>
      </c>
      <c r="B75" s="4" t="s">
        <v>23</v>
      </c>
      <c r="C75" s="3">
        <v>156000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156000</v>
      </c>
      <c r="J75" s="3">
        <v>0</v>
      </c>
      <c r="K75" s="3">
        <v>0</v>
      </c>
    </row>
    <row r="76" spans="1:11" x14ac:dyDescent="0.25">
      <c r="A76" s="5" t="s">
        <v>22</v>
      </c>
      <c r="B76" s="4" t="s">
        <v>21</v>
      </c>
      <c r="C76" s="3">
        <f>SUM(C74:C75)</f>
        <v>1735000</v>
      </c>
      <c r="D76" s="3">
        <f>SUM(D74:D75)</f>
        <v>0</v>
      </c>
      <c r="E76" s="3">
        <f>SUM(E74:E75)</f>
        <v>0</v>
      </c>
      <c r="F76" s="3">
        <f>SUM(F74:F75)</f>
        <v>1555000</v>
      </c>
      <c r="G76" s="3">
        <f>SUM(G74:G75)</f>
        <v>0</v>
      </c>
      <c r="H76" s="3">
        <f>SUM(H74:H75)</f>
        <v>0</v>
      </c>
      <c r="I76" s="3">
        <f>SUM(I74:I75)</f>
        <v>180000</v>
      </c>
      <c r="J76" s="3">
        <f>SUM(J74:J75)</f>
        <v>0</v>
      </c>
      <c r="K76" s="3">
        <f>SUM(K74:K75)</f>
        <v>0</v>
      </c>
    </row>
    <row r="77" spans="1:11" ht="13" x14ac:dyDescent="0.25">
      <c r="A77" s="9" t="s">
        <v>20</v>
      </c>
      <c r="B77" s="8" t="s">
        <v>19</v>
      </c>
      <c r="C77" s="7">
        <f>C73+C76</f>
        <v>29131686</v>
      </c>
      <c r="D77" s="7">
        <f>D73+D76</f>
        <v>0</v>
      </c>
      <c r="E77" s="7">
        <f>E73+E76</f>
        <v>14369675</v>
      </c>
      <c r="F77" s="7">
        <f>F73+F76</f>
        <v>1555000</v>
      </c>
      <c r="G77" s="7">
        <f>G73+G76</f>
        <v>4123695</v>
      </c>
      <c r="H77" s="7">
        <f>H73+H76</f>
        <v>5443679</v>
      </c>
      <c r="I77" s="7">
        <f>I73+I76</f>
        <v>3639637</v>
      </c>
      <c r="J77" s="7">
        <f>J73+J76</f>
        <v>0</v>
      </c>
      <c r="K77" s="7">
        <f>K73+K76</f>
        <v>0</v>
      </c>
    </row>
    <row r="78" spans="1:11" ht="13" x14ac:dyDescent="0.25">
      <c r="A78" s="9" t="s">
        <v>18</v>
      </c>
      <c r="B78" s="8" t="s">
        <v>17</v>
      </c>
      <c r="C78" s="7">
        <v>5779707</v>
      </c>
      <c r="D78" s="7">
        <v>0</v>
      </c>
      <c r="E78" s="7">
        <v>2779848</v>
      </c>
      <c r="F78" s="7">
        <v>279879</v>
      </c>
      <c r="G78" s="7">
        <v>915455</v>
      </c>
      <c r="H78" s="7">
        <v>970729</v>
      </c>
      <c r="I78" s="7">
        <v>833796</v>
      </c>
      <c r="J78" s="7">
        <v>0</v>
      </c>
      <c r="K78" s="7">
        <v>0</v>
      </c>
    </row>
    <row r="79" spans="1:11" x14ac:dyDescent="0.25">
      <c r="A79" s="5" t="s">
        <v>16</v>
      </c>
      <c r="B79" s="4" t="s">
        <v>15</v>
      </c>
      <c r="C79" s="3">
        <v>5597192</v>
      </c>
      <c r="D79" s="3">
        <v>0</v>
      </c>
      <c r="E79" s="3">
        <v>2779848</v>
      </c>
      <c r="F79" s="3">
        <v>279879</v>
      </c>
      <c r="G79" s="3">
        <v>915455</v>
      </c>
      <c r="H79" s="3">
        <v>970729</v>
      </c>
      <c r="I79" s="3">
        <v>651281</v>
      </c>
      <c r="J79" s="3">
        <v>0</v>
      </c>
      <c r="K79" s="3">
        <v>0</v>
      </c>
    </row>
    <row r="80" spans="1:11" x14ac:dyDescent="0.25">
      <c r="A80" s="5">
        <v>24</v>
      </c>
      <c r="B80" s="4" t="s">
        <v>14</v>
      </c>
      <c r="C80" s="3">
        <v>103927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103927</v>
      </c>
      <c r="J80" s="3">
        <v>0</v>
      </c>
      <c r="K80" s="3">
        <v>0</v>
      </c>
    </row>
    <row r="81" spans="1:13" x14ac:dyDescent="0.25">
      <c r="A81" s="5">
        <v>27</v>
      </c>
      <c r="B81" s="4" t="s">
        <v>13</v>
      </c>
      <c r="C81" s="3">
        <v>78588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78588</v>
      </c>
      <c r="J81" s="3">
        <v>0</v>
      </c>
      <c r="K81" s="3">
        <v>0</v>
      </c>
    </row>
    <row r="82" spans="1:13" x14ac:dyDescent="0.25">
      <c r="A82" s="5">
        <v>29</v>
      </c>
      <c r="B82" s="4" t="s">
        <v>12</v>
      </c>
      <c r="C82" s="3">
        <v>7631890</v>
      </c>
      <c r="D82" s="3">
        <v>0</v>
      </c>
      <c r="E82" s="3">
        <v>211362</v>
      </c>
      <c r="F82" s="3">
        <v>0</v>
      </c>
      <c r="G82" s="3">
        <v>0</v>
      </c>
      <c r="H82" s="3">
        <v>7420528</v>
      </c>
      <c r="I82" s="3">
        <v>0</v>
      </c>
      <c r="J82" s="3">
        <v>0</v>
      </c>
      <c r="K82" s="3">
        <v>0</v>
      </c>
    </row>
    <row r="83" spans="1:13" s="10" customFormat="1" ht="13" x14ac:dyDescent="0.3">
      <c r="A83" s="9">
        <v>31</v>
      </c>
      <c r="B83" s="8" t="s">
        <v>11</v>
      </c>
      <c r="C83" s="7">
        <f>SUM(C82)</f>
        <v>7631890</v>
      </c>
      <c r="D83" s="7">
        <f>SUM(D82)</f>
        <v>0</v>
      </c>
      <c r="E83" s="7">
        <f>SUM(E82)</f>
        <v>211362</v>
      </c>
      <c r="F83" s="7">
        <f>SUM(F82)</f>
        <v>0</v>
      </c>
      <c r="G83" s="7">
        <f>SUM(G82)</f>
        <v>0</v>
      </c>
      <c r="H83" s="7">
        <f>SUM(H82)</f>
        <v>7420528</v>
      </c>
      <c r="I83" s="7">
        <f>SUM(I82)</f>
        <v>0</v>
      </c>
      <c r="J83" s="7">
        <f>SUM(J82)</f>
        <v>0</v>
      </c>
      <c r="K83" s="7">
        <f>SUM(K82)</f>
        <v>0</v>
      </c>
    </row>
    <row r="84" spans="1:13" x14ac:dyDescent="0.25">
      <c r="A84" s="5">
        <v>35</v>
      </c>
      <c r="B84" s="4" t="s">
        <v>10</v>
      </c>
      <c r="C84" s="3">
        <v>1216246</v>
      </c>
      <c r="D84" s="3">
        <v>0</v>
      </c>
      <c r="E84" s="3">
        <v>0</v>
      </c>
      <c r="F84" s="3">
        <v>0</v>
      </c>
      <c r="G84" s="3">
        <v>0</v>
      </c>
      <c r="H84" s="3">
        <v>1216246</v>
      </c>
      <c r="I84" s="3">
        <v>0</v>
      </c>
      <c r="J84" s="3">
        <v>0</v>
      </c>
      <c r="K84" s="3">
        <v>0</v>
      </c>
    </row>
    <row r="85" spans="1:13" x14ac:dyDescent="0.25">
      <c r="A85" s="5">
        <v>43</v>
      </c>
      <c r="B85" s="4" t="s">
        <v>9</v>
      </c>
      <c r="C85" s="3">
        <v>406922</v>
      </c>
      <c r="D85" s="3">
        <v>0</v>
      </c>
      <c r="E85" s="3">
        <v>30053</v>
      </c>
      <c r="F85" s="3">
        <v>0</v>
      </c>
      <c r="G85" s="3">
        <v>0</v>
      </c>
      <c r="H85" s="3">
        <v>376869</v>
      </c>
      <c r="I85" s="3">
        <v>0</v>
      </c>
      <c r="J85" s="3">
        <v>0</v>
      </c>
      <c r="K85" s="3">
        <v>0</v>
      </c>
    </row>
    <row r="86" spans="1:13" x14ac:dyDescent="0.25">
      <c r="A86" s="5">
        <v>45</v>
      </c>
      <c r="B86" s="4" t="s">
        <v>8</v>
      </c>
      <c r="C86" s="3">
        <f>SUM(C84:C85)</f>
        <v>1623168</v>
      </c>
      <c r="D86" s="3">
        <f>SUM(D84:D85)</f>
        <v>0</v>
      </c>
      <c r="E86" s="3">
        <f>SUM(E84:E85)</f>
        <v>30053</v>
      </c>
      <c r="F86" s="3">
        <f>SUM(F84:F85)</f>
        <v>0</v>
      </c>
      <c r="G86" s="3">
        <f>SUM(G84:G85)</f>
        <v>0</v>
      </c>
      <c r="H86" s="3">
        <f>SUM(H84:H85)</f>
        <v>1593115</v>
      </c>
      <c r="I86" s="3">
        <f>SUM(I84:I85)</f>
        <v>0</v>
      </c>
      <c r="J86" s="3">
        <f>SUM(J84:J85)</f>
        <v>0</v>
      </c>
      <c r="K86" s="3">
        <f>SUM(K84:K85)</f>
        <v>0</v>
      </c>
    </row>
    <row r="87" spans="1:13" x14ac:dyDescent="0.25">
      <c r="A87" s="5">
        <v>49</v>
      </c>
      <c r="B87" s="4" t="s">
        <v>7</v>
      </c>
      <c r="C87" s="3">
        <v>1660290</v>
      </c>
      <c r="D87" s="3">
        <v>0</v>
      </c>
      <c r="E87" s="3">
        <v>58554</v>
      </c>
      <c r="F87" s="3">
        <v>0</v>
      </c>
      <c r="G87" s="3">
        <v>0</v>
      </c>
      <c r="H87" s="3">
        <v>1601736</v>
      </c>
      <c r="I87" s="3">
        <v>0</v>
      </c>
      <c r="J87" s="3">
        <v>0</v>
      </c>
      <c r="K87" s="3">
        <v>0</v>
      </c>
    </row>
    <row r="88" spans="1:13" x14ac:dyDescent="0.25">
      <c r="A88" s="5">
        <v>58</v>
      </c>
      <c r="B88" s="4" t="s">
        <v>6</v>
      </c>
      <c r="C88" s="3">
        <v>6</v>
      </c>
      <c r="D88" s="3">
        <v>0</v>
      </c>
      <c r="E88" s="3">
        <v>0</v>
      </c>
      <c r="F88" s="3">
        <v>0</v>
      </c>
      <c r="G88" s="3">
        <v>0</v>
      </c>
      <c r="H88" s="3">
        <v>6</v>
      </c>
      <c r="I88" s="3">
        <v>0</v>
      </c>
      <c r="J88" s="3">
        <v>0</v>
      </c>
      <c r="K88" s="3">
        <v>0</v>
      </c>
    </row>
    <row r="89" spans="1:13" x14ac:dyDescent="0.25">
      <c r="A89" s="5">
        <v>59</v>
      </c>
      <c r="B89" s="4" t="s">
        <v>5</v>
      </c>
      <c r="C89" s="3">
        <f>SUM(C87:C88)</f>
        <v>1660296</v>
      </c>
      <c r="D89" s="3">
        <f>SUM(D87:D88)</f>
        <v>0</v>
      </c>
      <c r="E89" s="3">
        <f>SUM(E87:E88)</f>
        <v>58554</v>
      </c>
      <c r="F89" s="3">
        <f>SUM(F87:F88)</f>
        <v>0</v>
      </c>
      <c r="G89" s="3">
        <f>SUM(G87:G88)</f>
        <v>0</v>
      </c>
      <c r="H89" s="3">
        <f>SUM(H87:H88)</f>
        <v>1601742</v>
      </c>
      <c r="I89" s="3">
        <f>SUM(I87:I88)</f>
        <v>0</v>
      </c>
      <c r="J89" s="3">
        <f>SUM(J87:J88)</f>
        <v>0</v>
      </c>
      <c r="K89" s="3">
        <f>SUM(K87:K88)</f>
        <v>0</v>
      </c>
    </row>
    <row r="90" spans="1:13" ht="13" x14ac:dyDescent="0.25">
      <c r="A90" s="9">
        <v>60</v>
      </c>
      <c r="B90" s="8" t="s">
        <v>4</v>
      </c>
      <c r="C90" s="7">
        <f>C83+C86+C89</f>
        <v>10915354</v>
      </c>
      <c r="D90" s="7">
        <f>D83+D86+D89</f>
        <v>0</v>
      </c>
      <c r="E90" s="7">
        <f>E83+E86+E89</f>
        <v>299969</v>
      </c>
      <c r="F90" s="7">
        <f>F83+F86+F89</f>
        <v>0</v>
      </c>
      <c r="G90" s="7">
        <f>G83+G86+G89</f>
        <v>0</v>
      </c>
      <c r="H90" s="7">
        <f>H83+H86+H89</f>
        <v>10615385</v>
      </c>
      <c r="I90" s="7">
        <f>I83+I86+I89</f>
        <v>0</v>
      </c>
      <c r="J90" s="7">
        <f>J83+J86+J89</f>
        <v>0</v>
      </c>
      <c r="K90" s="7">
        <f>K83+K86+K89</f>
        <v>0</v>
      </c>
    </row>
    <row r="91" spans="1:13" ht="13" x14ac:dyDescent="0.25">
      <c r="A91" s="9">
        <v>265</v>
      </c>
      <c r="B91" s="8" t="s">
        <v>3</v>
      </c>
      <c r="C91" s="7">
        <f>C77+C78+C90</f>
        <v>45826747</v>
      </c>
      <c r="D91" s="7">
        <f>D77+D78+D90</f>
        <v>0</v>
      </c>
      <c r="E91" s="7">
        <f>E77+E78+E90</f>
        <v>17449492</v>
      </c>
      <c r="F91" s="7">
        <f>F77+F78+F90</f>
        <v>1834879</v>
      </c>
      <c r="G91" s="7">
        <f>G77+G78+G90</f>
        <v>5039150</v>
      </c>
      <c r="H91" s="7">
        <f>H77+H78+H90</f>
        <v>17029793</v>
      </c>
      <c r="I91" s="7">
        <f>I77+I78+I90</f>
        <v>4473433</v>
      </c>
      <c r="J91" s="7">
        <f>J77+J78+J90</f>
        <v>0</v>
      </c>
      <c r="K91" s="7">
        <f>K77+K78+K90</f>
        <v>0</v>
      </c>
    </row>
    <row r="92" spans="1:13" ht="13" x14ac:dyDescent="0.25">
      <c r="A92" s="9">
        <v>306</v>
      </c>
      <c r="B92" s="8" t="s">
        <v>2</v>
      </c>
      <c r="C92" s="7">
        <f>C91</f>
        <v>45826747</v>
      </c>
      <c r="D92" s="7">
        <f>D91</f>
        <v>0</v>
      </c>
      <c r="E92" s="7">
        <f>E91</f>
        <v>17449492</v>
      </c>
      <c r="F92" s="7">
        <f>F91</f>
        <v>1834879</v>
      </c>
      <c r="G92" s="7">
        <f>G91</f>
        <v>5039150</v>
      </c>
      <c r="H92" s="7">
        <f>H91</f>
        <v>17029793</v>
      </c>
      <c r="I92" s="7">
        <f>I91</f>
        <v>4473433</v>
      </c>
      <c r="J92" s="7">
        <f>J91</f>
        <v>0</v>
      </c>
      <c r="K92" s="7">
        <f>K91</f>
        <v>0</v>
      </c>
      <c r="M92" s="6"/>
    </row>
    <row r="93" spans="1:13" x14ac:dyDescent="0.25">
      <c r="A93" s="5" t="s">
        <v>1</v>
      </c>
      <c r="B93" s="4" t="s">
        <v>0</v>
      </c>
      <c r="C93" s="3">
        <v>9</v>
      </c>
      <c r="D93" s="3">
        <v>0</v>
      </c>
      <c r="E93" s="3">
        <v>3</v>
      </c>
      <c r="F93" s="3">
        <v>0</v>
      </c>
      <c r="G93" s="3">
        <v>1</v>
      </c>
      <c r="H93" s="3">
        <v>2</v>
      </c>
      <c r="I93" s="3">
        <v>3</v>
      </c>
      <c r="J93" s="3">
        <v>0</v>
      </c>
      <c r="K93" s="3">
        <v>0</v>
      </c>
    </row>
  </sheetData>
  <mergeCells count="6">
    <mergeCell ref="A1:C1"/>
    <mergeCell ref="A3:AE3"/>
    <mergeCell ref="A5:AE5"/>
    <mergeCell ref="A6:X6"/>
    <mergeCell ref="A66:K66"/>
    <mergeCell ref="B65:D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2019-05-29T16:44:32Z</dcterms:created>
  <dcterms:modified xsi:type="dcterms:W3CDTF">2019-05-29T16:45:12Z</dcterms:modified>
</cp:coreProperties>
</file>