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externalReferences>
    <externalReference r:id="rId2"/>
  </externalReferences>
  <definedNames>
    <definedName name="_xlnm.Print_Titles" localSheetId="0">'9.4.1. sz. mell EKIK'!$2:$7</definedName>
  </definedNames>
  <calcPr calcId="145621"/>
</workbook>
</file>

<file path=xl/calcChain.xml><?xml version="1.0" encoding="utf-8"?>
<calcChain xmlns="http://schemas.openxmlformats.org/spreadsheetml/2006/main">
  <c r="C54" i="1" l="1"/>
  <c r="C53" i="1" s="1"/>
  <c r="C50" i="1"/>
  <c r="C48" i="1"/>
  <c r="C47" i="1" s="1"/>
  <c r="C59" i="1" s="1"/>
  <c r="C42" i="1"/>
  <c r="C39" i="1" s="1"/>
  <c r="C32" i="1"/>
  <c r="C27" i="1"/>
  <c r="C24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<sst xmlns="http://schemas.openxmlformats.org/spreadsheetml/2006/main" count="113" uniqueCount="99">
  <si>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</si>
  <si>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</si>
  <si>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</si>
  <si>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</si>
  <si>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</si>
  <si>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</si>
  <si>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</si>
  <si>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</si>
  <si>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</si>
  <si>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</si>
  <si>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</si>
  <si>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</si>
  <si>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</si>
  <si>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</si>
  <si>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</si>
  <si>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</si>
  <si>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</si>
  <si>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</si>
  <si>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</si>
  <si>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</si>
  <si>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</si>
  <si>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</si>
  <si>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</si>
  <si>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</si>
  <si>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</si>
  <si>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</si>
  <si>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</si>
  <si>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</si>
  <si>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</si>
  <si>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</si>
  <si>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</si>
  <si>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</si>
  <si>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</si>
  <si>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</si>
  <si>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</si>
  <si>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</si>
  <si>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</si>
  <si>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</si>
  <si>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</si>
  <si>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</si>
  <si>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</si>
  <si>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</si>
  <si>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</si>
  <si>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</si>
  <si>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</si>
  <si>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</si>
  <si>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</si>
  <si>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</si>
  <si>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</si>
  <si>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</si>
  <si>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</si>
  <si>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</si>
  <si>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</si>
  <si>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</si>
  <si>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</si>
  <si>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</si>
  <si>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</si>
  <si>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</si>
  <si>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</si>
  <si>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</si>
  <si>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</si>
  <si>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</si>
  <si>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</si>
  <si>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</si>
  <si>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</si>
  <si>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</si>
  <si>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</si>
  <si>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</si>
  <si>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</si>
  <si>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</si>
  <si>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</si>
  <si>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</si>
  <si>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</si>
  <si>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</si>
  <si>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</si>
  <si>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</si>
  <si>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</si>
  <si>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</si>
  <si>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</si>
  <si>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</si>
  <si>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</si>
  <si>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</si>
  <si>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</si>
  <si>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</si>
  <si>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</si>
  <si>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</si>
  <si>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</si>
  <si>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</si>
  <si>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</si>
  <si>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</si>
  <si>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</si>
  <si>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</si>
  <si>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</si>
  <si>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</si>
  <si>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</si>
  <si>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</si>
  <si>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</si>
  <si>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</si>
  <si>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(1 fő május 17-ig)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</si>
</sst>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tabSelected="1" workbookViewId="0">
      <selection activeCell="B15" sqref="B15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80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CONCATENATE("15. melléklet"," ",[1]ALAPADATOK!A7," ",[1]ALAPADATOK!B7," ",[1]ALAPADATOK!C7," ",[1]ALAPADATOK!D7," ",[1]ALAPADATOK!E7," ",[1]ALAPADATOK!F7," ",[1]ALAPADATOK!G7," ",[1]ALAPADATOK!H7)</f>
        <v>15. melléklet a 24 / 2020. ( X.30.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12372850</v>
      </c>
    </row>
    <row r="10" spans="1:3" s="29" customFormat="1" ht="12" customHeight="1" x14ac:dyDescent="0.2">
      <c r="A10" s="30" t="s">
        <v>16</v>
      </c>
      <c r="B10" s="31" t="s">
        <v>17</v>
      </c>
      <c r="C10" s="32">
        <v>20000</v>
      </c>
    </row>
    <row r="11" spans="1:3" s="29" customFormat="1" ht="12" customHeight="1" x14ac:dyDescent="0.2">
      <c r="A11" s="33" t="s">
        <v>18</v>
      </c>
      <c r="B11" s="34" t="s">
        <v>19</v>
      </c>
      <c r="C11" s="35">
        <v>10387400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5000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>
        <v>1280450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680000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11386785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>
        <f>11259187+127598</f>
        <v>11386785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>
        <v>11259187</v>
      </c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249830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2">
        <v>249830</v>
      </c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24009465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95006787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490516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5">
        <f>93181485+727000+272786+249830-249830+335000</f>
        <v>94516271</v>
      </c>
    </row>
    <row r="43" spans="1:3" s="38" customFormat="1" ht="15" customHeight="1" thickBot="1" x14ac:dyDescent="0.25">
      <c r="A43" s="54" t="s">
        <v>81</v>
      </c>
      <c r="B43" s="56" t="s">
        <v>82</v>
      </c>
      <c r="C43" s="57">
        <f>+C38+C39</f>
        <v>119016252</v>
      </c>
    </row>
    <row r="44" spans="1:3" x14ac:dyDescent="0.2">
      <c r="A44" s="58"/>
      <c r="B44" s="59"/>
      <c r="C44" s="60"/>
    </row>
    <row r="45" spans="1:3" s="23" customFormat="1" ht="16.5" customHeight="1" thickBot="1" x14ac:dyDescent="0.25">
      <c r="A45" s="61"/>
      <c r="B45" s="62"/>
      <c r="C45" s="63"/>
    </row>
    <row r="46" spans="1:3" s="66" customFormat="1" ht="12" customHeight="1" thickBot="1" x14ac:dyDescent="0.25">
      <c r="A46" s="64"/>
      <c r="B46" s="65" t="s">
        <v>83</v>
      </c>
      <c r="C46" s="57"/>
    </row>
    <row r="47" spans="1:3" ht="12" customHeight="1" thickBot="1" x14ac:dyDescent="0.25">
      <c r="A47" s="43" t="s">
        <v>14</v>
      </c>
      <c r="B47" s="44" t="s">
        <v>84</v>
      </c>
      <c r="C47" s="28">
        <f>SUM(C48:C52)</f>
        <v>115278119</v>
      </c>
    </row>
    <row r="48" spans="1:3" ht="12" customHeight="1" x14ac:dyDescent="0.2">
      <c r="A48" s="33" t="s">
        <v>16</v>
      </c>
      <c r="B48" s="40" t="s">
        <v>85</v>
      </c>
      <c r="C48" s="67">
        <f>55350452-294482+294482</f>
        <v>55350452</v>
      </c>
    </row>
    <row r="49" spans="1:6" ht="12" customHeight="1" x14ac:dyDescent="0.2">
      <c r="A49" s="33" t="s">
        <v>18</v>
      </c>
      <c r="B49" s="34" t="s">
        <v>86</v>
      </c>
      <c r="C49" s="35">
        <v>9898597</v>
      </c>
    </row>
    <row r="50" spans="1:6" ht="12" customHeight="1" x14ac:dyDescent="0.2">
      <c r="A50" s="33" t="s">
        <v>20</v>
      </c>
      <c r="B50" s="34" t="s">
        <v>87</v>
      </c>
      <c r="C50" s="35">
        <f>49753784+272786</f>
        <v>50026570</v>
      </c>
    </row>
    <row r="51" spans="1:6" ht="12" customHeight="1" x14ac:dyDescent="0.2">
      <c r="A51" s="33" t="s">
        <v>22</v>
      </c>
      <c r="B51" s="34" t="s">
        <v>88</v>
      </c>
      <c r="C51" s="35"/>
    </row>
    <row r="52" spans="1:6" ht="12" customHeight="1" thickBot="1" x14ac:dyDescent="0.25">
      <c r="A52" s="33" t="s">
        <v>24</v>
      </c>
      <c r="B52" s="34" t="s">
        <v>89</v>
      </c>
      <c r="C52" s="35">
        <v>2500</v>
      </c>
    </row>
    <row r="53" spans="1:6" s="66" customFormat="1" ht="12" customHeight="1" thickBot="1" x14ac:dyDescent="0.25">
      <c r="A53" s="43" t="s">
        <v>38</v>
      </c>
      <c r="B53" s="44" t="s">
        <v>90</v>
      </c>
      <c r="C53" s="28">
        <f>SUM(C54:C56)</f>
        <v>3966583</v>
      </c>
    </row>
    <row r="54" spans="1:6" ht="12" customHeight="1" x14ac:dyDescent="0.2">
      <c r="A54" s="33" t="s">
        <v>40</v>
      </c>
      <c r="B54" s="40" t="s">
        <v>91</v>
      </c>
      <c r="C54" s="67">
        <f>2527155+727000+127598+249830+335000</f>
        <v>3966583</v>
      </c>
    </row>
    <row r="55" spans="1:6" ht="12" customHeight="1" x14ac:dyDescent="0.2">
      <c r="A55" s="33" t="s">
        <v>42</v>
      </c>
      <c r="B55" s="34" t="s">
        <v>92</v>
      </c>
      <c r="C55" s="35"/>
    </row>
    <row r="56" spans="1:6" ht="12" customHeight="1" x14ac:dyDescent="0.2">
      <c r="A56" s="33" t="s">
        <v>44</v>
      </c>
      <c r="B56" s="34" t="s">
        <v>93</v>
      </c>
      <c r="C56" s="35"/>
    </row>
    <row r="57" spans="1:6" ht="15" customHeight="1" thickBot="1" x14ac:dyDescent="0.25">
      <c r="A57" s="33" t="s">
        <v>46</v>
      </c>
      <c r="B57" s="34" t="s">
        <v>94</v>
      </c>
      <c r="C57" s="35"/>
    </row>
    <row r="58" spans="1:6" ht="13.5" thickBot="1" x14ac:dyDescent="0.25">
      <c r="A58" s="43" t="s">
        <v>48</v>
      </c>
      <c r="B58" s="44" t="s">
        <v>95</v>
      </c>
      <c r="C58" s="45"/>
    </row>
    <row r="59" spans="1:6" ht="15" customHeight="1" thickBot="1" x14ac:dyDescent="0.25">
      <c r="A59" s="43" t="s">
        <v>50</v>
      </c>
      <c r="B59" s="68" t="s">
        <v>96</v>
      </c>
      <c r="C59" s="69">
        <f>+C47+C53+C58</f>
        <v>119244702</v>
      </c>
    </row>
    <row r="60" spans="1:6" ht="14.25" customHeight="1" thickBot="1" x14ac:dyDescent="0.25">
      <c r="C60" s="71"/>
    </row>
    <row r="61" spans="1:6" x14ac:dyDescent="0.2">
      <c r="A61" s="72" t="s">
        <v>97</v>
      </c>
      <c r="B61" s="73"/>
      <c r="C61" s="74">
        <v>18.75</v>
      </c>
      <c r="E61" s="75"/>
      <c r="F61" s="75"/>
    </row>
    <row r="62" spans="1:6" ht="13.5" thickBot="1" x14ac:dyDescent="0.25">
      <c r="A62" s="76" t="s">
        <v>98</v>
      </c>
      <c r="B62" s="77"/>
      <c r="C62" s="78">
        <v>0.38</v>
      </c>
      <c r="E62" s="79"/>
      <c r="F62" s="79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2020-11-03T08:18:21Z</dcterms:created>
  <dcterms:modified xsi:type="dcterms:W3CDTF">2020-11-03T08:18:22Z</dcterms:modified>
</cp:coreProperties>
</file>