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mell" sheetId="1" r:id="rId1"/>
  </sheets>
  <calcPr calcId="145621"/>
</workbook>
</file>

<file path=xl/calcChain.xml><?xml version="1.0" encoding="utf-8"?>
<calcChain xmlns="http://schemas.openxmlformats.org/spreadsheetml/2006/main">
  <c r="C145" i="1" l="1"/>
  <c r="C144" i="1"/>
  <c r="C143" i="1"/>
  <c r="C142" i="1"/>
  <c r="C140" i="1"/>
  <c r="C139" i="1"/>
  <c r="C138" i="1"/>
  <c r="F136" i="1"/>
  <c r="E136" i="1"/>
  <c r="E146" i="1" s="1"/>
  <c r="D136" i="1"/>
  <c r="D146" i="1" s="1"/>
  <c r="C136" i="1"/>
  <c r="C135" i="1"/>
  <c r="C134" i="1"/>
  <c r="C133" i="1"/>
  <c r="C132" i="1"/>
  <c r="C131" i="1"/>
  <c r="C130" i="1"/>
  <c r="C129" i="1"/>
  <c r="C128" i="1"/>
  <c r="C127" i="1" s="1"/>
  <c r="C125" i="1"/>
  <c r="C124" i="1"/>
  <c r="F123" i="1"/>
  <c r="F126" i="1" s="1"/>
  <c r="F147" i="1" s="1"/>
  <c r="E123" i="1"/>
  <c r="D123" i="1"/>
  <c r="C123" i="1"/>
  <c r="C122" i="1"/>
  <c r="C121" i="1"/>
  <c r="C120" i="1"/>
  <c r="C119" i="1"/>
  <c r="C118" i="1"/>
  <c r="C117" i="1"/>
  <c r="C116" i="1"/>
  <c r="C115" i="1"/>
  <c r="C114" i="1"/>
  <c r="C113" i="1"/>
  <c r="F112" i="1"/>
  <c r="D112" i="1"/>
  <c r="F110" i="1"/>
  <c r="C110" i="1" s="1"/>
  <c r="C109" i="1" s="1"/>
  <c r="C108" i="1"/>
  <c r="C107" i="1"/>
  <c r="C106" i="1"/>
  <c r="C105" i="1"/>
  <c r="C104" i="1"/>
  <c r="C103" i="1"/>
  <c r="C102" i="1"/>
  <c r="C101" i="1"/>
  <c r="C100" i="1"/>
  <c r="C99" i="1"/>
  <c r="F98" i="1"/>
  <c r="E98" i="1"/>
  <c r="D98" i="1" s="1"/>
  <c r="C97" i="1"/>
  <c r="D96" i="1"/>
  <c r="C96" i="1" s="1"/>
  <c r="D95" i="1"/>
  <c r="C95" i="1" s="1"/>
  <c r="D94" i="1"/>
  <c r="C94" i="1" s="1"/>
  <c r="E93" i="1"/>
  <c r="E126" i="1" s="1"/>
  <c r="E147" i="1" s="1"/>
  <c r="C81" i="1"/>
  <c r="C80" i="1"/>
  <c r="C79" i="1"/>
  <c r="C78" i="1"/>
  <c r="C76" i="1"/>
  <c r="C75" i="1"/>
  <c r="C74" i="1"/>
  <c r="F73" i="1"/>
  <c r="E73" i="1"/>
  <c r="D73" i="1"/>
  <c r="C73" i="1"/>
  <c r="C72" i="1"/>
  <c r="C71" i="1"/>
  <c r="F70" i="1"/>
  <c r="E70" i="1"/>
  <c r="D70" i="1"/>
  <c r="C70" i="1"/>
  <c r="C69" i="1"/>
  <c r="C68" i="1"/>
  <c r="C67" i="1"/>
  <c r="C66" i="1"/>
  <c r="C64" i="1"/>
  <c r="C63" i="1"/>
  <c r="C62" i="1"/>
  <c r="F61" i="1"/>
  <c r="F83" i="1" s="1"/>
  <c r="E61" i="1"/>
  <c r="E83" i="1" s="1"/>
  <c r="D61" i="1"/>
  <c r="D83" i="1" s="1"/>
  <c r="C61" i="1"/>
  <c r="C83" i="1" s="1"/>
  <c r="G60" i="1"/>
  <c r="C59" i="1"/>
  <c r="C58" i="1"/>
  <c r="C57" i="1"/>
  <c r="C56" i="1"/>
  <c r="C54" i="1"/>
  <c r="C53" i="1"/>
  <c r="C52" i="1"/>
  <c r="C51" i="1"/>
  <c r="F50" i="1"/>
  <c r="E50" i="1"/>
  <c r="D50" i="1"/>
  <c r="C50" i="1"/>
  <c r="C49" i="1"/>
  <c r="C48" i="1"/>
  <c r="C47" i="1"/>
  <c r="C46" i="1"/>
  <c r="C45" i="1"/>
  <c r="C44" i="1"/>
  <c r="C43" i="1"/>
  <c r="C42" i="1"/>
  <c r="C41" i="1"/>
  <c r="C40" i="1"/>
  <c r="E39" i="1"/>
  <c r="C39" i="1"/>
  <c r="C38" i="1"/>
  <c r="C37" i="1"/>
  <c r="C36" i="1"/>
  <c r="C35" i="1"/>
  <c r="C34" i="1"/>
  <c r="F33" i="1"/>
  <c r="E33" i="1"/>
  <c r="D33" i="1"/>
  <c r="C33" i="1"/>
  <c r="C32" i="1"/>
  <c r="C31" i="1"/>
  <c r="C30" i="1"/>
  <c r="C29" i="1"/>
  <c r="C28" i="1"/>
  <c r="F27" i="1"/>
  <c r="E27" i="1" s="1"/>
  <c r="E26" i="1" s="1"/>
  <c r="D27" i="1"/>
  <c r="F26" i="1"/>
  <c r="F60" i="1" s="1"/>
  <c r="F84" i="1" s="1"/>
  <c r="D26" i="1"/>
  <c r="C23" i="1"/>
  <c r="C22" i="1"/>
  <c r="C21" i="1"/>
  <c r="C19" i="1" s="1"/>
  <c r="C20" i="1"/>
  <c r="E19" i="1"/>
  <c r="E60" i="1" s="1"/>
  <c r="E84" i="1" s="1"/>
  <c r="C18" i="1"/>
  <c r="C17" i="1"/>
  <c r="C16" i="1"/>
  <c r="C15" i="1"/>
  <c r="C14" i="1"/>
  <c r="C13" i="1"/>
  <c r="E12" i="1"/>
  <c r="C12" i="1"/>
  <c r="C10" i="1"/>
  <c r="C9" i="1"/>
  <c r="C8" i="1"/>
  <c r="C7" i="1"/>
  <c r="D6" i="1"/>
  <c r="D60" i="1" s="1"/>
  <c r="D84" i="1" s="1"/>
  <c r="C6" i="1"/>
  <c r="C60" i="1" l="1"/>
  <c r="C27" i="1"/>
  <c r="C26" i="1" s="1"/>
  <c r="D93" i="1"/>
  <c r="D126" i="1" s="1"/>
  <c r="D147" i="1" s="1"/>
  <c r="C98" i="1"/>
  <c r="C93" i="1" s="1"/>
  <c r="C126" i="1" s="1"/>
  <c r="C147" i="1" s="1"/>
  <c r="C146" i="1"/>
  <c r="C152" i="1" s="1"/>
  <c r="C151" i="1" l="1"/>
  <c r="C84" i="1"/>
</calcChain>
</file>

<file path=xl/sharedStrings.xml><?xml version="1.0" encoding="utf-8"?>
<sst xmlns="http://schemas.openxmlformats.org/spreadsheetml/2006/main" count="310" uniqueCount="257">
  <si>
    <t>B E V É T E L E K</t>
  </si>
  <si>
    <t>1.számú táblázat</t>
  </si>
  <si>
    <t>ezer forint</t>
  </si>
  <si>
    <t>Sor-
szám</t>
  </si>
  <si>
    <t>Bevételi jogcím</t>
  </si>
  <si>
    <t>2016. évi előirányzat</t>
  </si>
  <si>
    <t>A</t>
  </si>
  <si>
    <t>B</t>
  </si>
  <si>
    <t>C</t>
  </si>
  <si>
    <t>D</t>
  </si>
  <si>
    <t>E</t>
  </si>
  <si>
    <t>F</t>
  </si>
  <si>
    <t>Összesen:</t>
  </si>
  <si>
    <t>Ebből kötelező feladat:</t>
  </si>
  <si>
    <t>Ebből önként vállalt feladat:</t>
  </si>
  <si>
    <t>Ebből államigazgatási feladat:</t>
  </si>
  <si>
    <t xml:space="preserve"> 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</si>
  <si>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</si>
  <si>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</si>
  <si>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</si>
  <si>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</si>
  <si>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</si>
  <si>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</si>
  <si>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</si>
  <si>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</si>
  <si>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</si>
  <si>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</si>
  <si>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</si>
  <si>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</si>
  <si>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</si>
  <si>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</si>
  <si>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</si>
  <si>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</si>
  <si>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</si>
  <si>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</si>
  <si>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</si>
  <si>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</si>
  <si>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</si>
  <si>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</si>
  <si>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</si>
  <si>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</si>
  <si>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</si>
  <si>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</si>
  <si>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</si>
  <si>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</si>
  <si>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</si>
  <si>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</si>
  <si>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</si>
  <si>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</si>
  <si>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</si>
  <si>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</si>
  <si>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</si>
  <si>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</si>
  <si>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</si>
  <si>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</si>
  <si>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</si>
  <si>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</si>
  <si>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</si>
  <si>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</si>
  <si>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</si>
  <si>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</si>
  <si>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</si>
  <si>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</si>
  <si>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</si>
  <si>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</si>
  <si>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</si>
  <si>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</si>
  <si>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</si>
  <si>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</si>
  <si>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</si>
  <si>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</si>
  <si>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</si>
  <si>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</si>
  <si>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</si>
  <si>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</si>
  <si>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</si>
  <si>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</si>
  <si>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</si>
  <si>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</si>
  <si>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</si>
  <si>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</si>
  <si>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</si>
  <si>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</si>
  <si>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</si>
  <si>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</si>
  <si>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</si>
  <si>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</si>
  <si>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</si>
  <si>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</si>
  <si>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</si>
  <si>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</si>
  <si>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</si>
  <si>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</si>
  <si>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</si>
  <si>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</si>
  <si>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</si>
  <si>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</si>
  <si>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</si>
  <si>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</si>
  <si>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</si>
  <si>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</si>
  <si>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</si>
  <si>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</si>
  <si>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</si>
  <si>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</si>
  <si>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</si>
  <si>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</si>
  <si>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</si>
  <si>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</si>
  <si>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</si>
  <si>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</si>
  <si>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</si>
  <si>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</si>
  <si>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</si>
  <si>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</si>
  <si>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</si>
  <si>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</si>
  <si>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</si>
  <si>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</si>
  <si>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</si>
  <si>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</si>
  <si>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</si>
  <si>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</si>
  <si>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</si>
  <si>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</si>
  <si>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</si>
  <si>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</si>
  <si>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</si>
  <si>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</si>
  <si>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</si>
  <si>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</si>
  <si>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</si>
  <si>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</si>
  <si>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</si>
  <si>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</si>
  <si>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</si>
  <si>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</si>
  <si>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</si>
  <si>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</si>
  <si>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</si>
  <si>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</si>
  <si>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</si>
  <si>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</si>
  <si>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</si>
  <si>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</si>
  <si>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</si>
  <si>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</si>
  <si>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</si>
  <si>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</si>
  <si>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</si>
  <si>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</si>
  <si>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</si>
  <si>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</si>
  <si>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</si>
  <si>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</si>
  <si>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</si>
  <si>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</si>
  <si>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</si>
  <si>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</si>
  <si>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</si>
  <si>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</si>
  <si>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</si>
  <si>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</si>
  <si>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</si>
  <si>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</si>
  <si>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</si>
  <si>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</si>
  <si>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</si>
  <si>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</si>
  <si>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</si>
  <si>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</si>
  <si>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</si>
  <si>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</si>
  <si>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</si>
  <si>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</si>
  <si>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</si>
  <si>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2.számú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</si>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</sst>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2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18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17" xfId="2" applyFont="1" applyBorder="1" applyAlignment="1" applyProtection="1">
      <alignment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wrapText="1"/>
    </xf>
    <xf numFmtId="0" fontId="11" fillId="0" borderId="23" xfId="2" applyFont="1" applyBorder="1" applyAlignment="1" applyProtection="1">
      <alignment wrapText="1"/>
    </xf>
    <xf numFmtId="0" fontId="11" fillId="0" borderId="24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vertical="center" wrapText="1"/>
    </xf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5" fillId="0" borderId="0" xfId="2" applyFont="1"/>
    <xf numFmtId="0" fontId="9" fillId="0" borderId="32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164" fontId="15" fillId="0" borderId="10" xfId="2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23" xfId="2" applyFont="1" applyBorder="1" applyAlignment="1" applyProtection="1">
      <alignment horizontal="left" vertical="center" wrapText="1" indent="1"/>
    </xf>
    <xf numFmtId="0" fontId="15" fillId="0" borderId="24" xfId="2" applyFont="1" applyBorder="1" applyAlignment="1" applyProtection="1">
      <alignment horizontal="left" vertical="center" wrapText="1" indent="1"/>
    </xf>
    <xf numFmtId="0" fontId="17" fillId="0" borderId="0" xfId="1" applyFont="1" applyFill="1" applyProtection="1"/>
    <xf numFmtId="0" fontId="16" fillId="0" borderId="0" xfId="1" applyFont="1" applyFill="1" applyAlignment="1" applyProtection="1">
      <alignment horizontal="center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abSelected="1" view="pageLayout" zoomScaleNormal="100" workbookViewId="0">
      <selection sqref="A1:F1"/>
    </sheetView>
  </sheetViews>
  <sheetFormatPr defaultRowHeight="15" x14ac:dyDescent="0.25"/>
  <cols>
    <col min="1" max="1" width="5.85546875" style="2" customWidth="1"/>
    <col min="2" max="2" width="47.5703125" style="2" customWidth="1"/>
    <col min="3" max="3" width="9.42578125" style="2" customWidth="1"/>
    <col min="4" max="4" width="10.85546875" style="2" customWidth="1"/>
    <col min="5" max="5" width="10.42578125" style="2" customWidth="1"/>
    <col min="6" max="6" width="11.7109375" style="2" customWidth="1"/>
    <col min="7" max="16384" width="9.140625" style="2"/>
  </cols>
  <sheetData>
    <row r="1" spans="1:8" x14ac:dyDescent="0.25">
      <c r="A1" s="1" t="s">
        <v>0</v>
      </c>
      <c r="B1" s="1"/>
      <c r="C1" s="1"/>
      <c r="D1" s="1"/>
      <c r="E1" s="1"/>
      <c r="F1" s="1"/>
    </row>
    <row r="2" spans="1:8" ht="15.75" thickBot="1" x14ac:dyDescent="0.3">
      <c r="A2" s="3" t="s">
        <v>1</v>
      </c>
      <c r="B2" s="3"/>
      <c r="C2" s="4"/>
      <c r="D2" s="4"/>
      <c r="E2" s="4"/>
      <c r="F2" s="4" t="s">
        <v>2</v>
      </c>
    </row>
    <row r="3" spans="1:8" ht="24.75" thickBot="1" x14ac:dyDescent="0.3">
      <c r="A3" s="5" t="s">
        <v>3</v>
      </c>
      <c r="B3" s="6" t="s">
        <v>4</v>
      </c>
      <c r="C3" s="7" t="s">
        <v>5</v>
      </c>
      <c r="D3" s="8"/>
      <c r="E3" s="8"/>
      <c r="F3" s="9"/>
    </row>
    <row r="4" spans="1:8" ht="15.75" thickBot="1" x14ac:dyDescent="0.3">
      <c r="A4" s="10" t="s">
        <v>6</v>
      </c>
      <c r="B4" s="11" t="s">
        <v>7</v>
      </c>
      <c r="C4" s="12" t="s">
        <v>8</v>
      </c>
      <c r="D4" s="12" t="s">
        <v>9</v>
      </c>
      <c r="E4" s="12" t="s">
        <v>10</v>
      </c>
      <c r="F4" s="12" t="s">
        <v>11</v>
      </c>
    </row>
    <row r="5" spans="1:8" ht="42.75" thickBot="1" x14ac:dyDescent="0.3">
      <c r="A5" s="10"/>
      <c r="B5" s="11"/>
      <c r="C5" s="12" t="s">
        <v>12</v>
      </c>
      <c r="D5" s="12" t="s">
        <v>13</v>
      </c>
      <c r="E5" s="12" t="s">
        <v>14</v>
      </c>
      <c r="F5" s="12" t="s">
        <v>15</v>
      </c>
      <c r="H5" s="2" t="s">
        <v>16</v>
      </c>
    </row>
    <row r="6" spans="1:8" ht="15.75" thickBot="1" x14ac:dyDescent="0.3">
      <c r="A6" s="13" t="s">
        <v>17</v>
      </c>
      <c r="B6" s="14" t="s">
        <v>18</v>
      </c>
      <c r="C6" s="15">
        <f>C7+C8+C9+C10+C11</f>
        <v>50026</v>
      </c>
      <c r="D6" s="15">
        <f>D7+D8+D9+D10+D11</f>
        <v>50026</v>
      </c>
      <c r="E6" s="15">
        <v>0</v>
      </c>
      <c r="F6" s="15">
        <v>0</v>
      </c>
    </row>
    <row r="7" spans="1:8" ht="16.5" customHeight="1" x14ac:dyDescent="0.25">
      <c r="A7" s="16" t="s">
        <v>19</v>
      </c>
      <c r="B7" s="17" t="s">
        <v>20</v>
      </c>
      <c r="C7" s="18">
        <f>D7+E7+F7</f>
        <v>14894</v>
      </c>
      <c r="D7" s="18">
        <v>14894</v>
      </c>
      <c r="E7" s="18"/>
      <c r="F7" s="18"/>
    </row>
    <row r="8" spans="1:8" ht="18" customHeight="1" x14ac:dyDescent="0.25">
      <c r="A8" s="19" t="s">
        <v>21</v>
      </c>
      <c r="B8" s="20" t="s">
        <v>22</v>
      </c>
      <c r="C8" s="18">
        <f t="shared" ref="C8:C59" si="0">D8+E8+F8</f>
        <v>13442</v>
      </c>
      <c r="D8" s="18">
        <v>13442</v>
      </c>
      <c r="E8" s="18"/>
      <c r="F8" s="18"/>
    </row>
    <row r="9" spans="1:8" ht="18" customHeight="1" x14ac:dyDescent="0.25">
      <c r="A9" s="19" t="s">
        <v>23</v>
      </c>
      <c r="B9" s="20" t="s">
        <v>24</v>
      </c>
      <c r="C9" s="18">
        <f t="shared" si="0"/>
        <v>15777</v>
      </c>
      <c r="D9" s="18">
        <v>15777</v>
      </c>
      <c r="E9" s="18"/>
      <c r="F9" s="18"/>
    </row>
    <row r="10" spans="1:8" x14ac:dyDescent="0.25">
      <c r="A10" s="19" t="s">
        <v>25</v>
      </c>
      <c r="B10" s="20" t="s">
        <v>26</v>
      </c>
      <c r="C10" s="18">
        <f t="shared" si="0"/>
        <v>1200</v>
      </c>
      <c r="D10" s="18">
        <v>1200</v>
      </c>
      <c r="E10" s="18"/>
      <c r="F10" s="18"/>
    </row>
    <row r="11" spans="1:8" ht="24" thickBot="1" x14ac:dyDescent="0.3">
      <c r="A11" s="19" t="s">
        <v>27</v>
      </c>
      <c r="B11" s="20" t="s">
        <v>28</v>
      </c>
      <c r="C11" s="18">
        <v>4713</v>
      </c>
      <c r="D11" s="18">
        <v>4713</v>
      </c>
      <c r="E11" s="18"/>
      <c r="F11" s="18"/>
    </row>
    <row r="12" spans="1:8" ht="21.75" thickBot="1" x14ac:dyDescent="0.3">
      <c r="A12" s="13" t="s">
        <v>29</v>
      </c>
      <c r="B12" s="21" t="s">
        <v>30</v>
      </c>
      <c r="C12" s="15">
        <f>C17</f>
        <v>53855</v>
      </c>
      <c r="D12" s="15">
        <v>0</v>
      </c>
      <c r="E12" s="15">
        <f>E17</f>
        <v>53855</v>
      </c>
      <c r="F12" s="15">
        <v>0</v>
      </c>
    </row>
    <row r="13" spans="1:8" x14ac:dyDescent="0.25">
      <c r="A13" s="16" t="s">
        <v>31</v>
      </c>
      <c r="B13" s="17" t="s">
        <v>32</v>
      </c>
      <c r="C13" s="18">
        <f t="shared" si="0"/>
        <v>0</v>
      </c>
      <c r="D13" s="18"/>
      <c r="E13" s="18"/>
      <c r="F13" s="18"/>
    </row>
    <row r="14" spans="1:8" ht="17.25" customHeight="1" x14ac:dyDescent="0.25">
      <c r="A14" s="19" t="s">
        <v>33</v>
      </c>
      <c r="B14" s="20" t="s">
        <v>34</v>
      </c>
      <c r="C14" s="18">
        <f t="shared" si="0"/>
        <v>0</v>
      </c>
      <c r="D14" s="22"/>
      <c r="E14" s="22"/>
      <c r="F14" s="22"/>
    </row>
    <row r="15" spans="1:8" ht="17.25" customHeight="1" x14ac:dyDescent="0.25">
      <c r="A15" s="19" t="s">
        <v>35</v>
      </c>
      <c r="B15" s="20" t="s">
        <v>36</v>
      </c>
      <c r="C15" s="18">
        <f t="shared" si="0"/>
        <v>0</v>
      </c>
      <c r="D15" s="22"/>
      <c r="E15" s="22"/>
      <c r="F15" s="22"/>
    </row>
    <row r="16" spans="1:8" ht="18" customHeight="1" x14ac:dyDescent="0.25">
      <c r="A16" s="19" t="s">
        <v>37</v>
      </c>
      <c r="B16" s="20" t="s">
        <v>38</v>
      </c>
      <c r="C16" s="18">
        <f t="shared" si="0"/>
        <v>0</v>
      </c>
      <c r="D16" s="22"/>
      <c r="E16" s="22"/>
      <c r="F16" s="22"/>
    </row>
    <row r="17" spans="1:6" x14ac:dyDescent="0.25">
      <c r="A17" s="19" t="s">
        <v>39</v>
      </c>
      <c r="B17" s="20" t="s">
        <v>40</v>
      </c>
      <c r="C17" s="18">
        <f t="shared" si="0"/>
        <v>53855</v>
      </c>
      <c r="D17" s="22"/>
      <c r="E17" s="22">
        <v>53855</v>
      </c>
      <c r="F17" s="22"/>
    </row>
    <row r="18" spans="1:6" ht="15.75" thickBot="1" x14ac:dyDescent="0.3">
      <c r="A18" s="23" t="s">
        <v>41</v>
      </c>
      <c r="B18" s="24" t="s">
        <v>42</v>
      </c>
      <c r="C18" s="18">
        <f t="shared" si="0"/>
        <v>0</v>
      </c>
      <c r="D18" s="25"/>
      <c r="E18" s="25">
        <v>0</v>
      </c>
      <c r="F18" s="25"/>
    </row>
    <row r="19" spans="1:6" ht="21.75" thickBot="1" x14ac:dyDescent="0.3">
      <c r="A19" s="13" t="s">
        <v>43</v>
      </c>
      <c r="B19" s="14" t="s">
        <v>44</v>
      </c>
      <c r="C19" s="15">
        <f>C20+C21+C22+C23+C24</f>
        <v>0</v>
      </c>
      <c r="D19" s="15">
        <v>0</v>
      </c>
      <c r="E19" s="15">
        <f>E24</f>
        <v>0</v>
      </c>
      <c r="F19" s="15">
        <v>0</v>
      </c>
    </row>
    <row r="20" spans="1:6" x14ac:dyDescent="0.25">
      <c r="A20" s="16" t="s">
        <v>45</v>
      </c>
      <c r="B20" s="17" t="s">
        <v>46</v>
      </c>
      <c r="C20" s="18">
        <f t="shared" si="0"/>
        <v>0</v>
      </c>
      <c r="D20" s="18"/>
      <c r="E20" s="18"/>
      <c r="F20" s="18"/>
    </row>
    <row r="21" spans="1:6" ht="16.5" customHeight="1" x14ac:dyDescent="0.25">
      <c r="A21" s="19" t="s">
        <v>47</v>
      </c>
      <c r="B21" s="20" t="s">
        <v>48</v>
      </c>
      <c r="C21" s="18">
        <f t="shared" si="0"/>
        <v>0</v>
      </c>
      <c r="D21" s="22"/>
      <c r="E21" s="22"/>
      <c r="F21" s="22"/>
    </row>
    <row r="22" spans="1:6" ht="25.5" customHeight="1" x14ac:dyDescent="0.25">
      <c r="A22" s="19" t="s">
        <v>49</v>
      </c>
      <c r="B22" s="20" t="s">
        <v>50</v>
      </c>
      <c r="C22" s="18">
        <f t="shared" si="0"/>
        <v>0</v>
      </c>
      <c r="D22" s="22"/>
      <c r="E22" s="22"/>
      <c r="F22" s="22"/>
    </row>
    <row r="23" spans="1:6" ht="15" customHeight="1" x14ac:dyDescent="0.25">
      <c r="A23" s="19" t="s">
        <v>51</v>
      </c>
      <c r="B23" s="20" t="s">
        <v>52</v>
      </c>
      <c r="C23" s="18">
        <f t="shared" si="0"/>
        <v>0</v>
      </c>
      <c r="D23" s="22"/>
      <c r="E23" s="22"/>
      <c r="F23" s="22"/>
    </row>
    <row r="24" spans="1:6" x14ac:dyDescent="0.25">
      <c r="A24" s="19" t="s">
        <v>53</v>
      </c>
      <c r="B24" s="20" t="s">
        <v>54</v>
      </c>
      <c r="C24" s="18">
        <v>0</v>
      </c>
      <c r="D24" s="22"/>
      <c r="E24" s="22">
        <v>0</v>
      </c>
      <c r="F24" s="22"/>
    </row>
    <row r="25" spans="1:6" ht="15.75" thickBot="1" x14ac:dyDescent="0.3">
      <c r="A25" s="23" t="s">
        <v>55</v>
      </c>
      <c r="B25" s="24" t="s">
        <v>56</v>
      </c>
      <c r="C25" s="18">
        <v>0</v>
      </c>
      <c r="D25" s="25"/>
      <c r="E25" s="25">
        <v>0</v>
      </c>
      <c r="F25" s="25"/>
    </row>
    <row r="26" spans="1:6" ht="15.75" thickBot="1" x14ac:dyDescent="0.3">
      <c r="A26" s="13" t="s">
        <v>57</v>
      </c>
      <c r="B26" s="14" t="s">
        <v>58</v>
      </c>
      <c r="C26" s="26">
        <f>C27+C30+C31+C32</f>
        <v>8700</v>
      </c>
      <c r="D26" s="26">
        <f t="shared" ref="D26:F26" si="1">D27+D30+D31+D32</f>
        <v>8700</v>
      </c>
      <c r="E26" s="26">
        <f t="shared" si="1"/>
        <v>0</v>
      </c>
      <c r="F26" s="26">
        <f t="shared" si="1"/>
        <v>0</v>
      </c>
    </row>
    <row r="27" spans="1:6" x14ac:dyDescent="0.25">
      <c r="A27" s="16" t="s">
        <v>59</v>
      </c>
      <c r="B27" s="17" t="s">
        <v>60</v>
      </c>
      <c r="C27" s="18">
        <f>D27+E27+F27</f>
        <v>6900</v>
      </c>
      <c r="D27" s="18">
        <f>D28+D29</f>
        <v>6900</v>
      </c>
      <c r="E27" s="18">
        <f t="shared" ref="E27:F27" si="2">F27+G27+H27</f>
        <v>0</v>
      </c>
      <c r="F27" s="18">
        <f t="shared" si="2"/>
        <v>0</v>
      </c>
    </row>
    <row r="28" spans="1:6" ht="22.5" x14ac:dyDescent="0.25">
      <c r="A28" s="19" t="s">
        <v>61</v>
      </c>
      <c r="B28" s="20" t="s">
        <v>62</v>
      </c>
      <c r="C28" s="18">
        <f t="shared" si="0"/>
        <v>2000</v>
      </c>
      <c r="D28" s="22">
        <v>2000</v>
      </c>
      <c r="E28" s="22"/>
      <c r="F28" s="22"/>
    </row>
    <row r="29" spans="1:6" ht="22.5" x14ac:dyDescent="0.25">
      <c r="A29" s="19" t="s">
        <v>63</v>
      </c>
      <c r="B29" s="20" t="s">
        <v>64</v>
      </c>
      <c r="C29" s="18">
        <f t="shared" si="0"/>
        <v>4900</v>
      </c>
      <c r="D29" s="22">
        <v>4900</v>
      </c>
      <c r="E29" s="22"/>
      <c r="F29" s="22"/>
    </row>
    <row r="30" spans="1:6" x14ac:dyDescent="0.25">
      <c r="A30" s="19" t="s">
        <v>65</v>
      </c>
      <c r="B30" s="20" t="s">
        <v>66</v>
      </c>
      <c r="C30" s="18">
        <f t="shared" si="0"/>
        <v>1000</v>
      </c>
      <c r="D30" s="22">
        <v>1000</v>
      </c>
      <c r="E30" s="22"/>
      <c r="F30" s="22"/>
    </row>
    <row r="31" spans="1:6" x14ac:dyDescent="0.25">
      <c r="A31" s="19" t="s">
        <v>67</v>
      </c>
      <c r="B31" s="20" t="s">
        <v>68</v>
      </c>
      <c r="C31" s="18">
        <f t="shared" si="0"/>
        <v>500</v>
      </c>
      <c r="D31" s="22">
        <v>500</v>
      </c>
      <c r="E31" s="22"/>
      <c r="F31" s="22"/>
    </row>
    <row r="32" spans="1:6" ht="15.75" thickBot="1" x14ac:dyDescent="0.3">
      <c r="A32" s="23" t="s">
        <v>69</v>
      </c>
      <c r="B32" s="24" t="s">
        <v>70</v>
      </c>
      <c r="C32" s="18">
        <f t="shared" si="0"/>
        <v>300</v>
      </c>
      <c r="D32" s="25">
        <v>300</v>
      </c>
      <c r="E32" s="25"/>
      <c r="F32" s="25"/>
    </row>
    <row r="33" spans="1:6" ht="15.75" thickBot="1" x14ac:dyDescent="0.3">
      <c r="A33" s="13" t="s">
        <v>71</v>
      </c>
      <c r="B33" s="14" t="s">
        <v>72</v>
      </c>
      <c r="C33" s="15">
        <f>C34+C35+C36+C37+C38+C39+C40+C41+C42+C43</f>
        <v>12598</v>
      </c>
      <c r="D33" s="15">
        <f t="shared" ref="D33:F33" si="3">D34+D35+D36+D37+D38+D39+D40+D41+D42+D43</f>
        <v>4020</v>
      </c>
      <c r="E33" s="15">
        <f t="shared" si="3"/>
        <v>8578</v>
      </c>
      <c r="F33" s="15">
        <f t="shared" si="3"/>
        <v>0</v>
      </c>
    </row>
    <row r="34" spans="1:6" x14ac:dyDescent="0.25">
      <c r="A34" s="16" t="s">
        <v>73</v>
      </c>
      <c r="B34" s="17" t="s">
        <v>74</v>
      </c>
      <c r="C34" s="18">
        <f t="shared" si="0"/>
        <v>1000</v>
      </c>
      <c r="D34" s="18"/>
      <c r="E34" s="18">
        <v>1000</v>
      </c>
      <c r="F34" s="18"/>
    </row>
    <row r="35" spans="1:6" x14ac:dyDescent="0.25">
      <c r="A35" s="19" t="s">
        <v>75</v>
      </c>
      <c r="B35" s="20" t="s">
        <v>76</v>
      </c>
      <c r="C35" s="18">
        <f t="shared" si="0"/>
        <v>5850</v>
      </c>
      <c r="D35" s="22"/>
      <c r="E35" s="22">
        <v>5850</v>
      </c>
      <c r="F35" s="22"/>
    </row>
    <row r="36" spans="1:6" x14ac:dyDescent="0.25">
      <c r="A36" s="19" t="s">
        <v>77</v>
      </c>
      <c r="B36" s="20" t="s">
        <v>78</v>
      </c>
      <c r="C36" s="18">
        <f t="shared" si="0"/>
        <v>2000</v>
      </c>
      <c r="D36" s="22">
        <v>2000</v>
      </c>
      <c r="E36" s="22"/>
      <c r="F36" s="22"/>
    </row>
    <row r="37" spans="1:6" x14ac:dyDescent="0.25">
      <c r="A37" s="19" t="s">
        <v>79</v>
      </c>
      <c r="B37" s="20" t="s">
        <v>80</v>
      </c>
      <c r="C37" s="18">
        <f t="shared" si="0"/>
        <v>43</v>
      </c>
      <c r="D37" s="22">
        <v>43</v>
      </c>
      <c r="E37" s="22"/>
      <c r="F37" s="22"/>
    </row>
    <row r="38" spans="1:6" x14ac:dyDescent="0.25">
      <c r="A38" s="19" t="s">
        <v>81</v>
      </c>
      <c r="B38" s="20" t="s">
        <v>82</v>
      </c>
      <c r="C38" s="18">
        <f t="shared" si="0"/>
        <v>1084</v>
      </c>
      <c r="D38" s="22">
        <v>1084</v>
      </c>
      <c r="E38" s="22"/>
      <c r="F38" s="22"/>
    </row>
    <row r="39" spans="1:6" x14ac:dyDescent="0.25">
      <c r="A39" s="19" t="s">
        <v>83</v>
      </c>
      <c r="B39" s="20" t="s">
        <v>84</v>
      </c>
      <c r="C39" s="18">
        <f t="shared" si="0"/>
        <v>2561</v>
      </c>
      <c r="D39" s="22">
        <v>833</v>
      </c>
      <c r="E39" s="22">
        <f>1751+810-D39</f>
        <v>1728</v>
      </c>
      <c r="F39" s="22"/>
    </row>
    <row r="40" spans="1:6" x14ac:dyDescent="0.25">
      <c r="A40" s="19" t="s">
        <v>85</v>
      </c>
      <c r="B40" s="20" t="s">
        <v>86</v>
      </c>
      <c r="C40" s="18">
        <f t="shared" si="0"/>
        <v>0</v>
      </c>
      <c r="D40" s="22"/>
      <c r="E40" s="22"/>
      <c r="F40" s="22"/>
    </row>
    <row r="41" spans="1:6" x14ac:dyDescent="0.25">
      <c r="A41" s="19" t="s">
        <v>87</v>
      </c>
      <c r="B41" s="20" t="s">
        <v>88</v>
      </c>
      <c r="C41" s="18">
        <f t="shared" si="0"/>
        <v>60</v>
      </c>
      <c r="D41" s="22">
        <v>60</v>
      </c>
      <c r="E41" s="22"/>
      <c r="F41" s="22"/>
    </row>
    <row r="42" spans="1:6" x14ac:dyDescent="0.25">
      <c r="A42" s="19" t="s">
        <v>89</v>
      </c>
      <c r="B42" s="20" t="s">
        <v>90</v>
      </c>
      <c r="C42" s="18">
        <f t="shared" si="0"/>
        <v>0</v>
      </c>
      <c r="D42" s="27"/>
      <c r="E42" s="27"/>
      <c r="F42" s="27"/>
    </row>
    <row r="43" spans="1:6" x14ac:dyDescent="0.25">
      <c r="A43" s="19" t="s">
        <v>91</v>
      </c>
      <c r="B43" s="20" t="s">
        <v>92</v>
      </c>
      <c r="C43" s="18">
        <f t="shared" si="0"/>
        <v>0</v>
      </c>
      <c r="D43" s="27">
        <v>0</v>
      </c>
      <c r="E43" s="27"/>
      <c r="F43" s="27"/>
    </row>
    <row r="44" spans="1:6" ht="15.75" thickBot="1" x14ac:dyDescent="0.3">
      <c r="A44" s="28" t="s">
        <v>93</v>
      </c>
      <c r="B44" s="29" t="s">
        <v>94</v>
      </c>
      <c r="C44" s="30">
        <f>C45+C46+C47+C48+C49</f>
        <v>0</v>
      </c>
      <c r="D44" s="30">
        <v>0</v>
      </c>
      <c r="E44" s="30">
        <v>0</v>
      </c>
      <c r="F44" s="30">
        <v>0</v>
      </c>
    </row>
    <row r="45" spans="1:6" x14ac:dyDescent="0.25">
      <c r="A45" s="16" t="s">
        <v>95</v>
      </c>
      <c r="B45" s="17" t="s">
        <v>96</v>
      </c>
      <c r="C45" s="18">
        <f t="shared" si="0"/>
        <v>0</v>
      </c>
      <c r="D45" s="31"/>
      <c r="E45" s="31"/>
      <c r="F45" s="31"/>
    </row>
    <row r="46" spans="1:6" x14ac:dyDescent="0.25">
      <c r="A46" s="19" t="s">
        <v>97</v>
      </c>
      <c r="B46" s="20" t="s">
        <v>98</v>
      </c>
      <c r="C46" s="18">
        <f t="shared" si="0"/>
        <v>0</v>
      </c>
      <c r="D46" s="27"/>
      <c r="E46" s="27"/>
      <c r="F46" s="27"/>
    </row>
    <row r="47" spans="1:6" x14ac:dyDescent="0.25">
      <c r="A47" s="19" t="s">
        <v>99</v>
      </c>
      <c r="B47" s="20" t="s">
        <v>100</v>
      </c>
      <c r="C47" s="18">
        <f t="shared" si="0"/>
        <v>0</v>
      </c>
      <c r="D47" s="27"/>
      <c r="E47" s="27"/>
      <c r="F47" s="27"/>
    </row>
    <row r="48" spans="1:6" x14ac:dyDescent="0.25">
      <c r="A48" s="19" t="s">
        <v>101</v>
      </c>
      <c r="B48" s="20" t="s">
        <v>102</v>
      </c>
      <c r="C48" s="18">
        <f t="shared" si="0"/>
        <v>0</v>
      </c>
      <c r="D48" s="27"/>
      <c r="E48" s="27"/>
      <c r="F48" s="27"/>
    </row>
    <row r="49" spans="1:7" ht="15.75" thickBot="1" x14ac:dyDescent="0.3">
      <c r="A49" s="23" t="s">
        <v>103</v>
      </c>
      <c r="B49" s="24" t="s">
        <v>104</v>
      </c>
      <c r="C49" s="18">
        <f t="shared" si="0"/>
        <v>0</v>
      </c>
      <c r="D49" s="32"/>
      <c r="E49" s="32"/>
      <c r="F49" s="32"/>
    </row>
    <row r="50" spans="1:7" ht="15.75" thickBot="1" x14ac:dyDescent="0.3">
      <c r="A50" s="13" t="s">
        <v>105</v>
      </c>
      <c r="B50" s="14" t="s">
        <v>106</v>
      </c>
      <c r="C50" s="15">
        <f>C51+C52+C53+C54</f>
        <v>0</v>
      </c>
      <c r="D50" s="15">
        <f t="shared" ref="D50:F50" si="4">D51+D52+D53+D54</f>
        <v>0</v>
      </c>
      <c r="E50" s="15">
        <f t="shared" si="4"/>
        <v>0</v>
      </c>
      <c r="F50" s="15">
        <f t="shared" si="4"/>
        <v>0</v>
      </c>
    </row>
    <row r="51" spans="1:7" ht="23.25" x14ac:dyDescent="0.25">
      <c r="A51" s="16" t="s">
        <v>107</v>
      </c>
      <c r="B51" s="17" t="s">
        <v>108</v>
      </c>
      <c r="C51" s="18">
        <f>D51+E51+F51</f>
        <v>0</v>
      </c>
      <c r="D51" s="18"/>
      <c r="E51" s="18"/>
      <c r="F51" s="18"/>
    </row>
    <row r="52" spans="1:7" ht="23.25" x14ac:dyDescent="0.25">
      <c r="A52" s="19" t="s">
        <v>109</v>
      </c>
      <c r="B52" s="20" t="s">
        <v>110</v>
      </c>
      <c r="C52" s="18">
        <f t="shared" si="0"/>
        <v>0</v>
      </c>
      <c r="D52" s="22"/>
      <c r="E52" s="22"/>
      <c r="F52" s="22"/>
    </row>
    <row r="53" spans="1:7" x14ac:dyDescent="0.25">
      <c r="A53" s="19" t="s">
        <v>111</v>
      </c>
      <c r="B53" s="20" t="s">
        <v>112</v>
      </c>
      <c r="C53" s="18">
        <f t="shared" si="0"/>
        <v>0</v>
      </c>
      <c r="D53" s="22">
        <v>0</v>
      </c>
      <c r="E53" s="22"/>
      <c r="F53" s="22"/>
    </row>
    <row r="54" spans="1:7" ht="15.75" thickBot="1" x14ac:dyDescent="0.3">
      <c r="A54" s="23" t="s">
        <v>113</v>
      </c>
      <c r="B54" s="24" t="s">
        <v>114</v>
      </c>
      <c r="C54" s="18">
        <f t="shared" si="0"/>
        <v>0</v>
      </c>
      <c r="D54" s="25"/>
      <c r="E54" s="25"/>
      <c r="F54" s="25"/>
    </row>
    <row r="55" spans="1:7" ht="15.75" thickBot="1" x14ac:dyDescent="0.3">
      <c r="A55" s="13" t="s">
        <v>115</v>
      </c>
      <c r="B55" s="21" t="s">
        <v>116</v>
      </c>
      <c r="C55" s="15">
        <v>0</v>
      </c>
      <c r="D55" s="15">
        <v>0</v>
      </c>
      <c r="E55" s="15">
        <v>0</v>
      </c>
      <c r="F55" s="15">
        <v>0</v>
      </c>
    </row>
    <row r="56" spans="1:7" ht="23.25" x14ac:dyDescent="0.25">
      <c r="A56" s="16" t="s">
        <v>117</v>
      </c>
      <c r="B56" s="17" t="s">
        <v>118</v>
      </c>
      <c r="C56" s="18">
        <f t="shared" si="0"/>
        <v>0</v>
      </c>
      <c r="D56" s="27"/>
      <c r="E56" s="27"/>
      <c r="F56" s="27"/>
    </row>
    <row r="57" spans="1:7" ht="23.25" x14ac:dyDescent="0.25">
      <c r="A57" s="19" t="s">
        <v>119</v>
      </c>
      <c r="B57" s="20" t="s">
        <v>120</v>
      </c>
      <c r="C57" s="18">
        <f t="shared" si="0"/>
        <v>0</v>
      </c>
      <c r="D57" s="27"/>
      <c r="E57" s="27"/>
      <c r="F57" s="27"/>
    </row>
    <row r="58" spans="1:7" x14ac:dyDescent="0.25">
      <c r="A58" s="19" t="s">
        <v>121</v>
      </c>
      <c r="B58" s="20" t="s">
        <v>122</v>
      </c>
      <c r="C58" s="18">
        <f t="shared" si="0"/>
        <v>0</v>
      </c>
      <c r="D58" s="27"/>
      <c r="E58" s="27"/>
      <c r="F58" s="27"/>
    </row>
    <row r="59" spans="1:7" ht="15.75" thickBot="1" x14ac:dyDescent="0.3">
      <c r="A59" s="23" t="s">
        <v>123</v>
      </c>
      <c r="B59" s="24" t="s">
        <v>124</v>
      </c>
      <c r="C59" s="18">
        <f t="shared" si="0"/>
        <v>0</v>
      </c>
      <c r="D59" s="27"/>
      <c r="E59" s="27"/>
      <c r="F59" s="27"/>
    </row>
    <row r="60" spans="1:7" ht="15.75" thickBot="1" x14ac:dyDescent="0.3">
      <c r="A60" s="13" t="s">
        <v>125</v>
      </c>
      <c r="B60" s="14" t="s">
        <v>126</v>
      </c>
      <c r="C60" s="26">
        <f>C6+C19+C26+C33+C44+C50+C55+C12</f>
        <v>125179</v>
      </c>
      <c r="D60" s="26">
        <f>D6+D19+D26+D33+D44+D50+D55</f>
        <v>62746</v>
      </c>
      <c r="E60" s="26">
        <f>E6+E19+E26+E33+E44+E50+E55</f>
        <v>8578</v>
      </c>
      <c r="F60" s="33">
        <f>F6+F19+F26+F33+F44+F50+F55</f>
        <v>0</v>
      </c>
      <c r="G60" s="34">
        <f>G6+G19+G26+G33+G44+G50+G55</f>
        <v>0</v>
      </c>
    </row>
    <row r="61" spans="1:7" ht="21.75" thickBot="1" x14ac:dyDescent="0.3">
      <c r="A61" s="35" t="s">
        <v>127</v>
      </c>
      <c r="B61" s="21" t="s">
        <v>128</v>
      </c>
      <c r="C61" s="15">
        <f>C62+C63+C64</f>
        <v>0</v>
      </c>
      <c r="D61" s="15">
        <f t="shared" ref="D61:F61" si="5">D62+D63+D64</f>
        <v>0</v>
      </c>
      <c r="E61" s="15">
        <f t="shared" si="5"/>
        <v>0</v>
      </c>
      <c r="F61" s="15">
        <f t="shared" si="5"/>
        <v>0</v>
      </c>
    </row>
    <row r="62" spans="1:7" x14ac:dyDescent="0.25">
      <c r="A62" s="16" t="s">
        <v>129</v>
      </c>
      <c r="B62" s="17" t="s">
        <v>130</v>
      </c>
      <c r="C62" s="18">
        <f t="shared" ref="C62:C64" si="6">D62+E62+F62</f>
        <v>0</v>
      </c>
      <c r="D62" s="27"/>
      <c r="E62" s="27"/>
      <c r="F62" s="27"/>
    </row>
    <row r="63" spans="1:7" ht="23.25" x14ac:dyDescent="0.25">
      <c r="A63" s="19" t="s">
        <v>131</v>
      </c>
      <c r="B63" s="20" t="s">
        <v>132</v>
      </c>
      <c r="C63" s="18">
        <f t="shared" si="6"/>
        <v>0</v>
      </c>
      <c r="D63" s="27">
        <v>0</v>
      </c>
      <c r="E63" s="27"/>
      <c r="F63" s="27"/>
    </row>
    <row r="64" spans="1:7" ht="15.75" thickBot="1" x14ac:dyDescent="0.3">
      <c r="A64" s="23" t="s">
        <v>133</v>
      </c>
      <c r="B64" s="36" t="s">
        <v>134</v>
      </c>
      <c r="C64" s="18">
        <f t="shared" si="6"/>
        <v>0</v>
      </c>
      <c r="D64" s="27"/>
      <c r="E64" s="27"/>
      <c r="F64" s="27"/>
    </row>
    <row r="65" spans="1:6" ht="15.75" thickBot="1" x14ac:dyDescent="0.3">
      <c r="A65" s="35" t="s">
        <v>135</v>
      </c>
      <c r="B65" s="21" t="s">
        <v>136</v>
      </c>
      <c r="C65" s="15">
        <v>0</v>
      </c>
      <c r="D65" s="15">
        <v>0</v>
      </c>
      <c r="E65" s="15">
        <v>0</v>
      </c>
      <c r="F65" s="15">
        <v>0</v>
      </c>
    </row>
    <row r="66" spans="1:6" x14ac:dyDescent="0.25">
      <c r="A66" s="16" t="s">
        <v>137</v>
      </c>
      <c r="B66" s="17" t="s">
        <v>138</v>
      </c>
      <c r="C66" s="18">
        <f t="shared" ref="C66:C69" si="7">D66+E66+F66</f>
        <v>0</v>
      </c>
      <c r="D66" s="27"/>
      <c r="E66" s="27"/>
      <c r="F66" s="27"/>
    </row>
    <row r="67" spans="1:6" x14ac:dyDescent="0.25">
      <c r="A67" s="19" t="s">
        <v>139</v>
      </c>
      <c r="B67" s="20" t="s">
        <v>140</v>
      </c>
      <c r="C67" s="18">
        <f t="shared" si="7"/>
        <v>0</v>
      </c>
      <c r="D67" s="27"/>
      <c r="E67" s="27"/>
      <c r="F67" s="27"/>
    </row>
    <row r="68" spans="1:6" x14ac:dyDescent="0.25">
      <c r="A68" s="19" t="s">
        <v>141</v>
      </c>
      <c r="B68" s="20" t="s">
        <v>142</v>
      </c>
      <c r="C68" s="18">
        <f t="shared" si="7"/>
        <v>0</v>
      </c>
      <c r="D68" s="27"/>
      <c r="E68" s="27"/>
      <c r="F68" s="27"/>
    </row>
    <row r="69" spans="1:6" ht="15.75" thickBot="1" x14ac:dyDescent="0.3">
      <c r="A69" s="23" t="s">
        <v>143</v>
      </c>
      <c r="B69" s="24" t="s">
        <v>144</v>
      </c>
      <c r="C69" s="18">
        <f t="shared" si="7"/>
        <v>0</v>
      </c>
      <c r="D69" s="27"/>
      <c r="E69" s="27"/>
      <c r="F69" s="27"/>
    </row>
    <row r="70" spans="1:6" ht="15.75" thickBot="1" x14ac:dyDescent="0.3">
      <c r="A70" s="35" t="s">
        <v>145</v>
      </c>
      <c r="B70" s="21" t="s">
        <v>146</v>
      </c>
      <c r="C70" s="15">
        <f>C71+C72</f>
        <v>34448</v>
      </c>
      <c r="D70" s="15">
        <f t="shared" ref="D70:F70" si="8">D71+D72</f>
        <v>0</v>
      </c>
      <c r="E70" s="15">
        <f t="shared" si="8"/>
        <v>34448</v>
      </c>
      <c r="F70" s="15">
        <f t="shared" si="8"/>
        <v>0</v>
      </c>
    </row>
    <row r="71" spans="1:6" x14ac:dyDescent="0.25">
      <c r="A71" s="16" t="s">
        <v>147</v>
      </c>
      <c r="B71" s="17" t="s">
        <v>148</v>
      </c>
      <c r="C71" s="18">
        <f t="shared" ref="C71:C72" si="9">D71+E71+F71</f>
        <v>34448</v>
      </c>
      <c r="D71" s="27">
        <v>0</v>
      </c>
      <c r="E71" s="27">
        <v>34448</v>
      </c>
      <c r="F71" s="27"/>
    </row>
    <row r="72" spans="1:6" ht="15.75" thickBot="1" x14ac:dyDescent="0.3">
      <c r="A72" s="23" t="s">
        <v>149</v>
      </c>
      <c r="B72" s="24" t="s">
        <v>150</v>
      </c>
      <c r="C72" s="18">
        <f t="shared" si="9"/>
        <v>0</v>
      </c>
      <c r="D72" s="27"/>
      <c r="E72" s="27"/>
      <c r="F72" s="27"/>
    </row>
    <row r="73" spans="1:6" ht="15.75" thickBot="1" x14ac:dyDescent="0.3">
      <c r="A73" s="35" t="s">
        <v>151</v>
      </c>
      <c r="B73" s="21" t="s">
        <v>152</v>
      </c>
      <c r="C73" s="15">
        <f>C74+C75+C76</f>
        <v>24402</v>
      </c>
      <c r="D73" s="15">
        <f t="shared" ref="D73:F73" si="10">D74+D75+D76</f>
        <v>24402</v>
      </c>
      <c r="E73" s="15">
        <f t="shared" si="10"/>
        <v>0</v>
      </c>
      <c r="F73" s="15">
        <f t="shared" si="10"/>
        <v>0</v>
      </c>
    </row>
    <row r="74" spans="1:6" x14ac:dyDescent="0.25">
      <c r="A74" s="16" t="s">
        <v>153</v>
      </c>
      <c r="B74" s="17" t="s">
        <v>154</v>
      </c>
      <c r="C74" s="18">
        <f t="shared" ref="C74:C76" si="11">D74+E74+F74</f>
        <v>24402</v>
      </c>
      <c r="D74" s="27">
        <v>24402</v>
      </c>
      <c r="E74" s="27"/>
      <c r="F74" s="27"/>
    </row>
    <row r="75" spans="1:6" x14ac:dyDescent="0.25">
      <c r="A75" s="19" t="s">
        <v>155</v>
      </c>
      <c r="B75" s="20" t="s">
        <v>156</v>
      </c>
      <c r="C75" s="18">
        <f t="shared" si="11"/>
        <v>0</v>
      </c>
      <c r="D75" s="27"/>
      <c r="E75" s="27"/>
      <c r="F75" s="27"/>
    </row>
    <row r="76" spans="1:6" ht="15.75" thickBot="1" x14ac:dyDescent="0.3">
      <c r="A76" s="23" t="s">
        <v>157</v>
      </c>
      <c r="B76" s="24" t="s">
        <v>158</v>
      </c>
      <c r="C76" s="18">
        <f t="shared" si="11"/>
        <v>0</v>
      </c>
      <c r="D76" s="27"/>
      <c r="E76" s="27"/>
      <c r="F76" s="27"/>
    </row>
    <row r="77" spans="1:6" ht="15.75" thickBot="1" x14ac:dyDescent="0.3">
      <c r="A77" s="35" t="s">
        <v>159</v>
      </c>
      <c r="B77" s="21" t="s">
        <v>160</v>
      </c>
      <c r="C77" s="15">
        <v>0</v>
      </c>
      <c r="D77" s="15">
        <v>0</v>
      </c>
      <c r="E77" s="15">
        <v>0</v>
      </c>
      <c r="F77" s="15">
        <v>0</v>
      </c>
    </row>
    <row r="78" spans="1:6" ht="23.25" x14ac:dyDescent="0.25">
      <c r="A78" s="37" t="s">
        <v>161</v>
      </c>
      <c r="B78" s="17" t="s">
        <v>162</v>
      </c>
      <c r="C78" s="18">
        <f t="shared" ref="C78:C81" si="12">D78+E78+F78</f>
        <v>0</v>
      </c>
      <c r="D78" s="27"/>
      <c r="E78" s="27"/>
      <c r="F78" s="27"/>
    </row>
    <row r="79" spans="1:6" ht="23.25" x14ac:dyDescent="0.25">
      <c r="A79" s="38" t="s">
        <v>163</v>
      </c>
      <c r="B79" s="20" t="s">
        <v>164</v>
      </c>
      <c r="C79" s="18">
        <f t="shared" si="12"/>
        <v>0</v>
      </c>
      <c r="D79" s="27"/>
      <c r="E79" s="27"/>
      <c r="F79" s="27"/>
    </row>
    <row r="80" spans="1:6" ht="23.25" x14ac:dyDescent="0.25">
      <c r="A80" s="38" t="s">
        <v>165</v>
      </c>
      <c r="B80" s="20" t="s">
        <v>166</v>
      </c>
      <c r="C80" s="18">
        <f t="shared" si="12"/>
        <v>0</v>
      </c>
      <c r="D80" s="27"/>
      <c r="E80" s="27"/>
      <c r="F80" s="27"/>
    </row>
    <row r="81" spans="1:6" ht="24" thickBot="1" x14ac:dyDescent="0.3">
      <c r="A81" s="39" t="s">
        <v>167</v>
      </c>
      <c r="B81" s="24" t="s">
        <v>168</v>
      </c>
      <c r="C81" s="18">
        <f t="shared" si="12"/>
        <v>0</v>
      </c>
      <c r="D81" s="27"/>
      <c r="E81" s="27"/>
      <c r="F81" s="27"/>
    </row>
    <row r="82" spans="1:6" ht="21.75" thickBot="1" x14ac:dyDescent="0.3">
      <c r="A82" s="35" t="s">
        <v>169</v>
      </c>
      <c r="B82" s="21" t="s">
        <v>170</v>
      </c>
      <c r="C82" s="40"/>
      <c r="D82" s="40"/>
      <c r="E82" s="40"/>
      <c r="F82" s="40"/>
    </row>
    <row r="83" spans="1:6" ht="15.75" thickBot="1" x14ac:dyDescent="0.3">
      <c r="A83" s="35" t="s">
        <v>171</v>
      </c>
      <c r="B83" s="41" t="s">
        <v>172</v>
      </c>
      <c r="C83" s="26">
        <f>C61+C65+C70+C73+C77</f>
        <v>58850</v>
      </c>
      <c r="D83" s="26">
        <f t="shared" ref="D83:F83" si="13">D61+D65+D70+D73+D77</f>
        <v>24402</v>
      </c>
      <c r="E83" s="26">
        <f t="shared" si="13"/>
        <v>34448</v>
      </c>
      <c r="F83" s="26">
        <f t="shared" si="13"/>
        <v>0</v>
      </c>
    </row>
    <row r="84" spans="1:6" ht="25.5" customHeight="1" thickBot="1" x14ac:dyDescent="0.3">
      <c r="A84" s="42" t="s">
        <v>173</v>
      </c>
      <c r="B84" s="43" t="s">
        <v>174</v>
      </c>
      <c r="C84" s="26">
        <f>C60+C83</f>
        <v>184029</v>
      </c>
      <c r="D84" s="26">
        <f t="shared" ref="D84:F84" si="14">D60+D83</f>
        <v>87148</v>
      </c>
      <c r="E84" s="26">
        <f t="shared" si="14"/>
        <v>43026</v>
      </c>
      <c r="F84" s="26">
        <f t="shared" si="14"/>
        <v>0</v>
      </c>
    </row>
    <row r="85" spans="1:6" x14ac:dyDescent="0.25">
      <c r="A85" s="44"/>
      <c r="B85" s="44"/>
      <c r="C85" s="34"/>
      <c r="D85" s="34"/>
      <c r="E85" s="34"/>
      <c r="F85" s="34"/>
    </row>
    <row r="86" spans="1:6" x14ac:dyDescent="0.25">
      <c r="A86" s="44"/>
      <c r="B86" s="44"/>
      <c r="C86" s="34"/>
      <c r="D86" s="34"/>
      <c r="E86" s="34"/>
      <c r="F86" s="34"/>
    </row>
    <row r="87" spans="1:6" ht="15.75" x14ac:dyDescent="0.25">
      <c r="A87" s="45"/>
      <c r="B87" s="46"/>
      <c r="C87" s="47"/>
      <c r="D87" s="47"/>
      <c r="E87" s="47"/>
      <c r="F87" s="47"/>
    </row>
    <row r="88" spans="1:6" ht="15.75" x14ac:dyDescent="0.25">
      <c r="A88" s="48" t="s">
        <v>175</v>
      </c>
      <c r="B88" s="48"/>
      <c r="C88" s="48"/>
      <c r="D88" s="48"/>
      <c r="E88" s="48"/>
      <c r="F88" s="48"/>
    </row>
    <row r="89" spans="1:6" ht="15.75" thickBot="1" x14ac:dyDescent="0.3">
      <c r="A89" s="49" t="s">
        <v>176</v>
      </c>
      <c r="B89" s="49"/>
      <c r="C89" s="50"/>
      <c r="D89" s="50"/>
      <c r="E89" s="50"/>
      <c r="F89" s="50" t="s">
        <v>177</v>
      </c>
    </row>
    <row r="90" spans="1:6" ht="36.75" customHeight="1" thickBot="1" x14ac:dyDescent="0.3">
      <c r="A90" s="5" t="s">
        <v>3</v>
      </c>
      <c r="B90" s="6" t="s">
        <v>178</v>
      </c>
      <c r="C90" s="7" t="s">
        <v>5</v>
      </c>
      <c r="D90" s="8"/>
      <c r="E90" s="8"/>
      <c r="F90" s="9"/>
    </row>
    <row r="91" spans="1:6" ht="15.75" thickBot="1" x14ac:dyDescent="0.3">
      <c r="A91" s="51" t="s">
        <v>6</v>
      </c>
      <c r="B91" s="52" t="s">
        <v>7</v>
      </c>
      <c r="C91" s="53" t="s">
        <v>8</v>
      </c>
      <c r="D91" s="53" t="s">
        <v>9</v>
      </c>
      <c r="E91" s="53" t="s">
        <v>10</v>
      </c>
      <c r="F91" s="53" t="s">
        <v>11</v>
      </c>
    </row>
    <row r="92" spans="1:6" ht="42.75" thickBot="1" x14ac:dyDescent="0.3">
      <c r="A92" s="10"/>
      <c r="B92" s="11"/>
      <c r="C92" s="12" t="s">
        <v>12</v>
      </c>
      <c r="D92" s="12" t="s">
        <v>13</v>
      </c>
      <c r="E92" s="12" t="s">
        <v>14</v>
      </c>
      <c r="F92" s="12" t="s">
        <v>15</v>
      </c>
    </row>
    <row r="93" spans="1:6" ht="15.75" thickBot="1" x14ac:dyDescent="0.3">
      <c r="A93" s="54" t="s">
        <v>17</v>
      </c>
      <c r="B93" s="55" t="s">
        <v>179</v>
      </c>
      <c r="C93" s="56">
        <f>C94+C95+C96+C97+C98</f>
        <v>123179</v>
      </c>
      <c r="D93" s="56">
        <f>D94+D95+D96+D97+D98</f>
        <v>120226</v>
      </c>
      <c r="E93" s="56">
        <f>E94+E95+E96+E97+E98</f>
        <v>2953</v>
      </c>
      <c r="F93" s="56">
        <v>0</v>
      </c>
    </row>
    <row r="94" spans="1:6" x14ac:dyDescent="0.25">
      <c r="A94" s="57" t="s">
        <v>19</v>
      </c>
      <c r="B94" s="58" t="s">
        <v>180</v>
      </c>
      <c r="C94" s="18">
        <f t="shared" ref="C94:C108" si="15">D94+E94+F94</f>
        <v>66233</v>
      </c>
      <c r="D94" s="59">
        <f>50666+15567-E94</f>
        <v>65297</v>
      </c>
      <c r="E94" s="59">
        <v>936</v>
      </c>
      <c r="F94" s="59"/>
    </row>
    <row r="95" spans="1:6" x14ac:dyDescent="0.25">
      <c r="A95" s="19" t="s">
        <v>21</v>
      </c>
      <c r="B95" s="60" t="s">
        <v>181</v>
      </c>
      <c r="C95" s="18">
        <f t="shared" si="15"/>
        <v>12740</v>
      </c>
      <c r="D95" s="22">
        <f>8510+4230-E95</f>
        <v>12484</v>
      </c>
      <c r="E95" s="22">
        <v>256</v>
      </c>
      <c r="F95" s="22"/>
    </row>
    <row r="96" spans="1:6" x14ac:dyDescent="0.25">
      <c r="A96" s="19" t="s">
        <v>23</v>
      </c>
      <c r="B96" s="60" t="s">
        <v>182</v>
      </c>
      <c r="C96" s="18">
        <f t="shared" si="15"/>
        <v>36858</v>
      </c>
      <c r="D96" s="25">
        <f>24008+12850-E96</f>
        <v>35217</v>
      </c>
      <c r="E96" s="25">
        <v>1641</v>
      </c>
      <c r="F96" s="25"/>
    </row>
    <row r="97" spans="1:6" x14ac:dyDescent="0.25">
      <c r="A97" s="19" t="s">
        <v>25</v>
      </c>
      <c r="B97" s="61" t="s">
        <v>183</v>
      </c>
      <c r="C97" s="18">
        <f t="shared" si="15"/>
        <v>1315</v>
      </c>
      <c r="D97" s="25">
        <v>1315</v>
      </c>
      <c r="E97" s="25"/>
      <c r="F97" s="25"/>
    </row>
    <row r="98" spans="1:6" x14ac:dyDescent="0.25">
      <c r="A98" s="19" t="s">
        <v>184</v>
      </c>
      <c r="B98" s="62" t="s">
        <v>185</v>
      </c>
      <c r="C98" s="18">
        <f>D98+E98+F98</f>
        <v>6033</v>
      </c>
      <c r="D98" s="25">
        <f>6033-E98</f>
        <v>5913</v>
      </c>
      <c r="E98" s="25">
        <f t="shared" ref="E98:F98" si="16">E100+E101+E102+E103+E104+E105+E106+E107+E108</f>
        <v>120</v>
      </c>
      <c r="F98" s="25">
        <f t="shared" si="16"/>
        <v>0</v>
      </c>
    </row>
    <row r="99" spans="1:6" x14ac:dyDescent="0.25">
      <c r="A99" s="19" t="s">
        <v>186</v>
      </c>
      <c r="B99" s="60" t="s">
        <v>187</v>
      </c>
      <c r="C99" s="18">
        <f t="shared" si="15"/>
        <v>200</v>
      </c>
      <c r="D99" s="25">
        <v>200</v>
      </c>
      <c r="E99" s="25"/>
      <c r="F99" s="25"/>
    </row>
    <row r="100" spans="1:6" x14ac:dyDescent="0.25">
      <c r="A100" s="19" t="s">
        <v>188</v>
      </c>
      <c r="B100" s="63" t="s">
        <v>189</v>
      </c>
      <c r="C100" s="18">
        <f t="shared" si="15"/>
        <v>0</v>
      </c>
      <c r="D100" s="25"/>
      <c r="E100" s="25"/>
      <c r="F100" s="25"/>
    </row>
    <row r="101" spans="1:6" ht="22.5" x14ac:dyDescent="0.25">
      <c r="A101" s="19" t="s">
        <v>190</v>
      </c>
      <c r="B101" s="64" t="s">
        <v>191</v>
      </c>
      <c r="C101" s="18">
        <f t="shared" si="15"/>
        <v>0</v>
      </c>
      <c r="D101" s="25"/>
      <c r="E101" s="25"/>
      <c r="F101" s="25"/>
    </row>
    <row r="102" spans="1:6" ht="22.5" x14ac:dyDescent="0.25">
      <c r="A102" s="19" t="s">
        <v>192</v>
      </c>
      <c r="B102" s="64" t="s">
        <v>193</v>
      </c>
      <c r="C102" s="18">
        <f t="shared" si="15"/>
        <v>0</v>
      </c>
      <c r="D102" s="25"/>
      <c r="E102" s="25"/>
      <c r="F102" s="25"/>
    </row>
    <row r="103" spans="1:6" x14ac:dyDescent="0.25">
      <c r="A103" s="19" t="s">
        <v>194</v>
      </c>
      <c r="B103" s="63" t="s">
        <v>195</v>
      </c>
      <c r="C103" s="18">
        <f t="shared" si="15"/>
        <v>5713</v>
      </c>
      <c r="D103" s="25">
        <v>5713</v>
      </c>
      <c r="E103" s="25"/>
      <c r="F103" s="25"/>
    </row>
    <row r="104" spans="1:6" x14ac:dyDescent="0.25">
      <c r="A104" s="19" t="s">
        <v>196</v>
      </c>
      <c r="B104" s="63" t="s">
        <v>197</v>
      </c>
      <c r="C104" s="18">
        <f t="shared" si="15"/>
        <v>0</v>
      </c>
      <c r="D104" s="25"/>
      <c r="E104" s="25"/>
      <c r="F104" s="25"/>
    </row>
    <row r="105" spans="1:6" ht="22.5" x14ac:dyDescent="0.25">
      <c r="A105" s="19" t="s">
        <v>198</v>
      </c>
      <c r="B105" s="64" t="s">
        <v>199</v>
      </c>
      <c r="C105" s="18">
        <f t="shared" si="15"/>
        <v>0</v>
      </c>
      <c r="D105" s="25"/>
      <c r="E105" s="25"/>
      <c r="F105" s="25"/>
    </row>
    <row r="106" spans="1:6" x14ac:dyDescent="0.25">
      <c r="A106" s="65" t="s">
        <v>200</v>
      </c>
      <c r="B106" s="66" t="s">
        <v>201</v>
      </c>
      <c r="C106" s="18">
        <f t="shared" si="15"/>
        <v>0</v>
      </c>
      <c r="D106" s="25"/>
      <c r="E106" s="25"/>
      <c r="F106" s="25"/>
    </row>
    <row r="107" spans="1:6" x14ac:dyDescent="0.25">
      <c r="A107" s="19" t="s">
        <v>202</v>
      </c>
      <c r="B107" s="66" t="s">
        <v>203</v>
      </c>
      <c r="C107" s="18">
        <f t="shared" si="15"/>
        <v>0</v>
      </c>
      <c r="D107" s="25"/>
      <c r="E107" s="25"/>
      <c r="F107" s="25"/>
    </row>
    <row r="108" spans="1:6" ht="23.25" thickBot="1" x14ac:dyDescent="0.3">
      <c r="A108" s="67" t="s">
        <v>204</v>
      </c>
      <c r="B108" s="68" t="s">
        <v>205</v>
      </c>
      <c r="C108" s="18">
        <f t="shared" si="15"/>
        <v>120</v>
      </c>
      <c r="D108" s="69"/>
      <c r="E108" s="69">
        <v>120</v>
      </c>
      <c r="F108" s="69"/>
    </row>
    <row r="109" spans="1:6" ht="15.75" thickBot="1" x14ac:dyDescent="0.3">
      <c r="A109" s="13" t="s">
        <v>29</v>
      </c>
      <c r="B109" s="70" t="s">
        <v>206</v>
      </c>
      <c r="C109" s="15">
        <f>C110+C111</f>
        <v>3503</v>
      </c>
      <c r="D109" s="15">
        <v>3503</v>
      </c>
      <c r="E109" s="15">
        <v>30945</v>
      </c>
      <c r="F109" s="15">
        <v>0</v>
      </c>
    </row>
    <row r="110" spans="1:6" x14ac:dyDescent="0.25">
      <c r="A110" s="16" t="s">
        <v>31</v>
      </c>
      <c r="B110" s="60" t="s">
        <v>207</v>
      </c>
      <c r="C110" s="18">
        <f>D110+E110+F110</f>
        <v>3503</v>
      </c>
      <c r="D110" s="18">
        <v>3503</v>
      </c>
      <c r="E110" s="18">
        <v>0</v>
      </c>
      <c r="F110" s="18">
        <f t="shared" ref="F110" si="17">F111</f>
        <v>0</v>
      </c>
    </row>
    <row r="111" spans="1:6" x14ac:dyDescent="0.25">
      <c r="A111" s="16" t="s">
        <v>33</v>
      </c>
      <c r="B111" s="71" t="s">
        <v>208</v>
      </c>
      <c r="C111" s="18"/>
      <c r="D111" s="18"/>
      <c r="E111" s="18"/>
      <c r="F111" s="18"/>
    </row>
    <row r="112" spans="1:6" x14ac:dyDescent="0.25">
      <c r="A112" s="16" t="s">
        <v>35</v>
      </c>
      <c r="B112" s="71" t="s">
        <v>209</v>
      </c>
      <c r="C112" s="18">
        <v>30945</v>
      </c>
      <c r="D112" s="22">
        <f>D113</f>
        <v>0</v>
      </c>
      <c r="E112" s="22">
        <v>30945</v>
      </c>
      <c r="F112" s="22">
        <f t="shared" ref="F112" si="18">F113</f>
        <v>0</v>
      </c>
    </row>
    <row r="113" spans="1:6" x14ac:dyDescent="0.25">
      <c r="A113" s="16" t="s">
        <v>37</v>
      </c>
      <c r="B113" s="71" t="s">
        <v>210</v>
      </c>
      <c r="C113" s="18">
        <f t="shared" ref="C113:C122" si="19">D113+E113+F113</f>
        <v>0</v>
      </c>
      <c r="D113" s="72"/>
      <c r="E113" s="72">
        <v>0</v>
      </c>
      <c r="F113" s="72"/>
    </row>
    <row r="114" spans="1:6" x14ac:dyDescent="0.25">
      <c r="A114" s="16" t="s">
        <v>39</v>
      </c>
      <c r="B114" s="73" t="s">
        <v>211</v>
      </c>
      <c r="C114" s="18">
        <f t="shared" si="19"/>
        <v>0</v>
      </c>
      <c r="D114" s="72"/>
      <c r="E114" s="72">
        <v>0</v>
      </c>
      <c r="F114" s="72"/>
    </row>
    <row r="115" spans="1:6" ht="22.5" x14ac:dyDescent="0.25">
      <c r="A115" s="16" t="s">
        <v>41</v>
      </c>
      <c r="B115" s="74" t="s">
        <v>212</v>
      </c>
      <c r="C115" s="18">
        <f t="shared" si="19"/>
        <v>0</v>
      </c>
      <c r="D115" s="72"/>
      <c r="E115" s="72"/>
      <c r="F115" s="72"/>
    </row>
    <row r="116" spans="1:6" ht="22.5" x14ac:dyDescent="0.25">
      <c r="A116" s="16" t="s">
        <v>213</v>
      </c>
      <c r="B116" s="75" t="s">
        <v>214</v>
      </c>
      <c r="C116" s="18">
        <f t="shared" si="19"/>
        <v>0</v>
      </c>
      <c r="D116" s="72"/>
      <c r="E116" s="72"/>
      <c r="F116" s="72"/>
    </row>
    <row r="117" spans="1:6" ht="22.5" x14ac:dyDescent="0.25">
      <c r="A117" s="16" t="s">
        <v>215</v>
      </c>
      <c r="B117" s="64" t="s">
        <v>193</v>
      </c>
      <c r="C117" s="18">
        <f t="shared" si="19"/>
        <v>0</v>
      </c>
      <c r="D117" s="72"/>
      <c r="E117" s="72"/>
      <c r="F117" s="72"/>
    </row>
    <row r="118" spans="1:6" x14ac:dyDescent="0.25">
      <c r="A118" s="16" t="s">
        <v>216</v>
      </c>
      <c r="B118" s="64" t="s">
        <v>217</v>
      </c>
      <c r="C118" s="18">
        <f>D118+E118+F118</f>
        <v>0</v>
      </c>
      <c r="D118" s="72"/>
      <c r="E118" s="72">
        <v>0</v>
      </c>
      <c r="F118" s="72"/>
    </row>
    <row r="119" spans="1:6" ht="22.5" x14ac:dyDescent="0.25">
      <c r="A119" s="16" t="s">
        <v>218</v>
      </c>
      <c r="B119" s="64" t="s">
        <v>219</v>
      </c>
      <c r="C119" s="18">
        <f t="shared" si="19"/>
        <v>0</v>
      </c>
      <c r="D119" s="72"/>
      <c r="E119" s="72">
        <v>0</v>
      </c>
      <c r="F119" s="72"/>
    </row>
    <row r="120" spans="1:6" ht="22.5" x14ac:dyDescent="0.25">
      <c r="A120" s="16" t="s">
        <v>220</v>
      </c>
      <c r="B120" s="64" t="s">
        <v>199</v>
      </c>
      <c r="C120" s="18">
        <f t="shared" si="19"/>
        <v>0</v>
      </c>
      <c r="D120" s="72"/>
      <c r="E120" s="72"/>
      <c r="F120" s="72"/>
    </row>
    <row r="121" spans="1:6" x14ac:dyDescent="0.25">
      <c r="A121" s="16" t="s">
        <v>221</v>
      </c>
      <c r="B121" s="64" t="s">
        <v>222</v>
      </c>
      <c r="C121" s="18">
        <f t="shared" si="19"/>
        <v>0</v>
      </c>
      <c r="D121" s="72"/>
      <c r="E121" s="72"/>
      <c r="F121" s="72"/>
    </row>
    <row r="122" spans="1:6" ht="23.25" thickBot="1" x14ac:dyDescent="0.3">
      <c r="A122" s="65" t="s">
        <v>223</v>
      </c>
      <c r="B122" s="64" t="s">
        <v>224</v>
      </c>
      <c r="C122" s="18">
        <f t="shared" si="19"/>
        <v>0</v>
      </c>
      <c r="D122" s="76"/>
      <c r="E122" s="76"/>
      <c r="F122" s="76"/>
    </row>
    <row r="123" spans="1:6" ht="15.75" thickBot="1" x14ac:dyDescent="0.3">
      <c r="A123" s="13" t="s">
        <v>43</v>
      </c>
      <c r="B123" s="77" t="s">
        <v>225</v>
      </c>
      <c r="C123" s="15">
        <f>C124+C125</f>
        <v>2000</v>
      </c>
      <c r="D123" s="15">
        <f>D124+D125</f>
        <v>2000</v>
      </c>
      <c r="E123" s="15">
        <f t="shared" ref="E123:F123" si="20">E124+E125</f>
        <v>0</v>
      </c>
      <c r="F123" s="15">
        <f t="shared" si="20"/>
        <v>0</v>
      </c>
    </row>
    <row r="124" spans="1:6" x14ac:dyDescent="0.25">
      <c r="A124" s="16" t="s">
        <v>45</v>
      </c>
      <c r="B124" s="78" t="s">
        <v>226</v>
      </c>
      <c r="C124" s="18">
        <f t="shared" ref="C124:C125" si="21">D124+E124+F124</f>
        <v>2000</v>
      </c>
      <c r="D124" s="18">
        <v>2000</v>
      </c>
      <c r="E124" s="18">
        <v>0</v>
      </c>
      <c r="F124" s="18"/>
    </row>
    <row r="125" spans="1:6" ht="15.75" thickBot="1" x14ac:dyDescent="0.3">
      <c r="A125" s="23" t="s">
        <v>47</v>
      </c>
      <c r="B125" s="71" t="s">
        <v>227</v>
      </c>
      <c r="C125" s="18">
        <f t="shared" si="21"/>
        <v>0</v>
      </c>
      <c r="D125" s="25"/>
      <c r="E125" s="25"/>
      <c r="F125" s="25"/>
    </row>
    <row r="126" spans="1:6" ht="15.75" thickBot="1" x14ac:dyDescent="0.3">
      <c r="A126" s="13" t="s">
        <v>228</v>
      </c>
      <c r="B126" s="77" t="s">
        <v>229</v>
      </c>
      <c r="C126" s="15">
        <f>C93+C109+C123</f>
        <v>128682</v>
      </c>
      <c r="D126" s="15">
        <f t="shared" ref="D126:F126" si="22">D93+D109+D123</f>
        <v>125729</v>
      </c>
      <c r="E126" s="15">
        <f t="shared" si="22"/>
        <v>33898</v>
      </c>
      <c r="F126" s="15">
        <f t="shared" si="22"/>
        <v>0</v>
      </c>
    </row>
    <row r="127" spans="1:6" ht="21.75" thickBot="1" x14ac:dyDescent="0.3">
      <c r="A127" s="13" t="s">
        <v>71</v>
      </c>
      <c r="B127" s="77" t="s">
        <v>230</v>
      </c>
      <c r="C127" s="15">
        <f>C128+C129+C130</f>
        <v>0</v>
      </c>
      <c r="D127" s="15">
        <v>0</v>
      </c>
      <c r="E127" s="15">
        <v>0</v>
      </c>
      <c r="F127" s="15">
        <v>0</v>
      </c>
    </row>
    <row r="128" spans="1:6" x14ac:dyDescent="0.25">
      <c r="A128" s="16" t="s">
        <v>73</v>
      </c>
      <c r="B128" s="78" t="s">
        <v>231</v>
      </c>
      <c r="C128" s="18">
        <f t="shared" ref="C128:C135" si="23">D128+E128+F128</f>
        <v>0</v>
      </c>
      <c r="D128" s="72"/>
      <c r="E128" s="72"/>
      <c r="F128" s="72"/>
    </row>
    <row r="129" spans="1:9" ht="22.5" x14ac:dyDescent="0.25">
      <c r="A129" s="16" t="s">
        <v>75</v>
      </c>
      <c r="B129" s="78" t="s">
        <v>232</v>
      </c>
      <c r="C129" s="18">
        <f t="shared" si="23"/>
        <v>0</v>
      </c>
      <c r="D129" s="72"/>
      <c r="E129" s="72"/>
      <c r="F129" s="72"/>
    </row>
    <row r="130" spans="1:9" x14ac:dyDescent="0.25">
      <c r="A130" s="79" t="s">
        <v>77</v>
      </c>
      <c r="B130" s="60" t="s">
        <v>233</v>
      </c>
      <c r="C130" s="18">
        <f t="shared" si="23"/>
        <v>0</v>
      </c>
      <c r="D130" s="80"/>
      <c r="E130" s="80"/>
      <c r="F130" s="80"/>
    </row>
    <row r="131" spans="1:9" ht="15.75" thickBot="1" x14ac:dyDescent="0.3">
      <c r="A131" s="28" t="s">
        <v>93</v>
      </c>
      <c r="B131" s="81" t="s">
        <v>234</v>
      </c>
      <c r="C131" s="18">
        <f t="shared" si="23"/>
        <v>0</v>
      </c>
      <c r="D131" s="30">
        <v>0</v>
      </c>
      <c r="E131" s="30">
        <v>0</v>
      </c>
      <c r="F131" s="30">
        <v>0</v>
      </c>
    </row>
    <row r="132" spans="1:9" x14ac:dyDescent="0.25">
      <c r="A132" s="16" t="s">
        <v>95</v>
      </c>
      <c r="B132" s="78" t="s">
        <v>235</v>
      </c>
      <c r="C132" s="18">
        <f t="shared" si="23"/>
        <v>0</v>
      </c>
      <c r="D132" s="72"/>
      <c r="E132" s="72"/>
      <c r="F132" s="72"/>
      <c r="G132" s="82"/>
      <c r="H132" s="82"/>
      <c r="I132" s="82"/>
    </row>
    <row r="133" spans="1:9" x14ac:dyDescent="0.25">
      <c r="A133" s="16" t="s">
        <v>97</v>
      </c>
      <c r="B133" s="78" t="s">
        <v>236</v>
      </c>
      <c r="C133" s="18">
        <f t="shared" si="23"/>
        <v>0</v>
      </c>
      <c r="D133" s="72"/>
      <c r="E133" s="72"/>
      <c r="F133" s="72"/>
      <c r="G133" s="82"/>
      <c r="H133" s="82"/>
      <c r="I133" s="82"/>
    </row>
    <row r="134" spans="1:9" x14ac:dyDescent="0.25">
      <c r="A134" s="16" t="s">
        <v>99</v>
      </c>
      <c r="B134" s="78" t="s">
        <v>237</v>
      </c>
      <c r="C134" s="18">
        <f t="shared" si="23"/>
        <v>0</v>
      </c>
      <c r="D134" s="72"/>
      <c r="E134" s="72"/>
      <c r="F134" s="72"/>
      <c r="G134" s="82"/>
      <c r="H134" s="82"/>
      <c r="I134" s="82"/>
    </row>
    <row r="135" spans="1:9" ht="15.75" thickBot="1" x14ac:dyDescent="0.3">
      <c r="A135" s="65" t="s">
        <v>101</v>
      </c>
      <c r="B135" s="83" t="s">
        <v>238</v>
      </c>
      <c r="C135" s="18">
        <f t="shared" si="23"/>
        <v>0</v>
      </c>
      <c r="D135" s="72"/>
      <c r="E135" s="72"/>
      <c r="F135" s="72"/>
      <c r="G135" s="82"/>
      <c r="H135" s="82"/>
      <c r="I135" s="82"/>
    </row>
    <row r="136" spans="1:9" ht="15.75" thickBot="1" x14ac:dyDescent="0.3">
      <c r="A136" s="13" t="s">
        <v>239</v>
      </c>
      <c r="B136" s="77" t="s">
        <v>240</v>
      </c>
      <c r="C136" s="26">
        <f>C137+C138+C139+C140</f>
        <v>24402</v>
      </c>
      <c r="D136" s="26">
        <f t="shared" ref="D136:F136" si="24">D137+D138+D139+D140</f>
        <v>24402</v>
      </c>
      <c r="E136" s="26">
        <f t="shared" si="24"/>
        <v>0</v>
      </c>
      <c r="F136" s="26">
        <f t="shared" si="24"/>
        <v>0</v>
      </c>
      <c r="G136" s="82"/>
      <c r="H136" s="82"/>
      <c r="I136" s="82"/>
    </row>
    <row r="137" spans="1:9" x14ac:dyDescent="0.25">
      <c r="A137" s="16" t="s">
        <v>107</v>
      </c>
      <c r="B137" s="78" t="s">
        <v>241</v>
      </c>
      <c r="C137" s="18">
        <v>24402</v>
      </c>
      <c r="D137" s="72">
        <v>24402</v>
      </c>
      <c r="E137" s="72"/>
      <c r="F137" s="72"/>
      <c r="G137" s="82"/>
      <c r="H137" s="82"/>
      <c r="I137" s="82"/>
    </row>
    <row r="138" spans="1:9" x14ac:dyDescent="0.25">
      <c r="A138" s="16" t="s">
        <v>109</v>
      </c>
      <c r="B138" s="78" t="s">
        <v>242</v>
      </c>
      <c r="C138" s="18">
        <f t="shared" ref="C138:C140" si="25">D138+E138+F138</f>
        <v>0</v>
      </c>
      <c r="D138" s="72"/>
      <c r="E138" s="72"/>
      <c r="F138" s="72"/>
      <c r="G138" s="82"/>
      <c r="H138" s="82"/>
      <c r="I138" s="82"/>
    </row>
    <row r="139" spans="1:9" x14ac:dyDescent="0.25">
      <c r="A139" s="16" t="s">
        <v>111</v>
      </c>
      <c r="B139" s="78" t="s">
        <v>243</v>
      </c>
      <c r="C139" s="18">
        <f t="shared" si="25"/>
        <v>0</v>
      </c>
      <c r="D139" s="72"/>
      <c r="E139" s="72"/>
      <c r="F139" s="72"/>
      <c r="G139" s="82"/>
      <c r="H139" s="82"/>
      <c r="I139" s="82"/>
    </row>
    <row r="140" spans="1:9" ht="15.75" thickBot="1" x14ac:dyDescent="0.3">
      <c r="A140" s="65" t="s">
        <v>113</v>
      </c>
      <c r="B140" s="83" t="s">
        <v>244</v>
      </c>
      <c r="C140" s="18">
        <f t="shared" si="25"/>
        <v>0</v>
      </c>
      <c r="D140" s="72"/>
      <c r="E140" s="72"/>
      <c r="F140" s="72"/>
      <c r="G140" s="82"/>
      <c r="H140" s="82"/>
      <c r="I140" s="82"/>
    </row>
    <row r="141" spans="1:9" ht="15.75" thickBot="1" x14ac:dyDescent="0.3">
      <c r="A141" s="13" t="s">
        <v>115</v>
      </c>
      <c r="B141" s="77" t="s">
        <v>245</v>
      </c>
      <c r="C141" s="84">
        <v>0</v>
      </c>
      <c r="D141" s="84">
        <v>0</v>
      </c>
      <c r="E141" s="84">
        <v>0</v>
      </c>
      <c r="F141" s="84">
        <v>0</v>
      </c>
      <c r="G141" s="82"/>
      <c r="H141" s="82"/>
      <c r="I141" s="82"/>
    </row>
    <row r="142" spans="1:9" x14ac:dyDescent="0.25">
      <c r="A142" s="16" t="s">
        <v>117</v>
      </c>
      <c r="B142" s="78" t="s">
        <v>246</v>
      </c>
      <c r="C142" s="18">
        <f t="shared" ref="C142:C145" si="26">D142+E142+F142</f>
        <v>0</v>
      </c>
      <c r="D142" s="72"/>
      <c r="E142" s="72"/>
      <c r="F142" s="72"/>
      <c r="G142" s="82"/>
      <c r="H142" s="82"/>
      <c r="I142" s="82"/>
    </row>
    <row r="143" spans="1:9" x14ac:dyDescent="0.25">
      <c r="A143" s="16" t="s">
        <v>119</v>
      </c>
      <c r="B143" s="78" t="s">
        <v>247</v>
      </c>
      <c r="C143" s="18">
        <f t="shared" si="26"/>
        <v>0</v>
      </c>
      <c r="D143" s="72"/>
      <c r="E143" s="72"/>
      <c r="F143" s="72"/>
      <c r="G143" s="82"/>
      <c r="H143" s="82"/>
      <c r="I143" s="82"/>
    </row>
    <row r="144" spans="1:9" x14ac:dyDescent="0.25">
      <c r="A144" s="16" t="s">
        <v>121</v>
      </c>
      <c r="B144" s="78" t="s">
        <v>248</v>
      </c>
      <c r="C144" s="18">
        <f t="shared" si="26"/>
        <v>0</v>
      </c>
      <c r="D144" s="72"/>
      <c r="E144" s="72"/>
      <c r="F144" s="72"/>
      <c r="G144" s="82"/>
      <c r="H144" s="82"/>
      <c r="I144" s="82"/>
    </row>
    <row r="145" spans="1:9" ht="15.75" thickBot="1" x14ac:dyDescent="0.3">
      <c r="A145" s="16" t="s">
        <v>123</v>
      </c>
      <c r="B145" s="78" t="s">
        <v>249</v>
      </c>
      <c r="C145" s="18">
        <f t="shared" si="26"/>
        <v>0</v>
      </c>
      <c r="D145" s="72"/>
      <c r="E145" s="72"/>
      <c r="F145" s="72"/>
      <c r="G145" s="82"/>
      <c r="H145" s="82"/>
      <c r="I145" s="82"/>
    </row>
    <row r="146" spans="1:9" ht="16.5" thickBot="1" x14ac:dyDescent="0.3">
      <c r="A146" s="13" t="s">
        <v>125</v>
      </c>
      <c r="B146" s="77" t="s">
        <v>250</v>
      </c>
      <c r="C146" s="85">
        <f>C141+C136+C131+C127</f>
        <v>24402</v>
      </c>
      <c r="D146" s="85">
        <f t="shared" ref="D146:E146" si="27">D141+D136+D131+D127</f>
        <v>24402</v>
      </c>
      <c r="E146" s="85">
        <f t="shared" si="27"/>
        <v>0</v>
      </c>
      <c r="F146" s="85">
        <v>0</v>
      </c>
      <c r="G146" s="86"/>
      <c r="H146" s="86"/>
      <c r="I146" s="86"/>
    </row>
    <row r="147" spans="1:9" ht="15.75" thickBot="1" x14ac:dyDescent="0.3">
      <c r="A147" s="87" t="s">
        <v>251</v>
      </c>
      <c r="B147" s="88" t="s">
        <v>252</v>
      </c>
      <c r="C147" s="85">
        <f>C126+C146</f>
        <v>153084</v>
      </c>
      <c r="D147" s="85">
        <f t="shared" ref="D147:F147" si="28">D126+D146</f>
        <v>150131</v>
      </c>
      <c r="E147" s="85">
        <f t="shared" si="28"/>
        <v>33898</v>
      </c>
      <c r="F147" s="85">
        <f t="shared" si="28"/>
        <v>0</v>
      </c>
      <c r="G147" s="89"/>
      <c r="H147" s="89"/>
      <c r="I147" s="89"/>
    </row>
    <row r="148" spans="1:9" x14ac:dyDescent="0.25">
      <c r="A148" s="82"/>
      <c r="B148" s="82"/>
      <c r="C148" s="82"/>
      <c r="D148" s="82"/>
      <c r="E148" s="82"/>
      <c r="F148" s="82"/>
    </row>
    <row r="149" spans="1:9" ht="15.75" x14ac:dyDescent="0.25">
      <c r="A149" s="90" t="s">
        <v>253</v>
      </c>
      <c r="B149" s="90"/>
      <c r="C149" s="90"/>
      <c r="D149" s="82"/>
      <c r="E149" s="82"/>
      <c r="F149" s="82"/>
    </row>
    <row r="150" spans="1:9" ht="15.75" thickBot="1" x14ac:dyDescent="0.3">
      <c r="A150" s="3" t="s">
        <v>254</v>
      </c>
      <c r="B150" s="3"/>
      <c r="C150" s="4" t="s">
        <v>177</v>
      </c>
      <c r="D150" s="4" t="s">
        <v>177</v>
      </c>
      <c r="E150" s="4" t="s">
        <v>177</v>
      </c>
      <c r="F150" s="4" t="s">
        <v>177</v>
      </c>
    </row>
    <row r="151" spans="1:9" ht="21.75" thickBot="1" x14ac:dyDescent="0.3">
      <c r="A151" s="13">
        <v>1</v>
      </c>
      <c r="B151" s="70" t="s">
        <v>255</v>
      </c>
      <c r="C151" s="15">
        <f>C60-C126</f>
        <v>-3503</v>
      </c>
      <c r="D151" s="15">
        <v>0</v>
      </c>
      <c r="E151" s="15">
        <v>0</v>
      </c>
      <c r="F151" s="15">
        <v>0</v>
      </c>
    </row>
    <row r="152" spans="1:9" ht="32.25" thickBot="1" x14ac:dyDescent="0.3">
      <c r="A152" s="13" t="s">
        <v>29</v>
      </c>
      <c r="B152" s="70" t="s">
        <v>256</v>
      </c>
      <c r="C152" s="15">
        <f>C83-C146</f>
        <v>34448</v>
      </c>
      <c r="D152" s="15">
        <v>0</v>
      </c>
      <c r="E152" s="15">
        <v>0</v>
      </c>
      <c r="F152" s="15">
        <v>0</v>
      </c>
    </row>
  </sheetData>
  <mergeCells count="8">
    <mergeCell ref="A149:C149"/>
    <mergeCell ref="A150:B150"/>
    <mergeCell ref="A1:F1"/>
    <mergeCell ref="A2:B2"/>
    <mergeCell ref="C3:F3"/>
    <mergeCell ref="A88:F88"/>
    <mergeCell ref="A89:B89"/>
    <mergeCell ref="C90:F90"/>
  </mergeCells>
  <pageMargins left="0.31496062992125984" right="0.31496062992125984" top="0.86614173228346458" bottom="0.74803149606299213" header="0.31496062992125984" footer="0.31496062992125984"/>
  <pageSetup paperSize="9" orientation="portrait" r:id="rId1"/>
  <headerFooter>
    <oddHeader>&amp;C&amp;"-,Félkövér"&amp;9Tiszagyulaháza Község 2016. évi költségvetésének összevont mérlege&amp;R&amp;"-,Dőlt"&amp;8
 1. 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2016-02-22T11:02:23Z</dcterms:created>
  <dcterms:modified xsi:type="dcterms:W3CDTF">2016-02-22T11:03:54Z</dcterms:modified>
</cp:coreProperties>
</file>