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REGÖLY\KÉPVISELŐ-TESTÜLET\2017\7. 2017. 05. 22\3. napirend előterjesztése - 2016. évi zárszámadás\"/>
    </mc:Choice>
  </mc:AlternateContent>
  <bookViews>
    <workbookView xWindow="0" yWindow="0" windowWidth="15600" windowHeight="7752"/>
  </bookViews>
  <sheets>
    <sheet name="1.sz.mell  " sheetId="1" r:id="rId1"/>
  </sheets>
  <calcPr calcId="162913"/>
</workbook>
</file>

<file path=xl/calcChain.xml><?xml version="1.0" encoding="utf-8"?>
<calcChain xmlns="http://schemas.openxmlformats.org/spreadsheetml/2006/main">
  <c r="E22" i="1" l="1"/>
  <c r="C17" i="1"/>
  <c r="D17" i="1"/>
  <c r="D25" i="1" s="1"/>
  <c r="E17" i="1"/>
  <c r="E25" i="1" s="1"/>
  <c r="E16" i="1"/>
  <c r="C25" i="1"/>
  <c r="I25" i="1"/>
  <c r="I16" i="1"/>
  <c r="D16" i="1"/>
  <c r="C16" i="1"/>
  <c r="H16" i="1"/>
  <c r="G16" i="1"/>
  <c r="H25" i="1"/>
  <c r="G25" i="1"/>
  <c r="I26" i="1" l="1"/>
  <c r="G26" i="1"/>
  <c r="H26" i="1"/>
  <c r="D28" i="1"/>
  <c r="E26" i="1"/>
  <c r="I28" i="1" s="1"/>
  <c r="C26" i="1"/>
  <c r="D26" i="1"/>
</calcChain>
</file>

<file path=xl/sharedStrings.xml><?xml version="1.0" encoding="utf-8"?>
<sst xmlns="http://schemas.openxmlformats.org/spreadsheetml/2006/main" count="83" uniqueCount="72">
  <si>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</si>
  <si>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</si>
  <si>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</si>
  <si>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</si>
  <si>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</si>
  <si>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</si>
  <si>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</si>
  <si>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</si>
  <si>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</si>
  <si>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</si>
  <si>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</si>
  <si>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</si>
  <si>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</si>
  <si>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</si>
  <si>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</si>
  <si>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</si>
  <si>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</si>
  <si>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</si>
  <si>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</si>
  <si>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</si>
  <si>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</si>
  <si>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</si>
  <si>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</si>
  <si>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</si>
  <si>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</si>
  <si>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</si>
  <si>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</si>
  <si>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</si>
  <si>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</si>
  <si>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</si>
  <si>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</si>
  <si>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</si>
  <si>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</si>
  <si>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</si>
  <si>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</si>
  <si>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</si>
  <si>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</si>
  <si>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</si>
  <si>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</si>
  <si>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</si>
  <si>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</si>
  <si>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</si>
  <si>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</si>
  <si>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</si>
  <si>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</si>
  <si>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</si>
  <si>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</si>
  <si>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</si>
  <si>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</si>
  <si>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</si>
  <si>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</si>
  <si>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</si>
  <si>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</si>
  <si>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</si>
  <si>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Költségvetési hiány:</t>
  </si>
  <si>
    <t>Költségvetési többlet:</t>
  </si>
  <si>
    <t>Tárgyévi  hiány:</t>
  </si>
  <si>
    <t>Tárgyévi  többlet:</t>
  </si>
  <si>
    <t xml:space="preserve">I. Működési célú bevételek és kiadások mérlege
</t>
  </si>
  <si>
    <t>Központi,irányítószervi támogatások folyósítása</t>
  </si>
  <si>
    <t>8.</t>
  </si>
  <si>
    <t>9.</t>
  </si>
  <si>
    <t>Államháztartáson belöli megelőlegezés</t>
  </si>
  <si>
    <t>Egyéb működési támogatások ÁHK</t>
  </si>
  <si>
    <t>Elvonások és befizetések</t>
  </si>
  <si>
    <t>10.</t>
  </si>
  <si>
    <t>Államháztartáson belöli megelőlegezés visszafizetés</t>
  </si>
  <si>
    <t>2016. évi előirányzat</t>
  </si>
  <si>
    <t>2016. évi módosított előirányzat</t>
  </si>
  <si>
    <t>2016.évi teljesítés</t>
  </si>
  <si>
    <t>forintban !</t>
  </si>
  <si>
    <t>2016.évi telejesítés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</si>
</sst>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12" fillId="11" borderId="0" applyNumberFormat="0" applyBorder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8" fillId="12" borderId="1" applyNumberFormat="0" applyAlignment="0" applyProtection="0"/>
  </cellStyleXfs>
  <cellXfs count="6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right" vertical="center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64" fontId="24" fillId="0" borderId="10" xfId="0" applyNumberFormat="1" applyFont="1" applyFill="1" applyBorder="1" applyAlignment="1" applyProtection="1">
      <alignment horizontal="centerContinuous" vertical="center" wrapText="1"/>
    </xf>
    <xf numFmtId="164" fontId="24" fillId="0" borderId="11" xfId="0" applyNumberFormat="1" applyFont="1" applyFill="1" applyBorder="1" applyAlignment="1" applyProtection="1">
      <alignment horizontal="centerContinuous" vertical="center" wrapText="1"/>
    </xf>
    <xf numFmtId="164" fontId="24" fillId="0" borderId="12" xfId="0" applyNumberFormat="1" applyFont="1" applyFill="1" applyBorder="1" applyAlignment="1" applyProtection="1">
      <alignment horizontal="centerContinuous" vertical="center" wrapText="1"/>
    </xf>
    <xf numFmtId="164" fontId="24" fillId="0" borderId="10" xfId="0" applyNumberFormat="1" applyFont="1" applyFill="1" applyBorder="1" applyAlignment="1" applyProtection="1">
      <alignment horizontal="center" vertical="center" wrapText="1"/>
    </xf>
    <xf numFmtId="164" fontId="24" fillId="0" borderId="11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left" vertical="center" wrapText="1" indent="1"/>
    </xf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164" fontId="26" fillId="0" borderId="16" xfId="0" applyNumberFormat="1" applyFont="1" applyFill="1" applyBorder="1" applyAlignment="1" applyProtection="1">
      <alignment horizontal="left" vertical="center" wrapText="1" indent="1"/>
    </xf>
    <xf numFmtId="164" fontId="26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17" xfId="0" applyNumberFormat="1" applyFont="1" applyFill="1" applyBorder="1" applyAlignment="1" applyProtection="1">
      <alignment horizontal="left" vertical="center" wrapText="1" indent="1"/>
    </xf>
    <xf numFmtId="164" fontId="20" fillId="0" borderId="17" xfId="0" applyNumberFormat="1" applyFont="1" applyFill="1" applyBorder="1" applyAlignment="1" applyProtection="1">
      <alignment horizontal="left" vertical="center" wrapText="1" indent="1"/>
    </xf>
    <xf numFmtId="164" fontId="20" fillId="0" borderId="16" xfId="0" applyNumberFormat="1" applyFont="1" applyFill="1" applyBorder="1" applyAlignment="1" applyProtection="1">
      <alignment horizontal="left" vertical="center" wrapText="1" indent="1"/>
    </xf>
    <xf numFmtId="164" fontId="24" fillId="0" borderId="18" xfId="0" applyNumberFormat="1" applyFont="1" applyFill="1" applyBorder="1" applyAlignment="1" applyProtection="1">
      <alignment horizontal="centerContinuous" vertical="center" wrapText="1"/>
    </xf>
    <xf numFmtId="164" fontId="24" fillId="0" borderId="18" xfId="0" applyNumberFormat="1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horizontal="centerContinuous" vertical="center" wrapText="1"/>
    </xf>
    <xf numFmtId="164" fontId="25" fillId="0" borderId="0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0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22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6" fillId="0" borderId="24" xfId="0" applyNumberFormat="1" applyFont="1" applyFill="1" applyBorder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23" xfId="0" applyNumberFormat="1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horizontal="center" vertical="center" wrapText="1"/>
    </xf>
    <xf numFmtId="164" fontId="0" fillId="0" borderId="24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</xf>
    <xf numFmtId="164" fontId="0" fillId="0" borderId="16" xfId="0" applyNumberFormat="1" applyFont="1" applyFill="1" applyBorder="1" applyAlignment="1" applyProtection="1">
      <alignment horizontal="left" vertical="center" wrapText="1" indent="1"/>
    </xf>
    <xf numFmtId="164" fontId="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164" fontId="0" fillId="0" borderId="15" xfId="0" applyNumberFormat="1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center" vertical="center" wrapText="1"/>
    </xf>
    <xf numFmtId="164" fontId="2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3" xfId="0" applyNumberFormat="1" applyFont="1" applyFill="1" applyBorder="1" applyAlignment="1" applyProtection="1">
      <alignment horizontal="left" vertical="center" wrapText="1" indent="1"/>
    </xf>
    <xf numFmtId="164" fontId="0" fillId="0" borderId="14" xfId="0" applyNumberFormat="1" applyFont="1" applyFill="1" applyBorder="1" applyAlignment="1" applyProtection="1">
      <alignment horizontal="left" vertical="center" wrapText="1" indent="1"/>
    </xf>
    <xf numFmtId="164" fontId="23" fillId="0" borderId="29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textRotation="180" wrapText="1"/>
    </xf>
    <xf numFmtId="164" fontId="25" fillId="0" borderId="20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Border="1" applyAlignment="1" applyProtection="1">
      <alignment horizontal="center" vertical="center" wrapText="1"/>
    </xf>
  </cellXfs>
  <cellStyles count="3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"/>
  <sheetViews>
    <sheetView tabSelected="1" view="pageLayout" topLeftCell="B1" zoomScaleNormal="115" zoomScaleSheetLayoutView="100" workbookViewId="0">
      <selection activeCell="H11" sqref="H11"/>
    </sheetView>
  </sheetViews>
  <sheetFormatPr defaultColWidth="9.33203125" defaultRowHeight="13.2" x14ac:dyDescent="0.25"/>
  <cols>
    <col min="1" max="1" width="6" style="1" customWidth="1"/>
    <col min="2" max="2" width="42.6640625" style="4" customWidth="1"/>
    <col min="3" max="3" width="12.44140625" style="4" customWidth="1"/>
    <col min="4" max="4" width="12.33203125" style="1" customWidth="1"/>
    <col min="5" max="5" width="13.6640625" style="1" customWidth="1"/>
    <col min="6" max="6" width="42.33203125" style="1" customWidth="1"/>
    <col min="7" max="7" width="13.109375" style="1" customWidth="1"/>
    <col min="8" max="8" width="12.33203125" style="1" customWidth="1"/>
    <col min="9" max="9" width="13.77734375" style="1" customWidth="1"/>
    <col min="10" max="10" width="4.77734375" style="1" customWidth="1"/>
    <col min="11" max="16384" width="9.33203125" style="1"/>
  </cols>
  <sheetData>
    <row r="1" spans="1:10" ht="39.75" customHeight="1" x14ac:dyDescent="0.25">
      <c r="B1" s="2" t="s">
        <v>58</v>
      </c>
      <c r="C1" s="2"/>
      <c r="D1" s="3"/>
      <c r="E1" s="3"/>
      <c r="F1" s="3"/>
      <c r="G1" s="3"/>
      <c r="H1" s="3"/>
      <c r="I1" s="3"/>
      <c r="J1" s="57"/>
    </row>
    <row r="2" spans="1:10" ht="14.4" thickBot="1" x14ac:dyDescent="0.3">
      <c r="I2" s="5" t="s">
        <v>70</v>
      </c>
      <c r="J2" s="57"/>
    </row>
    <row r="3" spans="1:10" ht="13.8" thickBot="1" x14ac:dyDescent="0.3">
      <c r="A3" s="55" t="s">
        <v>0</v>
      </c>
      <c r="B3" s="9" t="s">
        <v>1</v>
      </c>
      <c r="C3" s="22"/>
      <c r="D3" s="10"/>
      <c r="E3" s="22"/>
      <c r="F3" s="9" t="s">
        <v>2</v>
      </c>
      <c r="G3" s="24"/>
      <c r="H3" s="24"/>
      <c r="I3" s="11"/>
      <c r="J3" s="57"/>
    </row>
    <row r="4" spans="1:10" s="6" customFormat="1" ht="40.5" customHeight="1" thickBot="1" x14ac:dyDescent="0.3">
      <c r="A4" s="56"/>
      <c r="B4" s="12" t="s">
        <v>3</v>
      </c>
      <c r="C4" s="13" t="s">
        <v>67</v>
      </c>
      <c r="D4" s="13" t="s">
        <v>68</v>
      </c>
      <c r="E4" s="23" t="s">
        <v>69</v>
      </c>
      <c r="F4" s="12" t="s">
        <v>3</v>
      </c>
      <c r="G4" s="13" t="s">
        <v>67</v>
      </c>
      <c r="H4" s="13" t="s">
        <v>68</v>
      </c>
      <c r="I4" s="23" t="s">
        <v>71</v>
      </c>
      <c r="J4" s="57"/>
    </row>
    <row r="5" spans="1:10" s="7" customFormat="1" ht="10.5" customHeight="1" thickBot="1" x14ac:dyDescent="0.3">
      <c r="A5" s="14">
        <v>1</v>
      </c>
      <c r="B5" s="12">
        <v>2</v>
      </c>
      <c r="C5" s="23" t="s">
        <v>4</v>
      </c>
      <c r="D5" s="13" t="s">
        <v>5</v>
      </c>
      <c r="E5" s="23" t="s">
        <v>6</v>
      </c>
      <c r="F5" s="12" t="s">
        <v>19</v>
      </c>
      <c r="G5" s="27" t="s">
        <v>22</v>
      </c>
      <c r="H5" s="27" t="s">
        <v>60</v>
      </c>
      <c r="I5" s="28" t="s">
        <v>61</v>
      </c>
      <c r="J5" s="57"/>
    </row>
    <row r="6" spans="1:10" ht="13.8" thickBot="1" x14ac:dyDescent="0.3">
      <c r="A6" s="48" t="s">
        <v>7</v>
      </c>
      <c r="B6" s="48" t="s">
        <v>8</v>
      </c>
      <c r="C6" s="48">
        <v>76388172</v>
      </c>
      <c r="D6" s="51">
        <v>79235214</v>
      </c>
      <c r="E6" s="51">
        <v>79235214</v>
      </c>
      <c r="F6" s="15" t="s">
        <v>9</v>
      </c>
      <c r="G6" s="43">
        <v>39127937</v>
      </c>
      <c r="H6" s="43">
        <v>63516390</v>
      </c>
      <c r="I6" s="31">
        <v>49803889</v>
      </c>
      <c r="J6" s="57"/>
    </row>
    <row r="7" spans="1:10" ht="27" thickBot="1" x14ac:dyDescent="0.3">
      <c r="A7" s="48" t="s">
        <v>10</v>
      </c>
      <c r="B7" s="48" t="s">
        <v>11</v>
      </c>
      <c r="C7" s="49">
        <v>27238374</v>
      </c>
      <c r="D7" s="50">
        <v>61392842</v>
      </c>
      <c r="E7" s="50">
        <v>61392842</v>
      </c>
      <c r="F7" s="17" t="s">
        <v>12</v>
      </c>
      <c r="G7" s="43">
        <v>8645947</v>
      </c>
      <c r="H7" s="43">
        <v>11986553</v>
      </c>
      <c r="I7" s="31">
        <v>10017772</v>
      </c>
      <c r="J7" s="57"/>
    </row>
    <row r="8" spans="1:10" ht="13.8" thickBot="1" x14ac:dyDescent="0.3">
      <c r="A8" s="48" t="s">
        <v>4</v>
      </c>
      <c r="B8" s="48" t="s">
        <v>13</v>
      </c>
      <c r="C8" s="49"/>
      <c r="D8" s="50"/>
      <c r="E8" s="50"/>
      <c r="F8" s="17" t="s">
        <v>14</v>
      </c>
      <c r="G8" s="43">
        <v>36305782</v>
      </c>
      <c r="H8" s="43">
        <v>51954605</v>
      </c>
      <c r="I8" s="31">
        <v>38500599</v>
      </c>
      <c r="J8" s="57"/>
    </row>
    <row r="9" spans="1:10" ht="13.8" thickBot="1" x14ac:dyDescent="0.3">
      <c r="A9" s="48" t="s">
        <v>5</v>
      </c>
      <c r="B9" s="48" t="s">
        <v>15</v>
      </c>
      <c r="C9" s="49">
        <v>17850000</v>
      </c>
      <c r="D9" s="50">
        <v>22916791</v>
      </c>
      <c r="E9" s="50">
        <v>22916791</v>
      </c>
      <c r="F9" s="17" t="s">
        <v>16</v>
      </c>
      <c r="G9" s="43">
        <v>467000</v>
      </c>
      <c r="H9" s="43">
        <v>3634054</v>
      </c>
      <c r="I9" s="31">
        <v>3396054</v>
      </c>
      <c r="J9" s="57"/>
    </row>
    <row r="10" spans="1:10" ht="13.8" thickBot="1" x14ac:dyDescent="0.3">
      <c r="A10" s="48" t="s">
        <v>6</v>
      </c>
      <c r="B10" s="48" t="s">
        <v>17</v>
      </c>
      <c r="C10" s="49"/>
      <c r="D10" s="50">
        <v>1566346</v>
      </c>
      <c r="E10" s="50">
        <v>948169</v>
      </c>
      <c r="F10" s="17" t="s">
        <v>18</v>
      </c>
      <c r="G10" s="43">
        <v>5696000</v>
      </c>
      <c r="H10" s="43">
        <v>8813218</v>
      </c>
      <c r="I10" s="31">
        <v>5913474</v>
      </c>
      <c r="J10" s="57"/>
    </row>
    <row r="11" spans="1:10" ht="13.8" thickBot="1" x14ac:dyDescent="0.3">
      <c r="A11" s="48" t="s">
        <v>19</v>
      </c>
      <c r="B11" s="48" t="s">
        <v>20</v>
      </c>
      <c r="C11" s="49"/>
      <c r="D11" s="50"/>
      <c r="E11" s="50"/>
      <c r="F11" s="44" t="s">
        <v>63</v>
      </c>
      <c r="G11" s="43">
        <v>1525000</v>
      </c>
      <c r="H11" s="43">
        <v>2119101</v>
      </c>
      <c r="I11" s="31">
        <v>1733063</v>
      </c>
      <c r="J11" s="57"/>
    </row>
    <row r="12" spans="1:10" ht="13.8" thickBot="1" x14ac:dyDescent="0.3">
      <c r="A12" s="48" t="s">
        <v>22</v>
      </c>
      <c r="B12" s="48" t="s">
        <v>23</v>
      </c>
      <c r="C12" s="49">
        <v>14594120</v>
      </c>
      <c r="D12" s="50">
        <v>18826406</v>
      </c>
      <c r="E12" s="50">
        <v>16704961</v>
      </c>
      <c r="F12" s="17" t="s">
        <v>21</v>
      </c>
      <c r="G12" s="31">
        <v>1947000</v>
      </c>
      <c r="H12" s="31">
        <v>28855968</v>
      </c>
      <c r="I12" s="31"/>
      <c r="J12" s="57"/>
    </row>
    <row r="13" spans="1:10" ht="13.5" hidden="1" customHeight="1" thickBot="1" x14ac:dyDescent="0.3">
      <c r="A13" s="48" t="s">
        <v>24</v>
      </c>
      <c r="B13" s="52"/>
      <c r="C13" s="50"/>
      <c r="D13" s="50"/>
      <c r="E13" s="50"/>
      <c r="F13" s="18"/>
      <c r="G13" s="31"/>
      <c r="H13" s="31"/>
      <c r="I13" s="31"/>
      <c r="J13" s="57"/>
    </row>
    <row r="14" spans="1:10" ht="13.5" hidden="1" customHeight="1" thickBot="1" x14ac:dyDescent="0.3">
      <c r="A14" s="48" t="s">
        <v>25</v>
      </c>
      <c r="B14" s="52"/>
      <c r="C14" s="50"/>
      <c r="D14" s="50"/>
      <c r="E14" s="50"/>
      <c r="F14" s="18"/>
      <c r="G14" s="31"/>
      <c r="H14" s="31"/>
      <c r="I14" s="31"/>
      <c r="J14" s="57"/>
    </row>
    <row r="15" spans="1:10" ht="13.8" thickBot="1" x14ac:dyDescent="0.3">
      <c r="A15" s="53" t="s">
        <v>60</v>
      </c>
      <c r="B15" s="52"/>
      <c r="C15" s="50"/>
      <c r="D15" s="50"/>
      <c r="E15" s="50"/>
      <c r="F15" s="45" t="s">
        <v>64</v>
      </c>
      <c r="G15" s="31">
        <v>0</v>
      </c>
      <c r="H15" s="31">
        <v>1308141</v>
      </c>
      <c r="I15" s="31">
        <v>1308141</v>
      </c>
      <c r="J15" s="57"/>
    </row>
    <row r="16" spans="1:10" ht="28.5" customHeight="1" thickBot="1" x14ac:dyDescent="0.3">
      <c r="A16" s="26" t="s">
        <v>61</v>
      </c>
      <c r="B16" s="8" t="s">
        <v>27</v>
      </c>
      <c r="C16" s="23">
        <f>SUM(C6:C12)</f>
        <v>136070666</v>
      </c>
      <c r="D16" s="23">
        <f>SUM(D6:D12)</f>
        <v>183937599</v>
      </c>
      <c r="E16" s="23">
        <f>SUM(E6:E12)</f>
        <v>181197977</v>
      </c>
      <c r="F16" s="8" t="s">
        <v>28</v>
      </c>
      <c r="G16" s="40">
        <f>SUM(G6:G15)</f>
        <v>93714666</v>
      </c>
      <c r="H16" s="40">
        <f>SUM(H6:H15)</f>
        <v>172188030</v>
      </c>
      <c r="I16" s="40">
        <f>SUM(I6:I15)</f>
        <v>110672992</v>
      </c>
      <c r="J16" s="57"/>
    </row>
    <row r="17" spans="1:10" ht="23.25" customHeight="1" x14ac:dyDescent="0.25">
      <c r="A17" s="46" t="s">
        <v>65</v>
      </c>
      <c r="B17" s="20" t="s">
        <v>30</v>
      </c>
      <c r="C17" s="42">
        <f>SUM(C18:C21)</f>
        <v>0</v>
      </c>
      <c r="D17" s="42">
        <f>SUM(D18,D21)</f>
        <v>46364000</v>
      </c>
      <c r="E17" s="42">
        <f>SUM(E18,E21)</f>
        <v>46364000</v>
      </c>
      <c r="F17" s="17" t="s">
        <v>31</v>
      </c>
      <c r="G17" s="43"/>
      <c r="H17" s="43"/>
      <c r="I17" s="31"/>
      <c r="J17" s="57"/>
    </row>
    <row r="18" spans="1:10" ht="18.75" customHeight="1" x14ac:dyDescent="0.25">
      <c r="A18" s="16">
        <v>11</v>
      </c>
      <c r="B18" s="17" t="s">
        <v>33</v>
      </c>
      <c r="C18" s="30"/>
      <c r="D18" s="31">
        <v>46364000</v>
      </c>
      <c r="E18" s="32">
        <v>46364000</v>
      </c>
      <c r="F18" s="17" t="s">
        <v>34</v>
      </c>
      <c r="G18" s="43"/>
      <c r="H18" s="43"/>
      <c r="I18" s="31"/>
      <c r="J18" s="57"/>
    </row>
    <row r="19" spans="1:10" ht="18" customHeight="1" x14ac:dyDescent="0.25">
      <c r="A19" s="47" t="s">
        <v>25</v>
      </c>
      <c r="B19" s="17" t="s">
        <v>36</v>
      </c>
      <c r="C19" s="30"/>
      <c r="D19" s="31"/>
      <c r="E19" s="32"/>
      <c r="F19" s="17" t="s">
        <v>37</v>
      </c>
      <c r="G19" s="43"/>
      <c r="H19" s="43"/>
      <c r="I19" s="31"/>
      <c r="J19" s="57"/>
    </row>
    <row r="20" spans="1:10" ht="17.25" customHeight="1" x14ac:dyDescent="0.25">
      <c r="A20" s="47" t="s">
        <v>26</v>
      </c>
      <c r="B20" s="17" t="s">
        <v>39</v>
      </c>
      <c r="C20" s="30"/>
      <c r="D20" s="31"/>
      <c r="E20" s="32"/>
      <c r="F20" s="17" t="s">
        <v>40</v>
      </c>
      <c r="G20" s="43"/>
      <c r="H20" s="43"/>
      <c r="I20" s="31"/>
      <c r="J20" s="57"/>
    </row>
    <row r="21" spans="1:10" ht="16.5" customHeight="1" x14ac:dyDescent="0.25">
      <c r="A21" s="47" t="s">
        <v>29</v>
      </c>
      <c r="B21" s="17" t="s">
        <v>42</v>
      </c>
      <c r="C21" s="30"/>
      <c r="D21" s="31"/>
      <c r="E21" s="33"/>
      <c r="F21" s="19" t="s">
        <v>43</v>
      </c>
      <c r="G21" s="43"/>
      <c r="H21" s="43"/>
      <c r="I21" s="31"/>
      <c r="J21" s="57"/>
    </row>
    <row r="22" spans="1:10" ht="24.75" customHeight="1" x14ac:dyDescent="0.25">
      <c r="A22" s="47" t="s">
        <v>32</v>
      </c>
      <c r="B22" s="21" t="s">
        <v>45</v>
      </c>
      <c r="C22" s="34"/>
      <c r="D22" s="35"/>
      <c r="E22" s="35">
        <f>E23+E24</f>
        <v>2949088</v>
      </c>
      <c r="F22" s="17" t="s">
        <v>46</v>
      </c>
      <c r="G22" s="43"/>
      <c r="H22" s="43"/>
      <c r="I22" s="31"/>
      <c r="J22" s="57"/>
    </row>
    <row r="23" spans="1:10" ht="22.5" customHeight="1" x14ac:dyDescent="0.25">
      <c r="A23" s="46" t="s">
        <v>35</v>
      </c>
      <c r="B23" s="19" t="s">
        <v>48</v>
      </c>
      <c r="C23" s="36"/>
      <c r="D23" s="37"/>
      <c r="E23" s="33"/>
      <c r="F23" s="54" t="s">
        <v>66</v>
      </c>
      <c r="G23" s="43"/>
      <c r="H23" s="43">
        <v>3042916</v>
      </c>
      <c r="I23" s="31">
        <v>3042916</v>
      </c>
      <c r="J23" s="57"/>
    </row>
    <row r="24" spans="1:10" ht="23.25" customHeight="1" thickBot="1" x14ac:dyDescent="0.3">
      <c r="A24" s="47" t="s">
        <v>38</v>
      </c>
      <c r="B24" s="44" t="s">
        <v>62</v>
      </c>
      <c r="C24" s="30"/>
      <c r="D24" s="31">
        <v>0</v>
      </c>
      <c r="E24" s="32">
        <v>2949088</v>
      </c>
      <c r="F24" s="29" t="s">
        <v>59</v>
      </c>
      <c r="G24" s="31">
        <v>37556000</v>
      </c>
      <c r="H24" s="31">
        <v>38216267</v>
      </c>
      <c r="I24" s="31">
        <v>36236578</v>
      </c>
      <c r="J24" s="57"/>
    </row>
    <row r="25" spans="1:10" ht="25.5" customHeight="1" thickBot="1" x14ac:dyDescent="0.3">
      <c r="A25" s="26" t="s">
        <v>41</v>
      </c>
      <c r="B25" s="8" t="s">
        <v>50</v>
      </c>
      <c r="C25" s="13">
        <f>SUM(C17,C22)</f>
        <v>0</v>
      </c>
      <c r="D25" s="13">
        <f>SUM(D17,D22)</f>
        <v>46364000</v>
      </c>
      <c r="E25" s="13">
        <f>SUM(E17,E22)</f>
        <v>49313088</v>
      </c>
      <c r="F25" s="8" t="s">
        <v>51</v>
      </c>
      <c r="G25" s="40">
        <f>SUM(G17:G24)</f>
        <v>37556000</v>
      </c>
      <c r="H25" s="40">
        <f>SUM(H17:H24)</f>
        <v>41259183</v>
      </c>
      <c r="I25" s="40">
        <f>SUM(I17:I24)</f>
        <v>39279494</v>
      </c>
      <c r="J25" s="57"/>
    </row>
    <row r="26" spans="1:10" ht="19.5" customHeight="1" thickBot="1" x14ac:dyDescent="0.3">
      <c r="A26" s="26" t="s">
        <v>44</v>
      </c>
      <c r="B26" s="8" t="s">
        <v>52</v>
      </c>
      <c r="C26" s="38">
        <f>SUM(C16,C25)</f>
        <v>136070666</v>
      </c>
      <c r="D26" s="38">
        <f>SUM(D16,D25)</f>
        <v>230301599</v>
      </c>
      <c r="E26" s="39">
        <f>SUM(E16,E25)</f>
        <v>230511065</v>
      </c>
      <c r="F26" s="8" t="s">
        <v>53</v>
      </c>
      <c r="G26" s="40">
        <f>SUM(G16,G25)</f>
        <v>131270666</v>
      </c>
      <c r="H26" s="40">
        <f>SUM(H16,H25)</f>
        <v>213447213</v>
      </c>
      <c r="I26" s="40">
        <f>SUM(I16,I25)</f>
        <v>149952486</v>
      </c>
      <c r="J26" s="57"/>
    </row>
    <row r="27" spans="1:10" ht="18.75" customHeight="1" thickBot="1" x14ac:dyDescent="0.3">
      <c r="A27" s="26" t="s">
        <v>47</v>
      </c>
      <c r="B27" s="8" t="s">
        <v>54</v>
      </c>
      <c r="C27" s="40"/>
      <c r="D27" s="40"/>
      <c r="E27" s="41"/>
      <c r="F27" s="8" t="s">
        <v>55</v>
      </c>
      <c r="G27" s="40"/>
      <c r="H27" s="40"/>
      <c r="I27" s="40"/>
      <c r="J27" s="57"/>
    </row>
    <row r="28" spans="1:10" ht="18" customHeight="1" thickBot="1" x14ac:dyDescent="0.3">
      <c r="A28" s="26" t="s">
        <v>49</v>
      </c>
      <c r="B28" s="8" t="s">
        <v>56</v>
      </c>
      <c r="C28" s="40"/>
      <c r="D28" s="40" t="str">
        <f>IF(D16+D17-I26&lt;0,I26-(D16+D17),"-")</f>
        <v>-</v>
      </c>
      <c r="E28" s="41"/>
      <c r="F28" s="8" t="s">
        <v>57</v>
      </c>
      <c r="G28" s="40"/>
      <c r="H28" s="40"/>
      <c r="I28" s="40">
        <f>SUM(E26-I26)</f>
        <v>80558579</v>
      </c>
      <c r="J28" s="57"/>
    </row>
    <row r="29" spans="1:10" ht="17.399999999999999" x14ac:dyDescent="0.25">
      <c r="B29" s="58"/>
      <c r="C29" s="59"/>
      <c r="D29" s="59"/>
      <c r="E29" s="58"/>
      <c r="F29" s="58"/>
      <c r="G29" s="25"/>
      <c r="H29" s="25"/>
    </row>
  </sheetData>
  <mergeCells count="3">
    <mergeCell ref="A3:A4"/>
    <mergeCell ref="J1:J28"/>
    <mergeCell ref="B29:F29"/>
  </mergeCells>
  <phoneticPr fontId="0" type="noConversion"/>
  <printOptions horizontalCentered="1"/>
  <pageMargins left="0.32" right="0.47244094488188981" top="0.64" bottom="0.31496062992125984" header="0.39" footer="0.27559055118110237"/>
  <pageSetup paperSize="9" scale="89" orientation="landscape" r:id="rId1"/>
  <headerFooter alignWithMargins="0">
    <oddHeader xml:space="preserve">&amp;LRegöly Község Önkormányzata
&amp;R&amp;"Times New Roman CE,Félkövér dőlt"&amp;11 1.sz.melléklet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1.sz.mell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Windows-felhasználó</cp:lastModifiedBy>
  <cp:lastPrinted>2017-05-29T11:01:03Z</cp:lastPrinted>
  <dcterms:created xsi:type="dcterms:W3CDTF">2014-02-06T13:24:42Z</dcterms:created>
  <dcterms:modified xsi:type="dcterms:W3CDTF">2017-05-29T11:01:18Z</dcterms:modified>
</cp:coreProperties>
</file>