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december 19\2017 évi költségvetés egységesszerkhez mellékletek\"/>
    </mc:Choice>
  </mc:AlternateContent>
  <bookViews>
    <workbookView xWindow="0" yWindow="0" windowWidth="19200" windowHeight="11145"/>
  </bookViews>
  <sheets>
    <sheet name="Óvoda-költségvetési kiadások" sheetId="1" r:id="rId1"/>
    <sheet name="Óvoda-költségvetési bevételei" sheetId="2" r:id="rId2"/>
  </sheets>
  <definedNames>
    <definedName name="_xlnm._FilterDatabase" localSheetId="1" hidden="1">'Óvoda-költségvetési bevételei'!$A$1:$D$21</definedName>
    <definedName name="_xlnm._FilterDatabase" localSheetId="0" hidden="1">'Óvoda-költségvetési kiadások'!$A$1:$D$83</definedName>
    <definedName name="_xlnm.Print_Area" localSheetId="1">'Óvoda-költségvetési bevételei'!$A$1:$K$13</definedName>
    <definedName name="_xlnm.Print_Area" localSheetId="0">'Óvoda-költségvetési kiadások'!$A$1:$K$75</definedName>
  </definedNames>
  <calcPr calcId="152511"/>
</workbook>
</file>

<file path=xl/calcChain.xml><?xml version="1.0" encoding="utf-8"?>
<calcChain xmlns="http://schemas.openxmlformats.org/spreadsheetml/2006/main">
  <c r="K12" i="2" l="1"/>
  <c r="K13" i="2" s="1"/>
  <c r="J10" i="2"/>
  <c r="J11" i="2"/>
  <c r="J9" i="2"/>
  <c r="J12" i="2" s="1"/>
  <c r="J13" i="2" s="1"/>
  <c r="K23" i="1"/>
  <c r="K73" i="1"/>
  <c r="K69" i="1"/>
  <c r="K62" i="1"/>
  <c r="K56" i="1"/>
  <c r="J53" i="1"/>
  <c r="J54" i="1"/>
  <c r="J55" i="1"/>
  <c r="K48" i="1"/>
  <c r="K45" i="1"/>
  <c r="K40" i="1"/>
  <c r="K30" i="1"/>
  <c r="K18" i="1"/>
  <c r="K16" i="1"/>
  <c r="K17" i="1" s="1"/>
  <c r="J10" i="1"/>
  <c r="J11" i="1"/>
  <c r="J12" i="1"/>
  <c r="J13" i="1"/>
  <c r="J14" i="1"/>
  <c r="J15" i="1"/>
  <c r="J19" i="1"/>
  <c r="J20" i="1"/>
  <c r="J21" i="1"/>
  <c r="J22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41" i="1"/>
  <c r="J42" i="1"/>
  <c r="J43" i="1"/>
  <c r="J44" i="1"/>
  <c r="J46" i="1"/>
  <c r="J45" i="1" s="1"/>
  <c r="J49" i="1"/>
  <c r="J50" i="1"/>
  <c r="J51" i="1"/>
  <c r="J52" i="1"/>
  <c r="J57" i="1"/>
  <c r="J58" i="1"/>
  <c r="J59" i="1"/>
  <c r="J60" i="1"/>
  <c r="J61" i="1"/>
  <c r="J63" i="1"/>
  <c r="J64" i="1"/>
  <c r="J65" i="1"/>
  <c r="J66" i="1"/>
  <c r="J68" i="1"/>
  <c r="J69" i="1" s="1"/>
  <c r="J70" i="1"/>
  <c r="J71" i="1"/>
  <c r="J72" i="1"/>
  <c r="J9" i="1"/>
  <c r="I73" i="1"/>
  <c r="I69" i="1"/>
  <c r="I62" i="1"/>
  <c r="I56" i="1"/>
  <c r="I48" i="1"/>
  <c r="I45" i="1"/>
  <c r="I40" i="1"/>
  <c r="I30" i="1"/>
  <c r="I23" i="1"/>
  <c r="I16" i="1"/>
  <c r="I17" i="1" s="1"/>
  <c r="I18" i="1"/>
  <c r="H10" i="1"/>
  <c r="H11" i="1"/>
  <c r="H12" i="1"/>
  <c r="H13" i="1"/>
  <c r="H14" i="1"/>
  <c r="H15" i="1"/>
  <c r="H19" i="1"/>
  <c r="H20" i="1"/>
  <c r="H21" i="1"/>
  <c r="H22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41" i="1"/>
  <c r="H42" i="1"/>
  <c r="H43" i="1"/>
  <c r="H44" i="1"/>
  <c r="H46" i="1"/>
  <c r="H45" i="1" s="1"/>
  <c r="H49" i="1"/>
  <c r="H50" i="1"/>
  <c r="H51" i="1"/>
  <c r="H52" i="1"/>
  <c r="H53" i="1"/>
  <c r="H54" i="1"/>
  <c r="H55" i="1"/>
  <c r="H57" i="1"/>
  <c r="H58" i="1"/>
  <c r="H59" i="1"/>
  <c r="H60" i="1"/>
  <c r="H61" i="1"/>
  <c r="H63" i="1"/>
  <c r="H64" i="1"/>
  <c r="H65" i="1"/>
  <c r="H66" i="1"/>
  <c r="H68" i="1"/>
  <c r="H69" i="1" s="1"/>
  <c r="H70" i="1"/>
  <c r="H71" i="1"/>
  <c r="H72" i="1"/>
  <c r="H9" i="1"/>
  <c r="I12" i="2"/>
  <c r="I13" i="2" s="1"/>
  <c r="H10" i="2"/>
  <c r="H11" i="2"/>
  <c r="H9" i="2"/>
  <c r="K67" i="1" l="1"/>
  <c r="K47" i="1"/>
  <c r="K39" i="1"/>
  <c r="J18" i="1"/>
  <c r="J16" i="1"/>
  <c r="J17" i="1" s="1"/>
  <c r="J40" i="1"/>
  <c r="J47" i="1" s="1"/>
  <c r="J30" i="1"/>
  <c r="J73" i="1"/>
  <c r="J62" i="1"/>
  <c r="J23" i="1"/>
  <c r="J56" i="1"/>
  <c r="J48" i="1"/>
  <c r="H73" i="1"/>
  <c r="H62" i="1"/>
  <c r="I67" i="1"/>
  <c r="H56" i="1"/>
  <c r="H48" i="1"/>
  <c r="I47" i="1"/>
  <c r="H40" i="1"/>
  <c r="H47" i="1" s="1"/>
  <c r="H30" i="1"/>
  <c r="I39" i="1"/>
  <c r="H23" i="1"/>
  <c r="H18" i="1"/>
  <c r="H16" i="1"/>
  <c r="H17" i="1" s="1"/>
  <c r="H12" i="2"/>
  <c r="H13" i="2" s="1"/>
  <c r="G12" i="2"/>
  <c r="G13" i="2" s="1"/>
  <c r="E12" i="2"/>
  <c r="E13" i="2" s="1"/>
  <c r="F11" i="2"/>
  <c r="F10" i="2"/>
  <c r="F9" i="2"/>
  <c r="G23" i="1"/>
  <c r="E23" i="1"/>
  <c r="G73" i="1"/>
  <c r="E73" i="1"/>
  <c r="G69" i="1"/>
  <c r="E69" i="1"/>
  <c r="G62" i="1"/>
  <c r="E62" i="1"/>
  <c r="G56" i="1"/>
  <c r="E56" i="1"/>
  <c r="G48" i="1"/>
  <c r="E48" i="1"/>
  <c r="G45" i="1"/>
  <c r="E45" i="1"/>
  <c r="G40" i="1"/>
  <c r="E40" i="1"/>
  <c r="G30" i="1"/>
  <c r="E30" i="1"/>
  <c r="G18" i="1"/>
  <c r="E18" i="1"/>
  <c r="G16" i="1"/>
  <c r="G17" i="1" s="1"/>
  <c r="E16" i="1"/>
  <c r="E17" i="1" s="1"/>
  <c r="F10" i="1"/>
  <c r="F11" i="1"/>
  <c r="F12" i="1"/>
  <c r="F13" i="1"/>
  <c r="F14" i="1"/>
  <c r="F15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41" i="1"/>
  <c r="F42" i="1"/>
  <c r="F43" i="1"/>
  <c r="F44" i="1"/>
  <c r="F46" i="1"/>
  <c r="F45" i="1" s="1"/>
  <c r="F49" i="1"/>
  <c r="F50" i="1"/>
  <c r="F51" i="1"/>
  <c r="F52" i="1"/>
  <c r="F53" i="1"/>
  <c r="F54" i="1"/>
  <c r="F55" i="1"/>
  <c r="F57" i="1"/>
  <c r="F58" i="1"/>
  <c r="F59" i="1"/>
  <c r="F60" i="1"/>
  <c r="F61" i="1"/>
  <c r="F63" i="1"/>
  <c r="F64" i="1"/>
  <c r="F65" i="1"/>
  <c r="F66" i="1"/>
  <c r="F68" i="1"/>
  <c r="F69" i="1" s="1"/>
  <c r="F70" i="1"/>
  <c r="F71" i="1"/>
  <c r="F72" i="1"/>
  <c r="F9" i="1"/>
  <c r="E47" i="1" l="1"/>
  <c r="H39" i="1"/>
  <c r="F40" i="1"/>
  <c r="K74" i="1"/>
  <c r="K75" i="1" s="1"/>
  <c r="J67" i="1"/>
  <c r="J39" i="1"/>
  <c r="E67" i="1"/>
  <c r="F12" i="2"/>
  <c r="F13" i="2" s="1"/>
  <c r="H67" i="1"/>
  <c r="I74" i="1"/>
  <c r="I75" i="1" s="1"/>
  <c r="F73" i="1"/>
  <c r="F62" i="1"/>
  <c r="F56" i="1"/>
  <c r="G67" i="1"/>
  <c r="G47" i="1"/>
  <c r="F47" i="1"/>
  <c r="F30" i="1"/>
  <c r="G39" i="1"/>
  <c r="F18" i="1"/>
  <c r="F48" i="1"/>
  <c r="E39" i="1"/>
  <c r="E74" i="1" s="1"/>
  <c r="E75" i="1" s="1"/>
  <c r="F23" i="1"/>
  <c r="F16" i="1"/>
  <c r="F17" i="1" s="1"/>
  <c r="H74" i="1" l="1"/>
  <c r="H75" i="1" s="1"/>
  <c r="J74" i="1"/>
  <c r="J75" i="1" s="1"/>
  <c r="F67" i="1"/>
  <c r="G74" i="1"/>
  <c r="G75" i="1" s="1"/>
  <c r="F39" i="1"/>
  <c r="F74" i="1" l="1"/>
  <c r="F75" i="1" s="1"/>
</calcChain>
</file>

<file path=xl/sharedStrings.xml><?xml version="1.0" encoding="utf-8"?>
<sst xmlns="http://schemas.openxmlformats.org/spreadsheetml/2006/main" count="195" uniqueCount="139">
  <si>
    <t>Sor-
szám</t>
  </si>
  <si>
    <t>Rovat megnevezése</t>
  </si>
  <si>
    <t>Rovat
száma</t>
  </si>
  <si>
    <t>01</t>
  </si>
  <si>
    <t>Törvény szerinti illetmények, munkabérek</t>
  </si>
  <si>
    <t>K1101</t>
  </si>
  <si>
    <t>04</t>
  </si>
  <si>
    <t>Készenléti, ügyeleti, helyettesítési díj, túlóra, túlszolgálat</t>
  </si>
  <si>
    <t>K1104</t>
  </si>
  <si>
    <t>06</t>
  </si>
  <si>
    <t>Jubileumi jutalom</t>
  </si>
  <si>
    <t>K1106</t>
  </si>
  <si>
    <t>09</t>
  </si>
  <si>
    <t>Közlekedési költségtérítés</t>
  </si>
  <si>
    <t>K1109</t>
  </si>
  <si>
    <t>Egyéb költségtérítés</t>
  </si>
  <si>
    <t>K1110</t>
  </si>
  <si>
    <t xml:space="preserve">Foglalkoztatottak egyéb személyi juttatásai </t>
  </si>
  <si>
    <t>K1113</t>
  </si>
  <si>
    <t>Foglalkoztatottak személyi juttatásai (=01+…+13)</t>
  </si>
  <si>
    <t>K11</t>
  </si>
  <si>
    <t>K1</t>
  </si>
  <si>
    <t>K2</t>
  </si>
  <si>
    <t>Szociális hozzájárulás adó</t>
  </si>
  <si>
    <t>EHO</t>
  </si>
  <si>
    <t>Táppénz hozzájárulás</t>
  </si>
  <si>
    <t>Szakmai anyagok beszerzése</t>
  </si>
  <si>
    <t>K311</t>
  </si>
  <si>
    <t>gyógyszer</t>
  </si>
  <si>
    <t>vegyszer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</si>
  <si>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</si>
  <si>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</si>
  <si>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</si>
  <si>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</si>
  <si>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</si>
  <si>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</si>
  <si>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</si>
  <si>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</si>
  <si>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>hajtó- és kenőanyag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</si>
  <si>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</si>
  <si>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</si>
  <si>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</si>
  <si>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</si>
  <si>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</si>
  <si>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</si>
  <si>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</si>
  <si>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</si>
  <si>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</si>
  <si>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</si>
  <si>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</si>
  <si>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</si>
  <si>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</si>
  <si>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</si>
  <si>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K32</t>
  </si>
  <si>
    <t>Közüzemi díjak</t>
  </si>
  <si>
    <t>K331</t>
  </si>
  <si>
    <t>víz és csatornadíj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</si>
  <si>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</si>
  <si>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</si>
  <si>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</si>
  <si>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</si>
  <si>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</si>
  <si>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</si>
  <si>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</si>
  <si>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</si>
  <si>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</si>
  <si>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 xml:space="preserve">tűzvédelem, munkavédelem  </t>
  </si>
  <si>
    <t>továbbképzes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</si>
  <si>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</si>
  <si>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</si>
  <si>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</si>
  <si>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</si>
  <si>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</si>
  <si>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</si>
  <si>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</si>
  <si>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</si>
  <si>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K33</t>
  </si>
  <si>
    <t>Kiküldetések kiadásai</t>
  </si>
  <si>
    <t>K341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</si>
  <si>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</si>
  <si>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</si>
  <si>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</si>
  <si>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</si>
  <si>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</si>
  <si>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</si>
  <si>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</si>
  <si>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>K35</t>
  </si>
  <si>
    <t>K3</t>
  </si>
  <si>
    <t>K1-K8</t>
  </si>
  <si>
    <t>KIMUTATÁS</t>
  </si>
  <si>
    <t>Adatok forintban</t>
  </si>
  <si>
    <t>Sorszám az adatszolgál-tatásban</t>
  </si>
  <si>
    <t>I. Módosítás</t>
  </si>
  <si>
    <t>I. Módosított előirányzat</t>
  </si>
  <si>
    <t>a</t>
  </si>
  <si>
    <t>b</t>
  </si>
  <si>
    <t>c</t>
  </si>
  <si>
    <t>d</t>
  </si>
  <si>
    <t>e</t>
  </si>
  <si>
    <t>f</t>
  </si>
  <si>
    <t>g</t>
  </si>
  <si>
    <t>Eredeti előirányzat</t>
  </si>
  <si>
    <t>Céljuttatás, projektprémium</t>
  </si>
  <si>
    <t>K1103</t>
  </si>
  <si>
    <t>SZEMÉLYI JUTTATÁSOK (=15+19)</t>
  </si>
  <si>
    <t xml:space="preserve">MUNKAADÓKAT TERHELŐ JÁRULÉKOK ÉS SZOCIÁLIS HOZZÁJÁRULÁSI ADÓ (=22+23+24+25+26+27+28)                                                         </t>
  </si>
  <si>
    <t>Munkáltatót terhelő személyi jövedelem adó</t>
  </si>
  <si>
    <t>|</t>
  </si>
  <si>
    <t>Árubeszerzés</t>
  </si>
  <si>
    <t>K313</t>
  </si>
  <si>
    <t>Készletbeszerzés (=29+30+31)</t>
  </si>
  <si>
    <t>Kommunikációs szolgáltatások (=33+34)</t>
  </si>
  <si>
    <t>gázdíj</t>
  </si>
  <si>
    <t>villamosenergia díja</t>
  </si>
  <si>
    <t>szilárd hulladék kezelés díja</t>
  </si>
  <si>
    <t>Szolgáltatási kiadások (=36+37+38+40+41+43+44)</t>
  </si>
  <si>
    <t>Kiküldetések, reklám- és propagandakiadások (=47+48)</t>
  </si>
  <si>
    <t>Különféle befizetések és egyéb dologi kiadások (=50+51+52+55+59)</t>
  </si>
  <si>
    <t>DOLOGI KIADÁSOK (=32+35+46+49+60)</t>
  </si>
  <si>
    <t>KÖLTSÉGVETÉSI KIADÁSOK (=20+21+61+121+191+200+205+267)</t>
  </si>
  <si>
    <t xml:space="preserve">a Tuzséri Lónyay Pálma Napköziotthonos Óvoda, Bölcsőde és Konyha  2017. évi költségvetési kiadásairól </t>
  </si>
  <si>
    <t>a Tuzséri Lónyay Pálma Napköziotthonos Óvoda, Bölcsőde és Konyha  2017. évi költségvetési bevételeiről</t>
  </si>
  <si>
    <t>Szolgáltatások ellenértéke</t>
  </si>
  <si>
    <t>B402</t>
  </si>
  <si>
    <t>Közvetített szolgáltatások ellenértéke</t>
  </si>
  <si>
    <t>B403</t>
  </si>
  <si>
    <t>Kiszámlázott általános forgalmi adó</t>
  </si>
  <si>
    <t>B406</t>
  </si>
  <si>
    <t>MŰKÖDÉSI BEVÉTELEK (=186+187+190+192+199+…+201+208+216+217+218)</t>
  </si>
  <si>
    <t>B4</t>
  </si>
  <si>
    <t>KÖLTSÉGVETÉSI BEVÉTELEK (=43+79+185+221+230+256+282)</t>
  </si>
  <si>
    <t>B1-B7</t>
  </si>
  <si>
    <t>II. Módosítás</t>
  </si>
  <si>
    <t>II. Módosított előirányzat</t>
  </si>
  <si>
    <t>h</t>
  </si>
  <si>
    <t>III. módosítás</t>
  </si>
  <si>
    <t>III. Módosított előirányzat</t>
  </si>
  <si>
    <t xml:space="preserve">i </t>
  </si>
  <si>
    <t>22.melléklet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</si>
</sst>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05">
    <xf numFmtId="0" fontId="0" fillId="0" borderId="0" xfId="0"/>
    <xf numFmtId="0" fontId="6" fillId="2" borderId="0" xfId="1" applyFont="1" applyFill="1"/>
    <xf numFmtId="164" fontId="6" fillId="2" borderId="0" xfId="1" applyNumberFormat="1" applyFont="1" applyFill="1" applyAlignment="1">
      <alignment horizontal="center"/>
    </xf>
    <xf numFmtId="0" fontId="2" fillId="2" borderId="0" xfId="1" applyFont="1" applyFill="1"/>
    <xf numFmtId="0" fontId="6" fillId="2" borderId="0" xfId="1" applyFont="1" applyFill="1" applyAlignment="1">
      <alignment horizontal="center"/>
    </xf>
    <xf numFmtId="0" fontId="3" fillId="2" borderId="0" xfId="1" applyFont="1" applyFill="1" applyBorder="1" applyAlignment="1"/>
    <xf numFmtId="0" fontId="7" fillId="2" borderId="0" xfId="0" applyFont="1" applyFill="1" applyBorder="1" applyAlignment="1"/>
    <xf numFmtId="0" fontId="6" fillId="2" borderId="0" xfId="1" applyFont="1" applyFill="1" applyBorder="1" applyAlignment="1">
      <alignment horizontal="right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0" xfId="1" applyFont="1" applyFill="1" applyBorder="1"/>
    <xf numFmtId="164" fontId="2" fillId="2" borderId="1" xfId="1" quotePrefix="1" applyNumberFormat="1" applyFont="1" applyFill="1" applyBorder="1" applyAlignment="1">
      <alignment horizontal="center"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0" fontId="6" fillId="2" borderId="0" xfId="1" applyFont="1" applyFill="1" applyAlignment="1">
      <alignment vertical="center"/>
    </xf>
    <xf numFmtId="0" fontId="6" fillId="2" borderId="14" xfId="1" applyFont="1" applyFill="1" applyBorder="1" applyAlignment="1">
      <alignment vertical="center"/>
    </xf>
    <xf numFmtId="164" fontId="6" fillId="2" borderId="14" xfId="1" quotePrefix="1" applyNumberFormat="1" applyFont="1" applyFill="1" applyBorder="1" applyAlignment="1">
      <alignment horizontal="center" vertical="center"/>
    </xf>
    <xf numFmtId="164" fontId="9" fillId="2" borderId="1" xfId="1" quotePrefix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2" fillId="2" borderId="19" xfId="1" quotePrefix="1" applyNumberFormat="1" applyFont="1" applyFill="1" applyBorder="1" applyAlignment="1">
      <alignment horizontal="center" vertical="center"/>
    </xf>
    <xf numFmtId="164" fontId="10" fillId="2" borderId="11" xfId="1" quotePrefix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vertical="center" wrapText="1"/>
    </xf>
    <xf numFmtId="0" fontId="10" fillId="2" borderId="9" xfId="1" applyFont="1" applyFill="1" applyBorder="1" applyAlignment="1">
      <alignment horizontal="center"/>
    </xf>
    <xf numFmtId="3" fontId="6" fillId="2" borderId="18" xfId="1" applyNumberFormat="1" applyFont="1" applyFill="1" applyBorder="1"/>
    <xf numFmtId="3" fontId="10" fillId="2" borderId="13" xfId="1" applyNumberFormat="1" applyFont="1" applyFill="1" applyBorder="1"/>
    <xf numFmtId="0" fontId="6" fillId="2" borderId="3" xfId="1" applyFont="1" applyFill="1" applyBorder="1" applyAlignment="1">
      <alignment horizontal="center"/>
    </xf>
    <xf numFmtId="164" fontId="6" fillId="2" borderId="24" xfId="1" quotePrefix="1" applyNumberFormat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3" fontId="6" fillId="2" borderId="26" xfId="1" applyNumberFormat="1" applyFont="1" applyFill="1" applyBorder="1"/>
    <xf numFmtId="3" fontId="6" fillId="2" borderId="23" xfId="1" applyNumberFormat="1" applyFont="1" applyFill="1" applyBorder="1"/>
    <xf numFmtId="3" fontId="2" fillId="2" borderId="23" xfId="1" applyNumberFormat="1" applyFont="1" applyFill="1" applyBorder="1"/>
    <xf numFmtId="3" fontId="9" fillId="2" borderId="23" xfId="1" applyNumberFormat="1" applyFont="1" applyFill="1" applyBorder="1"/>
    <xf numFmtId="3" fontId="2" fillId="2" borderId="28" xfId="1" applyNumberFormat="1" applyFont="1" applyFill="1" applyBorder="1"/>
    <xf numFmtId="3" fontId="10" fillId="2" borderId="20" xfId="1" applyNumberFormat="1" applyFont="1" applyFill="1" applyBorder="1"/>
    <xf numFmtId="3" fontId="6" fillId="2" borderId="1" xfId="1" applyNumberFormat="1" applyFont="1" applyFill="1" applyBorder="1"/>
    <xf numFmtId="3" fontId="2" fillId="2" borderId="1" xfId="1" applyNumberFormat="1" applyFont="1" applyFill="1" applyBorder="1"/>
    <xf numFmtId="3" fontId="6" fillId="2" borderId="27" xfId="1" applyNumberFormat="1" applyFont="1" applyFill="1" applyBorder="1"/>
    <xf numFmtId="3" fontId="6" fillId="2" borderId="25" xfId="1" applyNumberFormat="1" applyFont="1" applyFill="1" applyBorder="1"/>
    <xf numFmtId="3" fontId="6" fillId="2" borderId="14" xfId="1" applyNumberFormat="1" applyFont="1" applyFill="1" applyBorder="1"/>
    <xf numFmtId="0" fontId="8" fillId="2" borderId="11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3" fontId="2" fillId="2" borderId="7" xfId="1" applyNumberFormat="1" applyFont="1" applyFill="1" applyBorder="1"/>
    <xf numFmtId="3" fontId="2" fillId="2" borderId="19" xfId="1" applyNumberFormat="1" applyFont="1" applyFill="1" applyBorder="1"/>
    <xf numFmtId="3" fontId="10" fillId="2" borderId="9" xfId="1" applyNumberFormat="1" applyFont="1" applyFill="1" applyBorder="1"/>
    <xf numFmtId="3" fontId="10" fillId="2" borderId="11" xfId="1" applyNumberFormat="1" applyFont="1" applyFill="1" applyBorder="1"/>
    <xf numFmtId="3" fontId="8" fillId="2" borderId="13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/>
    <xf numFmtId="3" fontId="2" fillId="2" borderId="37" xfId="1" applyNumberFormat="1" applyFont="1" applyFill="1" applyBorder="1"/>
    <xf numFmtId="0" fontId="2" fillId="2" borderId="20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vertical="center"/>
    </xf>
    <xf numFmtId="165" fontId="6" fillId="2" borderId="23" xfId="1" applyNumberFormat="1" applyFont="1" applyFill="1" applyBorder="1" applyAlignment="1">
      <alignment vertical="center"/>
    </xf>
    <xf numFmtId="165" fontId="2" fillId="2" borderId="23" xfId="1" applyNumberFormat="1" applyFont="1" applyFill="1" applyBorder="1" applyAlignment="1">
      <alignment vertical="center"/>
    </xf>
    <xf numFmtId="165" fontId="10" fillId="2" borderId="20" xfId="1" applyNumberFormat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6" fillId="2" borderId="42" xfId="1" applyNumberFormat="1" applyFont="1" applyFill="1" applyBorder="1" applyAlignment="1">
      <alignment vertical="center"/>
    </xf>
    <xf numFmtId="0" fontId="6" fillId="2" borderId="43" xfId="1" applyNumberFormat="1" applyFont="1" applyFill="1" applyBorder="1" applyAlignment="1">
      <alignment vertical="center"/>
    </xf>
    <xf numFmtId="165" fontId="6" fillId="2" borderId="44" xfId="1" applyNumberFormat="1" applyFont="1" applyFill="1" applyBorder="1" applyAlignment="1">
      <alignment vertical="center"/>
    </xf>
    <xf numFmtId="165" fontId="2" fillId="2" borderId="44" xfId="1" applyNumberFormat="1" applyFont="1" applyFill="1" applyBorder="1" applyAlignment="1">
      <alignment vertical="center"/>
    </xf>
    <xf numFmtId="165" fontId="9" fillId="2" borderId="44" xfId="1" applyNumberFormat="1" applyFont="1" applyFill="1" applyBorder="1" applyAlignment="1">
      <alignment vertical="center"/>
    </xf>
    <xf numFmtId="165" fontId="2" fillId="2" borderId="45" xfId="1" applyNumberFormat="1" applyFont="1" applyFill="1" applyBorder="1" applyAlignment="1">
      <alignment vertical="center"/>
    </xf>
    <xf numFmtId="165" fontId="10" fillId="2" borderId="41" xfId="1" applyNumberFormat="1" applyFont="1" applyFill="1" applyBorder="1" applyAlignment="1">
      <alignment vertical="center"/>
    </xf>
    <xf numFmtId="3" fontId="9" fillId="2" borderId="1" xfId="1" applyNumberFormat="1" applyFont="1" applyFill="1" applyBorder="1"/>
    <xf numFmtId="3" fontId="2" fillId="2" borderId="27" xfId="1" applyNumberFormat="1" applyFont="1" applyFill="1" applyBorder="1"/>
    <xf numFmtId="3" fontId="9" fillId="2" borderId="27" xfId="1" applyNumberFormat="1" applyFont="1" applyFill="1" applyBorder="1"/>
    <xf numFmtId="3" fontId="8" fillId="2" borderId="9" xfId="1" applyNumberFormat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right"/>
    </xf>
    <xf numFmtId="0" fontId="3" fillId="2" borderId="0" xfId="4" applyFont="1" applyFill="1" applyAlignment="1">
      <alignment horizontal="center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30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64" fontId="2" fillId="2" borderId="30" xfId="1" applyNumberFormat="1" applyFont="1" applyFill="1" applyBorder="1" applyAlignment="1">
      <alignment horizontal="center" vertical="center" wrapText="1"/>
    </xf>
    <xf numFmtId="164" fontId="2" fillId="2" borderId="33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3" fontId="8" fillId="2" borderId="21" xfId="1" applyNumberFormat="1" applyFont="1" applyFill="1" applyBorder="1" applyAlignment="1">
      <alignment horizontal="center" vertical="center" wrapText="1"/>
    </xf>
    <xf numFmtId="3" fontId="8" fillId="2" borderId="35" xfId="1" applyNumberFormat="1" applyFont="1" applyFill="1" applyBorder="1" applyAlignment="1">
      <alignment horizontal="center" vertical="center" wrapText="1"/>
    </xf>
  </cellXfs>
  <cellStyles count="11">
    <cellStyle name="Normál" xfId="0" builtinId="0"/>
    <cellStyle name="Normál 10" xfId="2"/>
    <cellStyle name="Normál 11" xfId="3"/>
    <cellStyle name="Normál 2" xfId="1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zoomScaleSheetLayoutView="100" workbookViewId="0">
      <selection sqref="A1:K1"/>
    </sheetView>
  </sheetViews>
  <sheetFormatPr defaultColWidth="9.140625" defaultRowHeight="15.75" x14ac:dyDescent="0.25"/>
  <cols>
    <col min="1" max="1" width="9.140625" style="1"/>
    <col min="2" max="2" width="12" style="16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hidden="1" customWidth="1"/>
    <col min="7" max="7" width="13" style="1" customWidth="1"/>
    <col min="8" max="8" width="13.7109375" style="1" hidden="1" customWidth="1"/>
    <col min="9" max="11" width="13" style="1" customWidth="1"/>
    <col min="12" max="16384" width="9.140625" style="1"/>
  </cols>
  <sheetData>
    <row r="1" spans="1:11" ht="15.75" customHeight="1" x14ac:dyDescent="0.25">
      <c r="A1" s="85" t="s">
        <v>138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 x14ac:dyDescent="0.25">
      <c r="A2" s="86" t="s">
        <v>89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 x14ac:dyDescent="0.25">
      <c r="A3" s="86" t="s">
        <v>120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.75" customHeight="1" x14ac:dyDescent="0.25">
      <c r="B4" s="2"/>
      <c r="F4" s="3"/>
      <c r="H4" s="3"/>
    </row>
    <row r="5" spans="1:11" ht="15.75" customHeight="1" thickBot="1" x14ac:dyDescent="0.3">
      <c r="B5" s="4"/>
      <c r="C5" s="5"/>
      <c r="D5" s="5"/>
      <c r="E5" s="6"/>
      <c r="F5" s="6"/>
      <c r="H5" s="6"/>
      <c r="I5" s="7"/>
      <c r="J5" s="7"/>
      <c r="K5" s="7" t="s">
        <v>90</v>
      </c>
    </row>
    <row r="6" spans="1:11" ht="34.5" customHeight="1" x14ac:dyDescent="0.25">
      <c r="A6" s="89" t="s">
        <v>0</v>
      </c>
      <c r="B6" s="91" t="s">
        <v>91</v>
      </c>
      <c r="C6" s="93" t="s">
        <v>1</v>
      </c>
      <c r="D6" s="95" t="s">
        <v>2</v>
      </c>
      <c r="E6" s="87" t="s">
        <v>101</v>
      </c>
      <c r="F6" s="81" t="s">
        <v>92</v>
      </c>
      <c r="G6" s="81" t="s">
        <v>93</v>
      </c>
      <c r="H6" s="81" t="s">
        <v>132</v>
      </c>
      <c r="I6" s="81" t="s">
        <v>133</v>
      </c>
      <c r="J6" s="81" t="s">
        <v>135</v>
      </c>
      <c r="K6" s="83" t="s">
        <v>136</v>
      </c>
    </row>
    <row r="7" spans="1:11" ht="15.75" customHeight="1" thickBot="1" x14ac:dyDescent="0.3">
      <c r="A7" s="90"/>
      <c r="B7" s="92"/>
      <c r="C7" s="94"/>
      <c r="D7" s="96"/>
      <c r="E7" s="88"/>
      <c r="F7" s="82"/>
      <c r="G7" s="82"/>
      <c r="H7" s="82"/>
      <c r="I7" s="82"/>
      <c r="J7" s="82"/>
      <c r="K7" s="84"/>
    </row>
    <row r="8" spans="1:11" ht="15.75" customHeight="1" thickBot="1" x14ac:dyDescent="0.3">
      <c r="A8" s="8" t="s">
        <v>94</v>
      </c>
      <c r="B8" s="9" t="s">
        <v>95</v>
      </c>
      <c r="C8" s="60" t="s">
        <v>96</v>
      </c>
      <c r="D8" s="69" t="s">
        <v>97</v>
      </c>
      <c r="E8" s="80" t="s">
        <v>98</v>
      </c>
      <c r="F8" s="46" t="s">
        <v>99</v>
      </c>
      <c r="G8" s="46" t="s">
        <v>99</v>
      </c>
      <c r="H8" s="46" t="s">
        <v>100</v>
      </c>
      <c r="I8" s="46" t="s">
        <v>100</v>
      </c>
      <c r="J8" s="46" t="s">
        <v>134</v>
      </c>
      <c r="K8" s="47" t="s">
        <v>137</v>
      </c>
    </row>
    <row r="9" spans="1:11" ht="19.5" customHeight="1" x14ac:dyDescent="0.25">
      <c r="A9" s="29">
        <v>1</v>
      </c>
      <c r="B9" s="30" t="s">
        <v>3</v>
      </c>
      <c r="C9" s="61" t="s">
        <v>4</v>
      </c>
      <c r="D9" s="70" t="s">
        <v>5</v>
      </c>
      <c r="E9" s="44">
        <v>97200482</v>
      </c>
      <c r="F9" s="45">
        <f>G9-E9</f>
        <v>0</v>
      </c>
      <c r="G9" s="45">
        <v>97200482</v>
      </c>
      <c r="H9" s="45">
        <f>I9-G9</f>
        <v>0</v>
      </c>
      <c r="I9" s="45">
        <v>97200482</v>
      </c>
      <c r="J9" s="45">
        <f>K9-I9</f>
        <v>16200080</v>
      </c>
      <c r="K9" s="35">
        <v>113400562</v>
      </c>
    </row>
    <row r="10" spans="1:11" ht="19.5" customHeight="1" x14ac:dyDescent="0.25">
      <c r="A10" s="31">
        <v>2</v>
      </c>
      <c r="B10" s="19">
        <v>3</v>
      </c>
      <c r="C10" s="62" t="s">
        <v>102</v>
      </c>
      <c r="D10" s="71" t="s">
        <v>103</v>
      </c>
      <c r="E10" s="43">
        <v>0</v>
      </c>
      <c r="F10" s="41">
        <f t="shared" ref="F10:F72" si="0">G10-E10</f>
        <v>192778</v>
      </c>
      <c r="G10" s="41">
        <v>192778</v>
      </c>
      <c r="H10" s="41">
        <f t="shared" ref="H10:H72" si="1">I10-G10</f>
        <v>0</v>
      </c>
      <c r="I10" s="41">
        <v>192778</v>
      </c>
      <c r="J10" s="41">
        <f t="shared" ref="J10:J72" si="2">K10-I10</f>
        <v>32130</v>
      </c>
      <c r="K10" s="36">
        <v>224908</v>
      </c>
    </row>
    <row r="11" spans="1:11" ht="19.5" customHeight="1" x14ac:dyDescent="0.25">
      <c r="A11" s="32">
        <v>3</v>
      </c>
      <c r="B11" s="15" t="s">
        <v>6</v>
      </c>
      <c r="C11" s="63" t="s">
        <v>7</v>
      </c>
      <c r="D11" s="72" t="s">
        <v>8</v>
      </c>
      <c r="E11" s="43">
        <v>30000</v>
      </c>
      <c r="F11" s="41">
        <f t="shared" si="0"/>
        <v>0</v>
      </c>
      <c r="G11" s="41">
        <v>30000</v>
      </c>
      <c r="H11" s="41">
        <f t="shared" si="1"/>
        <v>0</v>
      </c>
      <c r="I11" s="41">
        <v>30000</v>
      </c>
      <c r="J11" s="41">
        <f t="shared" si="2"/>
        <v>5000</v>
      </c>
      <c r="K11" s="36">
        <v>35000</v>
      </c>
    </row>
    <row r="12" spans="1:11" ht="19.5" customHeight="1" x14ac:dyDescent="0.25">
      <c r="A12" s="32">
        <v>4</v>
      </c>
      <c r="B12" s="15" t="s">
        <v>9</v>
      </c>
      <c r="C12" s="63" t="s">
        <v>10</v>
      </c>
      <c r="D12" s="72" t="s">
        <v>11</v>
      </c>
      <c r="E12" s="43">
        <v>903300</v>
      </c>
      <c r="F12" s="41">
        <f t="shared" si="0"/>
        <v>0</v>
      </c>
      <c r="G12" s="41">
        <v>903300</v>
      </c>
      <c r="H12" s="41">
        <f t="shared" si="1"/>
        <v>0</v>
      </c>
      <c r="I12" s="41">
        <v>903300</v>
      </c>
      <c r="J12" s="41">
        <f t="shared" si="2"/>
        <v>150550</v>
      </c>
      <c r="K12" s="36">
        <v>1053850</v>
      </c>
    </row>
    <row r="13" spans="1:11" ht="19.5" customHeight="1" x14ac:dyDescent="0.25">
      <c r="A13" s="32">
        <v>5</v>
      </c>
      <c r="B13" s="15" t="s">
        <v>12</v>
      </c>
      <c r="C13" s="63" t="s">
        <v>13</v>
      </c>
      <c r="D13" s="72" t="s">
        <v>14</v>
      </c>
      <c r="E13" s="43">
        <v>150000</v>
      </c>
      <c r="F13" s="41">
        <f t="shared" si="0"/>
        <v>187122</v>
      </c>
      <c r="G13" s="41">
        <v>337122</v>
      </c>
      <c r="H13" s="41">
        <f t="shared" si="1"/>
        <v>166435</v>
      </c>
      <c r="I13" s="41">
        <v>503557</v>
      </c>
      <c r="J13" s="41">
        <f t="shared" si="2"/>
        <v>83926</v>
      </c>
      <c r="K13" s="36">
        <v>587483</v>
      </c>
    </row>
    <row r="14" spans="1:11" ht="19.5" customHeight="1" x14ac:dyDescent="0.25">
      <c r="A14" s="32">
        <v>6</v>
      </c>
      <c r="B14" s="15">
        <v>10</v>
      </c>
      <c r="C14" s="63" t="s">
        <v>15</v>
      </c>
      <c r="D14" s="72" t="s">
        <v>16</v>
      </c>
      <c r="E14" s="43">
        <v>30000</v>
      </c>
      <c r="F14" s="41">
        <f t="shared" si="0"/>
        <v>125960</v>
      </c>
      <c r="G14" s="41">
        <v>155960</v>
      </c>
      <c r="H14" s="41">
        <f t="shared" si="1"/>
        <v>0</v>
      </c>
      <c r="I14" s="41">
        <v>155960</v>
      </c>
      <c r="J14" s="41">
        <f t="shared" si="2"/>
        <v>25985</v>
      </c>
      <c r="K14" s="36">
        <v>181945</v>
      </c>
    </row>
    <row r="15" spans="1:11" ht="19.5" customHeight="1" x14ac:dyDescent="0.25">
      <c r="A15" s="31">
        <v>7</v>
      </c>
      <c r="B15" s="15">
        <v>13</v>
      </c>
      <c r="C15" s="63" t="s">
        <v>17</v>
      </c>
      <c r="D15" s="72" t="s">
        <v>18</v>
      </c>
      <c r="E15" s="43">
        <v>410400</v>
      </c>
      <c r="F15" s="41">
        <f t="shared" si="0"/>
        <v>1189928</v>
      </c>
      <c r="G15" s="41">
        <v>1600328</v>
      </c>
      <c r="H15" s="41">
        <f t="shared" si="1"/>
        <v>0</v>
      </c>
      <c r="I15" s="41">
        <v>1600328</v>
      </c>
      <c r="J15" s="41">
        <f t="shared" si="2"/>
        <v>100086</v>
      </c>
      <c r="K15" s="36">
        <v>1700414</v>
      </c>
    </row>
    <row r="16" spans="1:11" s="13" customFormat="1" ht="19.5" customHeight="1" x14ac:dyDescent="0.25">
      <c r="A16" s="33">
        <v>8</v>
      </c>
      <c r="B16" s="14">
        <v>15</v>
      </c>
      <c r="C16" s="64" t="s">
        <v>19</v>
      </c>
      <c r="D16" s="73" t="s">
        <v>20</v>
      </c>
      <c r="E16" s="78">
        <f>SUM(E9:E15)</f>
        <v>98724182</v>
      </c>
      <c r="F16" s="42">
        <f t="shared" ref="F16:G16" si="3">SUM(F9:F15)</f>
        <v>1695788</v>
      </c>
      <c r="G16" s="42">
        <f t="shared" si="3"/>
        <v>100419970</v>
      </c>
      <c r="H16" s="42">
        <f t="shared" ref="H16:K16" si="4">SUM(H9:H15)</f>
        <v>166435</v>
      </c>
      <c r="I16" s="42">
        <f t="shared" si="4"/>
        <v>100586405</v>
      </c>
      <c r="J16" s="42">
        <f t="shared" si="4"/>
        <v>16597757</v>
      </c>
      <c r="K16" s="37">
        <f t="shared" si="4"/>
        <v>117184162</v>
      </c>
    </row>
    <row r="17" spans="1:11" s="3" customFormat="1" ht="19.5" customHeight="1" x14ac:dyDescent="0.25">
      <c r="A17" s="33">
        <v>9</v>
      </c>
      <c r="B17" s="14">
        <v>20</v>
      </c>
      <c r="C17" s="64" t="s">
        <v>104</v>
      </c>
      <c r="D17" s="73" t="s">
        <v>21</v>
      </c>
      <c r="E17" s="78">
        <f>E16</f>
        <v>98724182</v>
      </c>
      <c r="F17" s="42">
        <f t="shared" ref="F17:G17" si="5">F16</f>
        <v>1695788</v>
      </c>
      <c r="G17" s="42">
        <f t="shared" si="5"/>
        <v>100419970</v>
      </c>
      <c r="H17" s="42">
        <f t="shared" ref="H17:K17" si="6">H16</f>
        <v>166435</v>
      </c>
      <c r="I17" s="42">
        <f t="shared" si="6"/>
        <v>100586405</v>
      </c>
      <c r="J17" s="42">
        <f t="shared" si="6"/>
        <v>16597757</v>
      </c>
      <c r="K17" s="37">
        <f t="shared" si="6"/>
        <v>117184162</v>
      </c>
    </row>
    <row r="18" spans="1:11" s="3" customFormat="1" ht="31.5" x14ac:dyDescent="0.25">
      <c r="A18" s="33">
        <v>10</v>
      </c>
      <c r="B18" s="14">
        <v>21</v>
      </c>
      <c r="C18" s="64" t="s">
        <v>105</v>
      </c>
      <c r="D18" s="73" t="s">
        <v>22</v>
      </c>
      <c r="E18" s="78">
        <f>SUM(E19:E22)</f>
        <v>21682059</v>
      </c>
      <c r="F18" s="42">
        <f t="shared" ref="F18:G18" si="7">SUM(F19:F22)</f>
        <v>0</v>
      </c>
      <c r="G18" s="42">
        <f t="shared" si="7"/>
        <v>21682059</v>
      </c>
      <c r="H18" s="42">
        <f t="shared" ref="H18:K18" si="8">SUM(H19:H22)</f>
        <v>0</v>
      </c>
      <c r="I18" s="42">
        <f t="shared" si="8"/>
        <v>21682059</v>
      </c>
      <c r="J18" s="42">
        <f t="shared" si="8"/>
        <v>3613677</v>
      </c>
      <c r="K18" s="37">
        <f t="shared" si="8"/>
        <v>25295736</v>
      </c>
    </row>
    <row r="19" spans="1:11" s="3" customFormat="1" ht="19.5" customHeight="1" x14ac:dyDescent="0.25">
      <c r="A19" s="32">
        <v>11</v>
      </c>
      <c r="B19" s="20">
        <v>22</v>
      </c>
      <c r="C19" s="65" t="s">
        <v>23</v>
      </c>
      <c r="D19" s="74"/>
      <c r="E19" s="79">
        <v>21682059</v>
      </c>
      <c r="F19" s="77">
        <f t="shared" si="0"/>
        <v>-160000</v>
      </c>
      <c r="G19" s="77">
        <v>21522059</v>
      </c>
      <c r="H19" s="77">
        <f t="shared" si="1"/>
        <v>0</v>
      </c>
      <c r="I19" s="77">
        <v>21522059</v>
      </c>
      <c r="J19" s="77">
        <f t="shared" si="2"/>
        <v>3613677</v>
      </c>
      <c r="K19" s="38">
        <v>25135736</v>
      </c>
    </row>
    <row r="20" spans="1:11" s="3" customFormat="1" ht="19.5" customHeight="1" x14ac:dyDescent="0.25">
      <c r="A20" s="31">
        <v>12</v>
      </c>
      <c r="B20" s="20">
        <v>25</v>
      </c>
      <c r="C20" s="65" t="s">
        <v>24</v>
      </c>
      <c r="D20" s="74"/>
      <c r="E20" s="79">
        <v>0</v>
      </c>
      <c r="F20" s="77">
        <f t="shared" si="0"/>
        <v>0</v>
      </c>
      <c r="G20" s="77">
        <v>0</v>
      </c>
      <c r="H20" s="77">
        <f t="shared" si="1"/>
        <v>0</v>
      </c>
      <c r="I20" s="77">
        <v>0</v>
      </c>
      <c r="J20" s="77">
        <f t="shared" si="2"/>
        <v>0</v>
      </c>
      <c r="K20" s="38">
        <v>0</v>
      </c>
    </row>
    <row r="21" spans="1:11" s="3" customFormat="1" ht="19.5" customHeight="1" x14ac:dyDescent="0.25">
      <c r="A21" s="32">
        <v>13</v>
      </c>
      <c r="B21" s="20">
        <v>26</v>
      </c>
      <c r="C21" s="65" t="s">
        <v>25</v>
      </c>
      <c r="D21" s="74"/>
      <c r="E21" s="79">
        <v>0</v>
      </c>
      <c r="F21" s="77">
        <f t="shared" si="0"/>
        <v>160000</v>
      </c>
      <c r="G21" s="77">
        <v>160000</v>
      </c>
      <c r="H21" s="77">
        <f t="shared" si="1"/>
        <v>0</v>
      </c>
      <c r="I21" s="77">
        <v>160000</v>
      </c>
      <c r="J21" s="77">
        <f t="shared" si="2"/>
        <v>0</v>
      </c>
      <c r="K21" s="38">
        <v>160000</v>
      </c>
    </row>
    <row r="22" spans="1:11" s="3" customFormat="1" ht="19.5" customHeight="1" x14ac:dyDescent="0.25">
      <c r="A22" s="32">
        <v>14</v>
      </c>
      <c r="B22" s="20">
        <v>28</v>
      </c>
      <c r="C22" s="65" t="s">
        <v>106</v>
      </c>
      <c r="D22" s="74"/>
      <c r="E22" s="79">
        <v>0</v>
      </c>
      <c r="F22" s="77">
        <f t="shared" si="0"/>
        <v>0</v>
      </c>
      <c r="G22" s="77">
        <v>0</v>
      </c>
      <c r="H22" s="77">
        <f t="shared" si="1"/>
        <v>0</v>
      </c>
      <c r="I22" s="77">
        <v>0</v>
      </c>
      <c r="J22" s="77">
        <f t="shared" si="2"/>
        <v>0</v>
      </c>
      <c r="K22" s="38">
        <v>0</v>
      </c>
    </row>
    <row r="23" spans="1:11" ht="19.5" customHeight="1" x14ac:dyDescent="0.25">
      <c r="A23" s="32">
        <v>15</v>
      </c>
      <c r="B23" s="15">
        <v>29</v>
      </c>
      <c r="C23" s="63" t="s">
        <v>26</v>
      </c>
      <c r="D23" s="72" t="s">
        <v>27</v>
      </c>
      <c r="E23" s="43">
        <f>SUM(E24:E29)</f>
        <v>1730000</v>
      </c>
      <c r="F23" s="41">
        <f t="shared" ref="F23:K23" si="9">SUM(F24:F29)</f>
        <v>0</v>
      </c>
      <c r="G23" s="41">
        <f t="shared" si="9"/>
        <v>1730000</v>
      </c>
      <c r="H23" s="41">
        <f t="shared" si="9"/>
        <v>0</v>
      </c>
      <c r="I23" s="41">
        <f t="shared" si="9"/>
        <v>1730000</v>
      </c>
      <c r="J23" s="41">
        <f t="shared" si="9"/>
        <v>-710000</v>
      </c>
      <c r="K23" s="36">
        <f t="shared" si="9"/>
        <v>1020000</v>
      </c>
    </row>
    <row r="24" spans="1:11" ht="19.5" customHeight="1" x14ac:dyDescent="0.25">
      <c r="A24" s="32">
        <v>16</v>
      </c>
      <c r="B24" s="21" t="s">
        <v>107</v>
      </c>
      <c r="C24" s="65" t="s">
        <v>28</v>
      </c>
      <c r="D24" s="74"/>
      <c r="E24" s="79">
        <v>90000</v>
      </c>
      <c r="F24" s="77">
        <f t="shared" si="0"/>
        <v>0</v>
      </c>
      <c r="G24" s="77">
        <v>90000</v>
      </c>
      <c r="H24" s="77">
        <f t="shared" si="1"/>
        <v>0</v>
      </c>
      <c r="I24" s="77">
        <v>90000</v>
      </c>
      <c r="J24" s="77">
        <f t="shared" si="2"/>
        <v>-90000</v>
      </c>
      <c r="K24" s="38">
        <v>0</v>
      </c>
    </row>
    <row r="25" spans="1:11" ht="19.5" customHeight="1" x14ac:dyDescent="0.25">
      <c r="A25" s="31">
        <v>17</v>
      </c>
      <c r="B25" s="21" t="s">
        <v>107</v>
      </c>
      <c r="C25" s="65" t="s">
        <v>29</v>
      </c>
      <c r="D25" s="74"/>
      <c r="E25" s="79">
        <v>0</v>
      </c>
      <c r="F25" s="77">
        <f t="shared" si="0"/>
        <v>0</v>
      </c>
      <c r="G25" s="77">
        <v>0</v>
      </c>
      <c r="H25" s="77">
        <f t="shared" si="1"/>
        <v>0</v>
      </c>
      <c r="I25" s="77">
        <v>0</v>
      </c>
      <c r="J25" s="77">
        <f t="shared" si="2"/>
        <v>0</v>
      </c>
      <c r="K25" s="38">
        <v>0</v>
      </c>
    </row>
    <row r="26" spans="1:11" ht="19.5" customHeight="1" x14ac:dyDescent="0.25">
      <c r="A26" s="32">
        <v>18</v>
      </c>
      <c r="B26" s="21" t="s">
        <v>107</v>
      </c>
      <c r="C26" s="65" t="s">
        <v>30</v>
      </c>
      <c r="D26" s="74"/>
      <c r="E26" s="79">
        <v>310000</v>
      </c>
      <c r="F26" s="77">
        <f t="shared" si="0"/>
        <v>0</v>
      </c>
      <c r="G26" s="77">
        <v>310000</v>
      </c>
      <c r="H26" s="77">
        <f t="shared" si="1"/>
        <v>0</v>
      </c>
      <c r="I26" s="77">
        <v>310000</v>
      </c>
      <c r="J26" s="77">
        <f t="shared" si="2"/>
        <v>-200000</v>
      </c>
      <c r="K26" s="38">
        <v>110000</v>
      </c>
    </row>
    <row r="27" spans="1:11" ht="19.5" customHeight="1" x14ac:dyDescent="0.25">
      <c r="A27" s="32">
        <v>19</v>
      </c>
      <c r="B27" s="21" t="s">
        <v>107</v>
      </c>
      <c r="C27" s="65" t="s">
        <v>31</v>
      </c>
      <c r="D27" s="74"/>
      <c r="E27" s="79">
        <v>25000</v>
      </c>
      <c r="F27" s="77">
        <f t="shared" si="0"/>
        <v>0</v>
      </c>
      <c r="G27" s="77">
        <v>25000</v>
      </c>
      <c r="H27" s="77">
        <f t="shared" si="1"/>
        <v>0</v>
      </c>
      <c r="I27" s="77">
        <v>25000</v>
      </c>
      <c r="J27" s="77">
        <f t="shared" si="2"/>
        <v>-25000</v>
      </c>
      <c r="K27" s="38">
        <v>0</v>
      </c>
    </row>
    <row r="28" spans="1:11" ht="19.5" customHeight="1" x14ac:dyDescent="0.25">
      <c r="A28" s="32">
        <v>20</v>
      </c>
      <c r="B28" s="21" t="s">
        <v>107</v>
      </c>
      <c r="C28" s="65" t="s">
        <v>32</v>
      </c>
      <c r="D28" s="74"/>
      <c r="E28" s="79">
        <v>25000</v>
      </c>
      <c r="F28" s="77">
        <f t="shared" si="0"/>
        <v>0</v>
      </c>
      <c r="G28" s="77">
        <v>25000</v>
      </c>
      <c r="H28" s="77">
        <f t="shared" si="1"/>
        <v>0</v>
      </c>
      <c r="I28" s="77">
        <v>25000</v>
      </c>
      <c r="J28" s="77">
        <f t="shared" si="2"/>
        <v>-25000</v>
      </c>
      <c r="K28" s="38">
        <v>0</v>
      </c>
    </row>
    <row r="29" spans="1:11" ht="19.5" customHeight="1" x14ac:dyDescent="0.25">
      <c r="A29" s="32">
        <v>21</v>
      </c>
      <c r="B29" s="21" t="s">
        <v>107</v>
      </c>
      <c r="C29" s="65" t="s">
        <v>33</v>
      </c>
      <c r="D29" s="74"/>
      <c r="E29" s="79">
        <v>1280000</v>
      </c>
      <c r="F29" s="77">
        <f t="shared" si="0"/>
        <v>0</v>
      </c>
      <c r="G29" s="77">
        <v>1280000</v>
      </c>
      <c r="H29" s="77">
        <f t="shared" si="1"/>
        <v>0</v>
      </c>
      <c r="I29" s="77">
        <v>1280000</v>
      </c>
      <c r="J29" s="77">
        <f t="shared" si="2"/>
        <v>-370000</v>
      </c>
      <c r="K29" s="38">
        <v>910000</v>
      </c>
    </row>
    <row r="30" spans="1:11" ht="19.5" customHeight="1" x14ac:dyDescent="0.25">
      <c r="A30" s="31">
        <v>22</v>
      </c>
      <c r="B30" s="15">
        <v>30</v>
      </c>
      <c r="C30" s="63" t="s">
        <v>34</v>
      </c>
      <c r="D30" s="72" t="s">
        <v>35</v>
      </c>
      <c r="E30" s="43">
        <f>SUM(E31:E37)</f>
        <v>33386000</v>
      </c>
      <c r="F30" s="41">
        <f t="shared" ref="F30:K30" si="10">SUM(F31:F37)</f>
        <v>4495916</v>
      </c>
      <c r="G30" s="41">
        <f t="shared" si="10"/>
        <v>37881916</v>
      </c>
      <c r="H30" s="41">
        <f t="shared" si="10"/>
        <v>3109723</v>
      </c>
      <c r="I30" s="41">
        <f t="shared" si="10"/>
        <v>40991639</v>
      </c>
      <c r="J30" s="41">
        <f t="shared" si="10"/>
        <v>9008361</v>
      </c>
      <c r="K30" s="36">
        <f t="shared" si="10"/>
        <v>50000000</v>
      </c>
    </row>
    <row r="31" spans="1:11" ht="19.5" customHeight="1" x14ac:dyDescent="0.25">
      <c r="A31" s="32">
        <v>23</v>
      </c>
      <c r="B31" s="21" t="s">
        <v>107</v>
      </c>
      <c r="C31" s="65" t="s">
        <v>36</v>
      </c>
      <c r="D31" s="74"/>
      <c r="E31" s="79">
        <v>30000000</v>
      </c>
      <c r="F31" s="77">
        <f t="shared" si="0"/>
        <v>4495916</v>
      </c>
      <c r="G31" s="77">
        <v>34495916</v>
      </c>
      <c r="H31" s="77">
        <f t="shared" si="1"/>
        <v>3109723</v>
      </c>
      <c r="I31" s="77">
        <v>37605639</v>
      </c>
      <c r="J31" s="77">
        <f t="shared" si="2"/>
        <v>7386000</v>
      </c>
      <c r="K31" s="38">
        <v>44991639</v>
      </c>
    </row>
    <row r="32" spans="1:11" ht="19.5" customHeight="1" x14ac:dyDescent="0.25">
      <c r="A32" s="32">
        <v>24</v>
      </c>
      <c r="B32" s="21" t="s">
        <v>107</v>
      </c>
      <c r="C32" s="65" t="s">
        <v>37</v>
      </c>
      <c r="D32" s="74"/>
      <c r="E32" s="79">
        <v>450000</v>
      </c>
      <c r="F32" s="77">
        <f t="shared" si="0"/>
        <v>0</v>
      </c>
      <c r="G32" s="77">
        <v>450000</v>
      </c>
      <c r="H32" s="77">
        <f t="shared" si="1"/>
        <v>0</v>
      </c>
      <c r="I32" s="77">
        <v>450000</v>
      </c>
      <c r="J32" s="77">
        <f t="shared" si="2"/>
        <v>300000</v>
      </c>
      <c r="K32" s="38">
        <v>750000</v>
      </c>
    </row>
    <row r="33" spans="1:11" ht="19.5" customHeight="1" x14ac:dyDescent="0.25">
      <c r="A33" s="32">
        <v>25</v>
      </c>
      <c r="B33" s="21" t="s">
        <v>107</v>
      </c>
      <c r="C33" s="65" t="s">
        <v>38</v>
      </c>
      <c r="D33" s="74"/>
      <c r="E33" s="79">
        <v>0</v>
      </c>
      <c r="F33" s="77">
        <f t="shared" si="0"/>
        <v>0</v>
      </c>
      <c r="G33" s="77">
        <v>0</v>
      </c>
      <c r="H33" s="77">
        <f t="shared" si="1"/>
        <v>0</v>
      </c>
      <c r="I33" s="77">
        <v>0</v>
      </c>
      <c r="J33" s="77">
        <f t="shared" si="2"/>
        <v>0</v>
      </c>
      <c r="K33" s="38">
        <v>0</v>
      </c>
    </row>
    <row r="34" spans="1:11" ht="19.5" customHeight="1" x14ac:dyDescent="0.25">
      <c r="A34" s="32">
        <v>26</v>
      </c>
      <c r="B34" s="21" t="s">
        <v>107</v>
      </c>
      <c r="C34" s="65" t="s">
        <v>39</v>
      </c>
      <c r="D34" s="74"/>
      <c r="E34" s="79">
        <v>736000</v>
      </c>
      <c r="F34" s="77">
        <f t="shared" si="0"/>
        <v>0</v>
      </c>
      <c r="G34" s="77">
        <v>736000</v>
      </c>
      <c r="H34" s="77">
        <f t="shared" si="1"/>
        <v>0</v>
      </c>
      <c r="I34" s="77">
        <v>736000</v>
      </c>
      <c r="J34" s="77">
        <f t="shared" si="2"/>
        <v>322361</v>
      </c>
      <c r="K34" s="38">
        <v>1058361</v>
      </c>
    </row>
    <row r="35" spans="1:11" ht="19.5" customHeight="1" x14ac:dyDescent="0.25">
      <c r="A35" s="31">
        <v>27</v>
      </c>
      <c r="B35" s="21" t="s">
        <v>107</v>
      </c>
      <c r="C35" s="65" t="s">
        <v>40</v>
      </c>
      <c r="D35" s="74"/>
      <c r="E35" s="79">
        <v>0</v>
      </c>
      <c r="F35" s="77">
        <f t="shared" si="0"/>
        <v>0</v>
      </c>
      <c r="G35" s="77">
        <v>0</v>
      </c>
      <c r="H35" s="77">
        <f t="shared" si="1"/>
        <v>0</v>
      </c>
      <c r="I35" s="77">
        <v>0</v>
      </c>
      <c r="J35" s="77">
        <f t="shared" si="2"/>
        <v>0</v>
      </c>
      <c r="K35" s="38">
        <v>0</v>
      </c>
    </row>
    <row r="36" spans="1:11" ht="19.5" customHeight="1" x14ac:dyDescent="0.25">
      <c r="A36" s="32">
        <v>28</v>
      </c>
      <c r="B36" s="21" t="s">
        <v>107</v>
      </c>
      <c r="C36" s="65" t="s">
        <v>41</v>
      </c>
      <c r="D36" s="74"/>
      <c r="E36" s="79">
        <v>937500</v>
      </c>
      <c r="F36" s="77">
        <f t="shared" si="0"/>
        <v>0</v>
      </c>
      <c r="G36" s="77">
        <v>937500</v>
      </c>
      <c r="H36" s="77">
        <f t="shared" si="1"/>
        <v>0</v>
      </c>
      <c r="I36" s="77">
        <v>937500</v>
      </c>
      <c r="J36" s="77">
        <f t="shared" si="2"/>
        <v>500000</v>
      </c>
      <c r="K36" s="38">
        <v>1437500</v>
      </c>
    </row>
    <row r="37" spans="1:11" ht="19.5" customHeight="1" x14ac:dyDescent="0.25">
      <c r="A37" s="32">
        <v>29</v>
      </c>
      <c r="B37" s="21" t="s">
        <v>107</v>
      </c>
      <c r="C37" s="65" t="s">
        <v>42</v>
      </c>
      <c r="D37" s="74"/>
      <c r="E37" s="79">
        <v>1262500</v>
      </c>
      <c r="F37" s="77">
        <f t="shared" si="0"/>
        <v>0</v>
      </c>
      <c r="G37" s="77">
        <v>1262500</v>
      </c>
      <c r="H37" s="77">
        <f t="shared" si="1"/>
        <v>0</v>
      </c>
      <c r="I37" s="77">
        <v>1262500</v>
      </c>
      <c r="J37" s="77">
        <f t="shared" si="2"/>
        <v>500000</v>
      </c>
      <c r="K37" s="38">
        <v>1762500</v>
      </c>
    </row>
    <row r="38" spans="1:11" ht="19.5" customHeight="1" x14ac:dyDescent="0.25">
      <c r="A38" s="32">
        <v>30</v>
      </c>
      <c r="B38" s="22">
        <v>31</v>
      </c>
      <c r="C38" s="63" t="s">
        <v>108</v>
      </c>
      <c r="D38" s="72" t="s">
        <v>109</v>
      </c>
      <c r="E38" s="43">
        <v>0</v>
      </c>
      <c r="F38" s="41">
        <f t="shared" si="0"/>
        <v>4748</v>
      </c>
      <c r="G38" s="41">
        <v>4748</v>
      </c>
      <c r="H38" s="41">
        <f t="shared" si="1"/>
        <v>0</v>
      </c>
      <c r="I38" s="41">
        <v>4748</v>
      </c>
      <c r="J38" s="41">
        <f t="shared" si="2"/>
        <v>1252</v>
      </c>
      <c r="K38" s="36">
        <v>6000</v>
      </c>
    </row>
    <row r="39" spans="1:11" s="3" customFormat="1" ht="19.5" customHeight="1" x14ac:dyDescent="0.25">
      <c r="A39" s="33">
        <v>31</v>
      </c>
      <c r="B39" s="14">
        <v>32</v>
      </c>
      <c r="C39" s="64" t="s">
        <v>110</v>
      </c>
      <c r="D39" s="73" t="s">
        <v>43</v>
      </c>
      <c r="E39" s="78">
        <f>E23+E30+E38</f>
        <v>35116000</v>
      </c>
      <c r="F39" s="42">
        <f t="shared" ref="F39:K39" si="11">F23+F30+F38</f>
        <v>4500664</v>
      </c>
      <c r="G39" s="42">
        <f t="shared" si="11"/>
        <v>39616664</v>
      </c>
      <c r="H39" s="42">
        <f t="shared" si="11"/>
        <v>3109723</v>
      </c>
      <c r="I39" s="42">
        <f t="shared" si="11"/>
        <v>42726387</v>
      </c>
      <c r="J39" s="42">
        <f t="shared" si="11"/>
        <v>8299613</v>
      </c>
      <c r="K39" s="37">
        <f t="shared" si="11"/>
        <v>51026000</v>
      </c>
    </row>
    <row r="40" spans="1:11" ht="19.5" customHeight="1" x14ac:dyDescent="0.25">
      <c r="A40" s="31">
        <v>32</v>
      </c>
      <c r="B40" s="15">
        <v>33</v>
      </c>
      <c r="C40" s="63" t="s">
        <v>44</v>
      </c>
      <c r="D40" s="72" t="s">
        <v>45</v>
      </c>
      <c r="E40" s="43">
        <f>SUM(E41:E44)</f>
        <v>120000</v>
      </c>
      <c r="F40" s="41">
        <f t="shared" ref="F40:K40" si="12">SUM(F41:F44)</f>
        <v>95000</v>
      </c>
      <c r="G40" s="41">
        <f t="shared" si="12"/>
        <v>215000</v>
      </c>
      <c r="H40" s="41">
        <f t="shared" si="12"/>
        <v>0</v>
      </c>
      <c r="I40" s="41">
        <f t="shared" si="12"/>
        <v>215000</v>
      </c>
      <c r="J40" s="41">
        <f t="shared" si="12"/>
        <v>35000</v>
      </c>
      <c r="K40" s="36">
        <f t="shared" si="12"/>
        <v>250000</v>
      </c>
    </row>
    <row r="41" spans="1:11" ht="19.5" customHeight="1" x14ac:dyDescent="0.25">
      <c r="A41" s="32">
        <v>33</v>
      </c>
      <c r="B41" s="21" t="s">
        <v>107</v>
      </c>
      <c r="C41" s="65" t="s">
        <v>46</v>
      </c>
      <c r="D41" s="74"/>
      <c r="E41" s="79">
        <v>60000</v>
      </c>
      <c r="F41" s="77">
        <f t="shared" si="0"/>
        <v>47500</v>
      </c>
      <c r="G41" s="77">
        <v>107500</v>
      </c>
      <c r="H41" s="77">
        <f t="shared" si="1"/>
        <v>0</v>
      </c>
      <c r="I41" s="77">
        <v>107500</v>
      </c>
      <c r="J41" s="77">
        <f t="shared" si="2"/>
        <v>17500</v>
      </c>
      <c r="K41" s="38">
        <v>125000</v>
      </c>
    </row>
    <row r="42" spans="1:11" ht="19.5" customHeight="1" x14ac:dyDescent="0.25">
      <c r="A42" s="32">
        <v>34</v>
      </c>
      <c r="B42" s="21" t="s">
        <v>107</v>
      </c>
      <c r="C42" s="65" t="s">
        <v>47</v>
      </c>
      <c r="D42" s="74"/>
      <c r="E42" s="79">
        <v>0</v>
      </c>
      <c r="F42" s="77">
        <f t="shared" si="0"/>
        <v>0</v>
      </c>
      <c r="G42" s="77">
        <v>0</v>
      </c>
      <c r="H42" s="77">
        <f t="shared" si="1"/>
        <v>0</v>
      </c>
      <c r="I42" s="77">
        <v>0</v>
      </c>
      <c r="J42" s="77">
        <f t="shared" si="2"/>
        <v>0</v>
      </c>
      <c r="K42" s="38">
        <v>0</v>
      </c>
    </row>
    <row r="43" spans="1:11" ht="19.5" customHeight="1" x14ac:dyDescent="0.25">
      <c r="A43" s="32">
        <v>35</v>
      </c>
      <c r="B43" s="21" t="s">
        <v>107</v>
      </c>
      <c r="C43" s="65" t="s">
        <v>48</v>
      </c>
      <c r="D43" s="74"/>
      <c r="E43" s="79">
        <v>60000</v>
      </c>
      <c r="F43" s="77">
        <f t="shared" si="0"/>
        <v>47500</v>
      </c>
      <c r="G43" s="77">
        <v>107500</v>
      </c>
      <c r="H43" s="77">
        <f t="shared" si="1"/>
        <v>0</v>
      </c>
      <c r="I43" s="77">
        <v>107500</v>
      </c>
      <c r="J43" s="77">
        <f t="shared" si="2"/>
        <v>17500</v>
      </c>
      <c r="K43" s="38">
        <v>125000</v>
      </c>
    </row>
    <row r="44" spans="1:11" ht="19.5" customHeight="1" x14ac:dyDescent="0.25">
      <c r="A44" s="32">
        <v>36</v>
      </c>
      <c r="B44" s="21" t="s">
        <v>107</v>
      </c>
      <c r="C44" s="65" t="s">
        <v>49</v>
      </c>
      <c r="D44" s="74"/>
      <c r="E44" s="79">
        <v>0</v>
      </c>
      <c r="F44" s="77">
        <f t="shared" si="0"/>
        <v>0</v>
      </c>
      <c r="G44" s="77"/>
      <c r="H44" s="77">
        <f t="shared" si="1"/>
        <v>0</v>
      </c>
      <c r="I44" s="77">
        <v>0</v>
      </c>
      <c r="J44" s="77">
        <f t="shared" si="2"/>
        <v>0</v>
      </c>
      <c r="K44" s="38">
        <v>0</v>
      </c>
    </row>
    <row r="45" spans="1:11" ht="19.5" customHeight="1" x14ac:dyDescent="0.25">
      <c r="A45" s="31">
        <v>37</v>
      </c>
      <c r="B45" s="15">
        <v>34</v>
      </c>
      <c r="C45" s="63" t="s">
        <v>50</v>
      </c>
      <c r="D45" s="72" t="s">
        <v>51</v>
      </c>
      <c r="E45" s="43">
        <f>E46</f>
        <v>330000</v>
      </c>
      <c r="F45" s="41">
        <f t="shared" ref="F45:K45" si="13">F46</f>
        <v>0</v>
      </c>
      <c r="G45" s="41">
        <f t="shared" si="13"/>
        <v>330000</v>
      </c>
      <c r="H45" s="41">
        <f t="shared" si="13"/>
        <v>0</v>
      </c>
      <c r="I45" s="41">
        <f t="shared" si="13"/>
        <v>330000</v>
      </c>
      <c r="J45" s="41">
        <f t="shared" si="13"/>
        <v>-5000</v>
      </c>
      <c r="K45" s="36">
        <f t="shared" si="13"/>
        <v>325000</v>
      </c>
    </row>
    <row r="46" spans="1:11" ht="19.5" customHeight="1" x14ac:dyDescent="0.25">
      <c r="A46" s="32">
        <v>38</v>
      </c>
      <c r="B46" s="21" t="s">
        <v>107</v>
      </c>
      <c r="C46" s="65" t="s">
        <v>52</v>
      </c>
      <c r="D46" s="74"/>
      <c r="E46" s="79">
        <v>330000</v>
      </c>
      <c r="F46" s="77">
        <f t="shared" si="0"/>
        <v>0</v>
      </c>
      <c r="G46" s="77">
        <v>330000</v>
      </c>
      <c r="H46" s="77">
        <f t="shared" si="1"/>
        <v>0</v>
      </c>
      <c r="I46" s="77">
        <v>330000</v>
      </c>
      <c r="J46" s="77">
        <f t="shared" si="2"/>
        <v>-5000</v>
      </c>
      <c r="K46" s="38">
        <v>325000</v>
      </c>
    </row>
    <row r="47" spans="1:11" s="3" customFormat="1" ht="19.5" customHeight="1" x14ac:dyDescent="0.25">
      <c r="A47" s="33">
        <v>39</v>
      </c>
      <c r="B47" s="14">
        <v>35</v>
      </c>
      <c r="C47" s="64" t="s">
        <v>111</v>
      </c>
      <c r="D47" s="73" t="s">
        <v>53</v>
      </c>
      <c r="E47" s="78">
        <f>E40+E45</f>
        <v>450000</v>
      </c>
      <c r="F47" s="42">
        <f t="shared" ref="F47:K47" si="14">F40+F45</f>
        <v>95000</v>
      </c>
      <c r="G47" s="42">
        <f t="shared" si="14"/>
        <v>545000</v>
      </c>
      <c r="H47" s="42">
        <f t="shared" si="14"/>
        <v>0</v>
      </c>
      <c r="I47" s="42">
        <f t="shared" si="14"/>
        <v>545000</v>
      </c>
      <c r="J47" s="42">
        <f t="shared" si="14"/>
        <v>30000</v>
      </c>
      <c r="K47" s="37">
        <f t="shared" si="14"/>
        <v>575000</v>
      </c>
    </row>
    <row r="48" spans="1:11" ht="19.5" customHeight="1" x14ac:dyDescent="0.25">
      <c r="A48" s="32">
        <v>40</v>
      </c>
      <c r="B48" s="15">
        <v>36</v>
      </c>
      <c r="C48" s="63" t="s">
        <v>54</v>
      </c>
      <c r="D48" s="72" t="s">
        <v>55</v>
      </c>
      <c r="E48" s="43">
        <f>SUM(E49:E52)</f>
        <v>9100000</v>
      </c>
      <c r="F48" s="41">
        <f t="shared" ref="F48:K48" si="15">SUM(F49:F52)</f>
        <v>2397353</v>
      </c>
      <c r="G48" s="41">
        <f t="shared" si="15"/>
        <v>11497353</v>
      </c>
      <c r="H48" s="41">
        <f t="shared" si="15"/>
        <v>87159</v>
      </c>
      <c r="I48" s="41">
        <f t="shared" si="15"/>
        <v>11584512</v>
      </c>
      <c r="J48" s="41">
        <f t="shared" si="15"/>
        <v>1915488</v>
      </c>
      <c r="K48" s="36">
        <f t="shared" si="15"/>
        <v>13500000</v>
      </c>
    </row>
    <row r="49" spans="1:11" ht="19.5" customHeight="1" x14ac:dyDescent="0.25">
      <c r="A49" s="32">
        <v>41</v>
      </c>
      <c r="B49" s="21" t="s">
        <v>107</v>
      </c>
      <c r="C49" s="65" t="s">
        <v>112</v>
      </c>
      <c r="D49" s="74"/>
      <c r="E49" s="79">
        <v>6500000</v>
      </c>
      <c r="F49" s="77">
        <f t="shared" si="0"/>
        <v>1711710</v>
      </c>
      <c r="G49" s="77">
        <v>8211710</v>
      </c>
      <c r="H49" s="77">
        <f t="shared" si="1"/>
        <v>87159</v>
      </c>
      <c r="I49" s="77">
        <v>8298869</v>
      </c>
      <c r="J49" s="77">
        <f t="shared" si="2"/>
        <v>1000000</v>
      </c>
      <c r="K49" s="38">
        <v>9298869</v>
      </c>
    </row>
    <row r="50" spans="1:11" ht="19.5" customHeight="1" x14ac:dyDescent="0.25">
      <c r="A50" s="31">
        <v>42</v>
      </c>
      <c r="B50" s="21" t="s">
        <v>107</v>
      </c>
      <c r="C50" s="65" t="s">
        <v>113</v>
      </c>
      <c r="D50" s="74"/>
      <c r="E50" s="79">
        <v>1400000</v>
      </c>
      <c r="F50" s="77">
        <f t="shared" si="0"/>
        <v>369192</v>
      </c>
      <c r="G50" s="77">
        <v>1769192</v>
      </c>
      <c r="H50" s="77">
        <f t="shared" si="1"/>
        <v>0</v>
      </c>
      <c r="I50" s="77">
        <v>1769192</v>
      </c>
      <c r="J50" s="77">
        <f t="shared" si="2"/>
        <v>900000</v>
      </c>
      <c r="K50" s="38">
        <v>2669192</v>
      </c>
    </row>
    <row r="51" spans="1:11" ht="19.5" customHeight="1" x14ac:dyDescent="0.25">
      <c r="A51" s="32">
        <v>43</v>
      </c>
      <c r="B51" s="21" t="s">
        <v>107</v>
      </c>
      <c r="C51" s="65" t="s">
        <v>56</v>
      </c>
      <c r="D51" s="74"/>
      <c r="E51" s="79">
        <v>1200000</v>
      </c>
      <c r="F51" s="77">
        <f t="shared" si="0"/>
        <v>316451</v>
      </c>
      <c r="G51" s="77">
        <v>1516451</v>
      </c>
      <c r="H51" s="77">
        <f t="shared" si="1"/>
        <v>0</v>
      </c>
      <c r="I51" s="77">
        <v>1516451</v>
      </c>
      <c r="J51" s="77">
        <f t="shared" si="2"/>
        <v>15488</v>
      </c>
      <c r="K51" s="38">
        <v>1531939</v>
      </c>
    </row>
    <row r="52" spans="1:11" ht="19.5" customHeight="1" x14ac:dyDescent="0.25">
      <c r="A52" s="32">
        <v>44</v>
      </c>
      <c r="B52" s="21" t="s">
        <v>107</v>
      </c>
      <c r="C52" s="65" t="s">
        <v>114</v>
      </c>
      <c r="D52" s="74"/>
      <c r="E52" s="79">
        <v>0</v>
      </c>
      <c r="F52" s="77">
        <f t="shared" si="0"/>
        <v>0</v>
      </c>
      <c r="G52" s="77"/>
      <c r="H52" s="77">
        <f t="shared" si="1"/>
        <v>0</v>
      </c>
      <c r="I52" s="77">
        <v>0</v>
      </c>
      <c r="J52" s="77">
        <f t="shared" si="2"/>
        <v>0</v>
      </c>
      <c r="K52" s="38"/>
    </row>
    <row r="53" spans="1:11" ht="19.5" customHeight="1" x14ac:dyDescent="0.25">
      <c r="A53" s="32">
        <v>45</v>
      </c>
      <c r="B53" s="15">
        <v>37</v>
      </c>
      <c r="C53" s="63" t="s">
        <v>57</v>
      </c>
      <c r="D53" s="72" t="s">
        <v>58</v>
      </c>
      <c r="E53" s="43">
        <v>60000</v>
      </c>
      <c r="F53" s="41">
        <f t="shared" si="0"/>
        <v>0</v>
      </c>
      <c r="G53" s="41">
        <v>60000</v>
      </c>
      <c r="H53" s="41">
        <f t="shared" si="1"/>
        <v>0</v>
      </c>
      <c r="I53" s="41">
        <v>60000</v>
      </c>
      <c r="J53" s="41">
        <f t="shared" si="2"/>
        <v>-45000</v>
      </c>
      <c r="K53" s="36">
        <v>15000</v>
      </c>
    </row>
    <row r="54" spans="1:11" ht="19.5" customHeight="1" x14ac:dyDescent="0.25">
      <c r="A54" s="32">
        <v>46</v>
      </c>
      <c r="B54" s="15">
        <v>38</v>
      </c>
      <c r="C54" s="63" t="s">
        <v>59</v>
      </c>
      <c r="D54" s="72" t="s">
        <v>60</v>
      </c>
      <c r="E54" s="43">
        <v>50000</v>
      </c>
      <c r="F54" s="41">
        <f t="shared" si="0"/>
        <v>0</v>
      </c>
      <c r="G54" s="41">
        <v>50000</v>
      </c>
      <c r="H54" s="41">
        <f t="shared" si="1"/>
        <v>0</v>
      </c>
      <c r="I54" s="41">
        <v>50000</v>
      </c>
      <c r="J54" s="41">
        <f t="shared" si="2"/>
        <v>-40000</v>
      </c>
      <c r="K54" s="36">
        <v>10000</v>
      </c>
    </row>
    <row r="55" spans="1:11" ht="19.5" customHeight="1" x14ac:dyDescent="0.25">
      <c r="A55" s="31">
        <v>47</v>
      </c>
      <c r="B55" s="15">
        <v>40</v>
      </c>
      <c r="C55" s="63" t="s">
        <v>61</v>
      </c>
      <c r="D55" s="72" t="s">
        <v>62</v>
      </c>
      <c r="E55" s="43">
        <v>700000</v>
      </c>
      <c r="F55" s="41">
        <f t="shared" si="0"/>
        <v>32600</v>
      </c>
      <c r="G55" s="41">
        <v>732600</v>
      </c>
      <c r="H55" s="41">
        <f t="shared" si="1"/>
        <v>8300</v>
      </c>
      <c r="I55" s="41">
        <v>740900</v>
      </c>
      <c r="J55" s="41">
        <f t="shared" si="2"/>
        <v>119100</v>
      </c>
      <c r="K55" s="36">
        <v>860000</v>
      </c>
    </row>
    <row r="56" spans="1:11" ht="19.5" customHeight="1" x14ac:dyDescent="0.25">
      <c r="A56" s="32">
        <v>48</v>
      </c>
      <c r="B56" s="15">
        <v>43</v>
      </c>
      <c r="C56" s="66" t="s">
        <v>63</v>
      </c>
      <c r="D56" s="72" t="s">
        <v>64</v>
      </c>
      <c r="E56" s="43">
        <f>SUM(E57:E61)</f>
        <v>640000</v>
      </c>
      <c r="F56" s="41">
        <f t="shared" ref="F56:K56" si="16">SUM(F57:F61)</f>
        <v>171532</v>
      </c>
      <c r="G56" s="41">
        <f t="shared" si="16"/>
        <v>811532</v>
      </c>
      <c r="H56" s="41">
        <f t="shared" si="16"/>
        <v>0</v>
      </c>
      <c r="I56" s="41">
        <f t="shared" si="16"/>
        <v>811532</v>
      </c>
      <c r="J56" s="41">
        <f t="shared" si="16"/>
        <v>133468</v>
      </c>
      <c r="K56" s="36">
        <f t="shared" si="16"/>
        <v>945000</v>
      </c>
    </row>
    <row r="57" spans="1:11" ht="19.5" customHeight="1" x14ac:dyDescent="0.25">
      <c r="A57" s="32">
        <v>49</v>
      </c>
      <c r="B57" s="21" t="s">
        <v>107</v>
      </c>
      <c r="C57" s="65" t="s">
        <v>65</v>
      </c>
      <c r="D57" s="74"/>
      <c r="E57" s="79">
        <v>480000</v>
      </c>
      <c r="F57" s="77">
        <f t="shared" si="0"/>
        <v>128649</v>
      </c>
      <c r="G57" s="77">
        <v>608649</v>
      </c>
      <c r="H57" s="77">
        <f t="shared" si="1"/>
        <v>0</v>
      </c>
      <c r="I57" s="77">
        <v>608649</v>
      </c>
      <c r="J57" s="77">
        <f t="shared" si="2"/>
        <v>100000</v>
      </c>
      <c r="K57" s="38">
        <v>708649</v>
      </c>
    </row>
    <row r="58" spans="1:11" ht="19.5" customHeight="1" x14ac:dyDescent="0.25">
      <c r="A58" s="32">
        <v>50</v>
      </c>
      <c r="B58" s="21" t="s">
        <v>107</v>
      </c>
      <c r="C58" s="65" t="s">
        <v>66</v>
      </c>
      <c r="D58" s="74"/>
      <c r="E58" s="79">
        <v>70000</v>
      </c>
      <c r="F58" s="77">
        <f t="shared" si="0"/>
        <v>18869</v>
      </c>
      <c r="G58" s="77">
        <v>88869</v>
      </c>
      <c r="H58" s="77">
        <f t="shared" si="1"/>
        <v>0</v>
      </c>
      <c r="I58" s="77">
        <v>88869</v>
      </c>
      <c r="J58" s="77">
        <f t="shared" si="2"/>
        <v>33468</v>
      </c>
      <c r="K58" s="38">
        <v>122337</v>
      </c>
    </row>
    <row r="59" spans="1:11" ht="19.5" customHeight="1" x14ac:dyDescent="0.25">
      <c r="A59" s="32">
        <v>51</v>
      </c>
      <c r="B59" s="21" t="s">
        <v>107</v>
      </c>
      <c r="C59" s="65" t="s">
        <v>67</v>
      </c>
      <c r="D59" s="74"/>
      <c r="E59" s="79">
        <v>80000</v>
      </c>
      <c r="F59" s="77">
        <f t="shared" si="0"/>
        <v>24014</v>
      </c>
      <c r="G59" s="77">
        <v>104014</v>
      </c>
      <c r="H59" s="77">
        <f t="shared" si="1"/>
        <v>0</v>
      </c>
      <c r="I59" s="77">
        <v>104014</v>
      </c>
      <c r="J59" s="77">
        <f t="shared" si="2"/>
        <v>0</v>
      </c>
      <c r="K59" s="38">
        <v>104014</v>
      </c>
    </row>
    <row r="60" spans="1:11" ht="19.5" customHeight="1" x14ac:dyDescent="0.25">
      <c r="A60" s="31">
        <v>52</v>
      </c>
      <c r="B60" s="21" t="s">
        <v>107</v>
      </c>
      <c r="C60" s="65" t="s">
        <v>68</v>
      </c>
      <c r="D60" s="74"/>
      <c r="E60" s="79">
        <v>10000</v>
      </c>
      <c r="F60" s="77">
        <f t="shared" si="0"/>
        <v>0</v>
      </c>
      <c r="G60" s="77">
        <v>10000</v>
      </c>
      <c r="H60" s="77">
        <f t="shared" si="1"/>
        <v>0</v>
      </c>
      <c r="I60" s="77">
        <v>10000</v>
      </c>
      <c r="J60" s="77">
        <f t="shared" si="2"/>
        <v>0</v>
      </c>
      <c r="K60" s="38">
        <v>10000</v>
      </c>
    </row>
    <row r="61" spans="1:11" ht="19.5" customHeight="1" x14ac:dyDescent="0.25">
      <c r="A61" s="32">
        <v>53</v>
      </c>
      <c r="B61" s="21" t="s">
        <v>107</v>
      </c>
      <c r="C61" s="65" t="s">
        <v>69</v>
      </c>
      <c r="D61" s="74"/>
      <c r="E61" s="79">
        <v>0</v>
      </c>
      <c r="F61" s="77">
        <f t="shared" si="0"/>
        <v>0</v>
      </c>
      <c r="G61" s="77">
        <v>0</v>
      </c>
      <c r="H61" s="77">
        <f t="shared" si="1"/>
        <v>0</v>
      </c>
      <c r="I61" s="77">
        <v>0</v>
      </c>
      <c r="J61" s="77">
        <f t="shared" si="2"/>
        <v>0</v>
      </c>
      <c r="K61" s="38">
        <v>0</v>
      </c>
    </row>
    <row r="62" spans="1:11" ht="19.5" customHeight="1" x14ac:dyDescent="0.25">
      <c r="A62" s="32">
        <v>54</v>
      </c>
      <c r="B62" s="15">
        <v>44</v>
      </c>
      <c r="C62" s="63" t="s">
        <v>70</v>
      </c>
      <c r="D62" s="72" t="s">
        <v>71</v>
      </c>
      <c r="E62" s="43">
        <f>SUM(E63:E66)</f>
        <v>1680850</v>
      </c>
      <c r="F62" s="41">
        <f t="shared" ref="F62:K62" si="17">SUM(F63:F66)</f>
        <v>0</v>
      </c>
      <c r="G62" s="41">
        <f t="shared" si="17"/>
        <v>1680850</v>
      </c>
      <c r="H62" s="41">
        <f t="shared" si="17"/>
        <v>0</v>
      </c>
      <c r="I62" s="41">
        <f t="shared" si="17"/>
        <v>1680850</v>
      </c>
      <c r="J62" s="41">
        <f t="shared" si="17"/>
        <v>-271096</v>
      </c>
      <c r="K62" s="36">
        <f t="shared" si="17"/>
        <v>1409754</v>
      </c>
    </row>
    <row r="63" spans="1:11" ht="19.5" customHeight="1" x14ac:dyDescent="0.25">
      <c r="A63" s="32">
        <v>55</v>
      </c>
      <c r="B63" s="21" t="s">
        <v>107</v>
      </c>
      <c r="C63" s="65" t="s">
        <v>72</v>
      </c>
      <c r="D63" s="74"/>
      <c r="E63" s="79">
        <v>156000</v>
      </c>
      <c r="F63" s="77">
        <f t="shared" si="0"/>
        <v>0</v>
      </c>
      <c r="G63" s="77">
        <v>156000</v>
      </c>
      <c r="H63" s="77">
        <f t="shared" si="1"/>
        <v>0</v>
      </c>
      <c r="I63" s="77">
        <v>156000</v>
      </c>
      <c r="J63" s="77">
        <f t="shared" si="2"/>
        <v>-10000</v>
      </c>
      <c r="K63" s="38">
        <v>146000</v>
      </c>
    </row>
    <row r="64" spans="1:11" ht="19.5" customHeight="1" x14ac:dyDescent="0.25">
      <c r="A64" s="32">
        <v>56</v>
      </c>
      <c r="B64" s="21" t="s">
        <v>107</v>
      </c>
      <c r="C64" s="65" t="s">
        <v>73</v>
      </c>
      <c r="D64" s="74"/>
      <c r="E64" s="79">
        <v>300000</v>
      </c>
      <c r="F64" s="77">
        <f t="shared" si="0"/>
        <v>0</v>
      </c>
      <c r="G64" s="77">
        <v>300000</v>
      </c>
      <c r="H64" s="77">
        <f t="shared" si="1"/>
        <v>0</v>
      </c>
      <c r="I64" s="77">
        <v>300000</v>
      </c>
      <c r="J64" s="77">
        <f t="shared" si="2"/>
        <v>-70000</v>
      </c>
      <c r="K64" s="38">
        <v>230000</v>
      </c>
    </row>
    <row r="65" spans="1:11" ht="19.5" customHeight="1" x14ac:dyDescent="0.25">
      <c r="A65" s="31">
        <v>57</v>
      </c>
      <c r="B65" s="21" t="s">
        <v>107</v>
      </c>
      <c r="C65" s="65" t="s">
        <v>74</v>
      </c>
      <c r="D65" s="74"/>
      <c r="E65" s="79">
        <v>70000</v>
      </c>
      <c r="F65" s="77">
        <f t="shared" si="0"/>
        <v>0</v>
      </c>
      <c r="G65" s="77">
        <v>70000</v>
      </c>
      <c r="H65" s="77">
        <f t="shared" si="1"/>
        <v>0</v>
      </c>
      <c r="I65" s="77">
        <v>70000</v>
      </c>
      <c r="J65" s="77">
        <f t="shared" si="2"/>
        <v>0</v>
      </c>
      <c r="K65" s="38">
        <v>70000</v>
      </c>
    </row>
    <row r="66" spans="1:11" ht="19.5" customHeight="1" x14ac:dyDescent="0.25">
      <c r="A66" s="32">
        <v>58</v>
      </c>
      <c r="B66" s="21" t="s">
        <v>107</v>
      </c>
      <c r="C66" s="65" t="s">
        <v>75</v>
      </c>
      <c r="D66" s="74"/>
      <c r="E66" s="79">
        <v>1154850</v>
      </c>
      <c r="F66" s="77">
        <f t="shared" si="0"/>
        <v>0</v>
      </c>
      <c r="G66" s="77">
        <v>1154850</v>
      </c>
      <c r="H66" s="77">
        <f t="shared" si="1"/>
        <v>0</v>
      </c>
      <c r="I66" s="77">
        <v>1154850</v>
      </c>
      <c r="J66" s="77">
        <f t="shared" si="2"/>
        <v>-191096</v>
      </c>
      <c r="K66" s="38">
        <v>963754</v>
      </c>
    </row>
    <row r="67" spans="1:11" s="3" customFormat="1" ht="19.5" customHeight="1" x14ac:dyDescent="0.25">
      <c r="A67" s="33">
        <v>59</v>
      </c>
      <c r="B67" s="14">
        <v>46</v>
      </c>
      <c r="C67" s="64" t="s">
        <v>115</v>
      </c>
      <c r="D67" s="73" t="s">
        <v>76</v>
      </c>
      <c r="E67" s="78">
        <f>E48+E53+E54+E55+E56+E62</f>
        <v>12230850</v>
      </c>
      <c r="F67" s="42">
        <f t="shared" ref="F67:K67" si="18">F48+F53+F54+F55+F56+F62</f>
        <v>2601485</v>
      </c>
      <c r="G67" s="42">
        <f t="shared" si="18"/>
        <v>14832335</v>
      </c>
      <c r="H67" s="42">
        <f t="shared" si="18"/>
        <v>95459</v>
      </c>
      <c r="I67" s="42">
        <f t="shared" si="18"/>
        <v>14927794</v>
      </c>
      <c r="J67" s="42">
        <f t="shared" si="18"/>
        <v>1811960</v>
      </c>
      <c r="K67" s="37">
        <f t="shared" si="18"/>
        <v>16739754</v>
      </c>
    </row>
    <row r="68" spans="1:11" ht="19.5" customHeight="1" x14ac:dyDescent="0.25">
      <c r="A68" s="32">
        <v>60</v>
      </c>
      <c r="B68" s="15">
        <v>47</v>
      </c>
      <c r="C68" s="63" t="s">
        <v>77</v>
      </c>
      <c r="D68" s="72" t="s">
        <v>78</v>
      </c>
      <c r="E68" s="43">
        <v>20000</v>
      </c>
      <c r="F68" s="41">
        <f t="shared" si="0"/>
        <v>0</v>
      </c>
      <c r="G68" s="41">
        <v>20000</v>
      </c>
      <c r="H68" s="41">
        <f t="shared" si="1"/>
        <v>0</v>
      </c>
      <c r="I68" s="41">
        <v>20000</v>
      </c>
      <c r="J68" s="41">
        <f t="shared" si="2"/>
        <v>-14187</v>
      </c>
      <c r="K68" s="36">
        <v>5813</v>
      </c>
    </row>
    <row r="69" spans="1:11" s="3" customFormat="1" ht="19.5" customHeight="1" x14ac:dyDescent="0.25">
      <c r="A69" s="33">
        <v>61</v>
      </c>
      <c r="B69" s="14">
        <v>49</v>
      </c>
      <c r="C69" s="64" t="s">
        <v>116</v>
      </c>
      <c r="D69" s="73" t="s">
        <v>79</v>
      </c>
      <c r="E69" s="78">
        <f>E68</f>
        <v>20000</v>
      </c>
      <c r="F69" s="42">
        <f t="shared" ref="F69:K69" si="19">F68</f>
        <v>0</v>
      </c>
      <c r="G69" s="42">
        <f t="shared" si="19"/>
        <v>20000</v>
      </c>
      <c r="H69" s="42">
        <f t="shared" si="19"/>
        <v>0</v>
      </c>
      <c r="I69" s="42">
        <f t="shared" si="19"/>
        <v>20000</v>
      </c>
      <c r="J69" s="42">
        <f t="shared" si="19"/>
        <v>-14187</v>
      </c>
      <c r="K69" s="37">
        <f t="shared" si="19"/>
        <v>5813</v>
      </c>
    </row>
    <row r="70" spans="1:11" ht="19.5" customHeight="1" x14ac:dyDescent="0.25">
      <c r="A70" s="31">
        <v>62</v>
      </c>
      <c r="B70" s="15">
        <v>50</v>
      </c>
      <c r="C70" s="63" t="s">
        <v>80</v>
      </c>
      <c r="D70" s="72" t="s">
        <v>81</v>
      </c>
      <c r="E70" s="43">
        <v>7500000</v>
      </c>
      <c r="F70" s="41">
        <f t="shared" si="0"/>
        <v>3198839</v>
      </c>
      <c r="G70" s="41">
        <v>10698839</v>
      </c>
      <c r="H70" s="41">
        <f t="shared" si="1"/>
        <v>644521</v>
      </c>
      <c r="I70" s="41">
        <v>11343360</v>
      </c>
      <c r="J70" s="41">
        <f t="shared" si="2"/>
        <v>2100140</v>
      </c>
      <c r="K70" s="36">
        <v>13443500</v>
      </c>
    </row>
    <row r="71" spans="1:11" ht="19.5" customHeight="1" x14ac:dyDescent="0.25">
      <c r="A71" s="32">
        <v>63</v>
      </c>
      <c r="B71" s="15">
        <v>51</v>
      </c>
      <c r="C71" s="63" t="s">
        <v>82</v>
      </c>
      <c r="D71" s="72" t="s">
        <v>83</v>
      </c>
      <c r="E71" s="43">
        <v>1200000</v>
      </c>
      <c r="F71" s="41">
        <f t="shared" si="0"/>
        <v>0</v>
      </c>
      <c r="G71" s="41">
        <v>1200000</v>
      </c>
      <c r="H71" s="41">
        <f t="shared" si="1"/>
        <v>0</v>
      </c>
      <c r="I71" s="41">
        <v>1200000</v>
      </c>
      <c r="J71" s="41">
        <f t="shared" si="2"/>
        <v>0</v>
      </c>
      <c r="K71" s="36">
        <v>1200000</v>
      </c>
    </row>
    <row r="72" spans="1:11" ht="19.5" customHeight="1" x14ac:dyDescent="0.25">
      <c r="A72" s="32">
        <v>64</v>
      </c>
      <c r="B72" s="15">
        <v>59</v>
      </c>
      <c r="C72" s="63" t="s">
        <v>84</v>
      </c>
      <c r="D72" s="72" t="s">
        <v>85</v>
      </c>
      <c r="E72" s="43">
        <v>0</v>
      </c>
      <c r="F72" s="41">
        <f t="shared" si="0"/>
        <v>2200</v>
      </c>
      <c r="G72" s="41">
        <v>2200</v>
      </c>
      <c r="H72" s="41">
        <f t="shared" si="1"/>
        <v>3124</v>
      </c>
      <c r="I72" s="41">
        <v>5324</v>
      </c>
      <c r="J72" s="41">
        <f t="shared" si="2"/>
        <v>4676</v>
      </c>
      <c r="K72" s="36">
        <v>10000</v>
      </c>
    </row>
    <row r="73" spans="1:11" s="3" customFormat="1" ht="19.5" customHeight="1" x14ac:dyDescent="0.25">
      <c r="A73" s="33">
        <v>65</v>
      </c>
      <c r="B73" s="14">
        <v>60</v>
      </c>
      <c r="C73" s="64" t="s">
        <v>117</v>
      </c>
      <c r="D73" s="73" t="s">
        <v>86</v>
      </c>
      <c r="E73" s="78">
        <f>E70+E71+E72</f>
        <v>8700000</v>
      </c>
      <c r="F73" s="42">
        <f t="shared" ref="F73:G73" si="20">F70+F71+F72</f>
        <v>3201039</v>
      </c>
      <c r="G73" s="42">
        <f t="shared" si="20"/>
        <v>11901039</v>
      </c>
      <c r="H73" s="42">
        <f t="shared" ref="H73:I73" si="21">H70+H71+H72</f>
        <v>647645</v>
      </c>
      <c r="I73" s="42">
        <f t="shared" si="21"/>
        <v>12548684</v>
      </c>
      <c r="J73" s="42">
        <f t="shared" ref="J73:K73" si="22">J70+J71+J72</f>
        <v>2104816</v>
      </c>
      <c r="K73" s="37">
        <f t="shared" si="22"/>
        <v>14653500</v>
      </c>
    </row>
    <row r="74" spans="1:11" s="3" customFormat="1" ht="19.5" customHeight="1" thickBot="1" x14ac:dyDescent="0.3">
      <c r="A74" s="34">
        <v>66</v>
      </c>
      <c r="B74" s="23">
        <v>61</v>
      </c>
      <c r="C74" s="67" t="s">
        <v>118</v>
      </c>
      <c r="D74" s="75" t="s">
        <v>87</v>
      </c>
      <c r="E74" s="48">
        <f>E39+E47+E67+E69+E73</f>
        <v>56516850</v>
      </c>
      <c r="F74" s="49">
        <f t="shared" ref="F74:G74" si="23">F39+F47+F67+F69+F73</f>
        <v>10398188</v>
      </c>
      <c r="G74" s="49">
        <f t="shared" si="23"/>
        <v>66915038</v>
      </c>
      <c r="H74" s="49">
        <f t="shared" ref="H74:I74" si="24">H39+H47+H67+H69+H73</f>
        <v>3852827</v>
      </c>
      <c r="I74" s="49">
        <f t="shared" si="24"/>
        <v>70767865</v>
      </c>
      <c r="J74" s="49">
        <f t="shared" ref="J74:K74" si="25">J39+J47+J67+J69+J73</f>
        <v>12232202</v>
      </c>
      <c r="K74" s="39">
        <f t="shared" si="25"/>
        <v>83000067</v>
      </c>
    </row>
    <row r="75" spans="1:11" s="3" customFormat="1" ht="19.5" customHeight="1" thickBot="1" x14ac:dyDescent="0.3">
      <c r="A75" s="26">
        <v>67</v>
      </c>
      <c r="B75" s="24">
        <v>278</v>
      </c>
      <c r="C75" s="68" t="s">
        <v>119</v>
      </c>
      <c r="D75" s="76" t="s">
        <v>88</v>
      </c>
      <c r="E75" s="50">
        <f>E17+E18+E74</f>
        <v>176923091</v>
      </c>
      <c r="F75" s="51">
        <f t="shared" ref="F75:G75" si="26">F17+F18+F74</f>
        <v>12093976</v>
      </c>
      <c r="G75" s="51">
        <f t="shared" si="26"/>
        <v>189017067</v>
      </c>
      <c r="H75" s="51">
        <f t="shared" ref="H75:I75" si="27">H17+H18+H74</f>
        <v>4019262</v>
      </c>
      <c r="I75" s="51">
        <f t="shared" si="27"/>
        <v>193036329</v>
      </c>
      <c r="J75" s="51">
        <f t="shared" ref="J75:K75" si="28">J17+J18+J74</f>
        <v>32443636</v>
      </c>
      <c r="K75" s="40">
        <f t="shared" si="28"/>
        <v>225479965</v>
      </c>
    </row>
    <row r="76" spans="1:11" x14ac:dyDescent="0.25">
      <c r="C76" s="17"/>
      <c r="D76" s="17"/>
    </row>
    <row r="77" spans="1:11" x14ac:dyDescent="0.25">
      <c r="C77" s="17"/>
    </row>
    <row r="78" spans="1:11" x14ac:dyDescent="0.25">
      <c r="C78" s="17"/>
      <c r="D78" s="17"/>
    </row>
    <row r="79" spans="1:11" x14ac:dyDescent="0.25">
      <c r="C79" s="17"/>
      <c r="D79" s="17"/>
    </row>
    <row r="80" spans="1:11" x14ac:dyDescent="0.25">
      <c r="C80" s="17"/>
      <c r="D80" s="17"/>
    </row>
    <row r="81" spans="3:4" x14ac:dyDescent="0.25">
      <c r="C81" s="17"/>
      <c r="D81" s="17"/>
    </row>
    <row r="82" spans="3:4" x14ac:dyDescent="0.25">
      <c r="D82" s="17"/>
    </row>
    <row r="83" spans="3:4" x14ac:dyDescent="0.25">
      <c r="D83" s="17"/>
    </row>
  </sheetData>
  <mergeCells count="14">
    <mergeCell ref="J6:J7"/>
    <mergeCell ref="K6:K7"/>
    <mergeCell ref="A1:K1"/>
    <mergeCell ref="A2:K2"/>
    <mergeCell ref="A3:K3"/>
    <mergeCell ref="H6:H7"/>
    <mergeCell ref="I6:I7"/>
    <mergeCell ref="E6:E7"/>
    <mergeCell ref="F6:F7"/>
    <mergeCell ref="G6:G7"/>
    <mergeCell ref="A6:A7"/>
    <mergeCell ref="B6:B7"/>
    <mergeCell ref="C6:C7"/>
    <mergeCell ref="D6:D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48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zoomScaleNormal="100" zoomScaleSheetLayoutView="100" workbookViewId="0">
      <selection sqref="A1:K1"/>
    </sheetView>
  </sheetViews>
  <sheetFormatPr defaultColWidth="9.140625" defaultRowHeight="15.75" x14ac:dyDescent="0.25"/>
  <cols>
    <col min="1" max="1" width="9.140625" style="1"/>
    <col min="2" max="2" width="12" style="16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hidden="1" customWidth="1"/>
    <col min="7" max="7" width="13" style="1" customWidth="1"/>
    <col min="8" max="8" width="13.7109375" style="1" hidden="1" customWidth="1"/>
    <col min="9" max="11" width="13" style="1" customWidth="1"/>
    <col min="12" max="16384" width="9.140625" style="1"/>
  </cols>
  <sheetData>
    <row r="1" spans="1:11" ht="15.75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 x14ac:dyDescent="0.25">
      <c r="A2" s="86" t="s">
        <v>89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 customHeight="1" x14ac:dyDescent="0.25">
      <c r="A3" s="86" t="s">
        <v>121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.75" customHeight="1" x14ac:dyDescent="0.25">
      <c r="B4" s="2"/>
      <c r="F4" s="3"/>
      <c r="H4" s="3"/>
    </row>
    <row r="5" spans="1:11" ht="15.75" customHeight="1" thickBot="1" x14ac:dyDescent="0.3">
      <c r="B5" s="4"/>
      <c r="C5" s="5"/>
      <c r="D5" s="5"/>
      <c r="E5" s="6"/>
      <c r="F5" s="6"/>
      <c r="H5" s="6"/>
      <c r="J5" s="7"/>
      <c r="K5" s="7" t="s">
        <v>90</v>
      </c>
    </row>
    <row r="6" spans="1:11" ht="34.5" customHeight="1" x14ac:dyDescent="0.25">
      <c r="A6" s="89" t="s">
        <v>0</v>
      </c>
      <c r="B6" s="91" t="s">
        <v>91</v>
      </c>
      <c r="C6" s="99" t="s">
        <v>1</v>
      </c>
      <c r="D6" s="101" t="s">
        <v>2</v>
      </c>
      <c r="E6" s="103" t="s">
        <v>101</v>
      </c>
      <c r="F6" s="81" t="s">
        <v>92</v>
      </c>
      <c r="G6" s="81" t="s">
        <v>93</v>
      </c>
      <c r="H6" s="81" t="s">
        <v>132</v>
      </c>
      <c r="I6" s="81" t="s">
        <v>133</v>
      </c>
      <c r="J6" s="81" t="s">
        <v>135</v>
      </c>
      <c r="K6" s="83" t="s">
        <v>136</v>
      </c>
    </row>
    <row r="7" spans="1:11" ht="15.75" customHeight="1" thickBot="1" x14ac:dyDescent="0.3">
      <c r="A7" s="97"/>
      <c r="B7" s="98"/>
      <c r="C7" s="100"/>
      <c r="D7" s="102"/>
      <c r="E7" s="104"/>
      <c r="F7" s="82"/>
      <c r="G7" s="82"/>
      <c r="H7" s="82"/>
      <c r="I7" s="82"/>
      <c r="J7" s="82"/>
      <c r="K7" s="84"/>
    </row>
    <row r="8" spans="1:11" ht="15.75" customHeight="1" thickBot="1" x14ac:dyDescent="0.3">
      <c r="A8" s="8" t="s">
        <v>94</v>
      </c>
      <c r="B8" s="9" t="s">
        <v>95</v>
      </c>
      <c r="C8" s="10" t="s">
        <v>96</v>
      </c>
      <c r="D8" s="55" t="s">
        <v>97</v>
      </c>
      <c r="E8" s="52" t="s">
        <v>98</v>
      </c>
      <c r="F8" s="46" t="s">
        <v>99</v>
      </c>
      <c r="G8" s="46" t="s">
        <v>99</v>
      </c>
      <c r="H8" s="46" t="s">
        <v>100</v>
      </c>
      <c r="I8" s="46" t="s">
        <v>100</v>
      </c>
      <c r="J8" s="46" t="s">
        <v>134</v>
      </c>
      <c r="K8" s="47" t="s">
        <v>137</v>
      </c>
    </row>
    <row r="9" spans="1:11" ht="19.5" customHeight="1" x14ac:dyDescent="0.25">
      <c r="A9" s="31">
        <v>1</v>
      </c>
      <c r="B9" s="19">
        <v>187</v>
      </c>
      <c r="C9" s="18" t="s">
        <v>122</v>
      </c>
      <c r="D9" s="56" t="s">
        <v>123</v>
      </c>
      <c r="E9" s="27">
        <v>0</v>
      </c>
      <c r="F9" s="45">
        <f>G9-E9</f>
        <v>7534526</v>
      </c>
      <c r="G9" s="45">
        <v>7534526</v>
      </c>
      <c r="H9" s="45">
        <f>I9-G9</f>
        <v>2000000</v>
      </c>
      <c r="I9" s="45">
        <v>9534526</v>
      </c>
      <c r="J9" s="45">
        <f>K9-I9</f>
        <v>-1310075</v>
      </c>
      <c r="K9" s="35">
        <v>8224451</v>
      </c>
    </row>
    <row r="10" spans="1:11" ht="19.5" customHeight="1" x14ac:dyDescent="0.25">
      <c r="A10" s="31">
        <v>2</v>
      </c>
      <c r="B10" s="19">
        <v>190</v>
      </c>
      <c r="C10" s="18" t="s">
        <v>124</v>
      </c>
      <c r="D10" s="56" t="s">
        <v>125</v>
      </c>
      <c r="E10" s="53">
        <v>0</v>
      </c>
      <c r="F10" s="41">
        <f t="shared" ref="F10:F11" si="0">G10-E10</f>
        <v>1988290</v>
      </c>
      <c r="G10" s="41">
        <v>1988290</v>
      </c>
      <c r="H10" s="41">
        <f t="shared" ref="H10:H11" si="1">I10-G10</f>
        <v>1164773</v>
      </c>
      <c r="I10" s="41">
        <v>3153063</v>
      </c>
      <c r="J10" s="41">
        <f t="shared" ref="J10:J11" si="2">K10-I10</f>
        <v>-957803</v>
      </c>
      <c r="K10" s="36">
        <v>2195260</v>
      </c>
    </row>
    <row r="11" spans="1:11" ht="19.5" customHeight="1" x14ac:dyDescent="0.25">
      <c r="A11" s="32">
        <v>3</v>
      </c>
      <c r="B11" s="15">
        <v>200</v>
      </c>
      <c r="C11" s="11" t="s">
        <v>126</v>
      </c>
      <c r="D11" s="57" t="s">
        <v>127</v>
      </c>
      <c r="E11" s="53">
        <v>0</v>
      </c>
      <c r="F11" s="41">
        <f t="shared" si="0"/>
        <v>2571160</v>
      </c>
      <c r="G11" s="41">
        <v>2571160</v>
      </c>
      <c r="H11" s="41">
        <f t="shared" si="1"/>
        <v>854489</v>
      </c>
      <c r="I11" s="41">
        <v>3425649</v>
      </c>
      <c r="J11" s="41">
        <f t="shared" si="2"/>
        <v>-612330</v>
      </c>
      <c r="K11" s="36">
        <v>2813319</v>
      </c>
    </row>
    <row r="12" spans="1:11" ht="32.25" thickBot="1" x14ac:dyDescent="0.3">
      <c r="A12" s="33">
        <v>4</v>
      </c>
      <c r="B12" s="14">
        <v>221</v>
      </c>
      <c r="C12" s="12" t="s">
        <v>128</v>
      </c>
      <c r="D12" s="58" t="s">
        <v>129</v>
      </c>
      <c r="E12" s="54">
        <f>SUM(E9:E11)</f>
        <v>0</v>
      </c>
      <c r="F12" s="49">
        <f t="shared" ref="F12:I12" si="3">SUM(F9:F11)</f>
        <v>12093976</v>
      </c>
      <c r="G12" s="49">
        <f t="shared" si="3"/>
        <v>12093976</v>
      </c>
      <c r="H12" s="49">
        <f t="shared" si="3"/>
        <v>4019262</v>
      </c>
      <c r="I12" s="49">
        <f t="shared" si="3"/>
        <v>16113238</v>
      </c>
      <c r="J12" s="49">
        <f t="shared" ref="J12:K12" si="4">SUM(J9:J11)</f>
        <v>-2880208</v>
      </c>
      <c r="K12" s="39">
        <f t="shared" si="4"/>
        <v>13233030</v>
      </c>
    </row>
    <row r="13" spans="1:11" s="3" customFormat="1" ht="19.5" customHeight="1" thickBot="1" x14ac:dyDescent="0.3">
      <c r="A13" s="26">
        <v>5</v>
      </c>
      <c r="B13" s="24">
        <v>283</v>
      </c>
      <c r="C13" s="25" t="s">
        <v>130</v>
      </c>
      <c r="D13" s="59" t="s">
        <v>131</v>
      </c>
      <c r="E13" s="28">
        <f>E12</f>
        <v>0</v>
      </c>
      <c r="F13" s="51">
        <f t="shared" ref="F13:I13" si="5">F12</f>
        <v>12093976</v>
      </c>
      <c r="G13" s="51">
        <f t="shared" si="5"/>
        <v>12093976</v>
      </c>
      <c r="H13" s="51">
        <f t="shared" si="5"/>
        <v>4019262</v>
      </c>
      <c r="I13" s="51">
        <f t="shared" si="5"/>
        <v>16113238</v>
      </c>
      <c r="J13" s="51">
        <f t="shared" ref="J13:K13" si="6">J12</f>
        <v>-2880208</v>
      </c>
      <c r="K13" s="40">
        <f t="shared" si="6"/>
        <v>13233030</v>
      </c>
    </row>
    <row r="14" spans="1:11" x14ac:dyDescent="0.25">
      <c r="C14" s="17"/>
      <c r="D14" s="17"/>
    </row>
    <row r="15" spans="1:11" x14ac:dyDescent="0.25">
      <c r="C15" s="17"/>
    </row>
    <row r="16" spans="1:11" x14ac:dyDescent="0.25">
      <c r="C16" s="17"/>
      <c r="D16" s="17"/>
    </row>
    <row r="17" spans="3:4" x14ac:dyDescent="0.25">
      <c r="C17" s="17"/>
      <c r="D17" s="17"/>
    </row>
    <row r="18" spans="3:4" x14ac:dyDescent="0.25">
      <c r="C18" s="17"/>
      <c r="D18" s="17"/>
    </row>
    <row r="19" spans="3:4" x14ac:dyDescent="0.25">
      <c r="C19" s="17"/>
      <c r="D19" s="17"/>
    </row>
    <row r="20" spans="3:4" x14ac:dyDescent="0.25">
      <c r="D20" s="17"/>
    </row>
    <row r="21" spans="3:4" x14ac:dyDescent="0.25">
      <c r="D21" s="17"/>
    </row>
  </sheetData>
  <mergeCells count="14">
    <mergeCell ref="J6:J7"/>
    <mergeCell ref="K6:K7"/>
    <mergeCell ref="A1:K1"/>
    <mergeCell ref="A2:K2"/>
    <mergeCell ref="A3:K3"/>
    <mergeCell ref="H6:H7"/>
    <mergeCell ref="I6:I7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56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Óvoda-költségvetési kiadások</vt:lpstr>
      <vt:lpstr>Óvoda-költségvetési bevételei</vt:lpstr>
      <vt:lpstr>'Óvoda-költségvetési bevételei'!Nyomtatási_terület</vt:lpstr>
      <vt:lpstr>'Óvoda-költségvetési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2018-01-16T13:21:06Z</cp:lastPrinted>
  <dcterms:created xsi:type="dcterms:W3CDTF">2017-11-04T20:25:31Z</dcterms:created>
  <dcterms:modified xsi:type="dcterms:W3CDTF">2019-01-10T13:26:47Z</dcterms:modified>
</cp:coreProperties>
</file>