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2" sheetId="2" r:id="rId1"/>
    <sheet name="Munka3" sheetId="3" r:id="rId2"/>
  </sheets>
  <calcPr calcId="144525"/>
</workbook>
</file>

<file path=xl/calcChain.xml><?xml version="1.0" encoding="utf-8"?>
<calcChain xmlns="http://schemas.openxmlformats.org/spreadsheetml/2006/main">
  <c r="G16" i="2" l="1"/>
  <c r="G66" i="2" l="1"/>
  <c r="F66" i="2"/>
  <c r="G64" i="2"/>
  <c r="F64" i="2"/>
  <c r="G62" i="2"/>
  <c r="F62" i="2"/>
  <c r="G61" i="2"/>
  <c r="G56" i="2"/>
  <c r="F56" i="2"/>
  <c r="G52" i="2"/>
  <c r="F52" i="2"/>
  <c r="G51" i="2"/>
  <c r="G50" i="2"/>
  <c r="G49" i="2"/>
  <c r="F49" i="2"/>
  <c r="G48" i="2"/>
  <c r="G42" i="2"/>
  <c r="G41" i="2"/>
  <c r="D44" i="2"/>
  <c r="E44" i="2"/>
  <c r="F44" i="2"/>
  <c r="G44" i="2" s="1"/>
  <c r="C44" i="2"/>
  <c r="G40" i="2"/>
  <c r="F40" i="2"/>
  <c r="G39" i="2"/>
  <c r="G35" i="2"/>
  <c r="F35" i="2"/>
  <c r="G34" i="2"/>
  <c r="F34" i="2"/>
  <c r="G33" i="2"/>
  <c r="G31" i="2"/>
  <c r="F31" i="2"/>
  <c r="G30" i="2"/>
  <c r="G26" i="2"/>
  <c r="G22" i="2"/>
  <c r="G20" i="2"/>
  <c r="F22" i="2"/>
  <c r="G18" i="2"/>
  <c r="G15" i="2"/>
  <c r="F16" i="2"/>
  <c r="F17" i="2" s="1"/>
  <c r="G17" i="2" s="1"/>
  <c r="G13" i="2"/>
  <c r="F13" i="2"/>
  <c r="G12" i="2"/>
  <c r="G59" i="2" l="1"/>
  <c r="G60" i="2"/>
  <c r="G63" i="2"/>
  <c r="G58" i="2"/>
  <c r="G8" i="2"/>
  <c r="G9" i="2"/>
  <c r="G10" i="2"/>
  <c r="G11" i="2"/>
  <c r="G14" i="2"/>
  <c r="G19" i="2"/>
  <c r="G21" i="2"/>
  <c r="G23" i="2"/>
  <c r="G24" i="2"/>
  <c r="G27" i="2"/>
  <c r="G28" i="2"/>
  <c r="G29" i="2"/>
  <c r="G32" i="2"/>
  <c r="G36" i="2"/>
  <c r="G37" i="2"/>
  <c r="G38" i="2"/>
  <c r="G45" i="2"/>
  <c r="G46" i="2"/>
  <c r="G47" i="2"/>
  <c r="G53" i="2"/>
  <c r="G54" i="2"/>
  <c r="G55" i="2"/>
  <c r="G7" i="2"/>
  <c r="D62" i="2"/>
  <c r="D64" i="2" s="1"/>
  <c r="E62" i="2"/>
  <c r="E64" i="2" s="1"/>
  <c r="C62" i="2"/>
  <c r="C64" i="2" s="1"/>
  <c r="D52" i="2"/>
  <c r="E52" i="2"/>
  <c r="D49" i="2"/>
  <c r="E49" i="2"/>
  <c r="C49" i="2"/>
  <c r="C52" i="2"/>
  <c r="D40" i="2"/>
  <c r="E40" i="2"/>
  <c r="C40" i="2"/>
  <c r="D34" i="2"/>
  <c r="E34" i="2"/>
  <c r="C34" i="2"/>
  <c r="D31" i="2"/>
  <c r="E31" i="2"/>
  <c r="C31" i="2"/>
  <c r="D25" i="2"/>
  <c r="E25" i="2"/>
  <c r="C25" i="2"/>
  <c r="D22" i="2"/>
  <c r="D35" i="2" s="1"/>
  <c r="E22" i="2"/>
  <c r="D16" i="2"/>
  <c r="E16" i="2"/>
  <c r="D13" i="2"/>
  <c r="E13" i="2"/>
  <c r="E17" i="2" s="1"/>
  <c r="C22" i="2"/>
  <c r="C16" i="2"/>
  <c r="C13" i="2"/>
  <c r="G25" i="2" l="1"/>
  <c r="C17" i="2"/>
  <c r="E35" i="2"/>
  <c r="C35" i="2"/>
  <c r="D17" i="2"/>
  <c r="D56" i="2" l="1"/>
  <c r="D66" i="2" s="1"/>
  <c r="E56" i="2"/>
  <c r="E66" i="2" s="1"/>
  <c r="C56" i="2"/>
  <c r="C66" i="2" s="1"/>
</calcChain>
</file>

<file path=xl/sharedStrings.xml><?xml version="1.0" encoding="utf-8"?>
<sst xmlns="http://schemas.openxmlformats.org/spreadsheetml/2006/main" count="69" uniqueCount="68">
  <si>
    <t>Megnevezés</t>
  </si>
  <si>
    <t>Mezőhék Község Önkormányzata</t>
  </si>
  <si>
    <t>Eredeti ei.</t>
  </si>
  <si>
    <t>KIADÁS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</si>
  <si>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</si>
  <si>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</si>
  <si>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</si>
  <si>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</si>
  <si>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</si>
  <si>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</si>
  <si>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</si>
  <si>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</si>
  <si>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</si>
  <si>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</si>
  <si>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</si>
  <si>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</si>
  <si>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</si>
  <si>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</si>
  <si>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</si>
  <si>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</si>
  <si>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</si>
  <si>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</si>
  <si>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</si>
  <si>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</si>
  <si>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</si>
  <si>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</si>
  <si>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</si>
  <si>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</si>
  <si>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</si>
  <si>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Dologi kiadások</t>
  </si>
  <si>
    <t>Foglalkoztatással, munkanélküliséggel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</si>
  <si>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</si>
  <si>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</si>
  <si>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</si>
  <si>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</si>
  <si>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</si>
  <si>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</si>
  <si>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</si>
  <si>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</si>
  <si>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</si>
  <si>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</si>
  <si>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</si>
  <si>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</si>
  <si>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</si>
  <si>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</si>
  <si>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</si>
  <si>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</si>
  <si>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</si>
  <si>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</si>
  <si>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</si>
  <si>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</si>
  <si>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</si>
  <si>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2016. év Költségvetés</t>
  </si>
  <si>
    <t>Egyéb nem intézményi ellátások</t>
  </si>
  <si>
    <t>Bérleti és lizing díjak</t>
  </si>
  <si>
    <t>Családi támogatások</t>
  </si>
  <si>
    <t>Betegséggel kapcsolatos ( nem társadalmbiztosítási) ellátások</t>
  </si>
  <si>
    <t>Módosítás 1.</t>
  </si>
  <si>
    <t>Módosítás 2.</t>
  </si>
  <si>
    <t>Beruházási áfa</t>
  </si>
  <si>
    <t>Ingatlan felújítás áfa</t>
  </si>
  <si>
    <t>Államháztartáson belüli megelőlegezés</t>
  </si>
  <si>
    <t xml:space="preserve"> Ft.</t>
  </si>
  <si>
    <t>Módosított ei.</t>
  </si>
  <si>
    <t>Módosítás 3.</t>
  </si>
  <si>
    <t>Tartalék</t>
  </si>
  <si>
    <t>Ingatlanok. Tárgyi eszköz  felújítása</t>
  </si>
  <si>
    <t>2. sz. melléklet  5/2017. (V.30.)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</si>
</sst>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3" fontId="4" fillId="0" borderId="2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5" fillId="3" borderId="3" xfId="1" applyNumberFormat="1" applyFont="1" applyFill="1" applyBorder="1" applyAlignment="1">
      <alignment horizontal="right"/>
    </xf>
    <xf numFmtId="3" fontId="5" fillId="3" borderId="4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3" fontId="3" fillId="3" borderId="0" xfId="1" applyNumberFormat="1" applyFont="1" applyFill="1" applyBorder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3" fontId="3" fillId="3" borderId="2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3" borderId="0" xfId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3" fontId="7" fillId="3" borderId="2" xfId="1" applyNumberFormat="1" applyFont="1" applyFill="1" applyBorder="1" applyAlignment="1">
      <alignment horizontal="right"/>
    </xf>
    <xf numFmtId="0" fontId="3" fillId="3" borderId="2" xfId="1" applyFont="1" applyFill="1" applyBorder="1" applyAlignment="1">
      <alignment horizont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sqref="A1:H1"/>
    </sheetView>
  </sheetViews>
  <sheetFormatPr defaultRowHeight="15" x14ac:dyDescent="0.25"/>
  <cols>
    <col min="2" max="2" width="30.5703125" customWidth="1"/>
    <col min="3" max="3" width="9.5703125" customWidth="1"/>
    <col min="4" max="4" width="7.7109375" customWidth="1"/>
    <col min="5" max="5" width="8.42578125" customWidth="1"/>
    <col min="6" max="6" width="8.140625" customWidth="1"/>
    <col min="8" max="8" width="1" customWidth="1"/>
  </cols>
  <sheetData>
    <row r="1" spans="1:8" x14ac:dyDescent="0.25">
      <c r="A1" s="23" t="s">
        <v>67</v>
      </c>
      <c r="B1" s="23"/>
      <c r="C1" s="23"/>
      <c r="D1" s="23"/>
      <c r="E1" s="23"/>
      <c r="F1" s="23"/>
      <c r="G1" s="23"/>
      <c r="H1" s="23"/>
    </row>
    <row r="2" spans="1:8" x14ac:dyDescent="0.25">
      <c r="A2" s="24" t="s">
        <v>52</v>
      </c>
      <c r="B2" s="24"/>
      <c r="C2" s="24"/>
      <c r="D2" s="24"/>
      <c r="E2" s="24"/>
      <c r="F2" s="24"/>
      <c r="G2" s="24"/>
      <c r="H2" s="24"/>
    </row>
    <row r="3" spans="1:8" x14ac:dyDescent="0.25">
      <c r="A3" s="24" t="s">
        <v>1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3</v>
      </c>
      <c r="B4" s="24"/>
      <c r="C4" s="24"/>
      <c r="D4" s="24"/>
      <c r="E4" s="24"/>
      <c r="F4" s="24"/>
      <c r="G4" s="24"/>
      <c r="H4" s="24"/>
    </row>
    <row r="5" spans="1:8" ht="14.45" x14ac:dyDescent="0.3">
      <c r="A5" s="23" t="s">
        <v>62</v>
      </c>
      <c r="B5" s="23"/>
      <c r="C5" s="23"/>
      <c r="D5" s="23"/>
      <c r="E5" s="23"/>
      <c r="F5" s="23"/>
      <c r="G5" s="23"/>
      <c r="H5" s="23"/>
    </row>
    <row r="6" spans="1:8" ht="10.5" customHeight="1" x14ac:dyDescent="0.25">
      <c r="A6" s="19" t="s">
        <v>0</v>
      </c>
      <c r="B6" s="19"/>
      <c r="C6" s="1" t="s">
        <v>2</v>
      </c>
      <c r="D6" s="1" t="s">
        <v>57</v>
      </c>
      <c r="E6" s="1" t="s">
        <v>58</v>
      </c>
      <c r="F6" s="9" t="s">
        <v>64</v>
      </c>
      <c r="G6" s="28" t="s">
        <v>63</v>
      </c>
      <c r="H6" s="28"/>
    </row>
    <row r="7" spans="1:8" ht="10.5" customHeight="1" x14ac:dyDescent="0.25">
      <c r="A7" s="3" t="s">
        <v>4</v>
      </c>
      <c r="B7" s="3"/>
      <c r="C7" s="4">
        <v>15001508</v>
      </c>
      <c r="D7" s="4">
        <v>0</v>
      </c>
      <c r="E7" s="4">
        <v>-7764</v>
      </c>
      <c r="F7" s="4">
        <v>0</v>
      </c>
      <c r="G7" s="21">
        <f>C7+D7+E7</f>
        <v>14993744</v>
      </c>
      <c r="H7" s="21"/>
    </row>
    <row r="8" spans="1:8" ht="10.5" customHeight="1" x14ac:dyDescent="0.3">
      <c r="A8" s="3" t="s">
        <v>5</v>
      </c>
      <c r="B8" s="3"/>
      <c r="C8" s="4">
        <v>525000</v>
      </c>
      <c r="D8" s="4">
        <v>0</v>
      </c>
      <c r="E8" s="4">
        <v>0</v>
      </c>
      <c r="F8" s="4">
        <v>0</v>
      </c>
      <c r="G8" s="21">
        <f t="shared" ref="G8:G55" si="0">C8+D8+E8</f>
        <v>525000</v>
      </c>
      <c r="H8" s="21"/>
    </row>
    <row r="9" spans="1:8" ht="10.5" customHeight="1" x14ac:dyDescent="0.25">
      <c r="A9" s="3" t="s">
        <v>6</v>
      </c>
      <c r="B9" s="3"/>
      <c r="C9" s="4">
        <v>360000</v>
      </c>
      <c r="D9" s="4">
        <v>0</v>
      </c>
      <c r="E9" s="4">
        <v>0</v>
      </c>
      <c r="F9" s="4">
        <v>0</v>
      </c>
      <c r="G9" s="21">
        <f t="shared" si="0"/>
        <v>360000</v>
      </c>
      <c r="H9" s="21"/>
    </row>
    <row r="10" spans="1:8" ht="10.5" customHeight="1" x14ac:dyDescent="0.25">
      <c r="A10" s="3" t="s">
        <v>7</v>
      </c>
      <c r="B10" s="3"/>
      <c r="C10" s="4">
        <v>0</v>
      </c>
      <c r="D10" s="4">
        <v>0</v>
      </c>
      <c r="E10" s="4">
        <v>0</v>
      </c>
      <c r="F10" s="4">
        <v>0</v>
      </c>
      <c r="G10" s="21">
        <f t="shared" si="0"/>
        <v>0</v>
      </c>
      <c r="H10" s="21"/>
    </row>
    <row r="11" spans="1:8" ht="10.5" customHeight="1" x14ac:dyDescent="0.25">
      <c r="A11" s="3" t="s">
        <v>8</v>
      </c>
      <c r="B11" s="3"/>
      <c r="C11" s="4">
        <v>200000</v>
      </c>
      <c r="D11" s="4">
        <v>0</v>
      </c>
      <c r="E11" s="4">
        <v>0</v>
      </c>
      <c r="F11" s="4">
        <v>0</v>
      </c>
      <c r="G11" s="21">
        <f t="shared" si="0"/>
        <v>200000</v>
      </c>
      <c r="H11" s="21"/>
    </row>
    <row r="12" spans="1:8" ht="10.5" customHeight="1" x14ac:dyDescent="0.25">
      <c r="A12" s="3" t="s">
        <v>9</v>
      </c>
      <c r="B12" s="3"/>
      <c r="C12" s="4">
        <v>0</v>
      </c>
      <c r="D12" s="4">
        <v>237798</v>
      </c>
      <c r="E12" s="4">
        <v>180457</v>
      </c>
      <c r="F12" s="4">
        <v>128269</v>
      </c>
      <c r="G12" s="21">
        <f>C12+D12+E12+F12</f>
        <v>546524</v>
      </c>
      <c r="H12" s="21"/>
    </row>
    <row r="13" spans="1:8" ht="10.5" customHeight="1" x14ac:dyDescent="0.25">
      <c r="A13" s="5" t="s">
        <v>9</v>
      </c>
      <c r="B13" s="5"/>
      <c r="C13" s="6">
        <f>SUM(C7:C12)</f>
        <v>16086508</v>
      </c>
      <c r="D13" s="6">
        <f t="shared" ref="D13:F13" si="1">SUM(D7:D12)</f>
        <v>237798</v>
      </c>
      <c r="E13" s="6">
        <f t="shared" si="1"/>
        <v>172693</v>
      </c>
      <c r="F13" s="6">
        <f t="shared" si="1"/>
        <v>128269</v>
      </c>
      <c r="G13" s="27">
        <f>C13+D13+E13+F13</f>
        <v>16625268</v>
      </c>
      <c r="H13" s="27"/>
    </row>
    <row r="14" spans="1:8" ht="10.5" customHeight="1" x14ac:dyDescent="0.25">
      <c r="A14" s="3" t="s">
        <v>10</v>
      </c>
      <c r="B14" s="3"/>
      <c r="C14" s="4">
        <v>3296568</v>
      </c>
      <c r="D14" s="3">
        <v>0</v>
      </c>
      <c r="E14" s="4">
        <v>0</v>
      </c>
      <c r="F14" s="4">
        <v>0</v>
      </c>
      <c r="G14" s="21">
        <f t="shared" si="0"/>
        <v>3296568</v>
      </c>
      <c r="H14" s="21"/>
    </row>
    <row r="15" spans="1:8" ht="10.5" customHeight="1" x14ac:dyDescent="0.25">
      <c r="A15" s="3" t="s">
        <v>11</v>
      </c>
      <c r="B15" s="3"/>
      <c r="C15" s="4">
        <v>480000</v>
      </c>
      <c r="D15" s="3">
        <v>0</v>
      </c>
      <c r="E15" s="4">
        <v>4000</v>
      </c>
      <c r="F15" s="4">
        <v>4200</v>
      </c>
      <c r="G15" s="21">
        <f>C15+D15+E15+F15</f>
        <v>488200</v>
      </c>
      <c r="H15" s="21"/>
    </row>
    <row r="16" spans="1:8" ht="10.5" customHeight="1" x14ac:dyDescent="0.25">
      <c r="A16" s="5" t="s">
        <v>12</v>
      </c>
      <c r="B16" s="5"/>
      <c r="C16" s="6">
        <f>SUM(C14:C15)</f>
        <v>3776568</v>
      </c>
      <c r="D16" s="6">
        <f t="shared" ref="D16:F16" si="2">SUM(D14:D15)</f>
        <v>0</v>
      </c>
      <c r="E16" s="6">
        <f t="shared" si="2"/>
        <v>4000</v>
      </c>
      <c r="F16" s="6">
        <f t="shared" si="2"/>
        <v>4200</v>
      </c>
      <c r="G16" s="27">
        <f>C16+D16+E16+F16</f>
        <v>3784768</v>
      </c>
      <c r="H16" s="27"/>
    </row>
    <row r="17" spans="1:8" ht="10.5" customHeight="1" x14ac:dyDescent="0.25">
      <c r="A17" s="2" t="s">
        <v>13</v>
      </c>
      <c r="B17" s="2"/>
      <c r="C17" s="7">
        <f>C13+C16</f>
        <v>19863076</v>
      </c>
      <c r="D17" s="7">
        <f t="shared" ref="D17:F17" si="3">D13+D16</f>
        <v>237798</v>
      </c>
      <c r="E17" s="7">
        <f t="shared" si="3"/>
        <v>176693</v>
      </c>
      <c r="F17" s="7">
        <f t="shared" si="3"/>
        <v>132469</v>
      </c>
      <c r="G17" s="22">
        <f>C17+D17+E17+F17</f>
        <v>20410036</v>
      </c>
      <c r="H17" s="22"/>
    </row>
    <row r="18" spans="1:8" ht="10.5" customHeight="1" x14ac:dyDescent="0.25">
      <c r="A18" s="2" t="s">
        <v>14</v>
      </c>
      <c r="B18" s="2"/>
      <c r="C18" s="7">
        <v>4128451</v>
      </c>
      <c r="D18" s="7">
        <v>52476</v>
      </c>
      <c r="E18" s="7">
        <v>48673</v>
      </c>
      <c r="F18" s="7">
        <v>22894</v>
      </c>
      <c r="G18" s="22">
        <f>C18+D18+E18+F18</f>
        <v>4252494</v>
      </c>
      <c r="H18" s="22"/>
    </row>
    <row r="19" spans="1:8" ht="10.5" customHeight="1" x14ac:dyDescent="0.25">
      <c r="A19" s="3" t="s">
        <v>15</v>
      </c>
      <c r="B19" s="3"/>
      <c r="C19" s="3">
        <v>0</v>
      </c>
      <c r="D19" s="4">
        <v>37932</v>
      </c>
      <c r="E19" s="4">
        <v>17419</v>
      </c>
      <c r="F19" s="4">
        <v>0</v>
      </c>
      <c r="G19" s="21">
        <f t="shared" si="0"/>
        <v>55351</v>
      </c>
      <c r="H19" s="21"/>
    </row>
    <row r="20" spans="1:8" ht="10.5" customHeight="1" x14ac:dyDescent="0.25">
      <c r="A20" s="3" t="s">
        <v>16</v>
      </c>
      <c r="B20" s="3"/>
      <c r="C20" s="4">
        <v>3459000</v>
      </c>
      <c r="D20" s="4">
        <v>0</v>
      </c>
      <c r="E20" s="4">
        <v>1082581</v>
      </c>
      <c r="F20" s="4">
        <v>2601821</v>
      </c>
      <c r="G20" s="21">
        <f>C20+D20+E20+F20</f>
        <v>7143402</v>
      </c>
      <c r="H20" s="21"/>
    </row>
    <row r="21" spans="1:8" ht="10.5" customHeight="1" x14ac:dyDescent="0.25">
      <c r="A21" s="3" t="s">
        <v>17</v>
      </c>
      <c r="B21" s="3"/>
      <c r="C21" s="3">
        <v>0</v>
      </c>
      <c r="D21" s="4">
        <v>0</v>
      </c>
      <c r="E21" s="4">
        <v>0</v>
      </c>
      <c r="F21" s="4">
        <v>0</v>
      </c>
      <c r="G21" s="21">
        <f t="shared" si="0"/>
        <v>0</v>
      </c>
      <c r="H21" s="21"/>
    </row>
    <row r="22" spans="1:8" ht="10.5" customHeight="1" x14ac:dyDescent="0.25">
      <c r="A22" s="5" t="s">
        <v>18</v>
      </c>
      <c r="B22" s="5"/>
      <c r="C22" s="6">
        <f>C19+C20+C21</f>
        <v>3459000</v>
      </c>
      <c r="D22" s="6">
        <f t="shared" ref="D22:F22" si="4">D19+D20+D21</f>
        <v>37932</v>
      </c>
      <c r="E22" s="6">
        <f t="shared" si="4"/>
        <v>1100000</v>
      </c>
      <c r="F22" s="6">
        <f t="shared" si="4"/>
        <v>2601821</v>
      </c>
      <c r="G22" s="27">
        <f>C22+D22+E22+F22</f>
        <v>7198753</v>
      </c>
      <c r="H22" s="27"/>
    </row>
    <row r="23" spans="1:8" ht="10.5" customHeight="1" x14ac:dyDescent="0.25">
      <c r="A23" s="3" t="s">
        <v>19</v>
      </c>
      <c r="B23" s="3"/>
      <c r="C23" s="4">
        <v>20000</v>
      </c>
      <c r="D23" s="4">
        <v>0</v>
      </c>
      <c r="E23" s="4">
        <v>0</v>
      </c>
      <c r="F23" s="4">
        <v>0</v>
      </c>
      <c r="G23" s="21">
        <f t="shared" si="0"/>
        <v>20000</v>
      </c>
      <c r="H23" s="21"/>
    </row>
    <row r="24" spans="1:8" ht="10.5" customHeight="1" x14ac:dyDescent="0.25">
      <c r="A24" s="3" t="s">
        <v>20</v>
      </c>
      <c r="B24" s="3"/>
      <c r="C24" s="4">
        <v>636000</v>
      </c>
      <c r="D24" s="4">
        <v>0</v>
      </c>
      <c r="E24" s="4">
        <v>0</v>
      </c>
      <c r="F24" s="4">
        <v>0</v>
      </c>
      <c r="G24" s="21">
        <f t="shared" si="0"/>
        <v>636000</v>
      </c>
      <c r="H24" s="21"/>
    </row>
    <row r="25" spans="1:8" ht="10.5" customHeight="1" x14ac:dyDescent="0.25">
      <c r="A25" s="5" t="s">
        <v>21</v>
      </c>
      <c r="B25" s="5"/>
      <c r="C25" s="6">
        <f>SUM(C23:C24)</f>
        <v>656000</v>
      </c>
      <c r="D25" s="6">
        <f t="shared" ref="D25:E25" si="5">SUM(D23:D24)</f>
        <v>0</v>
      </c>
      <c r="E25" s="6">
        <f t="shared" si="5"/>
        <v>0</v>
      </c>
      <c r="F25" s="6">
        <v>0</v>
      </c>
      <c r="G25" s="27">
        <f t="shared" si="0"/>
        <v>656000</v>
      </c>
      <c r="H25" s="27"/>
    </row>
    <row r="26" spans="1:8" ht="10.5" customHeight="1" x14ac:dyDescent="0.25">
      <c r="A26" s="3" t="s">
        <v>22</v>
      </c>
      <c r="B26" s="3"/>
      <c r="C26" s="4">
        <v>3500000</v>
      </c>
      <c r="D26" s="4">
        <v>0</v>
      </c>
      <c r="E26" s="4">
        <v>0</v>
      </c>
      <c r="F26" s="4">
        <v>1346400</v>
      </c>
      <c r="G26" s="21">
        <f>C26+D26+E26+F26</f>
        <v>4846400</v>
      </c>
      <c r="H26" s="21"/>
    </row>
    <row r="27" spans="1:8" ht="10.5" customHeight="1" x14ac:dyDescent="0.25">
      <c r="A27" s="3" t="s">
        <v>54</v>
      </c>
      <c r="B27" s="3"/>
      <c r="C27" s="3">
        <v>0</v>
      </c>
      <c r="D27" s="4">
        <v>0</v>
      </c>
      <c r="E27" s="4">
        <v>0</v>
      </c>
      <c r="F27" s="4">
        <v>0</v>
      </c>
      <c r="G27" s="21">
        <f t="shared" si="0"/>
        <v>0</v>
      </c>
      <c r="H27" s="21"/>
    </row>
    <row r="28" spans="1:8" ht="10.5" customHeight="1" x14ac:dyDescent="0.25">
      <c r="A28" s="3" t="s">
        <v>23</v>
      </c>
      <c r="B28" s="3"/>
      <c r="C28" s="4">
        <v>2000000</v>
      </c>
      <c r="D28" s="4">
        <v>0</v>
      </c>
      <c r="E28" s="4">
        <v>0</v>
      </c>
      <c r="F28" s="4">
        <v>0</v>
      </c>
      <c r="G28" s="21">
        <f t="shared" si="0"/>
        <v>2000000</v>
      </c>
      <c r="H28" s="21"/>
    </row>
    <row r="29" spans="1:8" ht="10.5" customHeight="1" x14ac:dyDescent="0.25">
      <c r="A29" s="3" t="s">
        <v>51</v>
      </c>
      <c r="B29" s="3"/>
      <c r="C29" s="4">
        <v>5000000</v>
      </c>
      <c r="D29" s="4">
        <v>1610000</v>
      </c>
      <c r="E29" s="4">
        <v>-200000</v>
      </c>
      <c r="F29" s="4">
        <v>0</v>
      </c>
      <c r="G29" s="21">
        <f t="shared" si="0"/>
        <v>6410000</v>
      </c>
      <c r="H29" s="21"/>
    </row>
    <row r="30" spans="1:8" ht="10.5" customHeight="1" x14ac:dyDescent="0.25">
      <c r="A30" s="3" t="s">
        <v>24</v>
      </c>
      <c r="B30" s="3"/>
      <c r="C30" s="4">
        <v>7690000</v>
      </c>
      <c r="D30" s="4">
        <v>-555000</v>
      </c>
      <c r="E30" s="4">
        <v>192837</v>
      </c>
      <c r="F30" s="4">
        <v>2416478</v>
      </c>
      <c r="G30" s="21">
        <f>C30+D30+E30+F30</f>
        <v>9744315</v>
      </c>
      <c r="H30" s="21"/>
    </row>
    <row r="31" spans="1:8" ht="10.5" customHeight="1" x14ac:dyDescent="0.25">
      <c r="A31" s="5" t="s">
        <v>25</v>
      </c>
      <c r="B31" s="5"/>
      <c r="C31" s="6">
        <f>SUM(C26:C30)</f>
        <v>18190000</v>
      </c>
      <c r="D31" s="6">
        <f t="shared" ref="D31:F31" si="6">SUM(D26:D30)</f>
        <v>1055000</v>
      </c>
      <c r="E31" s="6">
        <f t="shared" si="6"/>
        <v>-7163</v>
      </c>
      <c r="F31" s="6">
        <f t="shared" si="6"/>
        <v>3762878</v>
      </c>
      <c r="G31" s="27">
        <f>C31+D31+E31+F31</f>
        <v>23000715</v>
      </c>
      <c r="H31" s="27"/>
    </row>
    <row r="32" spans="1:8" ht="10.5" customHeight="1" x14ac:dyDescent="0.25">
      <c r="A32" s="5" t="s">
        <v>26</v>
      </c>
      <c r="B32" s="5"/>
      <c r="C32" s="5">
        <v>0</v>
      </c>
      <c r="D32" s="6">
        <v>0</v>
      </c>
      <c r="E32" s="5">
        <v>0</v>
      </c>
      <c r="F32" s="5"/>
      <c r="G32" s="27">
        <f t="shared" si="0"/>
        <v>0</v>
      </c>
      <c r="H32" s="27"/>
    </row>
    <row r="33" spans="1:8" ht="10.5" customHeight="1" x14ac:dyDescent="0.25">
      <c r="A33" s="3" t="s">
        <v>27</v>
      </c>
      <c r="B33" s="3"/>
      <c r="C33" s="4">
        <v>15816000</v>
      </c>
      <c r="D33" s="4">
        <v>-2027740</v>
      </c>
      <c r="E33" s="4">
        <v>1995000</v>
      </c>
      <c r="F33" s="4">
        <v>-5032714</v>
      </c>
      <c r="G33" s="21">
        <f>C33+D33+E33+F33</f>
        <v>10750546</v>
      </c>
      <c r="H33" s="21"/>
    </row>
    <row r="34" spans="1:8" ht="10.5" customHeight="1" x14ac:dyDescent="0.25">
      <c r="A34" s="5" t="s">
        <v>28</v>
      </c>
      <c r="B34" s="5"/>
      <c r="C34" s="6">
        <f>C33</f>
        <v>15816000</v>
      </c>
      <c r="D34" s="6">
        <f t="shared" ref="D34:F34" si="7">D33</f>
        <v>-2027740</v>
      </c>
      <c r="E34" s="6">
        <f t="shared" si="7"/>
        <v>1995000</v>
      </c>
      <c r="F34" s="6">
        <f t="shared" si="7"/>
        <v>-5032714</v>
      </c>
      <c r="G34" s="27">
        <f>C34+D34+E34+F34</f>
        <v>10750546</v>
      </c>
      <c r="H34" s="27"/>
    </row>
    <row r="35" spans="1:8" ht="10.5" customHeight="1" x14ac:dyDescent="0.25">
      <c r="A35" s="2" t="s">
        <v>29</v>
      </c>
      <c r="B35" s="2"/>
      <c r="C35" s="7">
        <f>C22+C25+C31+C34</f>
        <v>38121000</v>
      </c>
      <c r="D35" s="7">
        <f t="shared" ref="D35:F35" si="8">D22+D25+D31+D34</f>
        <v>-934808</v>
      </c>
      <c r="E35" s="7">
        <f t="shared" si="8"/>
        <v>3087837</v>
      </c>
      <c r="F35" s="7">
        <f t="shared" si="8"/>
        <v>1331985</v>
      </c>
      <c r="G35" s="22">
        <f>C35+D35+E35+F35</f>
        <v>41606014</v>
      </c>
      <c r="H35" s="22"/>
    </row>
    <row r="36" spans="1:8" ht="10.5" customHeight="1" x14ac:dyDescent="0.25">
      <c r="A36" s="3" t="s">
        <v>55</v>
      </c>
      <c r="B36" s="3"/>
      <c r="C36" s="3">
        <v>0</v>
      </c>
      <c r="D36" s="3">
        <v>0</v>
      </c>
      <c r="E36" s="3">
        <v>0</v>
      </c>
      <c r="F36" s="3">
        <v>0</v>
      </c>
      <c r="G36" s="21">
        <f t="shared" si="0"/>
        <v>0</v>
      </c>
      <c r="H36" s="21"/>
    </row>
    <row r="37" spans="1:8" ht="10.5" customHeight="1" x14ac:dyDescent="0.25">
      <c r="A37" s="3" t="s">
        <v>56</v>
      </c>
      <c r="B37" s="3"/>
      <c r="C37" s="3">
        <v>0</v>
      </c>
      <c r="D37" s="3">
        <v>0</v>
      </c>
      <c r="E37" s="3">
        <v>0</v>
      </c>
      <c r="F37" s="3">
        <v>0</v>
      </c>
      <c r="G37" s="21">
        <f t="shared" si="0"/>
        <v>0</v>
      </c>
      <c r="H37" s="21"/>
    </row>
    <row r="38" spans="1:8" ht="10.5" customHeight="1" x14ac:dyDescent="0.25">
      <c r="A38" s="3" t="s">
        <v>30</v>
      </c>
      <c r="B38" s="3"/>
      <c r="C38" s="3">
        <v>0</v>
      </c>
      <c r="D38" s="3">
        <v>0</v>
      </c>
      <c r="E38" s="3">
        <v>0</v>
      </c>
      <c r="F38" s="3">
        <v>0</v>
      </c>
      <c r="G38" s="21">
        <f t="shared" si="0"/>
        <v>0</v>
      </c>
      <c r="H38" s="21"/>
    </row>
    <row r="39" spans="1:8" ht="10.5" customHeight="1" x14ac:dyDescent="0.25">
      <c r="A39" s="3" t="s">
        <v>53</v>
      </c>
      <c r="B39" s="3"/>
      <c r="C39" s="4">
        <v>2100000</v>
      </c>
      <c r="D39" s="3">
        <v>0</v>
      </c>
      <c r="E39" s="3">
        <v>600000</v>
      </c>
      <c r="F39" s="4">
        <v>1053020</v>
      </c>
      <c r="G39" s="21">
        <f>C39+D39+E39+F39</f>
        <v>3753020</v>
      </c>
      <c r="H39" s="21"/>
    </row>
    <row r="40" spans="1:8" ht="10.5" customHeight="1" x14ac:dyDescent="0.25">
      <c r="A40" s="2" t="s">
        <v>31</v>
      </c>
      <c r="B40" s="2"/>
      <c r="C40" s="7">
        <f>C36+C37+C38+C39</f>
        <v>2100000</v>
      </c>
      <c r="D40" s="7">
        <f>D36+D37+D38+D39</f>
        <v>0</v>
      </c>
      <c r="E40" s="7">
        <f>E36+E37+E38+E39</f>
        <v>600000</v>
      </c>
      <c r="F40" s="7">
        <f>F36+F37+F38+F39</f>
        <v>1053020</v>
      </c>
      <c r="G40" s="22">
        <f>C40+D40+E40+F40</f>
        <v>3753020</v>
      </c>
      <c r="H40" s="22"/>
    </row>
    <row r="41" spans="1:8" ht="10.5" customHeight="1" x14ac:dyDescent="0.25">
      <c r="A41" s="3" t="s">
        <v>32</v>
      </c>
      <c r="B41" s="3"/>
      <c r="C41" s="3">
        <v>60000</v>
      </c>
      <c r="D41" s="3">
        <v>0</v>
      </c>
      <c r="E41" s="3">
        <v>0</v>
      </c>
      <c r="F41" s="10">
        <v>625000</v>
      </c>
      <c r="G41" s="21">
        <f>C41+D41+E41+F41</f>
        <v>685000</v>
      </c>
      <c r="H41" s="21"/>
    </row>
    <row r="42" spans="1:8" ht="10.5" customHeight="1" x14ac:dyDescent="0.25">
      <c r="A42" s="3" t="s">
        <v>33</v>
      </c>
      <c r="B42" s="3"/>
      <c r="C42" s="4">
        <v>1000000</v>
      </c>
      <c r="D42" s="3">
        <v>0</v>
      </c>
      <c r="E42" s="3">
        <v>0</v>
      </c>
      <c r="F42" s="10">
        <v>-20000</v>
      </c>
      <c r="G42" s="21">
        <f>C42+D42+E42+F42</f>
        <v>980000</v>
      </c>
      <c r="H42" s="21"/>
    </row>
    <row r="43" spans="1:8" ht="10.5" customHeight="1" x14ac:dyDescent="0.25">
      <c r="A43" s="11" t="s">
        <v>65</v>
      </c>
      <c r="B43" s="12"/>
      <c r="C43" s="4">
        <v>0</v>
      </c>
      <c r="D43" s="3">
        <v>0</v>
      </c>
      <c r="E43" s="3">
        <v>0</v>
      </c>
      <c r="F43" s="10">
        <v>9058642</v>
      </c>
      <c r="G43" s="13">
        <v>9058642</v>
      </c>
      <c r="H43" s="14"/>
    </row>
    <row r="44" spans="1:8" ht="10.5" customHeight="1" x14ac:dyDescent="0.25">
      <c r="A44" s="2" t="s">
        <v>34</v>
      </c>
      <c r="B44" s="2"/>
      <c r="C44" s="7">
        <f>C41+C42+C43</f>
        <v>1060000</v>
      </c>
      <c r="D44" s="7">
        <f t="shared" ref="D44:F44" si="9">D41+D42+D43</f>
        <v>0</v>
      </c>
      <c r="E44" s="7">
        <f t="shared" si="9"/>
        <v>0</v>
      </c>
      <c r="F44" s="7">
        <f t="shared" si="9"/>
        <v>9663642</v>
      </c>
      <c r="G44" s="22">
        <f>C44+D44+E44+F44</f>
        <v>10723642</v>
      </c>
      <c r="H44" s="22"/>
    </row>
    <row r="45" spans="1:8" ht="10.5" customHeight="1" x14ac:dyDescent="0.25">
      <c r="A45" s="3" t="s">
        <v>35</v>
      </c>
      <c r="B45" s="3"/>
      <c r="C45" s="3">
        <v>0</v>
      </c>
      <c r="D45" s="3">
        <v>0</v>
      </c>
      <c r="E45" s="3">
        <v>0</v>
      </c>
      <c r="F45" s="3">
        <v>0</v>
      </c>
      <c r="G45" s="21">
        <f t="shared" si="0"/>
        <v>0</v>
      </c>
      <c r="H45" s="21"/>
    </row>
    <row r="46" spans="1:8" ht="10.5" customHeight="1" x14ac:dyDescent="0.25">
      <c r="A46" s="3" t="s">
        <v>36</v>
      </c>
      <c r="B46" s="3"/>
      <c r="C46" s="4">
        <v>800000</v>
      </c>
      <c r="D46" s="4">
        <v>0</v>
      </c>
      <c r="E46" s="4">
        <v>0</v>
      </c>
      <c r="F46" s="4">
        <v>0</v>
      </c>
      <c r="G46" s="21">
        <f t="shared" si="0"/>
        <v>800000</v>
      </c>
      <c r="H46" s="21"/>
    </row>
    <row r="47" spans="1:8" ht="10.5" customHeight="1" x14ac:dyDescent="0.25">
      <c r="A47" s="3" t="s">
        <v>37</v>
      </c>
      <c r="B47" s="3"/>
      <c r="C47" s="4">
        <v>10300000</v>
      </c>
      <c r="D47" s="3">
        <v>0</v>
      </c>
      <c r="E47" s="3">
        <v>0</v>
      </c>
      <c r="F47" s="3">
        <v>0</v>
      </c>
      <c r="G47" s="21">
        <f t="shared" si="0"/>
        <v>10300000</v>
      </c>
      <c r="H47" s="21"/>
    </row>
    <row r="48" spans="1:8" ht="10.5" customHeight="1" x14ac:dyDescent="0.25">
      <c r="A48" s="26" t="s">
        <v>59</v>
      </c>
      <c r="B48" s="26"/>
      <c r="C48" s="4"/>
      <c r="D48" s="4">
        <v>1140122</v>
      </c>
      <c r="E48" s="3">
        <v>5000</v>
      </c>
      <c r="F48" s="3">
        <v>25112</v>
      </c>
      <c r="G48" s="21">
        <f>C48+D48+E48+F48</f>
        <v>1170234</v>
      </c>
      <c r="H48" s="21"/>
    </row>
    <row r="49" spans="1:8" ht="10.5" customHeight="1" x14ac:dyDescent="0.25">
      <c r="A49" s="15" t="s">
        <v>38</v>
      </c>
      <c r="B49" s="16"/>
      <c r="C49" s="7">
        <f>SUM(C45:C48)</f>
        <v>11100000</v>
      </c>
      <c r="D49" s="7">
        <f t="shared" ref="D49:F49" si="10">SUM(D45:D48)</f>
        <v>1140122</v>
      </c>
      <c r="E49" s="7">
        <f t="shared" si="10"/>
        <v>5000</v>
      </c>
      <c r="F49" s="7">
        <f t="shared" si="10"/>
        <v>25112</v>
      </c>
      <c r="G49" s="22">
        <f>C49+D49+E49+F49</f>
        <v>12270234</v>
      </c>
      <c r="H49" s="22"/>
    </row>
    <row r="50" spans="1:8" ht="10.5" customHeight="1" x14ac:dyDescent="0.25">
      <c r="A50" s="3" t="s">
        <v>66</v>
      </c>
      <c r="B50" s="3"/>
      <c r="C50" s="4">
        <v>20272000</v>
      </c>
      <c r="D50" s="4">
        <v>10269983</v>
      </c>
      <c r="E50" s="4">
        <v>0</v>
      </c>
      <c r="F50" s="4">
        <v>1397730</v>
      </c>
      <c r="G50" s="21">
        <f>C50+D50+E50+F50</f>
        <v>31939713</v>
      </c>
      <c r="H50" s="21"/>
    </row>
    <row r="51" spans="1:8" ht="10.5" customHeight="1" x14ac:dyDescent="0.25">
      <c r="A51" s="3" t="s">
        <v>60</v>
      </c>
      <c r="B51" s="3"/>
      <c r="C51" s="3">
        <v>0</v>
      </c>
      <c r="D51" s="4">
        <v>2743420</v>
      </c>
      <c r="E51" s="4">
        <v>0</v>
      </c>
      <c r="F51" s="4">
        <v>280000</v>
      </c>
      <c r="G51" s="21">
        <f>C51+D51+E51+F51</f>
        <v>3023420</v>
      </c>
      <c r="H51" s="21"/>
    </row>
    <row r="52" spans="1:8" ht="10.5" customHeight="1" x14ac:dyDescent="0.25">
      <c r="A52" s="15" t="s">
        <v>39</v>
      </c>
      <c r="B52" s="16"/>
      <c r="C52" s="7">
        <f>SUM(C50:C51)</f>
        <v>20272000</v>
      </c>
      <c r="D52" s="7">
        <f t="shared" ref="D52:F52" si="11">SUM(D50:D51)</f>
        <v>13013403</v>
      </c>
      <c r="E52" s="7">
        <f t="shared" si="11"/>
        <v>0</v>
      </c>
      <c r="F52" s="7">
        <f t="shared" si="11"/>
        <v>1677730</v>
      </c>
      <c r="G52" s="22">
        <f>C52+D52+E52+F52</f>
        <v>34963133</v>
      </c>
      <c r="H52" s="22"/>
    </row>
    <row r="53" spans="1:8" ht="10.5" customHeight="1" x14ac:dyDescent="0.25">
      <c r="A53" s="2" t="s">
        <v>40</v>
      </c>
      <c r="B53" s="2"/>
      <c r="C53" s="2">
        <v>0</v>
      </c>
      <c r="D53" s="2">
        <v>0</v>
      </c>
      <c r="E53" s="2">
        <v>0</v>
      </c>
      <c r="F53" s="2">
        <v>0</v>
      </c>
      <c r="G53" s="22">
        <f t="shared" si="0"/>
        <v>0</v>
      </c>
      <c r="H53" s="22"/>
    </row>
    <row r="54" spans="1:8" ht="10.5" customHeight="1" x14ac:dyDescent="0.25">
      <c r="A54" s="2" t="s">
        <v>41</v>
      </c>
      <c r="B54" s="2"/>
      <c r="C54" s="2">
        <v>0</v>
      </c>
      <c r="D54" s="2">
        <v>0</v>
      </c>
      <c r="E54" s="2">
        <v>0</v>
      </c>
      <c r="F54" s="2">
        <v>0</v>
      </c>
      <c r="G54" s="22">
        <f t="shared" si="0"/>
        <v>0</v>
      </c>
      <c r="H54" s="22"/>
    </row>
    <row r="55" spans="1:8" ht="10.5" customHeight="1" x14ac:dyDescent="0.25">
      <c r="A55" s="2" t="s">
        <v>42</v>
      </c>
      <c r="B55" s="2"/>
      <c r="C55" s="2">
        <v>0</v>
      </c>
      <c r="D55" s="2">
        <v>0</v>
      </c>
      <c r="E55" s="2">
        <v>0</v>
      </c>
      <c r="F55" s="2">
        <v>0</v>
      </c>
      <c r="G55" s="22">
        <f t="shared" si="0"/>
        <v>0</v>
      </c>
      <c r="H55" s="22"/>
    </row>
    <row r="56" spans="1:8" ht="10.5" customHeight="1" x14ac:dyDescent="0.25">
      <c r="A56" s="2" t="s">
        <v>43</v>
      </c>
      <c r="B56" s="2"/>
      <c r="C56" s="7">
        <f>C17+C35+C40+C44+C49+C52+C53+C54+C55+C18</f>
        <v>96644527</v>
      </c>
      <c r="D56" s="7">
        <f>D17+D35+D40+D44+D49+D52+D53+D54+D55+D18</f>
        <v>13508991</v>
      </c>
      <c r="E56" s="7">
        <f>E17+E35+E40+E44+E49+E52+E53+E54+E55+E18</f>
        <v>3918203</v>
      </c>
      <c r="F56" s="7">
        <f>F17+F35+F40+F44+F49+F52+F53+F54+F55+F18</f>
        <v>13906852</v>
      </c>
      <c r="G56" s="22">
        <f>C56+D56+E56+F56</f>
        <v>127978573</v>
      </c>
      <c r="H56" s="22"/>
    </row>
    <row r="57" spans="1:8" ht="10.5" customHeight="1" x14ac:dyDescent="0.25">
      <c r="A57" s="8"/>
      <c r="B57" s="8"/>
      <c r="C57" s="8"/>
      <c r="D57" s="8"/>
      <c r="E57" s="8"/>
      <c r="F57" s="8"/>
      <c r="G57" s="20"/>
      <c r="H57" s="20"/>
    </row>
    <row r="58" spans="1:8" ht="10.5" customHeight="1" x14ac:dyDescent="0.25">
      <c r="A58" s="5" t="s">
        <v>44</v>
      </c>
      <c r="B58" s="5"/>
      <c r="C58" s="5">
        <v>0</v>
      </c>
      <c r="D58" s="5">
        <v>0</v>
      </c>
      <c r="E58" s="5">
        <v>0</v>
      </c>
      <c r="F58" s="5">
        <v>0</v>
      </c>
      <c r="G58" s="22">
        <f>C58+D58+E58</f>
        <v>0</v>
      </c>
      <c r="H58" s="22"/>
    </row>
    <row r="59" spans="1:8" ht="10.5" customHeight="1" x14ac:dyDescent="0.25">
      <c r="A59" s="5" t="s">
        <v>45</v>
      </c>
      <c r="B59" s="5"/>
      <c r="C59" s="5">
        <v>0</v>
      </c>
      <c r="D59" s="5">
        <v>0</v>
      </c>
      <c r="E59" s="5">
        <v>0</v>
      </c>
      <c r="F59" s="5">
        <v>0</v>
      </c>
      <c r="G59" s="22">
        <f t="shared" ref="G59:G63" si="12">C59+D59+E59</f>
        <v>0</v>
      </c>
      <c r="H59" s="22"/>
    </row>
    <row r="60" spans="1:8" ht="10.5" customHeight="1" x14ac:dyDescent="0.25">
      <c r="A60" s="26" t="s">
        <v>61</v>
      </c>
      <c r="B60" s="26"/>
      <c r="C60" s="3">
        <v>0</v>
      </c>
      <c r="D60" s="3">
        <v>375758</v>
      </c>
      <c r="E60" s="3">
        <v>0</v>
      </c>
      <c r="F60" s="3"/>
      <c r="G60" s="21">
        <f t="shared" si="12"/>
        <v>375758</v>
      </c>
      <c r="H60" s="21"/>
    </row>
    <row r="61" spans="1:8" ht="10.5" customHeight="1" x14ac:dyDescent="0.25">
      <c r="A61" s="3" t="s">
        <v>46</v>
      </c>
      <c r="B61" s="5"/>
      <c r="C61" s="4">
        <v>12555352</v>
      </c>
      <c r="D61" s="3">
        <v>0</v>
      </c>
      <c r="E61" s="3">
        <v>1189406</v>
      </c>
      <c r="F61" s="4">
        <v>552539</v>
      </c>
      <c r="G61" s="21">
        <f>C61+D61+E61+F61</f>
        <v>14297297</v>
      </c>
      <c r="H61" s="21"/>
    </row>
    <row r="62" spans="1:8" ht="10.5" customHeight="1" x14ac:dyDescent="0.25">
      <c r="A62" s="5" t="s">
        <v>47</v>
      </c>
      <c r="B62" s="5"/>
      <c r="C62" s="6">
        <f>C60+C61</f>
        <v>12555352</v>
      </c>
      <c r="D62" s="6">
        <f t="shared" ref="D62:F62" si="13">D60+D61</f>
        <v>375758</v>
      </c>
      <c r="E62" s="6">
        <f t="shared" si="13"/>
        <v>1189406</v>
      </c>
      <c r="F62" s="6">
        <f t="shared" si="13"/>
        <v>552539</v>
      </c>
      <c r="G62" s="22">
        <f>C62+D62+E62+F62</f>
        <v>14673055</v>
      </c>
      <c r="H62" s="22"/>
    </row>
    <row r="63" spans="1:8" ht="10.5" customHeight="1" x14ac:dyDescent="0.25">
      <c r="A63" s="5" t="s">
        <v>48</v>
      </c>
      <c r="B63" s="2"/>
      <c r="C63" s="5">
        <v>0</v>
      </c>
      <c r="D63" s="2"/>
      <c r="E63" s="2"/>
      <c r="F63" s="2"/>
      <c r="G63" s="22">
        <f t="shared" si="12"/>
        <v>0</v>
      </c>
      <c r="H63" s="22"/>
    </row>
    <row r="64" spans="1:8" ht="10.5" customHeight="1" x14ac:dyDescent="0.25">
      <c r="A64" s="2" t="s">
        <v>49</v>
      </c>
      <c r="B64" s="3"/>
      <c r="C64" s="7">
        <f>C58+C59+C62+C63</f>
        <v>12555352</v>
      </c>
      <c r="D64" s="7">
        <f t="shared" ref="D64:F64" si="14">D58+D59+D62+D63</f>
        <v>375758</v>
      </c>
      <c r="E64" s="7">
        <f t="shared" si="14"/>
        <v>1189406</v>
      </c>
      <c r="F64" s="7">
        <f t="shared" si="14"/>
        <v>552539</v>
      </c>
      <c r="G64" s="22">
        <f>C64+D64+E64+F64</f>
        <v>14673055</v>
      </c>
      <c r="H64" s="22"/>
    </row>
    <row r="65" spans="1:8" ht="10.5" customHeight="1" x14ac:dyDescent="0.25">
      <c r="A65" s="8"/>
      <c r="B65" s="8"/>
      <c r="C65" s="8"/>
      <c r="D65" s="8"/>
      <c r="E65" s="8"/>
      <c r="F65" s="8"/>
      <c r="G65" s="20"/>
      <c r="H65" s="25"/>
    </row>
    <row r="66" spans="1:8" ht="10.5" customHeight="1" x14ac:dyDescent="0.25">
      <c r="A66" s="19" t="s">
        <v>50</v>
      </c>
      <c r="B66" s="19"/>
      <c r="C66" s="7">
        <f>C56+C64</f>
        <v>109199879</v>
      </c>
      <c r="D66" s="7">
        <f t="shared" ref="D66:F66" si="15">D56+D64</f>
        <v>13884749</v>
      </c>
      <c r="E66" s="7">
        <f t="shared" si="15"/>
        <v>5107609</v>
      </c>
      <c r="F66" s="7">
        <f t="shared" si="15"/>
        <v>14459391</v>
      </c>
      <c r="G66" s="17">
        <f>C66+D66+E66+F66</f>
        <v>142651628</v>
      </c>
      <c r="H66" s="18"/>
    </row>
  </sheetData>
  <mergeCells count="73">
    <mergeCell ref="G18:H18"/>
    <mergeCell ref="G6:H6"/>
    <mergeCell ref="G7:H7"/>
    <mergeCell ref="G8:H8"/>
    <mergeCell ref="G12:H12"/>
    <mergeCell ref="G13:H13"/>
    <mergeCell ref="G15:H15"/>
    <mergeCell ref="G16:H16"/>
    <mergeCell ref="G17:H17"/>
    <mergeCell ref="G14:H14"/>
    <mergeCell ref="G9:H9"/>
    <mergeCell ref="G10:H10"/>
    <mergeCell ref="G11:H11"/>
    <mergeCell ref="G21:H21"/>
    <mergeCell ref="G22:H22"/>
    <mergeCell ref="G23:H23"/>
    <mergeCell ref="G19:H19"/>
    <mergeCell ref="G20:H20"/>
    <mergeCell ref="G27:H27"/>
    <mergeCell ref="G28:H28"/>
    <mergeCell ref="G29:H29"/>
    <mergeCell ref="G24:H24"/>
    <mergeCell ref="G25:H25"/>
    <mergeCell ref="G26:H26"/>
    <mergeCell ref="G33:H33"/>
    <mergeCell ref="G34:H34"/>
    <mergeCell ref="G35:H35"/>
    <mergeCell ref="G30:H30"/>
    <mergeCell ref="G31:H31"/>
    <mergeCell ref="G32:H32"/>
    <mergeCell ref="G40:H40"/>
    <mergeCell ref="G41:H41"/>
    <mergeCell ref="G42:H42"/>
    <mergeCell ref="G37:H37"/>
    <mergeCell ref="G38:H38"/>
    <mergeCell ref="G39:H39"/>
    <mergeCell ref="A6:B6"/>
    <mergeCell ref="G64:H64"/>
    <mergeCell ref="G65:H65"/>
    <mergeCell ref="G36:H36"/>
    <mergeCell ref="A48:B48"/>
    <mergeCell ref="A60:B60"/>
    <mergeCell ref="G48:H48"/>
    <mergeCell ref="G61:H61"/>
    <mergeCell ref="G62:H62"/>
    <mergeCell ref="G63:H63"/>
    <mergeCell ref="G58:H58"/>
    <mergeCell ref="G59:H59"/>
    <mergeCell ref="G60:H60"/>
    <mergeCell ref="G54:H54"/>
    <mergeCell ref="G55:H55"/>
    <mergeCell ref="G56:H56"/>
    <mergeCell ref="A1:H1"/>
    <mergeCell ref="A2:H2"/>
    <mergeCell ref="A3:H3"/>
    <mergeCell ref="A4:H4"/>
    <mergeCell ref="A5:H5"/>
    <mergeCell ref="A43:B43"/>
    <mergeCell ref="G43:H43"/>
    <mergeCell ref="A49:B49"/>
    <mergeCell ref="A52:B52"/>
    <mergeCell ref="G66:H66"/>
    <mergeCell ref="A66:B66"/>
    <mergeCell ref="G57:H57"/>
    <mergeCell ref="G51:H51"/>
    <mergeCell ref="G52:H52"/>
    <mergeCell ref="G53:H53"/>
    <mergeCell ref="G47:H47"/>
    <mergeCell ref="G49:H49"/>
    <mergeCell ref="G50:H50"/>
    <mergeCell ref="G44:H44"/>
    <mergeCell ref="G45:H45"/>
    <mergeCell ref="G46:H46"/>
  </mergeCell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2017-06-13T12:42:57Z</dcterms:modified>
</cp:coreProperties>
</file>