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</sheets>
  <definedNames>
    <definedName name="_xlnm.Print_Area" localSheetId="0">'1.'!$A$1:$I$35</definedName>
    <definedName name="_xlnm.Print_Area" localSheetId="8">'7.'!$A$1:$E$70</definedName>
    <definedName name="_xlnm.Print_Area" localSheetId="9">'8.'!$A$1:$E$23</definedName>
  </definedNames>
  <calcPr fullCalcOnLoad="1"/>
</workbook>
</file>

<file path=xl/sharedStrings.xml><?xml version="1.0" encoding="utf-8"?>
<sst xmlns="http://schemas.openxmlformats.org/spreadsheetml/2006/main" count="578" uniqueCount="356">
  <si>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</si>
  <si>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</si>
  <si>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</si>
  <si>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</si>
  <si>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</si>
  <si>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</si>
  <si>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</si>
  <si>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</si>
  <si>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</si>
  <si>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</si>
  <si>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</si>
  <si>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</si>
  <si>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</si>
  <si>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</si>
  <si>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</si>
  <si>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</si>
  <si>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</si>
  <si>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</si>
  <si>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</si>
  <si>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</si>
  <si>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</si>
  <si>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</si>
  <si>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</si>
  <si>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</si>
  <si>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</si>
  <si>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</si>
  <si>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</si>
  <si>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</si>
  <si>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</si>
  <si>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</si>
  <si>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</si>
  <si>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</si>
  <si>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</si>
  <si>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</si>
  <si>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</si>
  <si>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</si>
  <si>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</si>
  <si>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</si>
  <si>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</si>
  <si>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</si>
  <si>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</si>
  <si>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</si>
  <si>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</si>
  <si>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</si>
  <si>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</si>
  <si>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</si>
  <si>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</si>
  <si>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</si>
  <si>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</si>
  <si>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</si>
  <si>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</si>
  <si>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</si>
  <si>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</si>
  <si>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</si>
  <si>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</si>
  <si>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</si>
  <si>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</si>
  <si>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</si>
  <si>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</si>
  <si>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</si>
  <si>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</si>
  <si>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</si>
  <si>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</si>
  <si>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</si>
  <si>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</si>
  <si>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</si>
  <si>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</si>
  <si>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</si>
  <si>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</si>
  <si>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</si>
  <si>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</si>
  <si>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</si>
  <si>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</si>
  <si>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</si>
  <si>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</si>
  <si>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</si>
  <si>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</si>
  <si>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</si>
  <si>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</si>
  <si>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</si>
  <si>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</si>
  <si>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</si>
  <si>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</si>
  <si>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</si>
  <si>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</si>
  <si>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</si>
  <si>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</si>
  <si>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</si>
  <si>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Eredeti előirányzat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</si>
  <si>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</si>
  <si>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</si>
  <si>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</si>
  <si>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</si>
  <si>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</si>
  <si>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</si>
  <si>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</si>
  <si>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</si>
  <si>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</si>
  <si>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</si>
  <si>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</si>
  <si>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</si>
  <si>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</si>
  <si>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</si>
  <si>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</si>
  <si>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</si>
  <si>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</si>
  <si>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</si>
  <si>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</si>
  <si>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</si>
  <si>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</si>
  <si>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</si>
  <si>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</si>
  <si>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</si>
  <si>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</si>
  <si>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</si>
  <si>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</si>
  <si>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</si>
  <si>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</si>
  <si>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</si>
  <si>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</si>
  <si>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</si>
  <si>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</si>
  <si>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</si>
  <si>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</si>
  <si>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</si>
  <si>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</si>
  <si>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</si>
  <si>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</si>
  <si>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</si>
  <si>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</si>
  <si>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</si>
  <si>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</si>
  <si>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</si>
  <si>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</si>
  <si>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</si>
  <si>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</si>
  <si>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</si>
  <si>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</si>
  <si>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</si>
  <si>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</si>
  <si>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</si>
  <si>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Foglalkoztatással, munkanélküliséggel kapcs.ellátások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</si>
  <si>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</si>
  <si>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</si>
  <si>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</si>
  <si>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</si>
  <si>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</si>
  <si>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</si>
  <si>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</si>
  <si>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</si>
  <si>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</si>
  <si>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</si>
  <si>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</si>
  <si>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</si>
  <si>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</si>
  <si>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</si>
  <si>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</si>
  <si>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</si>
  <si>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</si>
  <si>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</si>
  <si>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</si>
  <si>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</si>
  <si>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</si>
  <si>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</si>
  <si>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</si>
  <si>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</si>
  <si>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</si>
  <si>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</si>
  <si>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</si>
  <si>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</si>
  <si>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</si>
  <si>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</si>
  <si>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</si>
  <si>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</si>
  <si>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</si>
  <si>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</si>
  <si>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</si>
  <si>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</si>
  <si>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</si>
  <si>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</si>
  <si>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</si>
  <si>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</si>
  <si>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</si>
  <si>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</si>
  <si>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</si>
  <si>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</si>
  <si>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</si>
  <si>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</si>
  <si>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</si>
  <si>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</si>
  <si>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</si>
  <si>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</si>
  <si>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</si>
  <si>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</si>
  <si>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</si>
  <si>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</si>
  <si>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</si>
  <si>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</si>
  <si>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</si>
  <si>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</si>
  <si>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</si>
  <si>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</si>
  <si>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</si>
  <si>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</si>
  <si>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</si>
  <si>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</si>
  <si>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</si>
  <si>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</si>
  <si>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</si>
  <si>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</si>
  <si>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</si>
  <si>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</si>
  <si>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</si>
  <si>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</si>
  <si>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</si>
  <si>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</si>
  <si>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</si>
  <si>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Ingatlanok felújítása</t>
  </si>
  <si>
    <t>FELÚJÍTÁS ÖSSZESEN:</t>
  </si>
  <si>
    <t>6.sz.melléklet</t>
  </si>
  <si>
    <t>Felújítási célú ÁFA</t>
  </si>
  <si>
    <t>Felújítás megnevezése</t>
  </si>
  <si>
    <t>7.sz.melléklet</t>
  </si>
  <si>
    <t>8.sz.melléklet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</si>
  <si>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</si>
  <si>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</si>
  <si>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</si>
  <si>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</si>
  <si>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</si>
  <si>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</si>
  <si>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</si>
  <si>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</si>
  <si>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</si>
  <si>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</si>
  <si>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Rendezvények</t>
  </si>
  <si>
    <t>ÖNKORMÁNYZAT:</t>
  </si>
  <si>
    <t>HIVATAL:</t>
  </si>
  <si>
    <t>Informatikai eszközök beszerzése</t>
  </si>
  <si>
    <t xml:space="preserve"> - Magánszemélyek kommunális adója</t>
  </si>
  <si>
    <t xml:space="preserve"> - Reklám- és propaganda kiadások</t>
  </si>
  <si>
    <t xml:space="preserve"> - 2015.évi állami támogatás visszafizetése</t>
  </si>
  <si>
    <t xml:space="preserve"> -Nemzetiségi Önkorményzatnak átadott pée.</t>
  </si>
  <si>
    <t xml:space="preserve"> - Egyházak támogatása</t>
  </si>
  <si>
    <t xml:space="preserve"> - Vállalkozások támogatása</t>
  </si>
  <si>
    <t>JETA pályázat önerő - tanulmányterv</t>
  </si>
  <si>
    <t>JETA pályázat önerő - temető felújítása</t>
  </si>
  <si>
    <t>2017. évi előirányzat</t>
  </si>
  <si>
    <t>Immateriális javak beszerzése</t>
  </si>
  <si>
    <t>rendezési terv módosítása</t>
  </si>
  <si>
    <t>Agro-Harta épületének bontási munkái</t>
  </si>
  <si>
    <t>Bajcsy.u.7.sz.ingatlan megvásárlása</t>
  </si>
  <si>
    <t>Templom u. 61.sz. ingatlan megvásárlása</t>
  </si>
  <si>
    <t>Gázcsere-telep megvásárlása</t>
  </si>
  <si>
    <t>Nagykékesi ingatlan megvásárlása</t>
  </si>
  <si>
    <t>Duna-sziget földvásárlás</t>
  </si>
  <si>
    <t>Életfa</t>
  </si>
  <si>
    <t>Kossuth utcai parkoló bővítése</t>
  </si>
  <si>
    <t>Játszótér kialakítás, bővítés</t>
  </si>
  <si>
    <t>Víztorony elbontása</t>
  </si>
  <si>
    <t>Védőnő - szívhanghallgató, látásvizsgáló</t>
  </si>
  <si>
    <t>Védőnő - csecsemőmérleg</t>
  </si>
  <si>
    <t>Karbantartók - fúrógép, szerszámok</t>
  </si>
  <si>
    <t>Művelődési Ház - mosógép, ruhaszárító</t>
  </si>
  <si>
    <t>Tűzvédelem - légzésvédelmi készülék (4 db)</t>
  </si>
  <si>
    <t>ÁFA</t>
  </si>
  <si>
    <t>nyomtató</t>
  </si>
  <si>
    <t>Vadkamera</t>
  </si>
  <si>
    <t>Vis maior pályázat - Múzeum</t>
  </si>
  <si>
    <t>Művelődési Ház udvar felújítása</t>
  </si>
  <si>
    <t>Egyéb tárgyi eszközök felújítása</t>
  </si>
  <si>
    <t>Csapadékvíz átemelő építés</t>
  </si>
  <si>
    <t>Szövőszék felújítása</t>
  </si>
  <si>
    <t>Harta Nagyközség Önkormányzata</t>
  </si>
  <si>
    <t>F</t>
  </si>
  <si>
    <t>Államigazgatási feladatok</t>
  </si>
  <si>
    <t xml:space="preserve"> - Vis maior pályázat támogatása</t>
  </si>
  <si>
    <t xml:space="preserve"> - Működési célú költségvetési és kieg. támogatások</t>
  </si>
  <si>
    <t xml:space="preserve"> - Nyári diákmunka támogatása</t>
  </si>
  <si>
    <t xml:space="preserve"> - ASP csatlakozás pályázat támogatása</t>
  </si>
  <si>
    <t xml:space="preserve"> - JETA Ravatalozó felújítás pályázat támogatása</t>
  </si>
  <si>
    <t xml:space="preserve"> - TOP-Szoc.Alapszolg.Központ pályázat támogatása</t>
  </si>
  <si>
    <t xml:space="preserve"> - Egyéb felhalm. célú támogatások áht. kívülre</t>
  </si>
  <si>
    <t xml:space="preserve"> - 2016.évi állami támogatás visszafizetése</t>
  </si>
  <si>
    <t xml:space="preserve"> - Egyéb felhalm. célú támogatások áht. belülre</t>
  </si>
  <si>
    <t xml:space="preserve"> -Családsegítő Társulásnak átadott pée.</t>
  </si>
  <si>
    <r>
      <t xml:space="preserve">Harta Nagyközség Önkormányzata 2017.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</si>
  <si>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Harta Nagyközség Önkormányzata 2017. évben tervezett tartalékai</t>
  </si>
  <si>
    <t>2017. évi eredeti előirányzat</t>
  </si>
  <si>
    <t>Közfoglalkoztatás - fűkasza</t>
  </si>
  <si>
    <t>Közfoglalkoztatás - faaprítógép</t>
  </si>
  <si>
    <t>Közfoglalkoztatás - traktor</t>
  </si>
  <si>
    <t>Közfoglalkoztatás - pótkocsi</t>
  </si>
  <si>
    <t>Közfoglalkoztatás - kisértékű eszközök</t>
  </si>
  <si>
    <t>ASP pályázat - számítástechnikai rendszer kialakítása</t>
  </si>
  <si>
    <t>ASP pályázat - fénymásoló</t>
  </si>
  <si>
    <t>ASP pályázat - rack szekrény</t>
  </si>
  <si>
    <t>Telekvásárlás (927/68.hrsz)</t>
  </si>
  <si>
    <t>Ingatlanvásárlás, szakértői díj - Dunapart</t>
  </si>
  <si>
    <t>Ingatlanrész vásárlás (Templom u. 48.)</t>
  </si>
  <si>
    <t>Szociális alapszolgáltatási Központ TOP pályázat - építés</t>
  </si>
  <si>
    <t>Emléktáblák</t>
  </si>
  <si>
    <t>Konyhai felszerelés</t>
  </si>
  <si>
    <t>Kávéfőző</t>
  </si>
  <si>
    <t>Légvár</t>
  </si>
  <si>
    <t>Kerékpártartók</t>
  </si>
  <si>
    <t>Számítógép (rendőrőrs)</t>
  </si>
  <si>
    <t>Mezőgazdasági közfoglalkoztatási épület felújítása</t>
  </si>
  <si>
    <t>Vízelvezető árkok felújítása</t>
  </si>
  <si>
    <t>JETA pályázat - ravatalozó felújítása</t>
  </si>
  <si>
    <t>2017. évi mód.II.</t>
  </si>
  <si>
    <t>G</t>
  </si>
  <si>
    <t>H</t>
  </si>
  <si>
    <t>Mód. II.</t>
  </si>
  <si>
    <t xml:space="preserve">E </t>
  </si>
  <si>
    <t>TOP-Energetikai fejlesztés eszközbeszerzés</t>
  </si>
  <si>
    <t>2017 . évi költségvetése kiadásainak előirányzat módosítása</t>
  </si>
  <si>
    <t>2017. évi költségvetése bevételeinek előirányzat módosítása</t>
  </si>
  <si>
    <t>2017. évi költségvetése kiadásainak előirányzat módosítása</t>
  </si>
  <si>
    <t xml:space="preserve"> - Gyermekvédelmi támogatása</t>
  </si>
  <si>
    <t xml:space="preserve"> - TOP-Szoc.Központ pályázat támogatása</t>
  </si>
  <si>
    <t xml:space="preserve"> - TOP-Energetikai fejlesztés pályázat támogatása</t>
  </si>
  <si>
    <t>Készletértékesítés</t>
  </si>
  <si>
    <t>Biztosító által fizetett kártérítés</t>
  </si>
  <si>
    <t xml:space="preserve"> - TOP-Energetikai fejl. pályázat támogatása</t>
  </si>
  <si>
    <t xml:space="preserve"> - Szennyvíztisztító telep felújítása-pályázat támogatása</t>
  </si>
  <si>
    <t>3.7</t>
  </si>
  <si>
    <t>3.8</t>
  </si>
  <si>
    <t>TOP-Szoc.Központ pályázat 2018.évi ütem</t>
  </si>
  <si>
    <t>TOP Energetikai fejl.pályázat 2018.évi ütem</t>
  </si>
  <si>
    <t>Kossuth u. 59-61 telekvásárlás</t>
  </si>
  <si>
    <t>Szennyvíztisztító-telep építése</t>
  </si>
  <si>
    <t>Defibrillátor</t>
  </si>
  <si>
    <t>TOP Energetikai fejlesztés 2017. évi ütem</t>
  </si>
  <si>
    <t>Harta Nagyközség Önkormányzata 2017. évi felújítási kiadásainak előirányzat módosítása</t>
  </si>
  <si>
    <t>Harta Nagyközség Önkormányzata 2017. évi beruházási kiadásainak előirányzat módosítása</t>
  </si>
  <si>
    <t>Mód. III.</t>
  </si>
  <si>
    <t>Mód. III. előirányzat megbontása</t>
  </si>
  <si>
    <t>Államháztartáson belüli megelőlegezés</t>
  </si>
  <si>
    <t>Családi támogatások</t>
  </si>
  <si>
    <t xml:space="preserve"> -Bursa Hungarica Ösztöndíjpályázat</t>
  </si>
  <si>
    <t>Faluház szigetelés</t>
  </si>
  <si>
    <t>ASP pályázat 2018. évi ütem</t>
  </si>
  <si>
    <t>Óvoda előkert térkövezés</t>
  </si>
  <si>
    <t>2017. évi mód.III.</t>
  </si>
  <si>
    <t>V. Államháztartáson belüli megelőlegezés</t>
  </si>
  <si>
    <t>arculati kézikönyv</t>
  </si>
  <si>
    <t>Parkolók (Bajcsy u., Kékesi u., Templom u.)</t>
  </si>
  <si>
    <t>vadkamera</t>
  </si>
  <si>
    <t>ASP rendszer eszközök</t>
  </si>
  <si>
    <t>videorendszer szővőszék</t>
  </si>
  <si>
    <t>rendőrségi számítógép</t>
  </si>
  <si>
    <t>kamerarendszer</t>
  </si>
  <si>
    <t>nyomtató háziorvos</t>
  </si>
  <si>
    <t>szkenner</t>
  </si>
  <si>
    <t>porszívó</t>
  </si>
  <si>
    <t>ravatalozó székek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</si>
</sst>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82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i/>
      <sz val="9"/>
      <name val="Arial CE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sz val="11"/>
      <name val="Times New Roman CE"/>
      <family val="0"/>
    </font>
    <font>
      <b/>
      <u val="single"/>
      <sz val="12"/>
      <name val="Times New Roman CE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14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5" fillId="25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7" borderId="7" applyNumberFormat="0" applyFont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 vertical="center" wrapText="1" readingOrder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164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9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2"/>
      <protection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3" xfId="56" applyFont="1" applyFill="1" applyBorder="1" applyAlignment="1" applyProtection="1">
      <alignment horizontal="center" vertical="center" wrapText="1" readingOrder="1"/>
      <protection/>
    </xf>
    <xf numFmtId="0" fontId="4" fillId="0" borderId="24" xfId="56" applyFont="1" applyFill="1" applyBorder="1" applyAlignment="1" applyProtection="1">
      <alignment horizontal="center" vertical="center" wrapText="1" readingOrder="1"/>
      <protection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6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5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27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9" fontId="1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10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0" xfId="0" applyFont="1" applyAlignment="1">
      <alignment/>
    </xf>
    <xf numFmtId="3" fontId="28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textRotation="90"/>
    </xf>
    <xf numFmtId="0" fontId="30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>
      <alignment horizontal="center" vertical="center" textRotation="90" wrapText="1"/>
    </xf>
    <xf numFmtId="164" fontId="2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NumberFormat="1" applyFont="1" applyFill="1" applyAlignment="1">
      <alignment horizontal="center" vertical="center" wrapText="1"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 applyProtection="1">
      <alignment horizontal="right" vertical="center" wrapText="1"/>
      <protection/>
    </xf>
    <xf numFmtId="164" fontId="37" fillId="0" borderId="0" xfId="0" applyNumberFormat="1" applyFont="1" applyFill="1" applyAlignment="1">
      <alignment vertical="center" wrapText="1"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center" vertical="center" wrapText="1"/>
      <protection/>
    </xf>
    <xf numFmtId="164" fontId="2" fillId="0" borderId="39" xfId="0" applyNumberFormat="1" applyFont="1" applyFill="1" applyBorder="1" applyAlignment="1" applyProtection="1">
      <alignment horizontal="center" vertical="center" wrapText="1"/>
      <protection/>
    </xf>
    <xf numFmtId="164" fontId="2" fillId="0" borderId="40" xfId="0" applyNumberFormat="1" applyFont="1" applyFill="1" applyBorder="1" applyAlignment="1" applyProtection="1">
      <alignment horizontal="center" vertical="center" wrapText="1"/>
      <protection/>
    </xf>
    <xf numFmtId="164" fontId="2" fillId="0" borderId="41" xfId="0" applyNumberFormat="1" applyFont="1" applyFill="1" applyBorder="1" applyAlignment="1" applyProtection="1">
      <alignment horizontal="center" vertical="center" wrapText="1"/>
      <protection/>
    </xf>
    <xf numFmtId="164" fontId="2" fillId="0" borderId="42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 applyProtection="1">
      <alignment horizontal="center" vertical="center" textRotation="90"/>
      <protection locked="0"/>
    </xf>
    <xf numFmtId="0" fontId="24" fillId="0" borderId="10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164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5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1" fillId="0" borderId="43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center" vertical="center" wrapText="1"/>
      <protection/>
    </xf>
    <xf numFmtId="164" fontId="1" fillId="0" borderId="44" xfId="0" applyNumberFormat="1" applyFont="1" applyFill="1" applyBorder="1" applyAlignment="1" applyProtection="1">
      <alignment horizontal="center" vertical="center" wrapText="1"/>
      <protection/>
    </xf>
    <xf numFmtId="164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7" xfId="0" applyFont="1" applyBorder="1" applyAlignment="1">
      <alignment horizontal="right" vertical="top"/>
    </xf>
    <xf numFmtId="164" fontId="6" fillId="0" borderId="45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3" fontId="24" fillId="0" borderId="29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30" fillId="0" borderId="29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/>
    </xf>
    <xf numFmtId="0" fontId="36" fillId="0" borderId="12" xfId="0" applyFont="1" applyBorder="1" applyAlignment="1">
      <alignment horizontal="center"/>
    </xf>
    <xf numFmtId="3" fontId="35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>
      <alignment horizontal="left" vertical="center" wrapText="1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8" xfId="0" applyNumberFormat="1" applyFont="1" applyFill="1" applyBorder="1" applyAlignment="1" applyProtection="1">
      <alignment horizontal="right" vertical="center" wrapText="1"/>
      <protection/>
    </xf>
    <xf numFmtId="0" fontId="42" fillId="0" borderId="27" xfId="0" applyFont="1" applyBorder="1" applyAlignment="1">
      <alignment horizontal="right" vertical="center" wrapText="1"/>
    </xf>
    <xf numFmtId="164" fontId="43" fillId="0" borderId="46" xfId="0" applyNumberFormat="1" applyFont="1" applyBorder="1" applyAlignment="1">
      <alignment horizontal="right" vertical="center" wrapText="1"/>
    </xf>
    <xf numFmtId="3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7" xfId="0" applyNumberFormat="1" applyFont="1" applyFill="1" applyBorder="1" applyAlignment="1" applyProtection="1">
      <alignment horizontal="center" vertical="center" wrapText="1"/>
      <protection/>
    </xf>
    <xf numFmtId="164" fontId="2" fillId="0" borderId="48" xfId="0" applyNumberFormat="1" applyFont="1" applyFill="1" applyBorder="1" applyAlignment="1" applyProtection="1">
      <alignment horizontal="center" vertical="center" wrapText="1"/>
      <protection/>
    </xf>
    <xf numFmtId="3" fontId="1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9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43" fillId="0" borderId="43" xfId="0" applyNumberFormat="1" applyFont="1" applyBorder="1" applyAlignment="1">
      <alignment horizontal="right" vertical="center" wrapText="1"/>
    </xf>
    <xf numFmtId="164" fontId="1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/>
      <protection/>
    </xf>
    <xf numFmtId="3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35" fillId="0" borderId="12" xfId="0" applyNumberFormat="1" applyFont="1" applyBorder="1" applyAlignment="1">
      <alignment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40" fillId="0" borderId="51" xfId="0" applyNumberFormat="1" applyFont="1" applyFill="1" applyBorder="1" applyAlignment="1" applyProtection="1">
      <alignment horizontal="left" vertical="center" wrapText="1"/>
      <protection/>
    </xf>
    <xf numFmtId="0" fontId="11" fillId="0" borderId="52" xfId="0" applyFont="1" applyBorder="1" applyAlignment="1">
      <alignment horizontal="left" vertical="center" wrapText="1"/>
    </xf>
    <xf numFmtId="3" fontId="0" fillId="0" borderId="29" xfId="0" applyNumberFormat="1" applyBorder="1" applyAlignment="1">
      <alignment vertical="center" wrapText="1"/>
    </xf>
    <xf numFmtId="164" fontId="1" fillId="0" borderId="53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43" fillId="0" borderId="54" xfId="0" applyNumberFormat="1" applyFont="1" applyBorder="1" applyAlignment="1">
      <alignment horizontal="right" vertical="center" wrapText="1"/>
    </xf>
    <xf numFmtId="164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/>
    </xf>
    <xf numFmtId="3" fontId="1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6" xfId="0" applyNumberFormat="1" applyFont="1" applyFill="1" applyBorder="1" applyAlignment="1" applyProtection="1">
      <alignment horizontal="right" vertical="center" wrapText="1"/>
      <protection/>
    </xf>
    <xf numFmtId="3" fontId="4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0" borderId="55" xfId="0" applyFont="1" applyBorder="1" applyAlignment="1">
      <alignment vertical="center" textRotation="90"/>
    </xf>
    <xf numFmtId="0" fontId="13" fillId="0" borderId="14" xfId="0" applyFont="1" applyBorder="1" applyAlignment="1">
      <alignment vertical="center" textRotation="90"/>
    </xf>
    <xf numFmtId="0" fontId="19" fillId="0" borderId="5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8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0" fillId="0" borderId="29" xfId="0" applyFont="1" applyBorder="1" applyAlignment="1">
      <alignment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4" fillId="0" borderId="29" xfId="0" applyFont="1" applyBorder="1" applyAlignment="1">
      <alignment horizontal="right" vertical="center" wrapText="1"/>
    </xf>
    <xf numFmtId="0" fontId="34" fillId="0" borderId="29" xfId="0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B1">
      <selection activeCell="H10" sqref="H10:I10"/>
    </sheetView>
  </sheetViews>
  <sheetFormatPr defaultColWidth="9.140625" defaultRowHeight="15"/>
  <cols>
    <col min="2" max="2" width="48.00390625" style="0" customWidth="1"/>
    <col min="3" max="4" width="15.28125" style="0" customWidth="1"/>
    <col min="5" max="5" width="14.57421875" style="12" customWidth="1"/>
    <col min="6" max="6" width="43.00390625" style="10" customWidth="1"/>
    <col min="7" max="9" width="13.140625" style="10" customWidth="1"/>
  </cols>
  <sheetData>
    <row r="1" spans="1:9" ht="13.5" customHeight="1">
      <c r="A1" s="213" t="s">
        <v>285</v>
      </c>
      <c r="B1" s="213"/>
      <c r="C1" s="213"/>
      <c r="D1" s="213"/>
      <c r="E1" s="213"/>
      <c r="F1" s="213"/>
      <c r="G1" s="213"/>
      <c r="H1" s="213"/>
      <c r="I1" s="213"/>
    </row>
    <row r="2" spans="1:9" ht="18" customHeight="1" thickBot="1">
      <c r="A2" s="1" t="s">
        <v>0</v>
      </c>
      <c r="B2" s="1"/>
      <c r="C2" s="1"/>
      <c r="D2" s="1"/>
      <c r="E2" s="13" t="s">
        <v>33</v>
      </c>
      <c r="F2" s="20" t="s">
        <v>3</v>
      </c>
      <c r="G2" s="20"/>
      <c r="H2" s="20"/>
      <c r="I2" s="11" t="s">
        <v>107</v>
      </c>
    </row>
    <row r="3" spans="1:9" ht="22.5" customHeight="1">
      <c r="A3" s="22" t="s">
        <v>1</v>
      </c>
      <c r="B3" s="7" t="s">
        <v>2</v>
      </c>
      <c r="C3" s="21" t="s">
        <v>246</v>
      </c>
      <c r="D3" s="21" t="s">
        <v>309</v>
      </c>
      <c r="E3" s="21" t="s">
        <v>343</v>
      </c>
      <c r="F3" s="7" t="s">
        <v>4</v>
      </c>
      <c r="G3" s="44" t="s">
        <v>246</v>
      </c>
      <c r="H3" s="21" t="s">
        <v>309</v>
      </c>
      <c r="I3" s="21" t="s">
        <v>343</v>
      </c>
    </row>
    <row r="4" spans="1:9" ht="11.25" customHeight="1">
      <c r="A4" s="15"/>
      <c r="B4" s="16" t="s">
        <v>6</v>
      </c>
      <c r="C4" s="17" t="s">
        <v>7</v>
      </c>
      <c r="D4" s="17" t="s">
        <v>8</v>
      </c>
      <c r="E4" s="16" t="s">
        <v>9</v>
      </c>
      <c r="F4" s="45" t="s">
        <v>106</v>
      </c>
      <c r="G4" s="45" t="s">
        <v>273</v>
      </c>
      <c r="H4" s="45" t="s">
        <v>310</v>
      </c>
      <c r="I4" s="45" t="s">
        <v>311</v>
      </c>
    </row>
    <row r="5" spans="1:9" ht="15" customHeight="1">
      <c r="A5" s="23" t="s">
        <v>74</v>
      </c>
      <c r="B5" s="6" t="s">
        <v>34</v>
      </c>
      <c r="C5" s="26">
        <f>SUM(C6+C7)</f>
        <v>192455</v>
      </c>
      <c r="D5" s="26">
        <f>SUM(D6+D7)</f>
        <v>271687</v>
      </c>
      <c r="E5" s="26">
        <f>SUM(E6+E7)</f>
        <v>273236</v>
      </c>
      <c r="F5" s="6" t="s">
        <v>10</v>
      </c>
      <c r="G5" s="46">
        <v>107700</v>
      </c>
      <c r="H5" s="46">
        <v>162199</v>
      </c>
      <c r="I5" s="46">
        <v>163278</v>
      </c>
    </row>
    <row r="6" spans="1:9" ht="15" customHeight="1">
      <c r="A6" s="23" t="s">
        <v>20</v>
      </c>
      <c r="B6" s="2" t="s">
        <v>35</v>
      </c>
      <c r="C6" s="26">
        <v>150637</v>
      </c>
      <c r="D6" s="26">
        <v>163531</v>
      </c>
      <c r="E6" s="26">
        <v>165080</v>
      </c>
      <c r="F6" s="6" t="s">
        <v>45</v>
      </c>
      <c r="G6" s="46">
        <v>23050</v>
      </c>
      <c r="H6" s="46">
        <v>30631</v>
      </c>
      <c r="I6" s="46">
        <v>31187</v>
      </c>
    </row>
    <row r="7" spans="1:9" ht="15" customHeight="1">
      <c r="A7" s="23" t="s">
        <v>21</v>
      </c>
      <c r="B7" s="2" t="s">
        <v>36</v>
      </c>
      <c r="C7" s="26">
        <v>41818</v>
      </c>
      <c r="D7" s="26">
        <v>108156</v>
      </c>
      <c r="E7" s="26">
        <v>108156</v>
      </c>
      <c r="F7" s="6" t="s">
        <v>11</v>
      </c>
      <c r="G7" s="46">
        <v>57776</v>
      </c>
      <c r="H7" s="46">
        <v>82939</v>
      </c>
      <c r="I7" s="46">
        <v>87812</v>
      </c>
    </row>
    <row r="8" spans="1:9" s="31" customFormat="1" ht="13.5" customHeight="1">
      <c r="A8" s="23" t="s">
        <v>22</v>
      </c>
      <c r="B8" s="6" t="s">
        <v>37</v>
      </c>
      <c r="C8" s="149">
        <v>3500</v>
      </c>
      <c r="D8" s="149">
        <v>405127</v>
      </c>
      <c r="E8" s="149">
        <v>405127</v>
      </c>
      <c r="F8" s="6" t="s">
        <v>12</v>
      </c>
      <c r="G8" s="46">
        <v>18975</v>
      </c>
      <c r="H8" s="46">
        <v>16342</v>
      </c>
      <c r="I8" s="46">
        <v>15142</v>
      </c>
    </row>
    <row r="9" spans="1:9" ht="12.75" customHeight="1">
      <c r="A9" s="23" t="s">
        <v>23</v>
      </c>
      <c r="B9" s="6" t="s">
        <v>38</v>
      </c>
      <c r="C9" s="26">
        <f>SUM(C10:C12)</f>
        <v>110235</v>
      </c>
      <c r="D9" s="26">
        <f>SUM(D10:D12)</f>
        <v>112613</v>
      </c>
      <c r="E9" s="26">
        <f>SUM(E10:E12)</f>
        <v>126138</v>
      </c>
      <c r="F9" s="6" t="s">
        <v>46</v>
      </c>
      <c r="G9" s="46">
        <f>SUM(G10:G13)</f>
        <v>113562</v>
      </c>
      <c r="H9" s="46">
        <f>SUM(H10:H13)</f>
        <v>246734</v>
      </c>
      <c r="I9" s="46">
        <f>SUM(I10:I13)</f>
        <v>254239</v>
      </c>
    </row>
    <row r="10" spans="1:9" ht="12" customHeight="1">
      <c r="A10" s="23" t="s">
        <v>24</v>
      </c>
      <c r="B10" s="2" t="s">
        <v>39</v>
      </c>
      <c r="C10" s="25">
        <v>19500</v>
      </c>
      <c r="D10" s="25">
        <v>21500</v>
      </c>
      <c r="E10" s="25">
        <v>22500</v>
      </c>
      <c r="F10" s="2" t="s">
        <v>47</v>
      </c>
      <c r="G10" s="47">
        <v>834</v>
      </c>
      <c r="H10" s="210">
        <v>1201</v>
      </c>
      <c r="I10" s="210">
        <v>1201</v>
      </c>
    </row>
    <row r="11" spans="1:9" ht="12" customHeight="1">
      <c r="A11" s="23" t="s">
        <v>25</v>
      </c>
      <c r="B11" s="2" t="s">
        <v>110</v>
      </c>
      <c r="C11" s="25">
        <v>90450</v>
      </c>
      <c r="D11" s="25">
        <v>90498</v>
      </c>
      <c r="E11" s="25">
        <v>103048</v>
      </c>
      <c r="F11" s="2" t="s">
        <v>48</v>
      </c>
      <c r="G11" s="46">
        <v>64823</v>
      </c>
      <c r="H11" s="46">
        <v>70082</v>
      </c>
      <c r="I11" s="46">
        <v>70893</v>
      </c>
    </row>
    <row r="12" spans="1:9" ht="12.75" customHeight="1">
      <c r="A12" s="23" t="s">
        <v>26</v>
      </c>
      <c r="B12" s="2" t="s">
        <v>40</v>
      </c>
      <c r="C12" s="25">
        <v>285</v>
      </c>
      <c r="D12" s="25">
        <v>615</v>
      </c>
      <c r="E12" s="25">
        <v>590</v>
      </c>
      <c r="F12" s="2" t="s">
        <v>49</v>
      </c>
      <c r="G12" s="48">
        <v>11000</v>
      </c>
      <c r="H12" s="48">
        <v>14070</v>
      </c>
      <c r="I12" s="48">
        <v>14070</v>
      </c>
    </row>
    <row r="13" spans="1:9" ht="14.25" customHeight="1">
      <c r="A13" s="23" t="s">
        <v>27</v>
      </c>
      <c r="B13" s="6" t="s">
        <v>41</v>
      </c>
      <c r="C13" s="26">
        <v>15106</v>
      </c>
      <c r="D13" s="26">
        <v>16398</v>
      </c>
      <c r="E13" s="26">
        <v>17283</v>
      </c>
      <c r="F13" s="2" t="s">
        <v>50</v>
      </c>
      <c r="G13" s="48">
        <v>36905</v>
      </c>
      <c r="H13" s="48">
        <v>161381</v>
      </c>
      <c r="I13" s="48">
        <v>168075</v>
      </c>
    </row>
    <row r="14" spans="1:9" ht="13.5" customHeight="1">
      <c r="A14" s="23" t="s">
        <v>28</v>
      </c>
      <c r="B14" s="6" t="s">
        <v>42</v>
      </c>
      <c r="C14" s="32">
        <v>0</v>
      </c>
      <c r="D14" s="29">
        <v>6121</v>
      </c>
      <c r="E14" s="29">
        <v>6121</v>
      </c>
      <c r="F14" s="6" t="s">
        <v>51</v>
      </c>
      <c r="G14" s="49">
        <v>32284</v>
      </c>
      <c r="H14" s="49">
        <v>285868</v>
      </c>
      <c r="I14" s="49">
        <v>287131</v>
      </c>
    </row>
    <row r="15" spans="1:9" ht="14.25" customHeight="1">
      <c r="A15" s="23" t="s">
        <v>29</v>
      </c>
      <c r="B15" s="6" t="s">
        <v>43</v>
      </c>
      <c r="C15" s="32">
        <v>0</v>
      </c>
      <c r="D15" s="32">
        <v>0</v>
      </c>
      <c r="E15" s="32">
        <v>0</v>
      </c>
      <c r="F15" s="6" t="s">
        <v>52</v>
      </c>
      <c r="G15" s="49">
        <v>7216</v>
      </c>
      <c r="H15" s="49">
        <v>55106</v>
      </c>
      <c r="I15" s="49">
        <v>56989</v>
      </c>
    </row>
    <row r="16" spans="1:9" ht="13.5" customHeight="1">
      <c r="A16" s="23" t="s">
        <v>5</v>
      </c>
      <c r="B16" s="6" t="s">
        <v>44</v>
      </c>
      <c r="C16" s="29">
        <v>0</v>
      </c>
      <c r="D16" s="29">
        <v>29996</v>
      </c>
      <c r="E16" s="29">
        <v>29996</v>
      </c>
      <c r="F16" s="6" t="s">
        <v>58</v>
      </c>
      <c r="G16" s="46">
        <f>SUM(G17+G18)</f>
        <v>2282</v>
      </c>
      <c r="H16" s="46">
        <f>SUM(H17+H18)</f>
        <v>3672</v>
      </c>
      <c r="I16" s="46">
        <f>SUM(I17+I18)</f>
        <v>3672</v>
      </c>
    </row>
    <row r="17" spans="1:9" ht="13.5" customHeight="1">
      <c r="A17" s="23" t="s">
        <v>30</v>
      </c>
      <c r="B17" s="2"/>
      <c r="C17" s="25"/>
      <c r="D17" s="25"/>
      <c r="E17" s="25"/>
      <c r="F17" s="2" t="s">
        <v>53</v>
      </c>
      <c r="G17" s="47">
        <v>0</v>
      </c>
      <c r="H17" s="47">
        <v>0</v>
      </c>
      <c r="I17" s="47">
        <v>0</v>
      </c>
    </row>
    <row r="18" spans="1:9" ht="13.5" customHeight="1">
      <c r="A18" s="23" t="s">
        <v>31</v>
      </c>
      <c r="B18" s="2"/>
      <c r="C18" s="25"/>
      <c r="D18" s="25"/>
      <c r="E18" s="25"/>
      <c r="F18" s="2" t="s">
        <v>54</v>
      </c>
      <c r="G18" s="48">
        <v>2282</v>
      </c>
      <c r="H18" s="48">
        <v>3672</v>
      </c>
      <c r="I18" s="48">
        <v>3672</v>
      </c>
    </row>
    <row r="19" spans="1:9" ht="12.75" customHeight="1">
      <c r="A19" s="23" t="s">
        <v>32</v>
      </c>
      <c r="B19" s="18" t="s">
        <v>55</v>
      </c>
      <c r="C19" s="24">
        <f>SUM(C5+C9+C13+C15)</f>
        <v>317796</v>
      </c>
      <c r="D19" s="24">
        <f>SUM(D5+D9+D13+D15)</f>
        <v>400698</v>
      </c>
      <c r="E19" s="24">
        <f>SUM(E5+E9+E13+E15)</f>
        <v>416657</v>
      </c>
      <c r="F19" s="18" t="s">
        <v>57</v>
      </c>
      <c r="G19" s="50">
        <f>SUM(G5:G9)</f>
        <v>321063</v>
      </c>
      <c r="H19" s="50">
        <f>SUM(H5:H9)</f>
        <v>538845</v>
      </c>
      <c r="I19" s="50">
        <f>SUM(I5:I9)</f>
        <v>551658</v>
      </c>
    </row>
    <row r="20" spans="1:9" ht="13.5" customHeight="1">
      <c r="A20" s="23" t="s">
        <v>75</v>
      </c>
      <c r="B20" s="18" t="s">
        <v>56</v>
      </c>
      <c r="C20" s="24">
        <f>SUM(C8+C14+C16)</f>
        <v>3500</v>
      </c>
      <c r="D20" s="24">
        <f>SUM(D8+D14+D16)</f>
        <v>441244</v>
      </c>
      <c r="E20" s="24">
        <f>SUM(E8+E14+E16)</f>
        <v>441244</v>
      </c>
      <c r="F20" s="18" t="s">
        <v>59</v>
      </c>
      <c r="G20" s="50">
        <f>SUM(G14:G16)</f>
        <v>41782</v>
      </c>
      <c r="H20" s="50">
        <f>SUM(H14:H16)</f>
        <v>344646</v>
      </c>
      <c r="I20" s="50">
        <f>SUM(I14:I16)</f>
        <v>347792</v>
      </c>
    </row>
    <row r="21" spans="1:9" s="36" customFormat="1" ht="12.75" customHeight="1">
      <c r="A21" s="33">
        <v>17</v>
      </c>
      <c r="B21" s="34" t="s">
        <v>60</v>
      </c>
      <c r="C21" s="35">
        <f>SUM(C19+C20)</f>
        <v>321296</v>
      </c>
      <c r="D21" s="35">
        <f>SUM(D19+D20)</f>
        <v>841942</v>
      </c>
      <c r="E21" s="35">
        <f>SUM(E19+E20)</f>
        <v>857901</v>
      </c>
      <c r="F21" s="34" t="s">
        <v>61</v>
      </c>
      <c r="G21" s="51">
        <f>SUM(G19+G20)</f>
        <v>362845</v>
      </c>
      <c r="H21" s="51">
        <f>SUM(H19+H20)</f>
        <v>883491</v>
      </c>
      <c r="I21" s="51">
        <f>SUM(I19+I20)</f>
        <v>899450</v>
      </c>
    </row>
    <row r="22" spans="1:9" ht="14.25" customHeight="1">
      <c r="A22" s="23" t="s">
        <v>76</v>
      </c>
      <c r="B22" s="8"/>
      <c r="C22" s="27"/>
      <c r="D22" s="27"/>
      <c r="E22" s="27"/>
      <c r="F22" s="9" t="s">
        <v>13</v>
      </c>
      <c r="G22" s="49">
        <v>6020</v>
      </c>
      <c r="H22" s="49">
        <v>6020</v>
      </c>
      <c r="I22" s="49">
        <v>12461</v>
      </c>
    </row>
    <row r="23" spans="1:9" ht="13.5" customHeight="1">
      <c r="A23" s="23" t="s">
        <v>77</v>
      </c>
      <c r="B23" s="3"/>
      <c r="C23" s="26"/>
      <c r="D23" s="26"/>
      <c r="E23" s="26"/>
      <c r="F23" s="4" t="s">
        <v>14</v>
      </c>
      <c r="G23" s="52">
        <v>0</v>
      </c>
      <c r="H23" s="52">
        <v>0</v>
      </c>
      <c r="I23" s="52">
        <v>0</v>
      </c>
    </row>
    <row r="24" spans="1:9" ht="13.5" customHeight="1">
      <c r="A24" s="23" t="s">
        <v>78</v>
      </c>
      <c r="B24" s="3"/>
      <c r="C24" s="26"/>
      <c r="D24" s="26"/>
      <c r="E24" s="26"/>
      <c r="F24" s="34" t="s">
        <v>15</v>
      </c>
      <c r="G24" s="150">
        <f>SUM(G22:G23)</f>
        <v>6020</v>
      </c>
      <c r="H24" s="150">
        <f>SUM(H22:H23)</f>
        <v>6020</v>
      </c>
      <c r="I24" s="150">
        <f>SUM(I22:I23)</f>
        <v>12461</v>
      </c>
    </row>
    <row r="25" spans="1:9" ht="20.25" customHeight="1">
      <c r="A25" s="23" t="s">
        <v>79</v>
      </c>
      <c r="B25" s="19" t="s">
        <v>73</v>
      </c>
      <c r="C25" s="24">
        <f>SUM(C26)</f>
        <v>47569</v>
      </c>
      <c r="D25" s="24">
        <f>SUM(D26)</f>
        <v>47569</v>
      </c>
      <c r="E25" s="24">
        <f>SUM(E26+E32)</f>
        <v>54010</v>
      </c>
      <c r="F25" s="37" t="s">
        <v>16</v>
      </c>
      <c r="G25" s="53">
        <f>SUM(C21-G21)</f>
        <v>-41549</v>
      </c>
      <c r="H25" s="53">
        <f>SUM(D21-H21)</f>
        <v>-41549</v>
      </c>
      <c r="I25" s="53">
        <f>SUM(E21-I21)</f>
        <v>-41549</v>
      </c>
    </row>
    <row r="26" spans="1:9" ht="15.75" customHeight="1">
      <c r="A26" s="23" t="s">
        <v>80</v>
      </c>
      <c r="B26" s="19" t="s">
        <v>62</v>
      </c>
      <c r="C26" s="24">
        <f>SUM(C27+C28)</f>
        <v>47569</v>
      </c>
      <c r="D26" s="24">
        <f>SUM(D27+D28)</f>
        <v>47569</v>
      </c>
      <c r="E26" s="24">
        <f>SUM(E27+E28)</f>
        <v>47569</v>
      </c>
      <c r="F26" s="159" t="s">
        <v>17</v>
      </c>
      <c r="G26" s="25">
        <f aca="true" t="shared" si="0" ref="G26:I27">SUM(C19-G19)</f>
        <v>-3267</v>
      </c>
      <c r="H26" s="54">
        <f t="shared" si="0"/>
        <v>-138147</v>
      </c>
      <c r="I26" s="54">
        <f t="shared" si="0"/>
        <v>-135001</v>
      </c>
    </row>
    <row r="27" spans="1:9" ht="12.75" customHeight="1">
      <c r="A27" s="23" t="s">
        <v>81</v>
      </c>
      <c r="B27" s="3" t="s">
        <v>63</v>
      </c>
      <c r="C27" s="26">
        <v>9287</v>
      </c>
      <c r="D27" s="29">
        <v>47569</v>
      </c>
      <c r="E27" s="29">
        <v>47569</v>
      </c>
      <c r="F27" s="2" t="s">
        <v>18</v>
      </c>
      <c r="G27" s="48">
        <f t="shared" si="0"/>
        <v>-38282</v>
      </c>
      <c r="H27" s="48">
        <f t="shared" si="0"/>
        <v>96598</v>
      </c>
      <c r="I27" s="48">
        <f t="shared" si="0"/>
        <v>93452</v>
      </c>
    </row>
    <row r="28" spans="1:9" ht="12.75" customHeight="1">
      <c r="A28" s="23" t="s">
        <v>82</v>
      </c>
      <c r="B28" s="3" t="s">
        <v>64</v>
      </c>
      <c r="C28" s="27">
        <v>38282</v>
      </c>
      <c r="D28" s="193">
        <v>0</v>
      </c>
      <c r="E28" s="193">
        <v>0</v>
      </c>
      <c r="F28" s="2"/>
      <c r="G28" s="48"/>
      <c r="H28" s="48"/>
      <c r="I28" s="48"/>
    </row>
    <row r="29" spans="1:9" ht="12.75" customHeight="1">
      <c r="A29" s="23" t="s">
        <v>83</v>
      </c>
      <c r="B29" s="19" t="s">
        <v>71</v>
      </c>
      <c r="C29" s="30">
        <v>0</v>
      </c>
      <c r="D29" s="30">
        <v>0</v>
      </c>
      <c r="E29" s="30">
        <v>0</v>
      </c>
      <c r="F29" s="2"/>
      <c r="G29" s="48"/>
      <c r="H29" s="48"/>
      <c r="I29" s="48"/>
    </row>
    <row r="30" spans="1:9" ht="15.75" customHeight="1">
      <c r="A30" s="23" t="s">
        <v>84</v>
      </c>
      <c r="B30" s="3" t="s">
        <v>65</v>
      </c>
      <c r="C30" s="29">
        <v>0</v>
      </c>
      <c r="D30" s="29">
        <v>0</v>
      </c>
      <c r="E30" s="29">
        <v>0</v>
      </c>
      <c r="F30" s="2"/>
      <c r="G30" s="48"/>
      <c r="H30" s="48"/>
      <c r="I30" s="48"/>
    </row>
    <row r="31" spans="1:9" ht="12.75" customHeight="1">
      <c r="A31" s="23" t="s">
        <v>85</v>
      </c>
      <c r="B31" s="3" t="s">
        <v>66</v>
      </c>
      <c r="C31" s="29">
        <v>0</v>
      </c>
      <c r="D31" s="29">
        <v>0</v>
      </c>
      <c r="E31" s="29">
        <v>0</v>
      </c>
      <c r="F31" s="2"/>
      <c r="G31" s="48"/>
      <c r="H31" s="48"/>
      <c r="I31" s="48"/>
    </row>
    <row r="32" spans="1:9" ht="12.75" customHeight="1">
      <c r="A32" s="23"/>
      <c r="B32" s="19" t="s">
        <v>344</v>
      </c>
      <c r="C32" s="30">
        <v>0</v>
      </c>
      <c r="D32" s="30">
        <v>0</v>
      </c>
      <c r="E32" s="30">
        <v>6441</v>
      </c>
      <c r="F32" s="2"/>
      <c r="G32" s="48"/>
      <c r="H32" s="48"/>
      <c r="I32" s="48"/>
    </row>
    <row r="33" spans="1:9" s="36" customFormat="1" ht="13.5" customHeight="1">
      <c r="A33" s="33">
        <v>28</v>
      </c>
      <c r="B33" s="38" t="s">
        <v>72</v>
      </c>
      <c r="C33" s="39">
        <f>SUM(C21+C25)</f>
        <v>368865</v>
      </c>
      <c r="D33" s="39">
        <f>SUM(D21+D25)</f>
        <v>889511</v>
      </c>
      <c r="E33" s="39">
        <f>SUM(E21+E25)</f>
        <v>911911</v>
      </c>
      <c r="F33" s="38" t="s">
        <v>19</v>
      </c>
      <c r="G33" s="55">
        <f>SUM(G21+G24)</f>
        <v>368865</v>
      </c>
      <c r="H33" s="55">
        <f>SUM(H21+H24)</f>
        <v>889511</v>
      </c>
      <c r="I33" s="55">
        <f>SUM(I21+I24)</f>
        <v>911911</v>
      </c>
    </row>
    <row r="34" spans="1:9" ht="13.5" customHeight="1">
      <c r="A34" s="23" t="s">
        <v>86</v>
      </c>
      <c r="B34" s="6" t="s">
        <v>67</v>
      </c>
      <c r="C34" s="28">
        <f aca="true" t="shared" si="1" ref="C34:E35">SUM(C19+C27)</f>
        <v>327083</v>
      </c>
      <c r="D34" s="28">
        <f t="shared" si="1"/>
        <v>448267</v>
      </c>
      <c r="E34" s="28">
        <f t="shared" si="1"/>
        <v>464226</v>
      </c>
      <c r="F34" s="6" t="s">
        <v>69</v>
      </c>
      <c r="G34" s="48">
        <f aca="true" t="shared" si="2" ref="G34:I35">SUM(G19+G22)</f>
        <v>327083</v>
      </c>
      <c r="H34" s="48">
        <f t="shared" si="2"/>
        <v>544865</v>
      </c>
      <c r="I34" s="48">
        <f t="shared" si="2"/>
        <v>564119</v>
      </c>
    </row>
    <row r="35" spans="1:9" ht="13.5" customHeight="1" thickBot="1">
      <c r="A35" s="40" t="s">
        <v>87</v>
      </c>
      <c r="B35" s="41" t="s">
        <v>68</v>
      </c>
      <c r="C35" s="42">
        <f t="shared" si="1"/>
        <v>41782</v>
      </c>
      <c r="D35" s="42">
        <f t="shared" si="1"/>
        <v>441244</v>
      </c>
      <c r="E35" s="42">
        <f t="shared" si="1"/>
        <v>441244</v>
      </c>
      <c r="F35" s="41" t="s">
        <v>70</v>
      </c>
      <c r="G35" s="43">
        <f t="shared" si="2"/>
        <v>41782</v>
      </c>
      <c r="H35" s="158">
        <f t="shared" si="2"/>
        <v>344646</v>
      </c>
      <c r="I35" s="158">
        <f t="shared" si="2"/>
        <v>347792</v>
      </c>
    </row>
    <row r="36" spans="1:5" ht="12.75" customHeight="1">
      <c r="A36" s="5"/>
      <c r="B36" s="5"/>
      <c r="C36" s="5"/>
      <c r="D36" s="5"/>
      <c r="E36" s="14"/>
    </row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6.8515625" style="116" customWidth="1"/>
    <col min="2" max="2" width="54.8515625" style="117" customWidth="1"/>
    <col min="3" max="4" width="32.28125" style="117" customWidth="1"/>
    <col min="5" max="5" width="34.7109375" style="116" customWidth="1"/>
    <col min="6" max="7" width="11.00390625" style="116" customWidth="1"/>
    <col min="8" max="8" width="11.8515625" style="116" customWidth="1"/>
    <col min="9" max="16384" width="9.140625" style="116" customWidth="1"/>
  </cols>
  <sheetData>
    <row r="1" spans="5:6" ht="15">
      <c r="E1" s="258" t="s">
        <v>223</v>
      </c>
      <c r="F1" s="258"/>
    </row>
    <row r="3" spans="1:5" ht="20.25" customHeight="1">
      <c r="A3" s="259" t="s">
        <v>333</v>
      </c>
      <c r="B3" s="211"/>
      <c r="C3" s="211"/>
      <c r="D3" s="211"/>
      <c r="E3" s="211"/>
    </row>
    <row r="5" spans="1:6" ht="26.25" customHeight="1" thickBot="1">
      <c r="A5" s="117"/>
      <c r="B5" s="118"/>
      <c r="C5" s="118"/>
      <c r="D5" s="118"/>
      <c r="E5" s="136" t="s">
        <v>33</v>
      </c>
      <c r="F5" s="117"/>
    </row>
    <row r="6" spans="1:5" s="122" customFormat="1" ht="49.5" customHeight="1" thickBot="1">
      <c r="A6" s="119" t="s">
        <v>166</v>
      </c>
      <c r="B6" s="139" t="s">
        <v>221</v>
      </c>
      <c r="C6" s="183" t="s">
        <v>246</v>
      </c>
      <c r="D6" s="140" t="s">
        <v>312</v>
      </c>
      <c r="E6" s="140" t="s">
        <v>335</v>
      </c>
    </row>
    <row r="7" spans="1:6" s="125" customFormat="1" ht="18" customHeight="1" thickBot="1">
      <c r="A7" s="123"/>
      <c r="B7" s="141" t="s">
        <v>6</v>
      </c>
      <c r="C7" s="184" t="s">
        <v>7</v>
      </c>
      <c r="D7" s="142" t="s">
        <v>8</v>
      </c>
      <c r="E7" s="142" t="s">
        <v>9</v>
      </c>
      <c r="F7" s="118"/>
    </row>
    <row r="8" spans="1:6" ht="15.75" customHeight="1">
      <c r="A8" s="131">
        <v>1</v>
      </c>
      <c r="B8" s="126" t="s">
        <v>217</v>
      </c>
      <c r="C8" s="127">
        <f>SUM(C9:C14)</f>
        <v>5137</v>
      </c>
      <c r="D8" s="127">
        <f>SUM(D9:D14)</f>
        <v>42845</v>
      </c>
      <c r="E8" s="127">
        <f>SUM(E9:E17)</f>
        <v>44527</v>
      </c>
      <c r="F8" s="117"/>
    </row>
    <row r="9" spans="1:6" ht="15.75" customHeight="1">
      <c r="A9" s="128">
        <v>2</v>
      </c>
      <c r="B9" s="147" t="s">
        <v>267</v>
      </c>
      <c r="C9" s="148">
        <v>3937</v>
      </c>
      <c r="D9" s="148">
        <v>3937</v>
      </c>
      <c r="E9" s="148">
        <v>3937</v>
      </c>
      <c r="F9" s="117"/>
    </row>
    <row r="10" spans="1:6" ht="15.75" customHeight="1">
      <c r="A10" s="131">
        <v>3</v>
      </c>
      <c r="B10" s="147" t="s">
        <v>268</v>
      </c>
      <c r="C10" s="148">
        <v>1200</v>
      </c>
      <c r="D10" s="148">
        <v>1200</v>
      </c>
      <c r="E10" s="185">
        <v>0</v>
      </c>
      <c r="F10" s="117"/>
    </row>
    <row r="11" spans="1:6" ht="15.75" customHeight="1">
      <c r="A11" s="131">
        <v>4</v>
      </c>
      <c r="B11" s="147" t="s">
        <v>306</v>
      </c>
      <c r="C11" s="185">
        <v>0</v>
      </c>
      <c r="D11" s="148">
        <v>1765</v>
      </c>
      <c r="E11" s="148">
        <v>1660</v>
      </c>
      <c r="F11" s="117"/>
    </row>
    <row r="12" spans="1:6" ht="15.75" customHeight="1">
      <c r="A12" s="131">
        <v>5</v>
      </c>
      <c r="B12" s="147" t="s">
        <v>307</v>
      </c>
      <c r="C12" s="185">
        <v>0</v>
      </c>
      <c r="D12" s="148">
        <v>2333</v>
      </c>
      <c r="E12" s="148">
        <v>2765</v>
      </c>
      <c r="F12" s="117"/>
    </row>
    <row r="13" spans="1:6" ht="15.75" customHeight="1">
      <c r="A13" s="131">
        <v>6</v>
      </c>
      <c r="B13" s="147" t="s">
        <v>308</v>
      </c>
      <c r="C13" s="185">
        <v>0</v>
      </c>
      <c r="D13" s="148">
        <v>31492</v>
      </c>
      <c r="E13" s="148">
        <v>31492</v>
      </c>
      <c r="F13" s="117"/>
    </row>
    <row r="14" spans="1:6" ht="15.75" customHeight="1">
      <c r="A14" s="128">
        <v>7</v>
      </c>
      <c r="B14" s="147" t="s">
        <v>332</v>
      </c>
      <c r="C14" s="185">
        <v>0</v>
      </c>
      <c r="D14" s="148">
        <v>2118</v>
      </c>
      <c r="E14" s="148">
        <v>3554</v>
      </c>
      <c r="F14" s="117"/>
    </row>
    <row r="15" spans="1:6" ht="15.75" customHeight="1">
      <c r="A15" s="131">
        <v>8</v>
      </c>
      <c r="B15" s="147" t="s">
        <v>340</v>
      </c>
      <c r="C15" s="185">
        <v>0</v>
      </c>
      <c r="D15" s="185">
        <v>0</v>
      </c>
      <c r="E15" s="148">
        <v>730</v>
      </c>
      <c r="F15" s="117"/>
    </row>
    <row r="16" spans="1:6" ht="15.75" customHeight="1">
      <c r="A16" s="128">
        <v>9</v>
      </c>
      <c r="B16" s="147" t="s">
        <v>342</v>
      </c>
      <c r="C16" s="185">
        <v>0</v>
      </c>
      <c r="D16" s="185">
        <v>0</v>
      </c>
      <c r="E16" s="148">
        <v>284</v>
      </c>
      <c r="F16" s="117"/>
    </row>
    <row r="17" spans="1:6" ht="15.75" customHeight="1">
      <c r="A17" s="131">
        <v>10</v>
      </c>
      <c r="B17" s="147" t="s">
        <v>270</v>
      </c>
      <c r="C17" s="185">
        <v>0</v>
      </c>
      <c r="D17" s="185">
        <v>0</v>
      </c>
      <c r="E17" s="148">
        <v>105</v>
      </c>
      <c r="F17" s="117"/>
    </row>
    <row r="18" spans="1:6" ht="15.75" customHeight="1">
      <c r="A18" s="128">
        <v>11</v>
      </c>
      <c r="B18" s="126" t="s">
        <v>269</v>
      </c>
      <c r="C18" s="156">
        <f>SUM(C19:C20)</f>
        <v>545</v>
      </c>
      <c r="D18" s="156">
        <f>SUM(D19:D20)</f>
        <v>545</v>
      </c>
      <c r="E18" s="156">
        <f>SUM(E19:E20)</f>
        <v>559</v>
      </c>
      <c r="F18" s="117"/>
    </row>
    <row r="19" spans="1:6" ht="15.75" customHeight="1">
      <c r="A19" s="200">
        <v>12</v>
      </c>
      <c r="B19" s="147" t="s">
        <v>270</v>
      </c>
      <c r="C19" s="148">
        <v>105</v>
      </c>
      <c r="D19" s="148">
        <v>105</v>
      </c>
      <c r="E19" s="185">
        <v>0</v>
      </c>
      <c r="F19" s="117"/>
    </row>
    <row r="20" spans="1:6" ht="15.75" customHeight="1">
      <c r="A20" s="201">
        <v>13</v>
      </c>
      <c r="B20" s="147" t="s">
        <v>271</v>
      </c>
      <c r="C20" s="148">
        <v>440</v>
      </c>
      <c r="D20" s="148">
        <v>440</v>
      </c>
      <c r="E20" s="148">
        <v>559</v>
      </c>
      <c r="F20" s="117"/>
    </row>
    <row r="21" spans="1:6" ht="15.75" customHeight="1">
      <c r="A21" s="128">
        <v>14</v>
      </c>
      <c r="B21" s="126" t="s">
        <v>220</v>
      </c>
      <c r="C21" s="137">
        <f>SUM(C22)</f>
        <v>1534</v>
      </c>
      <c r="D21" s="137">
        <f>SUM(D22)</f>
        <v>11716</v>
      </c>
      <c r="E21" s="137">
        <f>SUM(E22)</f>
        <v>11903</v>
      </c>
      <c r="F21" s="117"/>
    </row>
    <row r="22" spans="1:6" ht="15.75" customHeight="1" thickBot="1">
      <c r="A22" s="186">
        <v>15</v>
      </c>
      <c r="B22" s="129" t="s">
        <v>264</v>
      </c>
      <c r="C22" s="143">
        <v>1534</v>
      </c>
      <c r="D22" s="143">
        <v>11716</v>
      </c>
      <c r="E22" s="143">
        <v>11903</v>
      </c>
      <c r="F22" s="117"/>
    </row>
    <row r="23" spans="1:6" s="135" customFormat="1" ht="18" customHeight="1" thickBot="1">
      <c r="A23" s="186">
        <v>16</v>
      </c>
      <c r="B23" s="133" t="s">
        <v>218</v>
      </c>
      <c r="C23" s="134">
        <f>SUM(C8+C18+C21)</f>
        <v>7216</v>
      </c>
      <c r="D23" s="134">
        <f>SUM(D8+D18+D21)</f>
        <v>55106</v>
      </c>
      <c r="E23" s="134">
        <f>SUM(E8+E18+E21)</f>
        <v>56989</v>
      </c>
      <c r="F23" s="122"/>
    </row>
  </sheetData>
  <sheetProtection/>
  <mergeCells count="2">
    <mergeCell ref="E1:F1"/>
    <mergeCell ref="A3:E3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28">
      <selection activeCell="R57" sqref="R5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2" width="14.28125" style="0" customWidth="1"/>
    <col min="13" max="13" width="12.7109375" style="0" customWidth="1"/>
    <col min="14" max="14" width="11.57421875" style="0" customWidth="1"/>
    <col min="15" max="15" width="12.7109375" style="0" customWidth="1"/>
    <col min="16" max="16" width="13.57421875" style="0" customWidth="1"/>
  </cols>
  <sheetData>
    <row r="1" spans="8:17" ht="15">
      <c r="H1" s="214"/>
      <c r="I1" s="214"/>
      <c r="J1" s="214"/>
      <c r="K1" s="214"/>
      <c r="L1" s="214"/>
      <c r="M1" s="214"/>
      <c r="N1" s="214"/>
      <c r="O1" s="214"/>
      <c r="P1" s="214"/>
      <c r="Q1" s="56"/>
    </row>
    <row r="2" spans="8:16" s="56" customFormat="1" ht="19.5" customHeight="1">
      <c r="H2" s="215" t="s">
        <v>272</v>
      </c>
      <c r="I2" s="215"/>
      <c r="J2" s="215"/>
      <c r="K2" s="215"/>
      <c r="L2" s="215"/>
      <c r="M2" s="215"/>
      <c r="N2" s="215"/>
      <c r="O2" s="215"/>
      <c r="P2" s="215"/>
    </row>
    <row r="3" spans="8:16" ht="15.75">
      <c r="H3" s="216" t="s">
        <v>316</v>
      </c>
      <c r="I3" s="216"/>
      <c r="J3" s="216"/>
      <c r="K3" s="216"/>
      <c r="L3" s="216"/>
      <c r="M3" s="216"/>
      <c r="N3" s="216"/>
      <c r="O3" s="216"/>
      <c r="P3" s="216"/>
    </row>
    <row r="4" spans="8:16" ht="20.25" customHeight="1">
      <c r="H4" s="64"/>
      <c r="I4" s="64"/>
      <c r="J4" s="64"/>
      <c r="K4" s="64"/>
      <c r="L4" s="64"/>
      <c r="M4" s="64"/>
      <c r="N4" s="64" t="s">
        <v>33</v>
      </c>
      <c r="O4" s="64"/>
      <c r="P4" s="157" t="s">
        <v>108</v>
      </c>
    </row>
    <row r="5" spans="1:16" s="61" customFormat="1" ht="15" customHeight="1">
      <c r="A5" s="220" t="s">
        <v>166</v>
      </c>
      <c r="B5" s="57"/>
      <c r="C5" s="57"/>
      <c r="D5" s="57"/>
      <c r="E5" s="57"/>
      <c r="F5" s="57"/>
      <c r="G5" s="57"/>
      <c r="H5" s="235" t="s">
        <v>225</v>
      </c>
      <c r="I5" s="235"/>
      <c r="J5" s="236"/>
      <c r="K5" s="222" t="s">
        <v>88</v>
      </c>
      <c r="L5" s="224" t="s">
        <v>312</v>
      </c>
      <c r="M5" s="224" t="s">
        <v>335</v>
      </c>
      <c r="N5" s="217" t="s">
        <v>336</v>
      </c>
      <c r="O5" s="218"/>
      <c r="P5" s="219"/>
    </row>
    <row r="6" spans="1:16" s="58" customFormat="1" ht="36.75" customHeight="1">
      <c r="A6" s="221"/>
      <c r="B6" s="57"/>
      <c r="C6" s="57"/>
      <c r="D6" s="57"/>
      <c r="E6" s="57"/>
      <c r="F6" s="57"/>
      <c r="G6" s="57"/>
      <c r="H6" s="237"/>
      <c r="I6" s="237"/>
      <c r="J6" s="238"/>
      <c r="K6" s="223"/>
      <c r="L6" s="225"/>
      <c r="M6" s="225"/>
      <c r="N6" s="65" t="s">
        <v>89</v>
      </c>
      <c r="O6" s="65" t="s">
        <v>90</v>
      </c>
      <c r="P6" s="65" t="s">
        <v>274</v>
      </c>
    </row>
    <row r="7" spans="1:16" s="58" customFormat="1" ht="16.5">
      <c r="A7" s="88"/>
      <c r="B7" s="57"/>
      <c r="C7" s="57"/>
      <c r="D7" s="57"/>
      <c r="E7" s="57"/>
      <c r="F7" s="57"/>
      <c r="G7" s="57"/>
      <c r="H7" s="217" t="s">
        <v>6</v>
      </c>
      <c r="I7" s="239"/>
      <c r="J7" s="240"/>
      <c r="K7" s="161" t="s">
        <v>7</v>
      </c>
      <c r="L7" s="161" t="s">
        <v>8</v>
      </c>
      <c r="M7" s="65" t="s">
        <v>9</v>
      </c>
      <c r="N7" s="65" t="s">
        <v>106</v>
      </c>
      <c r="O7" s="65" t="s">
        <v>273</v>
      </c>
      <c r="P7" s="65" t="s">
        <v>310</v>
      </c>
    </row>
    <row r="8" spans="1:16" s="62" customFormat="1" ht="12">
      <c r="A8" s="99">
        <v>1</v>
      </c>
      <c r="H8" s="231" t="s">
        <v>102</v>
      </c>
      <c r="I8" s="232"/>
      <c r="J8" s="233"/>
      <c r="K8" s="70">
        <f aca="true" t="shared" si="0" ref="K8:P8">SUM(K9+K24+K37)</f>
        <v>311781</v>
      </c>
      <c r="L8" s="70">
        <f>SUM(L9+L24+L37)</f>
        <v>394462</v>
      </c>
      <c r="M8" s="70">
        <f t="shared" si="0"/>
        <v>410421</v>
      </c>
      <c r="N8" s="70">
        <f t="shared" si="0"/>
        <v>397125</v>
      </c>
      <c r="O8" s="70">
        <f t="shared" si="0"/>
        <v>13296</v>
      </c>
      <c r="P8" s="70">
        <f t="shared" si="0"/>
        <v>0</v>
      </c>
    </row>
    <row r="9" spans="1:16" s="82" customFormat="1" ht="12">
      <c r="A9" s="94">
        <v>2</v>
      </c>
      <c r="H9" s="89" t="s">
        <v>92</v>
      </c>
      <c r="I9" s="79"/>
      <c r="J9" s="79" t="s">
        <v>109</v>
      </c>
      <c r="K9" s="81">
        <f>SUM(K10+K15)</f>
        <v>192455</v>
      </c>
      <c r="L9" s="81">
        <f>SUM(L10+L15)</f>
        <v>271687</v>
      </c>
      <c r="M9" s="81">
        <f>SUM(M10+M15)</f>
        <v>273236</v>
      </c>
      <c r="N9" s="81">
        <f>SUM(N10+N15)</f>
        <v>261997</v>
      </c>
      <c r="O9" s="81">
        <f>SUM(O10+O15)</f>
        <v>11239</v>
      </c>
      <c r="P9" s="81">
        <f>SUM(P10:P25)</f>
        <v>0</v>
      </c>
    </row>
    <row r="10" spans="1:16" s="83" customFormat="1" ht="12">
      <c r="A10" s="93">
        <v>3</v>
      </c>
      <c r="H10" s="77"/>
      <c r="I10" s="90" t="s">
        <v>172</v>
      </c>
      <c r="J10" s="77" t="s">
        <v>158</v>
      </c>
      <c r="K10" s="78">
        <f>SUM(K11:K13)</f>
        <v>150637</v>
      </c>
      <c r="L10" s="78">
        <f>SUM(L11:L14)</f>
        <v>163531</v>
      </c>
      <c r="M10" s="78">
        <f>SUM(M11:M14)</f>
        <v>165080</v>
      </c>
      <c r="N10" s="78">
        <f>SUM(N11:N14)</f>
        <v>165080</v>
      </c>
      <c r="O10" s="78">
        <f>SUM(O11:O13)</f>
        <v>0</v>
      </c>
      <c r="P10" s="78">
        <f>SUM(P11:P13)</f>
        <v>0</v>
      </c>
    </row>
    <row r="11" spans="1:16" s="83" customFormat="1" ht="12">
      <c r="A11" s="93">
        <v>4</v>
      </c>
      <c r="H11" s="77"/>
      <c r="I11" s="90"/>
      <c r="J11" s="67" t="s">
        <v>159</v>
      </c>
      <c r="K11" s="68">
        <v>80147</v>
      </c>
      <c r="L11" s="68">
        <v>80147</v>
      </c>
      <c r="M11" s="68">
        <v>81147</v>
      </c>
      <c r="N11" s="68">
        <v>81147</v>
      </c>
      <c r="O11" s="68">
        <v>0</v>
      </c>
      <c r="P11" s="68">
        <v>0</v>
      </c>
    </row>
    <row r="12" spans="1:16" s="83" customFormat="1" ht="12">
      <c r="A12" s="93">
        <v>6</v>
      </c>
      <c r="H12" s="77"/>
      <c r="I12" s="90"/>
      <c r="J12" s="67" t="s">
        <v>160</v>
      </c>
      <c r="K12" s="68">
        <v>66477</v>
      </c>
      <c r="L12" s="68">
        <v>69381</v>
      </c>
      <c r="M12" s="68">
        <v>69906</v>
      </c>
      <c r="N12" s="68">
        <v>69906</v>
      </c>
      <c r="O12" s="68">
        <v>0</v>
      </c>
      <c r="P12" s="68">
        <v>0</v>
      </c>
    </row>
    <row r="13" spans="1:16" s="83" customFormat="1" ht="12">
      <c r="A13" s="93">
        <v>7</v>
      </c>
      <c r="H13" s="77"/>
      <c r="I13" s="90"/>
      <c r="J13" s="67" t="s">
        <v>161</v>
      </c>
      <c r="K13" s="68">
        <v>4013</v>
      </c>
      <c r="L13" s="68">
        <v>4013</v>
      </c>
      <c r="M13" s="68">
        <v>4013</v>
      </c>
      <c r="N13" s="68">
        <v>4013</v>
      </c>
      <c r="O13" s="68">
        <v>0</v>
      </c>
      <c r="P13" s="68">
        <v>0</v>
      </c>
    </row>
    <row r="14" spans="1:16" s="83" customFormat="1" ht="12">
      <c r="A14" s="93">
        <v>8</v>
      </c>
      <c r="H14" s="77"/>
      <c r="I14" s="90"/>
      <c r="J14" s="67" t="s">
        <v>276</v>
      </c>
      <c r="K14" s="68">
        <v>0</v>
      </c>
      <c r="L14" s="68">
        <v>9990</v>
      </c>
      <c r="M14" s="68">
        <v>10014</v>
      </c>
      <c r="N14" s="68">
        <v>10014</v>
      </c>
      <c r="O14" s="68">
        <v>0</v>
      </c>
      <c r="P14" s="68">
        <v>0</v>
      </c>
    </row>
    <row r="15" spans="1:16" s="83" customFormat="1" ht="12">
      <c r="A15" s="93">
        <v>9</v>
      </c>
      <c r="H15" s="77"/>
      <c r="I15" s="90" t="s">
        <v>173</v>
      </c>
      <c r="J15" s="77" t="s">
        <v>162</v>
      </c>
      <c r="K15" s="78">
        <f aca="true" t="shared" si="1" ref="K15:P15">SUM(K16:K23)</f>
        <v>41818</v>
      </c>
      <c r="L15" s="78">
        <f>SUM(L16:L23)</f>
        <v>108156</v>
      </c>
      <c r="M15" s="78">
        <f t="shared" si="1"/>
        <v>108156</v>
      </c>
      <c r="N15" s="78">
        <f t="shared" si="1"/>
        <v>96917</v>
      </c>
      <c r="O15" s="78">
        <f t="shared" si="1"/>
        <v>11239</v>
      </c>
      <c r="P15" s="78">
        <f t="shared" si="1"/>
        <v>0</v>
      </c>
    </row>
    <row r="16" spans="1:16" s="83" customFormat="1" ht="12">
      <c r="A16" s="93">
        <v>10</v>
      </c>
      <c r="H16" s="77"/>
      <c r="I16" s="90"/>
      <c r="J16" s="67" t="s">
        <v>163</v>
      </c>
      <c r="K16" s="68">
        <v>27124</v>
      </c>
      <c r="L16" s="68">
        <v>27124</v>
      </c>
      <c r="M16" s="68">
        <v>27124</v>
      </c>
      <c r="N16" s="68">
        <v>27124</v>
      </c>
      <c r="O16" s="68">
        <v>0</v>
      </c>
      <c r="P16" s="68">
        <v>0</v>
      </c>
    </row>
    <row r="17" spans="1:16" s="83" customFormat="1" ht="12">
      <c r="A17" s="93">
        <v>11</v>
      </c>
      <c r="H17" s="77"/>
      <c r="I17" s="90"/>
      <c r="J17" s="67" t="s">
        <v>170</v>
      </c>
      <c r="K17" s="68">
        <v>2160</v>
      </c>
      <c r="L17" s="68">
        <v>2160</v>
      </c>
      <c r="M17" s="68">
        <v>2160</v>
      </c>
      <c r="N17" s="68">
        <v>0</v>
      </c>
      <c r="O17" s="68">
        <v>2160</v>
      </c>
      <c r="P17" s="68">
        <v>0</v>
      </c>
    </row>
    <row r="18" spans="1:16" s="83" customFormat="1" ht="12">
      <c r="A18" s="93">
        <v>12</v>
      </c>
      <c r="H18" s="77"/>
      <c r="I18" s="90"/>
      <c r="J18" s="67" t="s">
        <v>171</v>
      </c>
      <c r="K18" s="68">
        <v>12534</v>
      </c>
      <c r="L18" s="68">
        <v>68261</v>
      </c>
      <c r="M18" s="68">
        <v>68261</v>
      </c>
      <c r="N18" s="68">
        <v>68261</v>
      </c>
      <c r="O18" s="68">
        <v>0</v>
      </c>
      <c r="P18" s="68">
        <v>0</v>
      </c>
    </row>
    <row r="19" spans="1:16" s="83" customFormat="1" ht="12">
      <c r="A19" s="93">
        <v>13</v>
      </c>
      <c r="H19" s="77"/>
      <c r="I19" s="90"/>
      <c r="J19" s="67" t="s">
        <v>277</v>
      </c>
      <c r="K19" s="68">
        <v>0</v>
      </c>
      <c r="L19" s="68">
        <v>1089</v>
      </c>
      <c r="M19" s="68">
        <v>1089</v>
      </c>
      <c r="N19" s="68">
        <v>1089</v>
      </c>
      <c r="O19" s="68">
        <v>0</v>
      </c>
      <c r="P19" s="68">
        <v>0</v>
      </c>
    </row>
    <row r="20" spans="1:16" s="83" customFormat="1" ht="12">
      <c r="A20" s="93">
        <v>14</v>
      </c>
      <c r="H20" s="77"/>
      <c r="I20" s="90"/>
      <c r="J20" s="67" t="s">
        <v>278</v>
      </c>
      <c r="K20" s="68">
        <v>0</v>
      </c>
      <c r="L20" s="68">
        <v>3850</v>
      </c>
      <c r="M20" s="68">
        <v>3850</v>
      </c>
      <c r="N20" s="68">
        <v>0</v>
      </c>
      <c r="O20" s="68">
        <v>3850</v>
      </c>
      <c r="P20" s="68">
        <v>0</v>
      </c>
    </row>
    <row r="21" spans="1:16" s="83" customFormat="1" ht="12">
      <c r="A21" s="93">
        <v>15</v>
      </c>
      <c r="H21" s="77"/>
      <c r="I21" s="90"/>
      <c r="J21" s="67" t="s">
        <v>319</v>
      </c>
      <c r="K21" s="68">
        <v>0</v>
      </c>
      <c r="L21" s="68">
        <v>870</v>
      </c>
      <c r="M21" s="68">
        <v>870</v>
      </c>
      <c r="N21" s="68">
        <v>0</v>
      </c>
      <c r="O21" s="68">
        <v>870</v>
      </c>
      <c r="P21" s="68">
        <v>0</v>
      </c>
    </row>
    <row r="22" spans="1:16" s="83" customFormat="1" ht="12">
      <c r="A22" s="93">
        <v>16</v>
      </c>
      <c r="H22" s="77"/>
      <c r="I22" s="90"/>
      <c r="J22" s="67" t="s">
        <v>320</v>
      </c>
      <c r="K22" s="68">
        <v>0</v>
      </c>
      <c r="L22" s="68">
        <v>4359</v>
      </c>
      <c r="M22" s="68">
        <v>4359</v>
      </c>
      <c r="N22" s="68">
        <v>0</v>
      </c>
      <c r="O22" s="68">
        <v>4359</v>
      </c>
      <c r="P22" s="68">
        <v>0</v>
      </c>
    </row>
    <row r="23" spans="1:16" s="83" customFormat="1" ht="12">
      <c r="A23" s="93">
        <v>17</v>
      </c>
      <c r="H23" s="77"/>
      <c r="I23" s="90"/>
      <c r="J23" s="67" t="s">
        <v>318</v>
      </c>
      <c r="K23" s="68">
        <v>0</v>
      </c>
      <c r="L23" s="68">
        <v>443</v>
      </c>
      <c r="M23" s="68">
        <v>443</v>
      </c>
      <c r="N23" s="68">
        <v>443</v>
      </c>
      <c r="O23" s="68">
        <v>0</v>
      </c>
      <c r="P23" s="68">
        <v>0</v>
      </c>
    </row>
    <row r="24" spans="1:16" s="82" customFormat="1" ht="12">
      <c r="A24" s="93">
        <v>18</v>
      </c>
      <c r="H24" s="89" t="s">
        <v>94</v>
      </c>
      <c r="I24" s="89"/>
      <c r="J24" s="79" t="s">
        <v>103</v>
      </c>
      <c r="K24" s="81">
        <f aca="true" t="shared" si="2" ref="K24:P24">SUM(K25+K28+K31+K33+K35)</f>
        <v>110150</v>
      </c>
      <c r="L24" s="81">
        <f>SUM(L25+L28+L31+L33+L35)</f>
        <v>112528</v>
      </c>
      <c r="M24" s="81">
        <f>SUM(M25+M28+M31+M33+M35)</f>
        <v>126078</v>
      </c>
      <c r="N24" s="81">
        <f t="shared" si="2"/>
        <v>126078</v>
      </c>
      <c r="O24" s="81">
        <f t="shared" si="2"/>
        <v>0</v>
      </c>
      <c r="P24" s="81">
        <f t="shared" si="2"/>
        <v>0</v>
      </c>
    </row>
    <row r="25" spans="1:16" s="83" customFormat="1" ht="12">
      <c r="A25" s="93">
        <v>19</v>
      </c>
      <c r="H25" s="77"/>
      <c r="I25" s="90" t="s">
        <v>179</v>
      </c>
      <c r="J25" s="77" t="s">
        <v>174</v>
      </c>
      <c r="K25" s="78">
        <f aca="true" t="shared" si="3" ref="K25:P25">SUM(K26:K27)</f>
        <v>19500</v>
      </c>
      <c r="L25" s="78">
        <f>SUM(L26:L27)</f>
        <v>21500</v>
      </c>
      <c r="M25" s="78">
        <f>SUM(M26:M27)</f>
        <v>22500</v>
      </c>
      <c r="N25" s="78">
        <f>SUM(N26:N27)</f>
        <v>22500</v>
      </c>
      <c r="O25" s="78">
        <f t="shared" si="3"/>
        <v>0</v>
      </c>
      <c r="P25" s="78">
        <f t="shared" si="3"/>
        <v>0</v>
      </c>
    </row>
    <row r="26" spans="1:16" s="60" customFormat="1" ht="12">
      <c r="A26" s="93">
        <v>20</v>
      </c>
      <c r="H26" s="67"/>
      <c r="I26" s="92"/>
      <c r="J26" s="67" t="s">
        <v>175</v>
      </c>
      <c r="K26" s="68">
        <v>11500</v>
      </c>
      <c r="L26" s="68">
        <v>11500</v>
      </c>
      <c r="M26" s="68">
        <v>11500</v>
      </c>
      <c r="N26" s="68">
        <v>11500</v>
      </c>
      <c r="O26" s="68">
        <v>0</v>
      </c>
      <c r="P26" s="68">
        <v>0</v>
      </c>
    </row>
    <row r="27" spans="1:16" s="60" customFormat="1" ht="12">
      <c r="A27" s="93">
        <v>21</v>
      </c>
      <c r="H27" s="67"/>
      <c r="I27" s="92"/>
      <c r="J27" s="67" t="s">
        <v>238</v>
      </c>
      <c r="K27" s="68">
        <v>8000</v>
      </c>
      <c r="L27" s="68">
        <v>10000</v>
      </c>
      <c r="M27" s="68">
        <v>11000</v>
      </c>
      <c r="N27" s="68">
        <v>11000</v>
      </c>
      <c r="O27" s="68">
        <v>0</v>
      </c>
      <c r="P27" s="68">
        <v>0</v>
      </c>
    </row>
    <row r="28" spans="1:16" s="60" customFormat="1" ht="12">
      <c r="A28" s="93">
        <v>22</v>
      </c>
      <c r="H28" s="67"/>
      <c r="I28" s="90" t="s">
        <v>180</v>
      </c>
      <c r="J28" s="77" t="s">
        <v>176</v>
      </c>
      <c r="K28" s="78">
        <f>SUM(K29:K30)</f>
        <v>78000</v>
      </c>
      <c r="L28" s="78">
        <f>SUM(L29:L30)</f>
        <v>78000</v>
      </c>
      <c r="M28" s="78">
        <f>SUM(M29:M30)</f>
        <v>89800</v>
      </c>
      <c r="N28" s="78">
        <f>SUM(N29:N30)</f>
        <v>89800</v>
      </c>
      <c r="O28" s="78">
        <f>SUM(O29:O31)</f>
        <v>0</v>
      </c>
      <c r="P28" s="78">
        <f>SUM(P29:P31)</f>
        <v>0</v>
      </c>
    </row>
    <row r="29" spans="1:16" s="60" customFormat="1" ht="12">
      <c r="A29" s="93">
        <v>23</v>
      </c>
      <c r="H29" s="67"/>
      <c r="I29" s="92"/>
      <c r="J29" s="67" t="s">
        <v>177</v>
      </c>
      <c r="K29" s="68">
        <v>78000</v>
      </c>
      <c r="L29" s="68">
        <v>78000</v>
      </c>
      <c r="M29" s="68">
        <v>89800</v>
      </c>
      <c r="N29" s="68">
        <v>89800</v>
      </c>
      <c r="O29" s="68">
        <v>0</v>
      </c>
      <c r="P29" s="68">
        <v>0</v>
      </c>
    </row>
    <row r="30" spans="1:16" s="60" customFormat="1" ht="12">
      <c r="A30" s="93">
        <v>24</v>
      </c>
      <c r="H30" s="67"/>
      <c r="I30" s="92"/>
      <c r="J30" s="67" t="s">
        <v>178</v>
      </c>
      <c r="K30" s="68">
        <f>SUM(H30:J30)</f>
        <v>0</v>
      </c>
      <c r="L30" s="68">
        <f>SUM(H30:J30)</f>
        <v>0</v>
      </c>
      <c r="M30" s="68">
        <f>SUM(I30:K30)</f>
        <v>0</v>
      </c>
      <c r="N30" s="68">
        <f>SUM(J30:L30)</f>
        <v>0</v>
      </c>
      <c r="O30" s="68">
        <v>0</v>
      </c>
      <c r="P30" s="68">
        <v>0</v>
      </c>
    </row>
    <row r="31" spans="1:16" s="60" customFormat="1" ht="12">
      <c r="A31" s="93">
        <v>25</v>
      </c>
      <c r="H31" s="67"/>
      <c r="I31" s="90" t="s">
        <v>181</v>
      </c>
      <c r="J31" s="77" t="s">
        <v>182</v>
      </c>
      <c r="K31" s="78">
        <f aca="true" t="shared" si="4" ref="K31:P31">SUM(K32)</f>
        <v>12300</v>
      </c>
      <c r="L31" s="78">
        <f t="shared" si="4"/>
        <v>12300</v>
      </c>
      <c r="M31" s="78">
        <f t="shared" si="4"/>
        <v>12960</v>
      </c>
      <c r="N31" s="78">
        <f t="shared" si="4"/>
        <v>12960</v>
      </c>
      <c r="O31" s="78">
        <f t="shared" si="4"/>
        <v>0</v>
      </c>
      <c r="P31" s="78">
        <f t="shared" si="4"/>
        <v>0</v>
      </c>
    </row>
    <row r="32" spans="1:16" s="60" customFormat="1" ht="12">
      <c r="A32" s="93">
        <v>26</v>
      </c>
      <c r="H32" s="67"/>
      <c r="I32" s="90"/>
      <c r="J32" s="67" t="s">
        <v>183</v>
      </c>
      <c r="K32" s="68">
        <v>12300</v>
      </c>
      <c r="L32" s="68">
        <v>12300</v>
      </c>
      <c r="M32" s="68">
        <v>12960</v>
      </c>
      <c r="N32" s="68">
        <v>12960</v>
      </c>
      <c r="O32" s="68">
        <v>0</v>
      </c>
      <c r="P32" s="68">
        <v>0</v>
      </c>
    </row>
    <row r="33" spans="1:16" s="60" customFormat="1" ht="12">
      <c r="A33" s="93">
        <v>27</v>
      </c>
      <c r="H33" s="67"/>
      <c r="I33" s="90" t="s">
        <v>184</v>
      </c>
      <c r="J33" s="77" t="s">
        <v>185</v>
      </c>
      <c r="K33" s="78">
        <f aca="true" t="shared" si="5" ref="K33:P33">SUM(K34)</f>
        <v>150</v>
      </c>
      <c r="L33" s="78">
        <f t="shared" si="5"/>
        <v>198</v>
      </c>
      <c r="M33" s="78">
        <f t="shared" si="5"/>
        <v>288</v>
      </c>
      <c r="N33" s="78">
        <f t="shared" si="5"/>
        <v>288</v>
      </c>
      <c r="O33" s="78">
        <f t="shared" si="5"/>
        <v>0</v>
      </c>
      <c r="P33" s="78">
        <f t="shared" si="5"/>
        <v>0</v>
      </c>
    </row>
    <row r="34" spans="1:16" s="60" customFormat="1" ht="12">
      <c r="A34" s="93">
        <v>28</v>
      </c>
      <c r="H34" s="67"/>
      <c r="I34" s="90"/>
      <c r="J34" s="67" t="s">
        <v>186</v>
      </c>
      <c r="K34" s="68">
        <v>150</v>
      </c>
      <c r="L34" s="68">
        <v>198</v>
      </c>
      <c r="M34" s="68">
        <v>288</v>
      </c>
      <c r="N34" s="68">
        <v>288</v>
      </c>
      <c r="O34" s="68">
        <v>0</v>
      </c>
      <c r="P34" s="68">
        <v>0</v>
      </c>
    </row>
    <row r="35" spans="1:16" s="60" customFormat="1" ht="12">
      <c r="A35" s="93">
        <v>29</v>
      </c>
      <c r="H35" s="67"/>
      <c r="I35" s="90" t="s">
        <v>187</v>
      </c>
      <c r="J35" s="77" t="s">
        <v>188</v>
      </c>
      <c r="K35" s="78">
        <f>SUM(K36)</f>
        <v>200</v>
      </c>
      <c r="L35" s="78">
        <f>SUM(L36)</f>
        <v>530</v>
      </c>
      <c r="M35" s="78">
        <f>SUM(M36)</f>
        <v>530</v>
      </c>
      <c r="N35" s="78">
        <f>SUM(N36)</f>
        <v>530</v>
      </c>
      <c r="O35" s="78">
        <v>0</v>
      </c>
      <c r="P35" s="78">
        <v>0</v>
      </c>
    </row>
    <row r="36" spans="1:16" s="60" customFormat="1" ht="12">
      <c r="A36" s="93">
        <v>30</v>
      </c>
      <c r="H36" s="67"/>
      <c r="I36" s="90"/>
      <c r="J36" s="67" t="s">
        <v>189</v>
      </c>
      <c r="K36" s="68">
        <v>200</v>
      </c>
      <c r="L36" s="68">
        <v>530</v>
      </c>
      <c r="M36" s="68">
        <v>530</v>
      </c>
      <c r="N36" s="68">
        <v>530</v>
      </c>
      <c r="O36" s="68">
        <v>0</v>
      </c>
      <c r="P36" s="68">
        <v>0</v>
      </c>
    </row>
    <row r="37" spans="1:16" s="82" customFormat="1" ht="12">
      <c r="A37" s="93">
        <v>31</v>
      </c>
      <c r="H37" s="89" t="s">
        <v>96</v>
      </c>
      <c r="I37" s="89"/>
      <c r="J37" s="79" t="s">
        <v>190</v>
      </c>
      <c r="K37" s="81">
        <f aca="true" t="shared" si="6" ref="K37:P37">SUM(K38:K45)</f>
        <v>9176</v>
      </c>
      <c r="L37" s="81">
        <f>SUM(L38:L45)</f>
        <v>10247</v>
      </c>
      <c r="M37" s="81">
        <f t="shared" si="6"/>
        <v>11107</v>
      </c>
      <c r="N37" s="81">
        <f t="shared" si="6"/>
        <v>9050</v>
      </c>
      <c r="O37" s="81">
        <f t="shared" si="6"/>
        <v>2057</v>
      </c>
      <c r="P37" s="81">
        <f t="shared" si="6"/>
        <v>0</v>
      </c>
    </row>
    <row r="38" spans="1:16" s="60" customFormat="1" ht="12">
      <c r="A38" s="93">
        <v>32</v>
      </c>
      <c r="H38" s="67"/>
      <c r="I38" s="90" t="s">
        <v>111</v>
      </c>
      <c r="J38" s="77" t="s">
        <v>191</v>
      </c>
      <c r="K38" s="78">
        <v>6604</v>
      </c>
      <c r="L38" s="78">
        <v>6604</v>
      </c>
      <c r="M38" s="78">
        <v>7304</v>
      </c>
      <c r="N38" s="78">
        <v>5304</v>
      </c>
      <c r="O38" s="78">
        <v>2000</v>
      </c>
      <c r="P38" s="78">
        <v>0</v>
      </c>
    </row>
    <row r="39" spans="1:16" s="60" customFormat="1" ht="12">
      <c r="A39" s="93">
        <v>33</v>
      </c>
      <c r="H39" s="67"/>
      <c r="I39" s="90" t="s">
        <v>115</v>
      </c>
      <c r="J39" s="77" t="s">
        <v>321</v>
      </c>
      <c r="K39" s="78">
        <v>0</v>
      </c>
      <c r="L39" s="78">
        <v>790</v>
      </c>
      <c r="M39" s="78">
        <v>790</v>
      </c>
      <c r="N39" s="78">
        <v>790</v>
      </c>
      <c r="O39" s="78">
        <v>0</v>
      </c>
      <c r="P39" s="78">
        <v>0</v>
      </c>
    </row>
    <row r="40" spans="1:16" s="60" customFormat="1" ht="12">
      <c r="A40" s="93">
        <v>34</v>
      </c>
      <c r="H40" s="67"/>
      <c r="I40" s="90" t="s">
        <v>119</v>
      </c>
      <c r="J40" s="77" t="s">
        <v>192</v>
      </c>
      <c r="K40" s="78">
        <v>1456</v>
      </c>
      <c r="L40" s="78">
        <v>1456</v>
      </c>
      <c r="M40" s="78">
        <v>1456</v>
      </c>
      <c r="N40" s="78">
        <v>1456</v>
      </c>
      <c r="O40" s="78">
        <v>0</v>
      </c>
      <c r="P40" s="78">
        <v>0</v>
      </c>
    </row>
    <row r="41" spans="1:16" s="60" customFormat="1" ht="12">
      <c r="A41" s="93">
        <v>35</v>
      </c>
      <c r="H41" s="67"/>
      <c r="I41" s="90" t="s">
        <v>128</v>
      </c>
      <c r="J41" s="77" t="s">
        <v>193</v>
      </c>
      <c r="K41" s="78">
        <v>222</v>
      </c>
      <c r="L41" s="78">
        <v>222</v>
      </c>
      <c r="M41" s="78">
        <v>222</v>
      </c>
      <c r="N41" s="78">
        <v>222</v>
      </c>
      <c r="O41" s="78">
        <v>0</v>
      </c>
      <c r="P41" s="78">
        <v>0</v>
      </c>
    </row>
    <row r="42" spans="1:16" s="60" customFormat="1" ht="12">
      <c r="A42" s="93">
        <v>36</v>
      </c>
      <c r="H42" s="67"/>
      <c r="I42" s="90" t="s">
        <v>131</v>
      </c>
      <c r="J42" s="77" t="s">
        <v>194</v>
      </c>
      <c r="K42" s="78">
        <v>737</v>
      </c>
      <c r="L42" s="78">
        <v>787</v>
      </c>
      <c r="M42" s="78">
        <v>787</v>
      </c>
      <c r="N42" s="78">
        <v>787</v>
      </c>
      <c r="O42" s="78">
        <v>0</v>
      </c>
      <c r="P42" s="78">
        <v>0</v>
      </c>
    </row>
    <row r="43" spans="1:16" s="60" customFormat="1" ht="12">
      <c r="A43" s="93">
        <v>37</v>
      </c>
      <c r="H43" s="67"/>
      <c r="I43" s="90" t="s">
        <v>229</v>
      </c>
      <c r="J43" s="77" t="s">
        <v>230</v>
      </c>
      <c r="K43" s="78">
        <v>100</v>
      </c>
      <c r="L43" s="78">
        <v>100</v>
      </c>
      <c r="M43" s="78">
        <v>100</v>
      </c>
      <c r="N43" s="78">
        <v>100</v>
      </c>
      <c r="O43" s="78">
        <v>0</v>
      </c>
      <c r="P43" s="78">
        <v>0</v>
      </c>
    </row>
    <row r="44" spans="1:16" s="60" customFormat="1" ht="12">
      <c r="A44" s="93">
        <v>38</v>
      </c>
      <c r="H44" s="67"/>
      <c r="I44" s="90" t="s">
        <v>325</v>
      </c>
      <c r="J44" s="77" t="s">
        <v>322</v>
      </c>
      <c r="K44" s="78">
        <v>0</v>
      </c>
      <c r="L44" s="78">
        <v>71</v>
      </c>
      <c r="M44" s="78">
        <v>71</v>
      </c>
      <c r="N44" s="78">
        <v>71</v>
      </c>
      <c r="O44" s="78">
        <v>0</v>
      </c>
      <c r="P44" s="78">
        <v>0</v>
      </c>
    </row>
    <row r="45" spans="1:16" s="60" customFormat="1" ht="12">
      <c r="A45" s="93">
        <v>39</v>
      </c>
      <c r="H45" s="67"/>
      <c r="I45" s="90" t="s">
        <v>326</v>
      </c>
      <c r="J45" s="77" t="s">
        <v>104</v>
      </c>
      <c r="K45" s="78">
        <v>57</v>
      </c>
      <c r="L45" s="78">
        <v>217</v>
      </c>
      <c r="M45" s="78">
        <v>377</v>
      </c>
      <c r="N45" s="78">
        <v>320</v>
      </c>
      <c r="O45" s="78">
        <v>57</v>
      </c>
      <c r="P45" s="78">
        <v>0</v>
      </c>
    </row>
    <row r="46" spans="1:16" s="59" customFormat="1" ht="12">
      <c r="A46" s="93">
        <v>40</v>
      </c>
      <c r="H46" s="231" t="s">
        <v>105</v>
      </c>
      <c r="I46" s="232"/>
      <c r="J46" s="233"/>
      <c r="K46" s="66">
        <f aca="true" t="shared" si="7" ref="K46:P46">SUM(K47+K55+K57)</f>
        <v>3500</v>
      </c>
      <c r="L46" s="66">
        <f>SUM(L47+L55+L57)</f>
        <v>441244</v>
      </c>
      <c r="M46" s="66">
        <f t="shared" si="7"/>
        <v>441244</v>
      </c>
      <c r="N46" s="66">
        <f t="shared" si="7"/>
        <v>249072</v>
      </c>
      <c r="O46" s="66">
        <f t="shared" si="7"/>
        <v>192172</v>
      </c>
      <c r="P46" s="66">
        <f t="shared" si="7"/>
        <v>0</v>
      </c>
    </row>
    <row r="47" spans="1:16" s="60" customFormat="1" ht="12">
      <c r="A47" s="93">
        <v>41</v>
      </c>
      <c r="H47" s="89" t="s">
        <v>92</v>
      </c>
      <c r="I47" s="67"/>
      <c r="J47" s="97" t="s">
        <v>195</v>
      </c>
      <c r="K47" s="81">
        <f aca="true" t="shared" si="8" ref="K47:P47">SUM(K48)</f>
        <v>3500</v>
      </c>
      <c r="L47" s="81">
        <f t="shared" si="8"/>
        <v>405127</v>
      </c>
      <c r="M47" s="81">
        <f t="shared" si="8"/>
        <v>405127</v>
      </c>
      <c r="N47" s="81">
        <f t="shared" si="8"/>
        <v>249072</v>
      </c>
      <c r="O47" s="81">
        <f t="shared" si="8"/>
        <v>156055</v>
      </c>
      <c r="P47" s="81">
        <f t="shared" si="8"/>
        <v>0</v>
      </c>
    </row>
    <row r="48" spans="1:16" s="83" customFormat="1" ht="12">
      <c r="A48" s="93">
        <v>42</v>
      </c>
      <c r="H48" s="77"/>
      <c r="I48" s="90" t="s">
        <v>172</v>
      </c>
      <c r="J48" s="77" t="s">
        <v>196</v>
      </c>
      <c r="K48" s="78">
        <f aca="true" t="shared" si="9" ref="K48:P48">SUM(K49:K54)</f>
        <v>3500</v>
      </c>
      <c r="L48" s="78">
        <f>SUM(L49:L54)</f>
        <v>405127</v>
      </c>
      <c r="M48" s="78">
        <f t="shared" si="9"/>
        <v>405127</v>
      </c>
      <c r="N48" s="78">
        <f t="shared" si="9"/>
        <v>249072</v>
      </c>
      <c r="O48" s="78">
        <f t="shared" si="9"/>
        <v>156055</v>
      </c>
      <c r="P48" s="78">
        <f t="shared" si="9"/>
        <v>0</v>
      </c>
    </row>
    <row r="49" spans="1:16" s="83" customFormat="1" ht="12">
      <c r="A49" s="93">
        <v>43</v>
      </c>
      <c r="H49" s="77"/>
      <c r="I49" s="90"/>
      <c r="J49" s="67" t="s">
        <v>275</v>
      </c>
      <c r="K49" s="68">
        <v>3500</v>
      </c>
      <c r="L49" s="68">
        <v>3500</v>
      </c>
      <c r="M49" s="68">
        <v>3500</v>
      </c>
      <c r="N49" s="68">
        <v>3500</v>
      </c>
      <c r="O49" s="68">
        <v>0</v>
      </c>
      <c r="P49" s="68">
        <v>0</v>
      </c>
    </row>
    <row r="50" spans="1:16" s="83" customFormat="1" ht="12">
      <c r="A50" s="93">
        <v>44</v>
      </c>
      <c r="H50" s="77"/>
      <c r="I50" s="90"/>
      <c r="J50" s="67" t="s">
        <v>171</v>
      </c>
      <c r="K50" s="68">
        <v>0</v>
      </c>
      <c r="L50" s="68">
        <v>13372</v>
      </c>
      <c r="M50" s="68">
        <v>13372</v>
      </c>
      <c r="N50" s="68">
        <v>13372</v>
      </c>
      <c r="O50" s="68">
        <v>0</v>
      </c>
      <c r="P50" s="68">
        <v>0</v>
      </c>
    </row>
    <row r="51" spans="1:16" s="83" customFormat="1" ht="12">
      <c r="A51" s="93">
        <v>45</v>
      </c>
      <c r="H51" s="77"/>
      <c r="I51" s="90"/>
      <c r="J51" s="67" t="s">
        <v>278</v>
      </c>
      <c r="K51" s="68">
        <v>0</v>
      </c>
      <c r="L51" s="68">
        <v>3150</v>
      </c>
      <c r="M51" s="68">
        <v>3150</v>
      </c>
      <c r="N51" s="68">
        <v>0</v>
      </c>
      <c r="O51" s="68">
        <v>3150</v>
      </c>
      <c r="P51" s="68">
        <v>0</v>
      </c>
    </row>
    <row r="52" spans="1:16" s="83" customFormat="1" ht="12">
      <c r="A52" s="93">
        <v>46</v>
      </c>
      <c r="H52" s="77"/>
      <c r="I52" s="90"/>
      <c r="J52" s="67" t="s">
        <v>280</v>
      </c>
      <c r="K52" s="68">
        <v>0</v>
      </c>
      <c r="L52" s="68">
        <v>66680</v>
      </c>
      <c r="M52" s="68">
        <v>66680</v>
      </c>
      <c r="N52" s="68">
        <v>0</v>
      </c>
      <c r="O52" s="68">
        <v>66680</v>
      </c>
      <c r="P52" s="68">
        <v>0</v>
      </c>
    </row>
    <row r="53" spans="1:16" s="83" customFormat="1" ht="12">
      <c r="A53" s="93">
        <v>47</v>
      </c>
      <c r="H53" s="77"/>
      <c r="I53" s="90"/>
      <c r="J53" s="67" t="s">
        <v>323</v>
      </c>
      <c r="K53" s="68">
        <v>0</v>
      </c>
      <c r="L53" s="68">
        <v>86225</v>
      </c>
      <c r="M53" s="68">
        <v>86225</v>
      </c>
      <c r="N53" s="68">
        <v>0</v>
      </c>
      <c r="O53" s="68">
        <v>86225</v>
      </c>
      <c r="P53" s="68">
        <v>0</v>
      </c>
    </row>
    <row r="54" spans="1:16" s="83" customFormat="1" ht="12">
      <c r="A54" s="93">
        <v>48</v>
      </c>
      <c r="H54" s="77"/>
      <c r="I54" s="90"/>
      <c r="J54" s="67" t="s">
        <v>324</v>
      </c>
      <c r="K54" s="68">
        <v>0</v>
      </c>
      <c r="L54" s="68">
        <v>232200</v>
      </c>
      <c r="M54" s="68">
        <v>232200</v>
      </c>
      <c r="N54" s="68">
        <v>232200</v>
      </c>
      <c r="O54" s="68">
        <v>0</v>
      </c>
      <c r="P54" s="68">
        <v>0</v>
      </c>
    </row>
    <row r="55" spans="1:16" s="82" customFormat="1" ht="12">
      <c r="A55" s="93">
        <v>49</v>
      </c>
      <c r="H55" s="89" t="s">
        <v>94</v>
      </c>
      <c r="I55" s="79"/>
      <c r="J55" s="79" t="s">
        <v>197</v>
      </c>
      <c r="K55" s="81">
        <f aca="true" t="shared" si="10" ref="K55:P55">SUM(K56)</f>
        <v>0</v>
      </c>
      <c r="L55" s="81">
        <f t="shared" si="10"/>
        <v>6121</v>
      </c>
      <c r="M55" s="81">
        <f t="shared" si="10"/>
        <v>6121</v>
      </c>
      <c r="N55" s="81">
        <f t="shared" si="10"/>
        <v>0</v>
      </c>
      <c r="O55" s="81">
        <f t="shared" si="10"/>
        <v>6121</v>
      </c>
      <c r="P55" s="81">
        <f t="shared" si="10"/>
        <v>0</v>
      </c>
    </row>
    <row r="56" spans="1:16" s="60" customFormat="1" ht="12">
      <c r="A56" s="93">
        <v>50</v>
      </c>
      <c r="H56" s="67"/>
      <c r="I56" s="90" t="s">
        <v>179</v>
      </c>
      <c r="J56" s="77" t="s">
        <v>198</v>
      </c>
      <c r="K56" s="68">
        <f>SUM(H56:J56)</f>
        <v>0</v>
      </c>
      <c r="L56" s="68">
        <v>6121</v>
      </c>
      <c r="M56" s="68">
        <v>6121</v>
      </c>
      <c r="N56" s="68">
        <v>0</v>
      </c>
      <c r="O56" s="68">
        <v>6121</v>
      </c>
      <c r="P56" s="68">
        <v>0</v>
      </c>
    </row>
    <row r="57" spans="1:16" s="60" customFormat="1" ht="12">
      <c r="A57" s="93">
        <v>51</v>
      </c>
      <c r="H57" s="89" t="s">
        <v>96</v>
      </c>
      <c r="I57" s="79"/>
      <c r="J57" s="79" t="s">
        <v>199</v>
      </c>
      <c r="K57" s="81">
        <f>SUM(H57:J57)</f>
        <v>0</v>
      </c>
      <c r="L57" s="81">
        <f aca="true" t="shared" si="11" ref="L57:N58">SUM(L58)</f>
        <v>29996</v>
      </c>
      <c r="M57" s="81">
        <f t="shared" si="11"/>
        <v>29996</v>
      </c>
      <c r="N57" s="81">
        <f t="shared" si="11"/>
        <v>0</v>
      </c>
      <c r="O57" s="81">
        <f>SUM(O59)</f>
        <v>29996</v>
      </c>
      <c r="P57" s="81">
        <f>SUM(P59)</f>
        <v>0</v>
      </c>
    </row>
    <row r="58" spans="1:16" s="60" customFormat="1" ht="12">
      <c r="A58" s="93">
        <v>52</v>
      </c>
      <c r="H58" s="89"/>
      <c r="I58" s="90" t="s">
        <v>111</v>
      </c>
      <c r="J58" s="77" t="s">
        <v>200</v>
      </c>
      <c r="K58" s="78">
        <f>SUM(H58:J58)</f>
        <v>0</v>
      </c>
      <c r="L58" s="78">
        <f t="shared" si="11"/>
        <v>29996</v>
      </c>
      <c r="M58" s="78">
        <f t="shared" si="11"/>
        <v>29996</v>
      </c>
      <c r="N58" s="78">
        <f t="shared" si="11"/>
        <v>0</v>
      </c>
      <c r="O58" s="78">
        <v>29996</v>
      </c>
      <c r="P58" s="78">
        <v>0</v>
      </c>
    </row>
    <row r="59" spans="1:16" s="60" customFormat="1" ht="12">
      <c r="A59" s="93">
        <v>53</v>
      </c>
      <c r="H59" s="67"/>
      <c r="I59" s="90"/>
      <c r="J59" s="67" t="s">
        <v>279</v>
      </c>
      <c r="K59" s="68">
        <v>0</v>
      </c>
      <c r="L59" s="68">
        <v>29996</v>
      </c>
      <c r="M59" s="68">
        <v>29996</v>
      </c>
      <c r="N59" s="68">
        <v>0</v>
      </c>
      <c r="O59" s="68">
        <v>29996</v>
      </c>
      <c r="P59" s="68">
        <v>0</v>
      </c>
    </row>
    <row r="60" spans="1:16" s="63" customFormat="1" ht="13.5" customHeight="1">
      <c r="A60" s="93">
        <v>54</v>
      </c>
      <c r="H60" s="226" t="s">
        <v>201</v>
      </c>
      <c r="I60" s="227"/>
      <c r="J60" s="234"/>
      <c r="K60" s="71">
        <f aca="true" t="shared" si="12" ref="K60:P60">SUM(K8,K46)</f>
        <v>315281</v>
      </c>
      <c r="L60" s="71">
        <f>SUM(L8,L46)</f>
        <v>835706</v>
      </c>
      <c r="M60" s="71">
        <f t="shared" si="12"/>
        <v>851665</v>
      </c>
      <c r="N60" s="71">
        <f t="shared" si="12"/>
        <v>646197</v>
      </c>
      <c r="O60" s="71">
        <f t="shared" si="12"/>
        <v>205468</v>
      </c>
      <c r="P60" s="71">
        <f t="shared" si="12"/>
        <v>0</v>
      </c>
    </row>
    <row r="61" spans="1:16" s="61" customFormat="1" ht="15">
      <c r="A61" s="93">
        <v>55</v>
      </c>
      <c r="H61" s="72" t="s">
        <v>203</v>
      </c>
      <c r="I61" s="73"/>
      <c r="J61" s="74"/>
      <c r="K61" s="69">
        <f>SUM(K62:K63)</f>
        <v>47174</v>
      </c>
      <c r="L61" s="69">
        <f>SUM(L62:L63)</f>
        <v>47174</v>
      </c>
      <c r="M61" s="69">
        <f>SUM(M62:M63)</f>
        <v>53615</v>
      </c>
      <c r="N61" s="69">
        <f>SUM(N62:N63)</f>
        <v>6441</v>
      </c>
      <c r="O61" s="69">
        <f>SUM(O62:O63)</f>
        <v>47174</v>
      </c>
      <c r="P61" s="69">
        <f>SUM(P63)</f>
        <v>0</v>
      </c>
    </row>
    <row r="62" spans="1:16" s="61" customFormat="1" ht="15">
      <c r="A62" s="93">
        <v>56</v>
      </c>
      <c r="H62" s="98" t="s">
        <v>92</v>
      </c>
      <c r="I62" s="84"/>
      <c r="J62" s="85" t="s">
        <v>202</v>
      </c>
      <c r="K62" s="100">
        <v>47174</v>
      </c>
      <c r="L62" s="100">
        <v>47174</v>
      </c>
      <c r="M62" s="100">
        <v>47174</v>
      </c>
      <c r="N62" s="100">
        <v>0</v>
      </c>
      <c r="O62" s="100">
        <v>47174</v>
      </c>
      <c r="P62" s="69"/>
    </row>
    <row r="63" spans="1:16" ht="18" customHeight="1">
      <c r="A63" s="93">
        <v>57</v>
      </c>
      <c r="B63" s="86"/>
      <c r="C63" s="86"/>
      <c r="D63" s="86"/>
      <c r="E63" s="86"/>
      <c r="F63" s="86"/>
      <c r="G63" s="86"/>
      <c r="H63" s="98">
        <v>2</v>
      </c>
      <c r="I63" s="84"/>
      <c r="J63" s="85" t="s">
        <v>337</v>
      </c>
      <c r="K63" s="100">
        <v>0</v>
      </c>
      <c r="L63" s="100">
        <v>0</v>
      </c>
      <c r="M63" s="100">
        <v>6441</v>
      </c>
      <c r="N63" s="100">
        <v>6441</v>
      </c>
      <c r="O63" s="100">
        <v>0</v>
      </c>
      <c r="P63" s="100">
        <v>0</v>
      </c>
    </row>
    <row r="64" spans="1:16" s="60" customFormat="1" ht="14.25" customHeight="1">
      <c r="A64" s="93">
        <v>58</v>
      </c>
      <c r="B64" s="61"/>
      <c r="C64" s="61"/>
      <c r="D64" s="61"/>
      <c r="E64" s="61"/>
      <c r="F64" s="61"/>
      <c r="G64" s="61"/>
      <c r="H64" s="226" t="s">
        <v>204</v>
      </c>
      <c r="I64" s="227"/>
      <c r="J64" s="228"/>
      <c r="K64" s="69">
        <f>SUM(K62:K63)</f>
        <v>47174</v>
      </c>
      <c r="L64" s="69">
        <f>SUM(L62:L63)</f>
        <v>47174</v>
      </c>
      <c r="M64" s="69">
        <f>SUM(M62:M63)</f>
        <v>53615</v>
      </c>
      <c r="N64" s="69">
        <f>SUM(N62:N63)</f>
        <v>6441</v>
      </c>
      <c r="O64" s="69">
        <f>SUM(O62:O63)</f>
        <v>47174</v>
      </c>
      <c r="P64" s="69">
        <f>SUM(P63)</f>
        <v>0</v>
      </c>
    </row>
    <row r="65" spans="1:16" s="60" customFormat="1" ht="16.5">
      <c r="A65" s="93">
        <v>59</v>
      </c>
      <c r="B65" s="61"/>
      <c r="C65" s="61"/>
      <c r="D65" s="61"/>
      <c r="E65" s="61"/>
      <c r="F65" s="61"/>
      <c r="G65" s="61"/>
      <c r="H65" s="229" t="s">
        <v>205</v>
      </c>
      <c r="I65" s="230"/>
      <c r="J65" s="228"/>
      <c r="K65" s="69">
        <f aca="true" t="shared" si="13" ref="K65:P65">SUM(K60+K64)</f>
        <v>362455</v>
      </c>
      <c r="L65" s="69">
        <f>SUM(L60+L64)</f>
        <v>882880</v>
      </c>
      <c r="M65" s="69">
        <f t="shared" si="13"/>
        <v>905280</v>
      </c>
      <c r="N65" s="69">
        <f t="shared" si="13"/>
        <v>652638</v>
      </c>
      <c r="O65" s="69">
        <f t="shared" si="13"/>
        <v>252642</v>
      </c>
      <c r="P65" s="69">
        <f t="shared" si="13"/>
        <v>0</v>
      </c>
    </row>
    <row r="66" ht="16.5">
      <c r="T66" s="58"/>
    </row>
  </sheetData>
  <sheetProtection/>
  <mergeCells count="15">
    <mergeCell ref="H64:J64"/>
    <mergeCell ref="H65:J65"/>
    <mergeCell ref="H8:J8"/>
    <mergeCell ref="H46:J46"/>
    <mergeCell ref="H60:J60"/>
    <mergeCell ref="H5:J6"/>
    <mergeCell ref="H7:J7"/>
    <mergeCell ref="H1:P1"/>
    <mergeCell ref="H2:P2"/>
    <mergeCell ref="H3:P3"/>
    <mergeCell ref="N5:P5"/>
    <mergeCell ref="A5:A6"/>
    <mergeCell ref="K5:K6"/>
    <mergeCell ref="M5:M6"/>
    <mergeCell ref="L5:L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25">
      <selection activeCell="R57" sqref="R5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2" width="16.00390625" style="0" customWidth="1"/>
    <col min="13" max="13" width="15.00390625" style="0" customWidth="1"/>
    <col min="14" max="14" width="13.7109375" style="0" customWidth="1"/>
    <col min="15" max="15" width="14.8515625" style="0" customWidth="1"/>
    <col min="16" max="16" width="15.28125" style="0" customWidth="1"/>
  </cols>
  <sheetData>
    <row r="1" spans="8:17" ht="15">
      <c r="H1" s="214"/>
      <c r="I1" s="214"/>
      <c r="J1" s="214"/>
      <c r="K1" s="214"/>
      <c r="L1" s="214"/>
      <c r="M1" s="214"/>
      <c r="N1" s="214"/>
      <c r="O1" s="214"/>
      <c r="P1" s="214"/>
      <c r="Q1" s="56"/>
    </row>
    <row r="2" spans="8:16" s="56" customFormat="1" ht="19.5" customHeight="1">
      <c r="H2" s="215" t="s">
        <v>272</v>
      </c>
      <c r="I2" s="215"/>
      <c r="J2" s="215"/>
      <c r="K2" s="215"/>
      <c r="L2" s="215"/>
      <c r="M2" s="215"/>
      <c r="N2" s="215"/>
      <c r="O2" s="215"/>
      <c r="P2" s="215"/>
    </row>
    <row r="3" spans="8:16" ht="15.75">
      <c r="H3" s="216" t="s">
        <v>317</v>
      </c>
      <c r="I3" s="216"/>
      <c r="J3" s="216"/>
      <c r="K3" s="216"/>
      <c r="L3" s="216"/>
      <c r="M3" s="216"/>
      <c r="N3" s="216"/>
      <c r="O3" s="216"/>
      <c r="P3" s="216"/>
    </row>
    <row r="4" spans="8:16" ht="15.75">
      <c r="H4" s="64"/>
      <c r="I4" s="64"/>
      <c r="J4" s="64"/>
      <c r="K4" s="64"/>
      <c r="L4" s="64"/>
      <c r="M4" s="64"/>
      <c r="N4" s="64" t="s">
        <v>33</v>
      </c>
      <c r="O4" s="64"/>
      <c r="P4" s="157" t="s">
        <v>226</v>
      </c>
    </row>
    <row r="5" spans="1:16" s="57" customFormat="1" ht="14.25" customHeight="1">
      <c r="A5" s="220" t="s">
        <v>166</v>
      </c>
      <c r="H5" s="235" t="s">
        <v>224</v>
      </c>
      <c r="I5" s="235"/>
      <c r="J5" s="236"/>
      <c r="K5" s="222" t="s">
        <v>88</v>
      </c>
      <c r="L5" s="224" t="s">
        <v>312</v>
      </c>
      <c r="M5" s="224" t="s">
        <v>335</v>
      </c>
      <c r="N5" s="217" t="s">
        <v>336</v>
      </c>
      <c r="O5" s="218"/>
      <c r="P5" s="219"/>
    </row>
    <row r="6" spans="1:16" s="57" customFormat="1" ht="31.5" customHeight="1">
      <c r="A6" s="221"/>
      <c r="H6" s="237"/>
      <c r="I6" s="237"/>
      <c r="J6" s="238"/>
      <c r="K6" s="223"/>
      <c r="L6" s="225"/>
      <c r="M6" s="225"/>
      <c r="N6" s="65" t="s">
        <v>89</v>
      </c>
      <c r="O6" s="65" t="s">
        <v>90</v>
      </c>
      <c r="P6" s="65" t="s">
        <v>274</v>
      </c>
    </row>
    <row r="7" spans="1:16" s="57" customFormat="1" ht="15">
      <c r="A7" s="88"/>
      <c r="H7" s="217" t="s">
        <v>6</v>
      </c>
      <c r="I7" s="239"/>
      <c r="J7" s="240"/>
      <c r="K7" s="65" t="s">
        <v>7</v>
      </c>
      <c r="L7" s="65" t="s">
        <v>8</v>
      </c>
      <c r="M7" s="65" t="s">
        <v>9</v>
      </c>
      <c r="N7" s="65" t="s">
        <v>106</v>
      </c>
      <c r="O7" s="65" t="s">
        <v>273</v>
      </c>
      <c r="P7" s="65" t="s">
        <v>310</v>
      </c>
    </row>
    <row r="8" spans="1:16" s="59" customFormat="1" ht="12">
      <c r="A8" s="93">
        <v>1</v>
      </c>
      <c r="H8" s="241" t="s">
        <v>91</v>
      </c>
      <c r="I8" s="242"/>
      <c r="J8" s="243"/>
      <c r="K8" s="66">
        <f>SUM(K9+K10+K11+K33+K39)</f>
        <v>259851</v>
      </c>
      <c r="L8" s="66">
        <f>SUM(L9+L10+L11+L33+L39)</f>
        <v>476347</v>
      </c>
      <c r="M8" s="66">
        <f>SUM(M9+M10+M11+M33+M39)</f>
        <v>489160</v>
      </c>
      <c r="N8" s="66">
        <f>SUM(N9+N10+N11+N33+N39)</f>
        <v>294897</v>
      </c>
      <c r="O8" s="66">
        <f>SUM(O9+O10+O11+O33+O39)</f>
        <v>194263</v>
      </c>
      <c r="P8" s="66">
        <f>SUM(P9:P39)</f>
        <v>0</v>
      </c>
    </row>
    <row r="9" spans="1:16" s="60" customFormat="1" ht="12">
      <c r="A9" s="93">
        <v>2</v>
      </c>
      <c r="H9" s="89" t="s">
        <v>92</v>
      </c>
      <c r="I9" s="67"/>
      <c r="J9" s="79" t="s">
        <v>93</v>
      </c>
      <c r="K9" s="80">
        <v>65803</v>
      </c>
      <c r="L9" s="80">
        <v>119229</v>
      </c>
      <c r="M9" s="80">
        <v>119765</v>
      </c>
      <c r="N9" s="80">
        <v>116271</v>
      </c>
      <c r="O9" s="81">
        <v>3494</v>
      </c>
      <c r="P9" s="81">
        <v>0</v>
      </c>
    </row>
    <row r="10" spans="1:16" s="60" customFormat="1" ht="12">
      <c r="A10" s="93">
        <v>3</v>
      </c>
      <c r="H10" s="89" t="s">
        <v>94</v>
      </c>
      <c r="I10" s="67"/>
      <c r="J10" s="79" t="s">
        <v>95</v>
      </c>
      <c r="K10" s="81">
        <v>13310</v>
      </c>
      <c r="L10" s="81">
        <v>20655</v>
      </c>
      <c r="M10" s="81">
        <v>20931</v>
      </c>
      <c r="N10" s="81">
        <v>19230</v>
      </c>
      <c r="O10" s="81">
        <v>1701</v>
      </c>
      <c r="P10" s="81">
        <v>0</v>
      </c>
    </row>
    <row r="11" spans="1:16" s="60" customFormat="1" ht="12">
      <c r="A11" s="93">
        <v>4</v>
      </c>
      <c r="H11" s="89" t="s">
        <v>96</v>
      </c>
      <c r="I11" s="67"/>
      <c r="J11" s="79" t="s">
        <v>97</v>
      </c>
      <c r="K11" s="81">
        <f>SUM(K12+K15+K18+K26+K29)</f>
        <v>48201</v>
      </c>
      <c r="L11" s="81">
        <f>SUM(L12+L15+L18+L26+L29)</f>
        <v>73387</v>
      </c>
      <c r="M11" s="81">
        <f>SUM(M12+M15+M18+M26+M29)</f>
        <v>79083</v>
      </c>
      <c r="N11" s="81">
        <f>SUM(N12+N15+N18+N26+N29)</f>
        <v>72160</v>
      </c>
      <c r="O11" s="81">
        <f>SUM(O12+O15+O18+O26+O29)</f>
        <v>6923</v>
      </c>
      <c r="P11" s="81">
        <v>0</v>
      </c>
    </row>
    <row r="12" spans="1:16" s="60" customFormat="1" ht="12">
      <c r="A12" s="93">
        <v>5</v>
      </c>
      <c r="H12" s="67"/>
      <c r="I12" s="90" t="s">
        <v>111</v>
      </c>
      <c r="J12" s="77" t="s">
        <v>112</v>
      </c>
      <c r="K12" s="78">
        <f aca="true" t="shared" si="0" ref="K12:P12">SUM(K13+K14)</f>
        <v>10817</v>
      </c>
      <c r="L12" s="78">
        <f>SUM(L13+L14)</f>
        <v>19289</v>
      </c>
      <c r="M12" s="78">
        <f t="shared" si="0"/>
        <v>19568</v>
      </c>
      <c r="N12" s="78">
        <f t="shared" si="0"/>
        <v>18384</v>
      </c>
      <c r="O12" s="78">
        <f t="shared" si="0"/>
        <v>1184</v>
      </c>
      <c r="P12" s="78">
        <f t="shared" si="0"/>
        <v>0</v>
      </c>
    </row>
    <row r="13" spans="1:16" s="60" customFormat="1" ht="12">
      <c r="A13" s="93">
        <v>6</v>
      </c>
      <c r="H13" s="67"/>
      <c r="I13" s="75"/>
      <c r="J13" s="67" t="s">
        <v>113</v>
      </c>
      <c r="K13" s="68">
        <v>430</v>
      </c>
      <c r="L13" s="68">
        <v>767</v>
      </c>
      <c r="M13" s="68">
        <v>767</v>
      </c>
      <c r="N13" s="68">
        <v>767</v>
      </c>
      <c r="O13" s="68">
        <v>0</v>
      </c>
      <c r="P13" s="68">
        <v>0</v>
      </c>
    </row>
    <row r="14" spans="1:16" s="60" customFormat="1" ht="12">
      <c r="A14" s="93">
        <v>7</v>
      </c>
      <c r="H14" s="67"/>
      <c r="I14" s="75"/>
      <c r="J14" s="67" t="s">
        <v>114</v>
      </c>
      <c r="K14" s="68">
        <v>10387</v>
      </c>
      <c r="L14" s="68">
        <v>18522</v>
      </c>
      <c r="M14" s="68">
        <v>18801</v>
      </c>
      <c r="N14" s="68">
        <v>17617</v>
      </c>
      <c r="O14" s="68">
        <v>1184</v>
      </c>
      <c r="P14" s="68">
        <v>0</v>
      </c>
    </row>
    <row r="15" spans="1:16" s="60" customFormat="1" ht="12">
      <c r="A15" s="93">
        <v>8</v>
      </c>
      <c r="H15" s="67"/>
      <c r="I15" s="90" t="s">
        <v>115</v>
      </c>
      <c r="J15" s="77" t="s">
        <v>116</v>
      </c>
      <c r="K15" s="78">
        <f aca="true" t="shared" si="1" ref="K15:P15">SUM(K16+K17)</f>
        <v>938</v>
      </c>
      <c r="L15" s="78">
        <f>SUM(L16+L17)</f>
        <v>1261</v>
      </c>
      <c r="M15" s="78">
        <f t="shared" si="1"/>
        <v>1319</v>
      </c>
      <c r="N15" s="78">
        <f t="shared" si="1"/>
        <v>1307</v>
      </c>
      <c r="O15" s="78">
        <f t="shared" si="1"/>
        <v>12</v>
      </c>
      <c r="P15" s="78">
        <f t="shared" si="1"/>
        <v>0</v>
      </c>
    </row>
    <row r="16" spans="1:16" s="60" customFormat="1" ht="12">
      <c r="A16" s="93">
        <v>9</v>
      </c>
      <c r="H16" s="67"/>
      <c r="I16" s="91"/>
      <c r="J16" s="67" t="s">
        <v>117</v>
      </c>
      <c r="K16" s="68">
        <v>628</v>
      </c>
      <c r="L16" s="68">
        <v>959</v>
      </c>
      <c r="M16" s="68">
        <v>976</v>
      </c>
      <c r="N16" s="68">
        <v>964</v>
      </c>
      <c r="O16" s="68">
        <v>12</v>
      </c>
      <c r="P16" s="68">
        <v>0</v>
      </c>
    </row>
    <row r="17" spans="1:16" s="60" customFormat="1" ht="12">
      <c r="A17" s="93">
        <v>10</v>
      </c>
      <c r="H17" s="67"/>
      <c r="I17" s="91"/>
      <c r="J17" s="67" t="s">
        <v>118</v>
      </c>
      <c r="K17" s="68">
        <v>310</v>
      </c>
      <c r="L17" s="68">
        <v>302</v>
      </c>
      <c r="M17" s="68">
        <v>343</v>
      </c>
      <c r="N17" s="68">
        <v>343</v>
      </c>
      <c r="O17" s="68">
        <v>0</v>
      </c>
      <c r="P17" s="68">
        <v>0</v>
      </c>
    </row>
    <row r="18" spans="1:16" s="60" customFormat="1" ht="12">
      <c r="A18" s="93">
        <v>11</v>
      </c>
      <c r="H18" s="67"/>
      <c r="I18" s="90" t="s">
        <v>119</v>
      </c>
      <c r="J18" s="77" t="s">
        <v>120</v>
      </c>
      <c r="K18" s="78">
        <f aca="true" t="shared" si="2" ref="K18:P18">SUM(K19:K25)</f>
        <v>26507</v>
      </c>
      <c r="L18" s="78">
        <f>SUM(L19:L25)</f>
        <v>37649</v>
      </c>
      <c r="M18" s="78">
        <f t="shared" si="2"/>
        <v>41888</v>
      </c>
      <c r="N18" s="78">
        <f t="shared" si="2"/>
        <v>38256</v>
      </c>
      <c r="O18" s="78">
        <f t="shared" si="2"/>
        <v>3632</v>
      </c>
      <c r="P18" s="78">
        <f t="shared" si="2"/>
        <v>0</v>
      </c>
    </row>
    <row r="19" spans="1:16" s="60" customFormat="1" ht="12">
      <c r="A19" s="93">
        <v>12</v>
      </c>
      <c r="H19" s="67"/>
      <c r="I19" s="91"/>
      <c r="J19" s="67" t="s">
        <v>121</v>
      </c>
      <c r="K19" s="68">
        <v>6566</v>
      </c>
      <c r="L19" s="68">
        <v>6565</v>
      </c>
      <c r="M19" s="68">
        <v>7895</v>
      </c>
      <c r="N19" s="68">
        <v>7895</v>
      </c>
      <c r="O19" s="68">
        <v>0</v>
      </c>
      <c r="P19" s="68">
        <v>0</v>
      </c>
    </row>
    <row r="20" spans="1:16" s="60" customFormat="1" ht="12">
      <c r="A20" s="93">
        <v>13</v>
      </c>
      <c r="H20" s="67"/>
      <c r="I20" s="91"/>
      <c r="J20" s="67" t="s">
        <v>122</v>
      </c>
      <c r="K20" s="68">
        <v>445</v>
      </c>
      <c r="L20" s="68">
        <v>2036</v>
      </c>
      <c r="M20" s="68">
        <v>2068</v>
      </c>
      <c r="N20" s="68">
        <v>477</v>
      </c>
      <c r="O20" s="68">
        <v>1591</v>
      </c>
      <c r="P20" s="68">
        <v>0</v>
      </c>
    </row>
    <row r="21" spans="1:16" s="60" customFormat="1" ht="12">
      <c r="A21" s="93">
        <v>14</v>
      </c>
      <c r="H21" s="67"/>
      <c r="I21" s="91"/>
      <c r="J21" s="67" t="s">
        <v>123</v>
      </c>
      <c r="K21" s="68">
        <v>204</v>
      </c>
      <c r="L21" s="68">
        <v>1018</v>
      </c>
      <c r="M21" s="68">
        <v>1022</v>
      </c>
      <c r="N21" s="68">
        <v>448</v>
      </c>
      <c r="O21" s="68">
        <v>574</v>
      </c>
      <c r="P21" s="68">
        <v>0</v>
      </c>
    </row>
    <row r="22" spans="1:16" s="60" customFormat="1" ht="12">
      <c r="A22" s="93">
        <v>15</v>
      </c>
      <c r="H22" s="67"/>
      <c r="I22" s="91"/>
      <c r="J22" s="67" t="s">
        <v>124</v>
      </c>
      <c r="K22" s="68">
        <v>1282</v>
      </c>
      <c r="L22" s="68">
        <v>3188</v>
      </c>
      <c r="M22" s="68">
        <v>3087</v>
      </c>
      <c r="N22" s="68">
        <v>2952</v>
      </c>
      <c r="O22" s="68">
        <v>135</v>
      </c>
      <c r="P22" s="68">
        <v>0</v>
      </c>
    </row>
    <row r="23" spans="1:16" s="60" customFormat="1" ht="12">
      <c r="A23" s="93">
        <v>16</v>
      </c>
      <c r="H23" s="67"/>
      <c r="I23" s="91"/>
      <c r="J23" s="67" t="s">
        <v>125</v>
      </c>
      <c r="K23" s="68">
        <v>1381</v>
      </c>
      <c r="L23" s="68">
        <v>1344</v>
      </c>
      <c r="M23" s="68">
        <v>1344</v>
      </c>
      <c r="N23" s="68">
        <v>1344</v>
      </c>
      <c r="O23" s="68">
        <v>0</v>
      </c>
      <c r="P23" s="68">
        <v>0</v>
      </c>
    </row>
    <row r="24" spans="1:16" s="60" customFormat="1" ht="12">
      <c r="A24" s="93">
        <v>17</v>
      </c>
      <c r="H24" s="67"/>
      <c r="I24" s="91"/>
      <c r="J24" s="67" t="s">
        <v>126</v>
      </c>
      <c r="K24" s="68">
        <v>6279</v>
      </c>
      <c r="L24" s="68">
        <v>9323</v>
      </c>
      <c r="M24" s="68">
        <v>9323</v>
      </c>
      <c r="N24" s="68">
        <v>9323</v>
      </c>
      <c r="O24" s="68">
        <v>0</v>
      </c>
      <c r="P24" s="68">
        <v>0</v>
      </c>
    </row>
    <row r="25" spans="1:16" s="60" customFormat="1" ht="12">
      <c r="A25" s="93">
        <v>18</v>
      </c>
      <c r="H25" s="67"/>
      <c r="I25" s="91"/>
      <c r="J25" s="67" t="s">
        <v>127</v>
      </c>
      <c r="K25" s="68">
        <v>10350</v>
      </c>
      <c r="L25" s="68">
        <v>14175</v>
      </c>
      <c r="M25" s="68">
        <v>17149</v>
      </c>
      <c r="N25" s="68">
        <v>15817</v>
      </c>
      <c r="O25" s="68">
        <v>1332</v>
      </c>
      <c r="P25" s="68">
        <v>0</v>
      </c>
    </row>
    <row r="26" spans="1:16" s="60" customFormat="1" ht="12">
      <c r="A26" s="93">
        <v>19</v>
      </c>
      <c r="H26" s="67"/>
      <c r="I26" s="90" t="s">
        <v>128</v>
      </c>
      <c r="J26" s="77" t="s">
        <v>129</v>
      </c>
      <c r="K26" s="78">
        <f aca="true" t="shared" si="3" ref="K26:P26">SUM(K27:K28)</f>
        <v>665</v>
      </c>
      <c r="L26" s="78">
        <f>SUM(L27:L28)</f>
        <v>875</v>
      </c>
      <c r="M26" s="78">
        <f t="shared" si="3"/>
        <v>888</v>
      </c>
      <c r="N26" s="78">
        <f t="shared" si="3"/>
        <v>888</v>
      </c>
      <c r="O26" s="78">
        <f t="shared" si="3"/>
        <v>0</v>
      </c>
      <c r="P26" s="78">
        <f t="shared" si="3"/>
        <v>0</v>
      </c>
    </row>
    <row r="27" spans="1:16" s="60" customFormat="1" ht="12">
      <c r="A27" s="93">
        <v>20</v>
      </c>
      <c r="H27" s="67"/>
      <c r="I27" s="91"/>
      <c r="J27" s="67" t="s">
        <v>130</v>
      </c>
      <c r="K27" s="68">
        <v>15</v>
      </c>
      <c r="L27" s="68">
        <v>225</v>
      </c>
      <c r="M27" s="68">
        <v>225</v>
      </c>
      <c r="N27" s="68">
        <v>225</v>
      </c>
      <c r="O27" s="68">
        <v>0</v>
      </c>
      <c r="P27" s="68">
        <v>0</v>
      </c>
    </row>
    <row r="28" spans="1:16" s="60" customFormat="1" ht="12">
      <c r="A28" s="93">
        <v>21</v>
      </c>
      <c r="H28" s="67"/>
      <c r="I28" s="91"/>
      <c r="J28" s="67" t="s">
        <v>239</v>
      </c>
      <c r="K28" s="68">
        <v>650</v>
      </c>
      <c r="L28" s="68">
        <v>650</v>
      </c>
      <c r="M28" s="68">
        <v>663</v>
      </c>
      <c r="N28" s="68">
        <v>663</v>
      </c>
      <c r="O28" s="68">
        <v>0</v>
      </c>
      <c r="P28" s="68">
        <v>0</v>
      </c>
    </row>
    <row r="29" spans="1:16" s="60" customFormat="1" ht="12">
      <c r="A29" s="93">
        <v>22</v>
      </c>
      <c r="H29" s="67"/>
      <c r="I29" s="90" t="s">
        <v>131</v>
      </c>
      <c r="J29" s="77" t="s">
        <v>132</v>
      </c>
      <c r="K29" s="78">
        <f aca="true" t="shared" si="4" ref="K29:P29">SUM(K30:K32)</f>
        <v>9274</v>
      </c>
      <c r="L29" s="78">
        <f>SUM(L30:L32)</f>
        <v>14313</v>
      </c>
      <c r="M29" s="78">
        <f t="shared" si="4"/>
        <v>15420</v>
      </c>
      <c r="N29" s="78">
        <f t="shared" si="4"/>
        <v>13325</v>
      </c>
      <c r="O29" s="78">
        <f t="shared" si="4"/>
        <v>2095</v>
      </c>
      <c r="P29" s="78">
        <f t="shared" si="4"/>
        <v>0</v>
      </c>
    </row>
    <row r="30" spans="1:16" s="60" customFormat="1" ht="12">
      <c r="A30" s="93">
        <v>23</v>
      </c>
      <c r="H30" s="67"/>
      <c r="I30" s="91"/>
      <c r="J30" s="67" t="s">
        <v>133</v>
      </c>
      <c r="K30" s="68">
        <v>8352</v>
      </c>
      <c r="L30" s="68">
        <v>12930</v>
      </c>
      <c r="M30" s="68">
        <v>14051</v>
      </c>
      <c r="N30" s="68">
        <v>11956</v>
      </c>
      <c r="O30" s="68">
        <v>2095</v>
      </c>
      <c r="P30" s="68">
        <v>0</v>
      </c>
    </row>
    <row r="31" spans="1:16" s="60" customFormat="1" ht="12">
      <c r="A31" s="93">
        <v>24</v>
      </c>
      <c r="H31" s="67"/>
      <c r="I31" s="91"/>
      <c r="J31" s="67" t="s">
        <v>134</v>
      </c>
      <c r="K31" s="68">
        <v>300</v>
      </c>
      <c r="L31" s="68">
        <v>421</v>
      </c>
      <c r="M31" s="68">
        <v>358</v>
      </c>
      <c r="N31" s="68">
        <v>358</v>
      </c>
      <c r="O31" s="68">
        <v>0</v>
      </c>
      <c r="P31" s="68">
        <v>0</v>
      </c>
    </row>
    <row r="32" spans="1:16" s="60" customFormat="1" ht="12">
      <c r="A32" s="93">
        <v>25</v>
      </c>
      <c r="H32" s="67"/>
      <c r="I32" s="91"/>
      <c r="J32" s="67" t="s">
        <v>135</v>
      </c>
      <c r="K32" s="68">
        <v>622</v>
      </c>
      <c r="L32" s="68">
        <v>962</v>
      </c>
      <c r="M32" s="68">
        <v>1011</v>
      </c>
      <c r="N32" s="68">
        <v>1011</v>
      </c>
      <c r="O32" s="68">
        <v>0</v>
      </c>
      <c r="P32" s="68">
        <v>0</v>
      </c>
    </row>
    <row r="33" spans="1:16" s="60" customFormat="1" ht="12">
      <c r="A33" s="93">
        <v>26</v>
      </c>
      <c r="H33" s="89" t="s">
        <v>98</v>
      </c>
      <c r="I33" s="79"/>
      <c r="J33" s="79" t="s">
        <v>100</v>
      </c>
      <c r="K33" s="81">
        <f>SUM(K34:K38)</f>
        <v>18975</v>
      </c>
      <c r="L33" s="81">
        <f>SUM(L34:L38)</f>
        <v>16342</v>
      </c>
      <c r="M33" s="81">
        <f>SUM(M34:M38)</f>
        <v>15142</v>
      </c>
      <c r="N33" s="81">
        <f>SUM(N34:N38)</f>
        <v>15142</v>
      </c>
      <c r="O33" s="81">
        <f>SUM(O34:O38)</f>
        <v>0</v>
      </c>
      <c r="P33" s="81">
        <v>0</v>
      </c>
    </row>
    <row r="34" spans="1:16" s="60" customFormat="1" ht="12">
      <c r="A34" s="93">
        <v>27</v>
      </c>
      <c r="H34" s="92"/>
      <c r="I34" s="90" t="s">
        <v>136</v>
      </c>
      <c r="J34" s="77" t="s">
        <v>338</v>
      </c>
      <c r="K34" s="78">
        <v>0</v>
      </c>
      <c r="L34" s="78">
        <v>0</v>
      </c>
      <c r="M34" s="78">
        <v>443</v>
      </c>
      <c r="N34" s="78">
        <v>443</v>
      </c>
      <c r="O34" s="78">
        <v>0</v>
      </c>
      <c r="P34" s="78">
        <v>0</v>
      </c>
    </row>
    <row r="35" spans="1:16" s="60" customFormat="1" ht="12">
      <c r="A35" s="93">
        <v>28</v>
      </c>
      <c r="H35" s="92"/>
      <c r="I35" s="90" t="s">
        <v>137</v>
      </c>
      <c r="J35" s="77" t="s">
        <v>141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</row>
    <row r="36" spans="1:16" s="60" customFormat="1" ht="12">
      <c r="A36" s="93">
        <v>29</v>
      </c>
      <c r="H36" s="92"/>
      <c r="I36" s="90" t="s">
        <v>138</v>
      </c>
      <c r="J36" s="77" t="s">
        <v>142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</row>
    <row r="37" spans="1:16" s="60" customFormat="1" ht="12">
      <c r="A37" s="93">
        <v>30</v>
      </c>
      <c r="H37" s="92"/>
      <c r="I37" s="90" t="s">
        <v>139</v>
      </c>
      <c r="J37" s="77" t="s">
        <v>143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s="60" customFormat="1" ht="12">
      <c r="A38" s="93">
        <v>31</v>
      </c>
      <c r="H38" s="92"/>
      <c r="I38" s="90" t="s">
        <v>140</v>
      </c>
      <c r="J38" s="77" t="s">
        <v>144</v>
      </c>
      <c r="K38" s="78">
        <v>18975</v>
      </c>
      <c r="L38" s="78">
        <v>16342</v>
      </c>
      <c r="M38" s="78">
        <v>14699</v>
      </c>
      <c r="N38" s="78">
        <v>14699</v>
      </c>
      <c r="O38" s="78">
        <v>0</v>
      </c>
      <c r="P38" s="78">
        <v>0</v>
      </c>
    </row>
    <row r="39" spans="1:16" s="60" customFormat="1" ht="12">
      <c r="A39" s="93">
        <v>32</v>
      </c>
      <c r="H39" s="89" t="s">
        <v>99</v>
      </c>
      <c r="I39" s="89"/>
      <c r="J39" s="79" t="s">
        <v>145</v>
      </c>
      <c r="K39" s="81">
        <f aca="true" t="shared" si="5" ref="K39:P39">SUM(K40+K43+K48+K52)</f>
        <v>113562</v>
      </c>
      <c r="L39" s="81">
        <f>SUM(L40+L43+L48+L52)</f>
        <v>246734</v>
      </c>
      <c r="M39" s="81">
        <f t="shared" si="5"/>
        <v>254239</v>
      </c>
      <c r="N39" s="81">
        <f t="shared" si="5"/>
        <v>72094</v>
      </c>
      <c r="O39" s="81">
        <f t="shared" si="5"/>
        <v>182145</v>
      </c>
      <c r="P39" s="81">
        <f t="shared" si="5"/>
        <v>0</v>
      </c>
    </row>
    <row r="40" spans="1:16" s="60" customFormat="1" ht="12">
      <c r="A40" s="93">
        <v>33</v>
      </c>
      <c r="H40" s="89"/>
      <c r="I40" s="90" t="s">
        <v>148</v>
      </c>
      <c r="J40" s="77" t="s">
        <v>231</v>
      </c>
      <c r="K40" s="78">
        <f>SUM(K41:K42)</f>
        <v>834</v>
      </c>
      <c r="L40" s="78">
        <f>SUM(L41:L42)</f>
        <v>1201</v>
      </c>
      <c r="M40" s="78">
        <f>SUM(M41:M42)</f>
        <v>1201</v>
      </c>
      <c r="N40" s="78">
        <f>SUM(N41:N42)</f>
        <v>1201</v>
      </c>
      <c r="O40" s="78">
        <f>SUM(O41)</f>
        <v>0</v>
      </c>
      <c r="P40" s="78">
        <f>SUM(P41)</f>
        <v>0</v>
      </c>
    </row>
    <row r="41" spans="1:16" s="60" customFormat="1" ht="12">
      <c r="A41" s="93">
        <v>35</v>
      </c>
      <c r="H41" s="89"/>
      <c r="I41" s="92"/>
      <c r="J41" s="67" t="s">
        <v>240</v>
      </c>
      <c r="K41" s="68">
        <v>834</v>
      </c>
      <c r="L41" s="68">
        <v>834</v>
      </c>
      <c r="M41" s="68">
        <v>834</v>
      </c>
      <c r="N41" s="68">
        <v>834</v>
      </c>
      <c r="O41" s="68">
        <v>0</v>
      </c>
      <c r="P41" s="68">
        <v>0</v>
      </c>
    </row>
    <row r="42" spans="1:16" s="60" customFormat="1" ht="12">
      <c r="A42" s="93">
        <v>36</v>
      </c>
      <c r="H42" s="89"/>
      <c r="I42" s="92"/>
      <c r="J42" s="67" t="s">
        <v>282</v>
      </c>
      <c r="K42" s="68">
        <v>0</v>
      </c>
      <c r="L42" s="68">
        <v>367</v>
      </c>
      <c r="M42" s="68">
        <v>367</v>
      </c>
      <c r="N42" s="68">
        <v>367</v>
      </c>
      <c r="O42" s="68">
        <v>0</v>
      </c>
      <c r="P42" s="68">
        <v>0</v>
      </c>
    </row>
    <row r="43" spans="1:16" s="60" customFormat="1" ht="12">
      <c r="A43" s="93">
        <v>37</v>
      </c>
      <c r="H43" s="92"/>
      <c r="I43" s="90" t="s">
        <v>149</v>
      </c>
      <c r="J43" s="77" t="s">
        <v>146</v>
      </c>
      <c r="K43" s="78">
        <f>SUM(K44:K47)</f>
        <v>64823</v>
      </c>
      <c r="L43" s="78">
        <f>SUM(L44:L47)</f>
        <v>70082</v>
      </c>
      <c r="M43" s="78">
        <f>SUM(M44:M47)</f>
        <v>70893</v>
      </c>
      <c r="N43" s="78">
        <f>SUM(N44:N47)</f>
        <v>70893</v>
      </c>
      <c r="O43" s="78">
        <f>SUM(O45)</f>
        <v>0</v>
      </c>
      <c r="P43" s="78">
        <f>SUM(P45)</f>
        <v>0</v>
      </c>
    </row>
    <row r="44" spans="1:16" s="60" customFormat="1" ht="12">
      <c r="A44" s="93">
        <v>38</v>
      </c>
      <c r="H44" s="92"/>
      <c r="I44" s="90"/>
      <c r="J44" s="67" t="s">
        <v>147</v>
      </c>
      <c r="K44" s="68">
        <v>56159</v>
      </c>
      <c r="L44" s="68">
        <v>60829</v>
      </c>
      <c r="M44" s="68">
        <v>60829</v>
      </c>
      <c r="N44" s="68">
        <v>60829</v>
      </c>
      <c r="O44" s="68">
        <v>0</v>
      </c>
      <c r="P44" s="68">
        <v>0</v>
      </c>
    </row>
    <row r="45" spans="1:16" s="60" customFormat="1" ht="12">
      <c r="A45" s="93">
        <v>39</v>
      </c>
      <c r="H45" s="92"/>
      <c r="I45" s="92"/>
      <c r="J45" s="67" t="s">
        <v>241</v>
      </c>
      <c r="K45" s="68">
        <v>8664</v>
      </c>
      <c r="L45" s="68">
        <v>8664</v>
      </c>
      <c r="M45" s="68">
        <v>8664</v>
      </c>
      <c r="N45" s="68">
        <v>8664</v>
      </c>
      <c r="O45" s="68">
        <v>0</v>
      </c>
      <c r="P45" s="68">
        <v>0</v>
      </c>
    </row>
    <row r="46" spans="1:16" s="60" customFormat="1" ht="12">
      <c r="A46" s="93">
        <v>40</v>
      </c>
      <c r="H46" s="92"/>
      <c r="I46" s="92"/>
      <c r="J46" s="67" t="s">
        <v>284</v>
      </c>
      <c r="K46" s="68">
        <v>0</v>
      </c>
      <c r="L46" s="68">
        <v>589</v>
      </c>
      <c r="M46" s="68">
        <v>589</v>
      </c>
      <c r="N46" s="68">
        <v>589</v>
      </c>
      <c r="O46" s="68">
        <v>0</v>
      </c>
      <c r="P46" s="68">
        <v>0</v>
      </c>
    </row>
    <row r="47" spans="1:16" s="60" customFormat="1" ht="12">
      <c r="A47" s="93">
        <v>41</v>
      </c>
      <c r="H47" s="92"/>
      <c r="I47" s="92"/>
      <c r="J47" s="67" t="s">
        <v>339</v>
      </c>
      <c r="K47" s="68">
        <v>0</v>
      </c>
      <c r="L47" s="68">
        <v>0</v>
      </c>
      <c r="M47" s="68">
        <v>811</v>
      </c>
      <c r="N47" s="68">
        <v>811</v>
      </c>
      <c r="O47" s="68">
        <v>0</v>
      </c>
      <c r="P47" s="68">
        <v>0</v>
      </c>
    </row>
    <row r="48" spans="1:16" s="60" customFormat="1" ht="12">
      <c r="A48" s="93">
        <v>42</v>
      </c>
      <c r="H48" s="92"/>
      <c r="I48" s="90" t="s">
        <v>152</v>
      </c>
      <c r="J48" s="77" t="s">
        <v>150</v>
      </c>
      <c r="K48" s="78">
        <f aca="true" t="shared" si="6" ref="K48:P48">SUM(K49:K51)</f>
        <v>11000</v>
      </c>
      <c r="L48" s="78">
        <f>SUM(L49:L51)</f>
        <v>14070</v>
      </c>
      <c r="M48" s="78">
        <f t="shared" si="6"/>
        <v>14070</v>
      </c>
      <c r="N48" s="78">
        <f t="shared" si="6"/>
        <v>0</v>
      </c>
      <c r="O48" s="78">
        <f>SUM(O49:O51)</f>
        <v>14070</v>
      </c>
      <c r="P48" s="78">
        <f t="shared" si="6"/>
        <v>0</v>
      </c>
    </row>
    <row r="49" spans="1:16" s="60" customFormat="1" ht="12">
      <c r="A49" s="95">
        <v>43</v>
      </c>
      <c r="H49" s="92"/>
      <c r="I49" s="90"/>
      <c r="J49" s="67" t="s">
        <v>151</v>
      </c>
      <c r="K49" s="68">
        <v>8500</v>
      </c>
      <c r="L49" s="68">
        <v>11570</v>
      </c>
      <c r="M49" s="68">
        <v>11570</v>
      </c>
      <c r="N49" s="68">
        <v>0</v>
      </c>
      <c r="O49" s="68">
        <v>11570</v>
      </c>
      <c r="P49" s="68">
        <v>0</v>
      </c>
    </row>
    <row r="50" spans="1:16" s="60" customFormat="1" ht="12">
      <c r="A50" s="95">
        <v>44</v>
      </c>
      <c r="H50" s="92"/>
      <c r="I50" s="90"/>
      <c r="J50" s="67" t="s">
        <v>242</v>
      </c>
      <c r="K50" s="68">
        <v>1500</v>
      </c>
      <c r="L50" s="68">
        <v>1500</v>
      </c>
      <c r="M50" s="68">
        <v>1500</v>
      </c>
      <c r="N50" s="68"/>
      <c r="O50" s="68">
        <v>1500</v>
      </c>
      <c r="P50" s="68">
        <v>0</v>
      </c>
    </row>
    <row r="51" spans="1:16" s="60" customFormat="1" ht="12">
      <c r="A51" s="95">
        <v>45</v>
      </c>
      <c r="H51" s="92"/>
      <c r="I51" s="92"/>
      <c r="J51" s="67" t="s">
        <v>243</v>
      </c>
      <c r="K51" s="68">
        <v>1000</v>
      </c>
      <c r="L51" s="68">
        <v>1000</v>
      </c>
      <c r="M51" s="68">
        <v>1000</v>
      </c>
      <c r="N51" s="68">
        <v>0</v>
      </c>
      <c r="O51" s="68">
        <v>1000</v>
      </c>
      <c r="P51" s="68">
        <v>0</v>
      </c>
    </row>
    <row r="52" spans="1:16" s="60" customFormat="1" ht="12">
      <c r="A52" s="93">
        <v>46</v>
      </c>
      <c r="H52" s="92"/>
      <c r="I52" s="90" t="s">
        <v>233</v>
      </c>
      <c r="J52" s="77" t="s">
        <v>153</v>
      </c>
      <c r="K52" s="78">
        <v>36905</v>
      </c>
      <c r="L52" s="78">
        <v>161381</v>
      </c>
      <c r="M52" s="78">
        <v>168075</v>
      </c>
      <c r="N52" s="78">
        <v>0</v>
      </c>
      <c r="O52" s="78">
        <v>168075</v>
      </c>
      <c r="P52" s="78">
        <v>0</v>
      </c>
    </row>
    <row r="53" spans="1:16" s="59" customFormat="1" ht="12">
      <c r="A53" s="93">
        <v>47</v>
      </c>
      <c r="H53" s="72" t="s">
        <v>101</v>
      </c>
      <c r="I53" s="73"/>
      <c r="J53" s="74"/>
      <c r="K53" s="66">
        <f aca="true" t="shared" si="7" ref="K53:P53">SUM(K54:K56)</f>
        <v>41702</v>
      </c>
      <c r="L53" s="66">
        <f>SUM(L54:L56)</f>
        <v>344566</v>
      </c>
      <c r="M53" s="66">
        <f t="shared" si="7"/>
        <v>347712</v>
      </c>
      <c r="N53" s="66">
        <f t="shared" si="7"/>
        <v>332342</v>
      </c>
      <c r="O53" s="66">
        <f t="shared" si="7"/>
        <v>15370</v>
      </c>
      <c r="P53" s="66">
        <f t="shared" si="7"/>
        <v>0</v>
      </c>
    </row>
    <row r="54" spans="1:16" s="82" customFormat="1" ht="12">
      <c r="A54" s="93">
        <v>48</v>
      </c>
      <c r="H54" s="89" t="s">
        <v>92</v>
      </c>
      <c r="I54" s="79"/>
      <c r="J54" s="79" t="s">
        <v>154</v>
      </c>
      <c r="K54" s="81">
        <v>32204</v>
      </c>
      <c r="L54" s="81">
        <v>285788</v>
      </c>
      <c r="M54" s="81">
        <v>287051</v>
      </c>
      <c r="N54" s="81">
        <v>280295</v>
      </c>
      <c r="O54" s="81">
        <v>6756</v>
      </c>
      <c r="P54" s="81">
        <v>0</v>
      </c>
    </row>
    <row r="55" spans="1:16" s="82" customFormat="1" ht="12">
      <c r="A55" s="93">
        <v>49</v>
      </c>
      <c r="H55" s="89" t="s">
        <v>94</v>
      </c>
      <c r="I55" s="79"/>
      <c r="J55" s="79" t="s">
        <v>155</v>
      </c>
      <c r="K55" s="81">
        <v>7216</v>
      </c>
      <c r="L55" s="81">
        <v>55106</v>
      </c>
      <c r="M55" s="81">
        <v>56989</v>
      </c>
      <c r="N55" s="81">
        <v>51765</v>
      </c>
      <c r="O55" s="81">
        <v>5224</v>
      </c>
      <c r="P55" s="81">
        <v>0</v>
      </c>
    </row>
    <row r="56" spans="1:16" s="82" customFormat="1" ht="12">
      <c r="A56" s="93">
        <v>50</v>
      </c>
      <c r="H56" s="89" t="s">
        <v>96</v>
      </c>
      <c r="I56" s="79"/>
      <c r="J56" s="79" t="s">
        <v>156</v>
      </c>
      <c r="K56" s="81">
        <f aca="true" t="shared" si="8" ref="K56:P56">SUM(K57:K59)</f>
        <v>2282</v>
      </c>
      <c r="L56" s="81">
        <f>SUM(L57:L59)</f>
        <v>3672</v>
      </c>
      <c r="M56" s="81">
        <f t="shared" si="8"/>
        <v>3672</v>
      </c>
      <c r="N56" s="81">
        <f t="shared" si="8"/>
        <v>282</v>
      </c>
      <c r="O56" s="81">
        <f t="shared" si="8"/>
        <v>3390</v>
      </c>
      <c r="P56" s="81">
        <f t="shared" si="8"/>
        <v>0</v>
      </c>
    </row>
    <row r="57" spans="1:16" s="60" customFormat="1" ht="12">
      <c r="A57" s="95">
        <v>51</v>
      </c>
      <c r="H57" s="67"/>
      <c r="I57" s="90" t="s">
        <v>111</v>
      </c>
      <c r="J57" s="77" t="s">
        <v>283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 s="60" customFormat="1" ht="12">
      <c r="A58" s="93">
        <v>52</v>
      </c>
      <c r="H58" s="67"/>
      <c r="I58" s="90" t="s">
        <v>115</v>
      </c>
      <c r="J58" s="77" t="s">
        <v>281</v>
      </c>
      <c r="K58" s="78">
        <v>282</v>
      </c>
      <c r="L58" s="78">
        <v>1222</v>
      </c>
      <c r="M58" s="78">
        <v>1222</v>
      </c>
      <c r="N58" s="78">
        <v>282</v>
      </c>
      <c r="O58" s="78">
        <v>940</v>
      </c>
      <c r="P58" s="78">
        <v>0</v>
      </c>
    </row>
    <row r="59" spans="1:16" s="60" customFormat="1" ht="12">
      <c r="A59" s="93">
        <v>53</v>
      </c>
      <c r="H59" s="67"/>
      <c r="I59" s="90" t="s">
        <v>119</v>
      </c>
      <c r="J59" s="77" t="s">
        <v>157</v>
      </c>
      <c r="K59" s="78">
        <v>2000</v>
      </c>
      <c r="L59" s="78">
        <v>2450</v>
      </c>
      <c r="M59" s="78">
        <v>2450</v>
      </c>
      <c r="N59" s="78">
        <v>0</v>
      </c>
      <c r="O59" s="78">
        <v>2450</v>
      </c>
      <c r="P59" s="78">
        <v>0</v>
      </c>
    </row>
    <row r="60" spans="1:16" s="61" customFormat="1" ht="15">
      <c r="A60" s="95">
        <v>54</v>
      </c>
      <c r="H60" s="226" t="s">
        <v>167</v>
      </c>
      <c r="I60" s="227"/>
      <c r="J60" s="234"/>
      <c r="K60" s="69">
        <f aca="true" t="shared" si="9" ref="K60:P60">SUM(K8,K53,)</f>
        <v>301553</v>
      </c>
      <c r="L60" s="69">
        <f>SUM(L8,L53,)</f>
        <v>820913</v>
      </c>
      <c r="M60" s="69">
        <f t="shared" si="9"/>
        <v>836872</v>
      </c>
      <c r="N60" s="69">
        <f t="shared" si="9"/>
        <v>627239</v>
      </c>
      <c r="O60" s="69">
        <f t="shared" si="9"/>
        <v>209633</v>
      </c>
      <c r="P60" s="69">
        <f t="shared" si="9"/>
        <v>0</v>
      </c>
    </row>
    <row r="61" spans="1:16" s="61" customFormat="1" ht="15">
      <c r="A61" s="93">
        <v>55</v>
      </c>
      <c r="H61" s="72" t="s">
        <v>164</v>
      </c>
      <c r="I61" s="73"/>
      <c r="J61" s="74"/>
      <c r="K61" s="69">
        <f aca="true" t="shared" si="10" ref="K61:P61">SUM(K62:K63)</f>
        <v>60902</v>
      </c>
      <c r="L61" s="69">
        <f>SUM(L62:L63)</f>
        <v>61967</v>
      </c>
      <c r="M61" s="69">
        <f t="shared" si="10"/>
        <v>68408</v>
      </c>
      <c r="N61" s="69">
        <f t="shared" si="10"/>
        <v>68408</v>
      </c>
      <c r="O61" s="69">
        <f t="shared" si="10"/>
        <v>0</v>
      </c>
      <c r="P61" s="69">
        <f t="shared" si="10"/>
        <v>0</v>
      </c>
    </row>
    <row r="62" spans="1:16" s="61" customFormat="1" ht="15">
      <c r="A62" s="93">
        <v>56</v>
      </c>
      <c r="H62" s="98" t="s">
        <v>92</v>
      </c>
      <c r="I62" s="145"/>
      <c r="J62" s="146" t="s">
        <v>232</v>
      </c>
      <c r="K62" s="87">
        <v>6020</v>
      </c>
      <c r="L62" s="87">
        <v>6020</v>
      </c>
      <c r="M62" s="87">
        <v>12461</v>
      </c>
      <c r="N62" s="87">
        <v>12461</v>
      </c>
      <c r="O62" s="87">
        <v>0</v>
      </c>
      <c r="P62" s="87">
        <v>0</v>
      </c>
    </row>
    <row r="63" spans="1:16" s="86" customFormat="1" ht="14.25">
      <c r="A63" s="93">
        <v>57</v>
      </c>
      <c r="H63" s="98" t="s">
        <v>94</v>
      </c>
      <c r="I63" s="84"/>
      <c r="J63" s="146" t="s">
        <v>165</v>
      </c>
      <c r="K63" s="87">
        <v>54882</v>
      </c>
      <c r="L63" s="87">
        <v>55947</v>
      </c>
      <c r="M63" s="87">
        <v>55947</v>
      </c>
      <c r="N63" s="87">
        <v>55947</v>
      </c>
      <c r="O63" s="87">
        <v>0</v>
      </c>
      <c r="P63" s="87">
        <v>0</v>
      </c>
    </row>
    <row r="64" spans="1:16" s="61" customFormat="1" ht="15">
      <c r="A64" s="93">
        <v>58</v>
      </c>
      <c r="H64" s="226" t="s">
        <v>168</v>
      </c>
      <c r="I64" s="227"/>
      <c r="J64" s="228"/>
      <c r="K64" s="69">
        <f aca="true" t="shared" si="11" ref="K64:P64">SUM(K62:K63)</f>
        <v>60902</v>
      </c>
      <c r="L64" s="69">
        <f>SUM(L62:L63)</f>
        <v>61967</v>
      </c>
      <c r="M64" s="69">
        <f t="shared" si="11"/>
        <v>68408</v>
      </c>
      <c r="N64" s="69">
        <f t="shared" si="11"/>
        <v>68408</v>
      </c>
      <c r="O64" s="69">
        <f t="shared" si="11"/>
        <v>0</v>
      </c>
      <c r="P64" s="69">
        <f t="shared" si="11"/>
        <v>0</v>
      </c>
    </row>
    <row r="65" spans="1:16" s="61" customFormat="1" ht="16.5">
      <c r="A65" s="93">
        <v>59</v>
      </c>
      <c r="H65" s="229" t="s">
        <v>169</v>
      </c>
      <c r="I65" s="230"/>
      <c r="J65" s="228"/>
      <c r="K65" s="69">
        <f aca="true" t="shared" si="12" ref="K65:P65">SUM(K60+K64)</f>
        <v>362455</v>
      </c>
      <c r="L65" s="69">
        <f>SUM(L60+L64)</f>
        <v>882880</v>
      </c>
      <c r="M65" s="69">
        <f t="shared" si="12"/>
        <v>905280</v>
      </c>
      <c r="N65" s="69">
        <f t="shared" si="12"/>
        <v>695647</v>
      </c>
      <c r="O65" s="69">
        <f t="shared" si="12"/>
        <v>209633</v>
      </c>
      <c r="P65" s="69">
        <f t="shared" si="12"/>
        <v>0</v>
      </c>
    </row>
    <row r="66" ht="16.5">
      <c r="T66" s="58"/>
    </row>
  </sheetData>
  <sheetProtection/>
  <mergeCells count="14">
    <mergeCell ref="H64:J64"/>
    <mergeCell ref="H65:J65"/>
    <mergeCell ref="H1:P1"/>
    <mergeCell ref="H2:P2"/>
    <mergeCell ref="H3:P3"/>
    <mergeCell ref="L5:L6"/>
    <mergeCell ref="A5:A6"/>
    <mergeCell ref="H5:J6"/>
    <mergeCell ref="N5:P5"/>
    <mergeCell ref="H7:J7"/>
    <mergeCell ref="H8:J8"/>
    <mergeCell ref="H60:J60"/>
    <mergeCell ref="K5:K6"/>
    <mergeCell ref="M5:M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P8" sqref="P8:P37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2" width="13.421875" style="0" customWidth="1"/>
    <col min="13" max="13" width="11.7109375" style="0" customWidth="1"/>
    <col min="14" max="14" width="14.57421875" style="0" customWidth="1"/>
    <col min="15" max="15" width="15.57421875" style="0" customWidth="1"/>
    <col min="16" max="16" width="14.28125" style="0" customWidth="1"/>
  </cols>
  <sheetData>
    <row r="1" spans="8:17" ht="15">
      <c r="H1" s="214"/>
      <c r="I1" s="214"/>
      <c r="J1" s="214"/>
      <c r="K1" s="214"/>
      <c r="L1" s="214"/>
      <c r="M1" s="214"/>
      <c r="N1" s="214"/>
      <c r="O1" s="214"/>
      <c r="P1" s="214"/>
      <c r="Q1" s="56"/>
    </row>
    <row r="2" spans="8:16" s="56" customFormat="1" ht="19.5" customHeight="1">
      <c r="H2" s="215" t="s">
        <v>206</v>
      </c>
      <c r="I2" s="215"/>
      <c r="J2" s="215"/>
      <c r="K2" s="215"/>
      <c r="L2" s="215"/>
      <c r="M2" s="215"/>
      <c r="N2" s="215"/>
      <c r="O2" s="215"/>
      <c r="P2" s="215"/>
    </row>
    <row r="3" spans="8:16" ht="15.75">
      <c r="H3" s="216" t="s">
        <v>316</v>
      </c>
      <c r="I3" s="216"/>
      <c r="J3" s="216"/>
      <c r="K3" s="216"/>
      <c r="L3" s="216"/>
      <c r="M3" s="216"/>
      <c r="N3" s="216"/>
      <c r="O3" s="216"/>
      <c r="P3" s="216"/>
    </row>
    <row r="4" spans="8:16" ht="20.25" customHeight="1">
      <c r="H4" s="64"/>
      <c r="I4" s="64"/>
      <c r="J4" s="64"/>
      <c r="K4" s="64"/>
      <c r="L4" s="64"/>
      <c r="M4" s="64"/>
      <c r="N4" s="64" t="s">
        <v>33</v>
      </c>
      <c r="O4" s="64"/>
      <c r="P4" s="157" t="s">
        <v>227</v>
      </c>
    </row>
    <row r="5" spans="1:16" s="61" customFormat="1" ht="15">
      <c r="A5" s="220" t="s">
        <v>166</v>
      </c>
      <c r="B5" s="57"/>
      <c r="C5" s="57"/>
      <c r="D5" s="57"/>
      <c r="E5" s="57"/>
      <c r="F5" s="57"/>
      <c r="G5" s="57"/>
      <c r="H5" s="235" t="s">
        <v>225</v>
      </c>
      <c r="I5" s="235"/>
      <c r="J5" s="236"/>
      <c r="K5" s="222" t="s">
        <v>88</v>
      </c>
      <c r="L5" s="224" t="s">
        <v>312</v>
      </c>
      <c r="M5" s="224" t="s">
        <v>335</v>
      </c>
      <c r="N5" s="217" t="s">
        <v>336</v>
      </c>
      <c r="O5" s="218"/>
      <c r="P5" s="219"/>
    </row>
    <row r="6" spans="1:16" s="58" customFormat="1" ht="34.5" customHeight="1">
      <c r="A6" s="221"/>
      <c r="B6" s="57"/>
      <c r="C6" s="57"/>
      <c r="D6" s="57"/>
      <c r="E6" s="57"/>
      <c r="F6" s="57"/>
      <c r="G6" s="57"/>
      <c r="H6" s="237"/>
      <c r="I6" s="237"/>
      <c r="J6" s="238"/>
      <c r="K6" s="223"/>
      <c r="L6" s="225"/>
      <c r="M6" s="225"/>
      <c r="N6" s="65" t="s">
        <v>89</v>
      </c>
      <c r="O6" s="65" t="s">
        <v>90</v>
      </c>
      <c r="P6" s="65" t="s">
        <v>274</v>
      </c>
    </row>
    <row r="7" spans="1:16" s="58" customFormat="1" ht="16.5">
      <c r="A7" s="88"/>
      <c r="B7" s="57"/>
      <c r="C7" s="57"/>
      <c r="D7" s="57"/>
      <c r="E7" s="57"/>
      <c r="F7" s="57"/>
      <c r="G7" s="57"/>
      <c r="H7" s="217" t="s">
        <v>6</v>
      </c>
      <c r="I7" s="239"/>
      <c r="J7" s="240"/>
      <c r="K7" s="65" t="s">
        <v>7</v>
      </c>
      <c r="L7" s="65" t="s">
        <v>8</v>
      </c>
      <c r="M7" s="65" t="s">
        <v>9</v>
      </c>
      <c r="N7" s="65" t="s">
        <v>106</v>
      </c>
      <c r="O7" s="65" t="s">
        <v>273</v>
      </c>
      <c r="P7" s="65" t="s">
        <v>310</v>
      </c>
    </row>
    <row r="8" spans="1:16" s="62" customFormat="1" ht="12">
      <c r="A8" s="99">
        <v>1</v>
      </c>
      <c r="H8" s="231" t="s">
        <v>102</v>
      </c>
      <c r="I8" s="232"/>
      <c r="J8" s="233"/>
      <c r="K8" s="162">
        <f aca="true" t="shared" si="0" ref="K8:P8">SUM(K9+K12+K18)</f>
        <v>6015</v>
      </c>
      <c r="L8" s="162">
        <f t="shared" si="0"/>
        <v>6236</v>
      </c>
      <c r="M8" s="162">
        <f t="shared" si="0"/>
        <v>6236</v>
      </c>
      <c r="N8" s="70">
        <f t="shared" si="0"/>
        <v>0</v>
      </c>
      <c r="O8" s="70">
        <f t="shared" si="0"/>
        <v>0</v>
      </c>
      <c r="P8" s="162">
        <f t="shared" si="0"/>
        <v>6236</v>
      </c>
    </row>
    <row r="9" spans="1:16" s="82" customFormat="1" ht="12">
      <c r="A9" s="94">
        <v>2</v>
      </c>
      <c r="H9" s="89" t="s">
        <v>92</v>
      </c>
      <c r="I9" s="79"/>
      <c r="J9" s="79" t="s">
        <v>109</v>
      </c>
      <c r="K9" s="163">
        <f>SUM(K10:K11)</f>
        <v>0</v>
      </c>
      <c r="L9" s="163">
        <f>SUM(L10:L11)</f>
        <v>0</v>
      </c>
      <c r="M9" s="163">
        <f>SUM(M10:M11)</f>
        <v>0</v>
      </c>
      <c r="N9" s="81">
        <f>SUM(N10+N11)</f>
        <v>0</v>
      </c>
      <c r="O9" s="81">
        <f>SUM(O10+O11)</f>
        <v>0</v>
      </c>
      <c r="P9" s="163">
        <f>SUM(P10:P11)</f>
        <v>0</v>
      </c>
    </row>
    <row r="10" spans="1:16" s="83" customFormat="1" ht="12">
      <c r="A10" s="93">
        <v>3</v>
      </c>
      <c r="H10" s="77"/>
      <c r="I10" s="90" t="s">
        <v>172</v>
      </c>
      <c r="J10" s="77" t="s">
        <v>158</v>
      </c>
      <c r="K10" s="87">
        <v>0</v>
      </c>
      <c r="L10" s="87">
        <v>0</v>
      </c>
      <c r="M10" s="87">
        <v>0</v>
      </c>
      <c r="N10" s="78">
        <v>0</v>
      </c>
      <c r="O10" s="78">
        <v>0</v>
      </c>
      <c r="P10" s="87">
        <v>0</v>
      </c>
    </row>
    <row r="11" spans="1:16" s="83" customFormat="1" ht="12">
      <c r="A11" s="93">
        <v>4</v>
      </c>
      <c r="H11" s="77"/>
      <c r="I11" s="90" t="s">
        <v>173</v>
      </c>
      <c r="J11" s="77" t="s">
        <v>162</v>
      </c>
      <c r="K11" s="87">
        <v>0</v>
      </c>
      <c r="L11" s="87">
        <v>0</v>
      </c>
      <c r="M11" s="87">
        <v>0</v>
      </c>
      <c r="N11" s="78">
        <v>0</v>
      </c>
      <c r="O11" s="78">
        <v>0</v>
      </c>
      <c r="P11" s="87">
        <v>0</v>
      </c>
    </row>
    <row r="12" spans="1:16" s="82" customFormat="1" ht="12">
      <c r="A12" s="93">
        <v>5</v>
      </c>
      <c r="H12" s="89" t="s">
        <v>94</v>
      </c>
      <c r="I12" s="89"/>
      <c r="J12" s="79" t="s">
        <v>103</v>
      </c>
      <c r="K12" s="163">
        <f>SUM(K13:K17)</f>
        <v>85</v>
      </c>
      <c r="L12" s="163">
        <f>SUM(L13:L17)</f>
        <v>85</v>
      </c>
      <c r="M12" s="163">
        <f>SUM(M13:M17)</f>
        <v>60</v>
      </c>
      <c r="N12" s="81">
        <f>SUM(N13+N14+N15+N16+N17)</f>
        <v>0</v>
      </c>
      <c r="O12" s="81">
        <f>SUM(O13+O14+O15+O16+O17)</f>
        <v>0</v>
      </c>
      <c r="P12" s="163">
        <f>SUM(P13:P17)</f>
        <v>60</v>
      </c>
    </row>
    <row r="13" spans="1:16" s="83" customFormat="1" ht="12">
      <c r="A13" s="93">
        <v>6</v>
      </c>
      <c r="H13" s="77"/>
      <c r="I13" s="90" t="s">
        <v>179</v>
      </c>
      <c r="J13" s="77" t="s">
        <v>174</v>
      </c>
      <c r="K13" s="87">
        <v>0</v>
      </c>
      <c r="L13" s="87">
        <v>0</v>
      </c>
      <c r="M13" s="87">
        <v>0</v>
      </c>
      <c r="N13" s="78">
        <v>0</v>
      </c>
      <c r="O13" s="78">
        <v>0</v>
      </c>
      <c r="P13" s="87">
        <v>0</v>
      </c>
    </row>
    <row r="14" spans="1:16" s="60" customFormat="1" ht="12">
      <c r="A14" s="93">
        <v>7</v>
      </c>
      <c r="H14" s="67"/>
      <c r="I14" s="90" t="s">
        <v>180</v>
      </c>
      <c r="J14" s="77" t="s">
        <v>176</v>
      </c>
      <c r="K14" s="87">
        <v>0</v>
      </c>
      <c r="L14" s="87">
        <v>0</v>
      </c>
      <c r="M14" s="87">
        <v>0</v>
      </c>
      <c r="N14" s="78">
        <v>0</v>
      </c>
      <c r="O14" s="78">
        <f>SUM(O15:O15)</f>
        <v>0</v>
      </c>
      <c r="P14" s="87">
        <v>0</v>
      </c>
    </row>
    <row r="15" spans="1:16" s="60" customFormat="1" ht="12">
      <c r="A15" s="93">
        <v>8</v>
      </c>
      <c r="H15" s="67"/>
      <c r="I15" s="90" t="s">
        <v>181</v>
      </c>
      <c r="J15" s="77" t="s">
        <v>182</v>
      </c>
      <c r="K15" s="87">
        <v>0</v>
      </c>
      <c r="L15" s="87">
        <v>0</v>
      </c>
      <c r="M15" s="87">
        <v>0</v>
      </c>
      <c r="N15" s="78">
        <v>0</v>
      </c>
      <c r="O15" s="78">
        <v>0</v>
      </c>
      <c r="P15" s="87">
        <v>0</v>
      </c>
    </row>
    <row r="16" spans="1:16" s="60" customFormat="1" ht="12">
      <c r="A16" s="93">
        <v>9</v>
      </c>
      <c r="H16" s="67"/>
      <c r="I16" s="90" t="s">
        <v>184</v>
      </c>
      <c r="J16" s="77" t="s">
        <v>185</v>
      </c>
      <c r="K16" s="87">
        <v>0</v>
      </c>
      <c r="L16" s="87">
        <v>0</v>
      </c>
      <c r="M16" s="87">
        <v>0</v>
      </c>
      <c r="N16" s="78">
        <v>0</v>
      </c>
      <c r="O16" s="78">
        <v>0</v>
      </c>
      <c r="P16" s="87">
        <v>0</v>
      </c>
    </row>
    <row r="17" spans="1:16" s="60" customFormat="1" ht="12">
      <c r="A17" s="93">
        <v>10</v>
      </c>
      <c r="H17" s="67"/>
      <c r="I17" s="90" t="s">
        <v>187</v>
      </c>
      <c r="J17" s="77" t="s">
        <v>188</v>
      </c>
      <c r="K17" s="87">
        <v>85</v>
      </c>
      <c r="L17" s="87">
        <v>85</v>
      </c>
      <c r="M17" s="87">
        <v>60</v>
      </c>
      <c r="N17" s="78">
        <v>0</v>
      </c>
      <c r="O17" s="78">
        <v>0</v>
      </c>
      <c r="P17" s="87">
        <v>60</v>
      </c>
    </row>
    <row r="18" spans="1:16" s="82" customFormat="1" ht="12">
      <c r="A18" s="93">
        <v>11</v>
      </c>
      <c r="H18" s="89" t="s">
        <v>96</v>
      </c>
      <c r="I18" s="89"/>
      <c r="J18" s="79" t="s">
        <v>190</v>
      </c>
      <c r="K18" s="163">
        <f aca="true" t="shared" si="1" ref="K18:P18">SUM(K19:K24)</f>
        <v>5930</v>
      </c>
      <c r="L18" s="163">
        <f t="shared" si="1"/>
        <v>6151</v>
      </c>
      <c r="M18" s="163">
        <f t="shared" si="1"/>
        <v>6176</v>
      </c>
      <c r="N18" s="81">
        <f t="shared" si="1"/>
        <v>0</v>
      </c>
      <c r="O18" s="81">
        <f t="shared" si="1"/>
        <v>0</v>
      </c>
      <c r="P18" s="163">
        <f t="shared" si="1"/>
        <v>6176</v>
      </c>
    </row>
    <row r="19" spans="1:16" s="60" customFormat="1" ht="12">
      <c r="A19" s="93">
        <v>12</v>
      </c>
      <c r="H19" s="67"/>
      <c r="I19" s="90" t="s">
        <v>111</v>
      </c>
      <c r="J19" s="77" t="s">
        <v>191</v>
      </c>
      <c r="K19" s="87">
        <v>5880</v>
      </c>
      <c r="L19" s="87">
        <v>5875</v>
      </c>
      <c r="M19" s="87">
        <v>5880</v>
      </c>
      <c r="N19" s="78">
        <v>0</v>
      </c>
      <c r="O19" s="78">
        <v>0</v>
      </c>
      <c r="P19" s="87">
        <v>5880</v>
      </c>
    </row>
    <row r="20" spans="1:16" s="60" customFormat="1" ht="12">
      <c r="A20" s="93">
        <v>13</v>
      </c>
      <c r="H20" s="67"/>
      <c r="I20" s="90" t="s">
        <v>115</v>
      </c>
      <c r="J20" s="77" t="s">
        <v>192</v>
      </c>
      <c r="K20" s="87">
        <v>0</v>
      </c>
      <c r="L20" s="87">
        <v>0</v>
      </c>
      <c r="M20" s="87">
        <v>0</v>
      </c>
      <c r="N20" s="78">
        <v>0</v>
      </c>
      <c r="O20" s="78">
        <v>0</v>
      </c>
      <c r="P20" s="87">
        <v>0</v>
      </c>
    </row>
    <row r="21" spans="1:16" s="60" customFormat="1" ht="12">
      <c r="A21" s="93">
        <v>14</v>
      </c>
      <c r="H21" s="67"/>
      <c r="I21" s="90" t="s">
        <v>119</v>
      </c>
      <c r="J21" s="77" t="s">
        <v>193</v>
      </c>
      <c r="K21" s="87">
        <v>0</v>
      </c>
      <c r="L21" s="87">
        <v>0</v>
      </c>
      <c r="M21" s="87">
        <v>0</v>
      </c>
      <c r="N21" s="78">
        <v>0</v>
      </c>
      <c r="O21" s="78">
        <v>0</v>
      </c>
      <c r="P21" s="87">
        <v>0</v>
      </c>
    </row>
    <row r="22" spans="1:16" s="60" customFormat="1" ht="12">
      <c r="A22" s="93">
        <v>15</v>
      </c>
      <c r="H22" s="67"/>
      <c r="I22" s="90" t="s">
        <v>128</v>
      </c>
      <c r="J22" s="77" t="s">
        <v>194</v>
      </c>
      <c r="K22" s="87">
        <v>0</v>
      </c>
      <c r="L22" s="87">
        <v>0</v>
      </c>
      <c r="M22" s="87">
        <v>0</v>
      </c>
      <c r="N22" s="78">
        <v>0</v>
      </c>
      <c r="O22" s="78">
        <v>0</v>
      </c>
      <c r="P22" s="87">
        <v>0</v>
      </c>
    </row>
    <row r="23" spans="1:16" s="60" customFormat="1" ht="12">
      <c r="A23" s="93">
        <v>16</v>
      </c>
      <c r="H23" s="67"/>
      <c r="I23" s="90" t="s">
        <v>131</v>
      </c>
      <c r="J23" s="77" t="s">
        <v>230</v>
      </c>
      <c r="K23" s="87">
        <v>0</v>
      </c>
      <c r="L23" s="87">
        <v>1</v>
      </c>
      <c r="M23" s="87">
        <v>1</v>
      </c>
      <c r="N23" s="78">
        <v>0</v>
      </c>
      <c r="O23" s="78">
        <v>0</v>
      </c>
      <c r="P23" s="87">
        <v>1</v>
      </c>
    </row>
    <row r="24" spans="1:16" s="60" customFormat="1" ht="12">
      <c r="A24" s="93">
        <v>17</v>
      </c>
      <c r="H24" s="67"/>
      <c r="I24" s="90" t="s">
        <v>229</v>
      </c>
      <c r="J24" s="77" t="s">
        <v>104</v>
      </c>
      <c r="K24" s="87">
        <v>50</v>
      </c>
      <c r="L24" s="87">
        <v>275</v>
      </c>
      <c r="M24" s="87">
        <v>295</v>
      </c>
      <c r="N24" s="78">
        <v>0</v>
      </c>
      <c r="O24" s="78">
        <v>0</v>
      </c>
      <c r="P24" s="87">
        <v>295</v>
      </c>
    </row>
    <row r="25" spans="1:16" s="59" customFormat="1" ht="12">
      <c r="A25" s="93">
        <v>18</v>
      </c>
      <c r="H25" s="231" t="s">
        <v>105</v>
      </c>
      <c r="I25" s="232"/>
      <c r="J25" s="233"/>
      <c r="K25" s="162">
        <f aca="true" t="shared" si="2" ref="K25:P25">SUM(K26+K28+K30)</f>
        <v>0</v>
      </c>
      <c r="L25" s="162">
        <f t="shared" si="2"/>
        <v>0</v>
      </c>
      <c r="M25" s="162">
        <f t="shared" si="2"/>
        <v>0</v>
      </c>
      <c r="N25" s="66">
        <f t="shared" si="2"/>
        <v>0</v>
      </c>
      <c r="O25" s="66">
        <f t="shared" si="2"/>
        <v>0</v>
      </c>
      <c r="P25" s="162">
        <f t="shared" si="2"/>
        <v>0</v>
      </c>
    </row>
    <row r="26" spans="1:16" s="60" customFormat="1" ht="12">
      <c r="A26" s="93">
        <v>19</v>
      </c>
      <c r="H26" s="89" t="s">
        <v>92</v>
      </c>
      <c r="I26" s="67"/>
      <c r="J26" s="97" t="s">
        <v>195</v>
      </c>
      <c r="K26" s="164">
        <f>SUM(K27)</f>
        <v>0</v>
      </c>
      <c r="L26" s="164">
        <f>SUM(L27)</f>
        <v>0</v>
      </c>
      <c r="M26" s="164">
        <f>SUM(M27)</f>
        <v>0</v>
      </c>
      <c r="N26" s="81">
        <v>0</v>
      </c>
      <c r="O26" s="81">
        <v>0</v>
      </c>
      <c r="P26" s="164">
        <f>SUM(P27)</f>
        <v>0</v>
      </c>
    </row>
    <row r="27" spans="1:16" s="83" customFormat="1" ht="12">
      <c r="A27" s="93">
        <v>20</v>
      </c>
      <c r="H27" s="77"/>
      <c r="I27" s="90" t="s">
        <v>172</v>
      </c>
      <c r="J27" s="77" t="s">
        <v>196</v>
      </c>
      <c r="K27" s="87">
        <v>0</v>
      </c>
      <c r="L27" s="87">
        <v>0</v>
      </c>
      <c r="M27" s="87">
        <v>0</v>
      </c>
      <c r="N27" s="78">
        <v>0</v>
      </c>
      <c r="O27" s="78">
        <v>0</v>
      </c>
      <c r="P27" s="87">
        <v>0</v>
      </c>
    </row>
    <row r="28" spans="1:16" s="82" customFormat="1" ht="12">
      <c r="A28" s="93">
        <v>21</v>
      </c>
      <c r="H28" s="89" t="s">
        <v>94</v>
      </c>
      <c r="I28" s="79"/>
      <c r="J28" s="79" t="s">
        <v>197</v>
      </c>
      <c r="K28" s="163">
        <f>SUM(K29)</f>
        <v>0</v>
      </c>
      <c r="L28" s="163">
        <f>SUM(L29)</f>
        <v>0</v>
      </c>
      <c r="M28" s="163">
        <f>SUM(M29)</f>
        <v>0</v>
      </c>
      <c r="N28" s="81">
        <v>0</v>
      </c>
      <c r="O28" s="81">
        <v>0</v>
      </c>
      <c r="P28" s="163">
        <f>SUM(P29)</f>
        <v>0</v>
      </c>
    </row>
    <row r="29" spans="1:16" s="60" customFormat="1" ht="12">
      <c r="A29" s="93">
        <v>22</v>
      </c>
      <c r="H29" s="67"/>
      <c r="I29" s="90" t="s">
        <v>179</v>
      </c>
      <c r="J29" s="77" t="s">
        <v>198</v>
      </c>
      <c r="K29" s="87">
        <v>0</v>
      </c>
      <c r="L29" s="87">
        <v>0</v>
      </c>
      <c r="M29" s="87">
        <v>0</v>
      </c>
      <c r="N29" s="68">
        <v>0</v>
      </c>
      <c r="O29" s="68">
        <v>0</v>
      </c>
      <c r="P29" s="87">
        <v>0</v>
      </c>
    </row>
    <row r="30" spans="1:16" s="60" customFormat="1" ht="12">
      <c r="A30" s="93">
        <v>23</v>
      </c>
      <c r="H30" s="89" t="s">
        <v>96</v>
      </c>
      <c r="I30" s="79"/>
      <c r="J30" s="79" t="s">
        <v>199</v>
      </c>
      <c r="K30" s="163">
        <f>SUM(K31)</f>
        <v>0</v>
      </c>
      <c r="L30" s="163">
        <f>SUM(L31)</f>
        <v>0</v>
      </c>
      <c r="M30" s="163">
        <f>SUM(M31)</f>
        <v>0</v>
      </c>
      <c r="N30" s="81">
        <v>0</v>
      </c>
      <c r="O30" s="81">
        <v>0</v>
      </c>
      <c r="P30" s="163">
        <f>SUM(P31)</f>
        <v>0</v>
      </c>
    </row>
    <row r="31" spans="1:16" s="60" customFormat="1" ht="12.75">
      <c r="A31" s="96">
        <v>24</v>
      </c>
      <c r="H31" s="67"/>
      <c r="I31" s="90" t="s">
        <v>111</v>
      </c>
      <c r="J31" s="77" t="s">
        <v>200</v>
      </c>
      <c r="K31" s="87">
        <v>0</v>
      </c>
      <c r="L31" s="87">
        <v>0</v>
      </c>
      <c r="M31" s="87">
        <v>0</v>
      </c>
      <c r="N31" s="78">
        <v>0</v>
      </c>
      <c r="O31" s="78">
        <v>0</v>
      </c>
      <c r="P31" s="87">
        <v>0</v>
      </c>
    </row>
    <row r="32" spans="1:16" s="63" customFormat="1" ht="13.5" customHeight="1">
      <c r="A32" s="93">
        <v>25</v>
      </c>
      <c r="H32" s="226" t="s">
        <v>201</v>
      </c>
      <c r="I32" s="227"/>
      <c r="J32" s="234"/>
      <c r="K32" s="165">
        <f>SUM(K8+K25)</f>
        <v>6015</v>
      </c>
      <c r="L32" s="165">
        <f>SUM(L8+L25)</f>
        <v>6236</v>
      </c>
      <c r="M32" s="165">
        <f>SUM(M8+M25)</f>
        <v>6236</v>
      </c>
      <c r="N32" s="71">
        <f>SUM(N8,N25)</f>
        <v>0</v>
      </c>
      <c r="O32" s="71">
        <f>SUM(O8,O25)</f>
        <v>0</v>
      </c>
      <c r="P32" s="165">
        <f>SUM(P8+P25)</f>
        <v>6236</v>
      </c>
    </row>
    <row r="33" spans="1:16" s="61" customFormat="1" ht="15">
      <c r="A33" s="93">
        <v>26</v>
      </c>
      <c r="H33" s="72" t="s">
        <v>203</v>
      </c>
      <c r="I33" s="73"/>
      <c r="J33" s="74"/>
      <c r="K33" s="162">
        <f>SUM(K34:K35)</f>
        <v>55277</v>
      </c>
      <c r="L33" s="162">
        <f>SUM(L34:L35)</f>
        <v>56342</v>
      </c>
      <c r="M33" s="162">
        <f>SUM(M34:M35)</f>
        <v>56342</v>
      </c>
      <c r="N33" s="69"/>
      <c r="O33" s="69"/>
      <c r="P33" s="162">
        <f>SUM(P34:P35)</f>
        <v>56342</v>
      </c>
    </row>
    <row r="34" spans="1:16" ht="18" customHeight="1">
      <c r="A34" s="93">
        <v>27</v>
      </c>
      <c r="B34" s="86"/>
      <c r="C34" s="86"/>
      <c r="D34" s="86"/>
      <c r="E34" s="86"/>
      <c r="F34" s="86"/>
      <c r="G34" s="86"/>
      <c r="H34" s="98" t="s">
        <v>92</v>
      </c>
      <c r="I34" s="84"/>
      <c r="J34" s="85" t="s">
        <v>202</v>
      </c>
      <c r="K34" s="166">
        <v>395</v>
      </c>
      <c r="L34" s="166">
        <v>395</v>
      </c>
      <c r="M34" s="166">
        <v>395</v>
      </c>
      <c r="N34" s="100">
        <v>0</v>
      </c>
      <c r="O34" s="100">
        <v>0</v>
      </c>
      <c r="P34" s="166">
        <v>395</v>
      </c>
    </row>
    <row r="35" spans="1:16" ht="18" customHeight="1">
      <c r="A35" s="93">
        <v>28</v>
      </c>
      <c r="B35" s="86"/>
      <c r="C35" s="86"/>
      <c r="D35" s="86"/>
      <c r="E35" s="86"/>
      <c r="F35" s="86"/>
      <c r="G35" s="86"/>
      <c r="H35" s="98" t="s">
        <v>94</v>
      </c>
      <c r="I35" s="84"/>
      <c r="J35" s="85" t="s">
        <v>165</v>
      </c>
      <c r="K35" s="166">
        <v>54882</v>
      </c>
      <c r="L35" s="166">
        <v>55947</v>
      </c>
      <c r="M35" s="166">
        <v>55947</v>
      </c>
      <c r="N35" s="100">
        <v>0</v>
      </c>
      <c r="O35" s="100">
        <v>0</v>
      </c>
      <c r="P35" s="166">
        <v>55947</v>
      </c>
    </row>
    <row r="36" spans="1:16" s="60" customFormat="1" ht="14.25" customHeight="1">
      <c r="A36" s="93">
        <v>29</v>
      </c>
      <c r="B36" s="61"/>
      <c r="C36" s="61"/>
      <c r="D36" s="61"/>
      <c r="E36" s="61"/>
      <c r="F36" s="61"/>
      <c r="G36" s="61"/>
      <c r="H36" s="226" t="s">
        <v>204</v>
      </c>
      <c r="I36" s="227"/>
      <c r="J36" s="228"/>
      <c r="K36" s="167">
        <f aca="true" t="shared" si="3" ref="K36:P36">SUM(K34:K35)</f>
        <v>55277</v>
      </c>
      <c r="L36" s="167">
        <f t="shared" si="3"/>
        <v>56342</v>
      </c>
      <c r="M36" s="167">
        <f t="shared" si="3"/>
        <v>56342</v>
      </c>
      <c r="N36" s="69">
        <f t="shared" si="3"/>
        <v>0</v>
      </c>
      <c r="O36" s="69">
        <f t="shared" si="3"/>
        <v>0</v>
      </c>
      <c r="P36" s="167">
        <f t="shared" si="3"/>
        <v>56342</v>
      </c>
    </row>
    <row r="37" spans="1:16" s="60" customFormat="1" ht="16.5">
      <c r="A37" s="93">
        <v>30</v>
      </c>
      <c r="B37" s="61"/>
      <c r="C37" s="61"/>
      <c r="D37" s="61"/>
      <c r="E37" s="61"/>
      <c r="F37" s="61"/>
      <c r="G37" s="61"/>
      <c r="H37" s="229" t="s">
        <v>205</v>
      </c>
      <c r="I37" s="230"/>
      <c r="J37" s="228"/>
      <c r="K37" s="167">
        <f aca="true" t="shared" si="4" ref="K37:P37">SUM(K32+K36)</f>
        <v>61292</v>
      </c>
      <c r="L37" s="167">
        <f t="shared" si="4"/>
        <v>62578</v>
      </c>
      <c r="M37" s="167">
        <f t="shared" si="4"/>
        <v>62578</v>
      </c>
      <c r="N37" s="69">
        <f t="shared" si="4"/>
        <v>0</v>
      </c>
      <c r="O37" s="69">
        <f t="shared" si="4"/>
        <v>0</v>
      </c>
      <c r="P37" s="167">
        <f t="shared" si="4"/>
        <v>62578</v>
      </c>
    </row>
    <row r="38" ht="16.5">
      <c r="T38" s="58"/>
    </row>
  </sheetData>
  <sheetProtection/>
  <mergeCells count="15">
    <mergeCell ref="A5:A6"/>
    <mergeCell ref="H5:J6"/>
    <mergeCell ref="H1:P1"/>
    <mergeCell ref="H2:P2"/>
    <mergeCell ref="H3:P3"/>
    <mergeCell ref="L5:L6"/>
    <mergeCell ref="H37:J37"/>
    <mergeCell ref="N5:P5"/>
    <mergeCell ref="H7:J7"/>
    <mergeCell ref="H8:J8"/>
    <mergeCell ref="H25:J25"/>
    <mergeCell ref="H32:J32"/>
    <mergeCell ref="H36:J36"/>
    <mergeCell ref="K5:K6"/>
    <mergeCell ref="M5:M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3">
      <selection activeCell="P8" sqref="P8:P41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37.57421875" style="0" customWidth="1"/>
    <col min="11" max="12" width="14.7109375" style="0" customWidth="1"/>
    <col min="13" max="13" width="14.140625" style="0" customWidth="1"/>
    <col min="14" max="14" width="14.57421875" style="0" customWidth="1"/>
    <col min="15" max="15" width="12.8515625" style="0" customWidth="1"/>
    <col min="16" max="16" width="13.7109375" style="0" customWidth="1"/>
  </cols>
  <sheetData>
    <row r="1" spans="8:17" ht="15">
      <c r="H1" s="214"/>
      <c r="I1" s="214"/>
      <c r="J1" s="214"/>
      <c r="K1" s="214"/>
      <c r="L1" s="214"/>
      <c r="M1" s="214"/>
      <c r="N1" s="214"/>
      <c r="O1" s="214"/>
      <c r="P1" s="214"/>
      <c r="Q1" s="56"/>
    </row>
    <row r="2" spans="8:16" s="56" customFormat="1" ht="19.5" customHeight="1">
      <c r="H2" s="215" t="s">
        <v>206</v>
      </c>
      <c r="I2" s="215"/>
      <c r="J2" s="215"/>
      <c r="K2" s="215"/>
      <c r="L2" s="215"/>
      <c r="M2" s="215"/>
      <c r="N2" s="215"/>
      <c r="O2" s="215"/>
      <c r="P2" s="215"/>
    </row>
    <row r="3" spans="8:16" ht="15.75">
      <c r="H3" s="216" t="s">
        <v>315</v>
      </c>
      <c r="I3" s="216"/>
      <c r="J3" s="216"/>
      <c r="K3" s="216"/>
      <c r="L3" s="216"/>
      <c r="M3" s="216"/>
      <c r="N3" s="216"/>
      <c r="O3" s="216"/>
      <c r="P3" s="216"/>
    </row>
    <row r="4" spans="8:16" ht="20.25" customHeight="1">
      <c r="H4" s="64"/>
      <c r="I4" s="64"/>
      <c r="J4" s="64"/>
      <c r="K4" s="64"/>
      <c r="L4" s="64"/>
      <c r="M4" s="64"/>
      <c r="N4" s="64" t="s">
        <v>33</v>
      </c>
      <c r="O4" s="64"/>
      <c r="P4" s="157" t="s">
        <v>228</v>
      </c>
    </row>
    <row r="5" spans="1:16" s="57" customFormat="1" ht="14.25" customHeight="1">
      <c r="A5" s="220" t="s">
        <v>166</v>
      </c>
      <c r="H5" s="235" t="s">
        <v>224</v>
      </c>
      <c r="I5" s="235"/>
      <c r="J5" s="236"/>
      <c r="K5" s="222" t="s">
        <v>88</v>
      </c>
      <c r="L5" s="224" t="s">
        <v>312</v>
      </c>
      <c r="M5" s="224" t="s">
        <v>335</v>
      </c>
      <c r="N5" s="217" t="s">
        <v>336</v>
      </c>
      <c r="O5" s="218"/>
      <c r="P5" s="219"/>
    </row>
    <row r="6" spans="1:16" s="57" customFormat="1" ht="32.25" customHeight="1">
      <c r="A6" s="221"/>
      <c r="H6" s="237"/>
      <c r="I6" s="237"/>
      <c r="J6" s="238"/>
      <c r="K6" s="223"/>
      <c r="L6" s="225"/>
      <c r="M6" s="225"/>
      <c r="N6" s="65" t="s">
        <v>89</v>
      </c>
      <c r="O6" s="65" t="s">
        <v>90</v>
      </c>
      <c r="P6" s="65" t="s">
        <v>274</v>
      </c>
    </row>
    <row r="7" spans="1:16" s="57" customFormat="1" ht="15">
      <c r="A7" s="88"/>
      <c r="H7" s="217" t="s">
        <v>6</v>
      </c>
      <c r="I7" s="239"/>
      <c r="J7" s="240"/>
      <c r="K7" s="65" t="s">
        <v>7</v>
      </c>
      <c r="L7" s="65" t="s">
        <v>8</v>
      </c>
      <c r="M7" s="65" t="s">
        <v>9</v>
      </c>
      <c r="N7" s="65" t="s">
        <v>313</v>
      </c>
      <c r="O7" s="65" t="s">
        <v>273</v>
      </c>
      <c r="P7" s="65" t="s">
        <v>310</v>
      </c>
    </row>
    <row r="8" spans="1:16" s="59" customFormat="1" ht="12">
      <c r="A8" s="93">
        <v>1</v>
      </c>
      <c r="H8" s="241" t="s">
        <v>91</v>
      </c>
      <c r="I8" s="242"/>
      <c r="J8" s="243"/>
      <c r="K8" s="66">
        <f>SUM(K9:K11)</f>
        <v>61212</v>
      </c>
      <c r="L8" s="66">
        <f>SUM(L9:L11)</f>
        <v>62498</v>
      </c>
      <c r="M8" s="66">
        <f>SUM(M9:M11)</f>
        <v>62498</v>
      </c>
      <c r="N8" s="66">
        <f>SUM(N9+N10+N11+N31+N32)</f>
        <v>0</v>
      </c>
      <c r="O8" s="66">
        <f>SUM(O9+O10+O11+O31+O32)</f>
        <v>0</v>
      </c>
      <c r="P8" s="66">
        <f>SUM(P9:P11)</f>
        <v>62498</v>
      </c>
    </row>
    <row r="9" spans="1:16" s="60" customFormat="1" ht="12">
      <c r="A9" s="93">
        <v>2</v>
      </c>
      <c r="H9" s="89" t="s">
        <v>92</v>
      </c>
      <c r="I9" s="67"/>
      <c r="J9" s="79" t="s">
        <v>93</v>
      </c>
      <c r="K9" s="81">
        <v>41897</v>
      </c>
      <c r="L9" s="81">
        <v>42970</v>
      </c>
      <c r="M9" s="81">
        <v>43513</v>
      </c>
      <c r="N9" s="80">
        <v>0</v>
      </c>
      <c r="O9" s="81">
        <v>0</v>
      </c>
      <c r="P9" s="81">
        <v>43513</v>
      </c>
    </row>
    <row r="10" spans="1:16" s="60" customFormat="1" ht="12">
      <c r="A10" s="93">
        <v>3</v>
      </c>
      <c r="H10" s="89" t="s">
        <v>94</v>
      </c>
      <c r="I10" s="67"/>
      <c r="J10" s="79" t="s">
        <v>95</v>
      </c>
      <c r="K10" s="81">
        <v>9740</v>
      </c>
      <c r="L10" s="81">
        <v>9976</v>
      </c>
      <c r="M10" s="81">
        <v>10256</v>
      </c>
      <c r="N10" s="81">
        <v>0</v>
      </c>
      <c r="O10" s="81">
        <v>0</v>
      </c>
      <c r="P10" s="81">
        <v>10256</v>
      </c>
    </row>
    <row r="11" spans="1:16" s="60" customFormat="1" ht="12">
      <c r="A11" s="93">
        <v>4</v>
      </c>
      <c r="H11" s="89" t="s">
        <v>96</v>
      </c>
      <c r="I11" s="67"/>
      <c r="J11" s="79" t="s">
        <v>97</v>
      </c>
      <c r="K11" s="81">
        <f aca="true" t="shared" si="0" ref="K11:P11">SUM(K12+K15+K18+K25+K27)</f>
        <v>9575</v>
      </c>
      <c r="L11" s="81">
        <f t="shared" si="0"/>
        <v>9552</v>
      </c>
      <c r="M11" s="81">
        <f t="shared" si="0"/>
        <v>8729</v>
      </c>
      <c r="N11" s="81">
        <f t="shared" si="0"/>
        <v>0</v>
      </c>
      <c r="O11" s="81">
        <f t="shared" si="0"/>
        <v>0</v>
      </c>
      <c r="P11" s="81">
        <f t="shared" si="0"/>
        <v>8729</v>
      </c>
    </row>
    <row r="12" spans="1:16" s="60" customFormat="1" ht="12">
      <c r="A12" s="93">
        <v>5</v>
      </c>
      <c r="H12" s="67"/>
      <c r="I12" s="76" t="s">
        <v>111</v>
      </c>
      <c r="J12" s="77" t="s">
        <v>112</v>
      </c>
      <c r="K12" s="78">
        <f aca="true" t="shared" si="1" ref="K12:P12">SUM(K13+K14)</f>
        <v>1585</v>
      </c>
      <c r="L12" s="78">
        <f t="shared" si="1"/>
        <v>1551</v>
      </c>
      <c r="M12" s="78">
        <f t="shared" si="1"/>
        <v>818</v>
      </c>
      <c r="N12" s="78">
        <f t="shared" si="1"/>
        <v>0</v>
      </c>
      <c r="O12" s="78">
        <f t="shared" si="1"/>
        <v>0</v>
      </c>
      <c r="P12" s="78">
        <f t="shared" si="1"/>
        <v>818</v>
      </c>
    </row>
    <row r="13" spans="1:16" s="60" customFormat="1" ht="12">
      <c r="A13" s="93">
        <v>6</v>
      </c>
      <c r="H13" s="67"/>
      <c r="I13" s="75"/>
      <c r="J13" s="67" t="s">
        <v>113</v>
      </c>
      <c r="K13" s="68">
        <v>308</v>
      </c>
      <c r="L13" s="68">
        <v>308</v>
      </c>
      <c r="M13" s="68">
        <v>300</v>
      </c>
      <c r="N13" s="68">
        <v>0</v>
      </c>
      <c r="O13" s="68">
        <v>0</v>
      </c>
      <c r="P13" s="68">
        <v>300</v>
      </c>
    </row>
    <row r="14" spans="1:16" s="60" customFormat="1" ht="12">
      <c r="A14" s="93">
        <v>7</v>
      </c>
      <c r="H14" s="67"/>
      <c r="I14" s="75"/>
      <c r="J14" s="67" t="s">
        <v>114</v>
      </c>
      <c r="K14" s="68">
        <v>1277</v>
      </c>
      <c r="L14" s="68">
        <v>1243</v>
      </c>
      <c r="M14" s="68">
        <v>518</v>
      </c>
      <c r="N14" s="68">
        <v>0</v>
      </c>
      <c r="O14" s="68">
        <v>0</v>
      </c>
      <c r="P14" s="68">
        <v>518</v>
      </c>
    </row>
    <row r="15" spans="1:16" s="60" customFormat="1" ht="12">
      <c r="A15" s="93">
        <v>8</v>
      </c>
      <c r="H15" s="67"/>
      <c r="I15" s="90" t="s">
        <v>115</v>
      </c>
      <c r="J15" s="77" t="s">
        <v>116</v>
      </c>
      <c r="K15" s="78">
        <f aca="true" t="shared" si="2" ref="K15:P15">SUM(K16+K17)</f>
        <v>2030</v>
      </c>
      <c r="L15" s="78">
        <f t="shared" si="2"/>
        <v>1915</v>
      </c>
      <c r="M15" s="78">
        <f t="shared" si="2"/>
        <v>1650</v>
      </c>
      <c r="N15" s="78">
        <f t="shared" si="2"/>
        <v>0</v>
      </c>
      <c r="O15" s="78">
        <f t="shared" si="2"/>
        <v>0</v>
      </c>
      <c r="P15" s="78">
        <f t="shared" si="2"/>
        <v>1650</v>
      </c>
    </row>
    <row r="16" spans="1:16" s="60" customFormat="1" ht="12">
      <c r="A16" s="93">
        <v>9</v>
      </c>
      <c r="H16" s="67"/>
      <c r="I16" s="91"/>
      <c r="J16" s="67" t="s">
        <v>117</v>
      </c>
      <c r="K16" s="68">
        <v>1580</v>
      </c>
      <c r="L16" s="68">
        <v>1465</v>
      </c>
      <c r="M16" s="68">
        <v>1200</v>
      </c>
      <c r="N16" s="68">
        <v>0</v>
      </c>
      <c r="O16" s="68">
        <v>0</v>
      </c>
      <c r="P16" s="68">
        <v>1200</v>
      </c>
    </row>
    <row r="17" spans="1:16" s="60" customFormat="1" ht="12">
      <c r="A17" s="93">
        <v>10</v>
      </c>
      <c r="H17" s="67"/>
      <c r="I17" s="91"/>
      <c r="J17" s="67" t="s">
        <v>118</v>
      </c>
      <c r="K17" s="68">
        <v>450</v>
      </c>
      <c r="L17" s="68">
        <v>450</v>
      </c>
      <c r="M17" s="68">
        <v>450</v>
      </c>
      <c r="N17" s="68">
        <v>0</v>
      </c>
      <c r="O17" s="68">
        <v>0</v>
      </c>
      <c r="P17" s="68">
        <v>450</v>
      </c>
    </row>
    <row r="18" spans="1:16" s="60" customFormat="1" ht="12">
      <c r="A18" s="93">
        <v>11</v>
      </c>
      <c r="H18" s="67"/>
      <c r="I18" s="90" t="s">
        <v>119</v>
      </c>
      <c r="J18" s="77" t="s">
        <v>120</v>
      </c>
      <c r="K18" s="78">
        <f aca="true" t="shared" si="3" ref="K18:P18">SUM(K19:K24)</f>
        <v>3793</v>
      </c>
      <c r="L18" s="78">
        <f t="shared" si="3"/>
        <v>4182</v>
      </c>
      <c r="M18" s="78">
        <f t="shared" si="3"/>
        <v>4508</v>
      </c>
      <c r="N18" s="78">
        <f t="shared" si="3"/>
        <v>0</v>
      </c>
      <c r="O18" s="78">
        <f t="shared" si="3"/>
        <v>0</v>
      </c>
      <c r="P18" s="78">
        <f t="shared" si="3"/>
        <v>4508</v>
      </c>
    </row>
    <row r="19" spans="1:16" s="60" customFormat="1" ht="12">
      <c r="A19" s="93">
        <v>12</v>
      </c>
      <c r="H19" s="67"/>
      <c r="I19" s="91"/>
      <c r="J19" s="67" t="s">
        <v>121</v>
      </c>
      <c r="K19" s="68">
        <v>1015</v>
      </c>
      <c r="L19" s="68">
        <v>1015</v>
      </c>
      <c r="M19" s="68">
        <v>1195</v>
      </c>
      <c r="N19" s="68">
        <v>0</v>
      </c>
      <c r="O19" s="68">
        <v>0</v>
      </c>
      <c r="P19" s="68">
        <v>1195</v>
      </c>
    </row>
    <row r="20" spans="1:16" s="60" customFormat="1" ht="12">
      <c r="A20" s="93">
        <v>13</v>
      </c>
      <c r="H20" s="67"/>
      <c r="I20" s="91"/>
      <c r="J20" s="67" t="s">
        <v>122</v>
      </c>
      <c r="K20" s="68">
        <v>250</v>
      </c>
      <c r="L20" s="68">
        <v>250</v>
      </c>
      <c r="M20" s="68">
        <v>250</v>
      </c>
      <c r="N20" s="68">
        <v>0</v>
      </c>
      <c r="O20" s="68">
        <v>0</v>
      </c>
      <c r="P20" s="68">
        <v>250</v>
      </c>
    </row>
    <row r="21" spans="1:16" s="60" customFormat="1" ht="12">
      <c r="A21" s="93">
        <v>14</v>
      </c>
      <c r="H21" s="67"/>
      <c r="I21" s="91"/>
      <c r="J21" s="67" t="s">
        <v>123</v>
      </c>
      <c r="K21" s="68">
        <v>1050</v>
      </c>
      <c r="L21" s="68">
        <v>1020</v>
      </c>
      <c r="M21" s="68">
        <v>1100</v>
      </c>
      <c r="N21" s="68">
        <v>0</v>
      </c>
      <c r="O21" s="68">
        <v>0</v>
      </c>
      <c r="P21" s="68">
        <v>1100</v>
      </c>
    </row>
    <row r="22" spans="1:16" s="60" customFormat="1" ht="12">
      <c r="A22" s="93">
        <v>15</v>
      </c>
      <c r="H22" s="67"/>
      <c r="I22" s="91"/>
      <c r="J22" s="67" t="s">
        <v>124</v>
      </c>
      <c r="K22" s="68">
        <v>100</v>
      </c>
      <c r="L22" s="68">
        <v>100</v>
      </c>
      <c r="M22" s="68">
        <v>0</v>
      </c>
      <c r="N22" s="68">
        <v>0</v>
      </c>
      <c r="O22" s="68">
        <v>0</v>
      </c>
      <c r="P22" s="68">
        <v>0</v>
      </c>
    </row>
    <row r="23" spans="1:16" s="60" customFormat="1" ht="12">
      <c r="A23" s="93">
        <v>16</v>
      </c>
      <c r="H23" s="67"/>
      <c r="I23" s="91"/>
      <c r="J23" s="67" t="s">
        <v>126</v>
      </c>
      <c r="K23" s="68">
        <v>494</v>
      </c>
      <c r="L23" s="68">
        <v>838</v>
      </c>
      <c r="M23" s="68">
        <v>863</v>
      </c>
      <c r="N23" s="68">
        <v>0</v>
      </c>
      <c r="O23" s="68">
        <v>0</v>
      </c>
      <c r="P23" s="68">
        <v>863</v>
      </c>
    </row>
    <row r="24" spans="1:16" s="60" customFormat="1" ht="12">
      <c r="A24" s="93">
        <v>17</v>
      </c>
      <c r="H24" s="67"/>
      <c r="I24" s="91"/>
      <c r="J24" s="67" t="s">
        <v>127</v>
      </c>
      <c r="K24" s="68">
        <v>884</v>
      </c>
      <c r="L24" s="68">
        <v>959</v>
      </c>
      <c r="M24" s="68">
        <v>1100</v>
      </c>
      <c r="N24" s="68">
        <v>0</v>
      </c>
      <c r="O24" s="68">
        <v>0</v>
      </c>
      <c r="P24" s="68">
        <v>1100</v>
      </c>
    </row>
    <row r="25" spans="1:16" s="60" customFormat="1" ht="12">
      <c r="A25" s="93">
        <v>18</v>
      </c>
      <c r="H25" s="67"/>
      <c r="I25" s="90" t="s">
        <v>128</v>
      </c>
      <c r="J25" s="77" t="s">
        <v>129</v>
      </c>
      <c r="K25" s="78">
        <f>SUM(K26)</f>
        <v>510</v>
      </c>
      <c r="L25" s="78">
        <f>SUM(L26)</f>
        <v>510</v>
      </c>
      <c r="M25" s="78">
        <f>SUM(M26)</f>
        <v>359</v>
      </c>
      <c r="N25" s="78">
        <v>0</v>
      </c>
      <c r="O25" s="78">
        <v>0</v>
      </c>
      <c r="P25" s="78">
        <f>SUM(P26)</f>
        <v>359</v>
      </c>
    </row>
    <row r="26" spans="1:16" s="60" customFormat="1" ht="12">
      <c r="A26" s="93">
        <v>19</v>
      </c>
      <c r="H26" s="67"/>
      <c r="I26" s="91"/>
      <c r="J26" s="67" t="s">
        <v>130</v>
      </c>
      <c r="K26" s="68">
        <v>510</v>
      </c>
      <c r="L26" s="68">
        <v>510</v>
      </c>
      <c r="M26" s="68">
        <v>359</v>
      </c>
      <c r="N26" s="68">
        <v>0</v>
      </c>
      <c r="O26" s="68">
        <v>0</v>
      </c>
      <c r="P26" s="68">
        <v>359</v>
      </c>
    </row>
    <row r="27" spans="1:16" s="60" customFormat="1" ht="12">
      <c r="A27" s="93">
        <v>20</v>
      </c>
      <c r="H27" s="67"/>
      <c r="I27" s="90" t="s">
        <v>131</v>
      </c>
      <c r="J27" s="77" t="s">
        <v>132</v>
      </c>
      <c r="K27" s="78">
        <f aca="true" t="shared" si="4" ref="K27:P27">SUM(K28:K30)</f>
        <v>1657</v>
      </c>
      <c r="L27" s="78">
        <f t="shared" si="4"/>
        <v>1394</v>
      </c>
      <c r="M27" s="78">
        <f t="shared" si="4"/>
        <v>1394</v>
      </c>
      <c r="N27" s="78">
        <f t="shared" si="4"/>
        <v>0</v>
      </c>
      <c r="O27" s="78">
        <f t="shared" si="4"/>
        <v>0</v>
      </c>
      <c r="P27" s="78">
        <f t="shared" si="4"/>
        <v>1394</v>
      </c>
    </row>
    <row r="28" spans="1:16" s="60" customFormat="1" ht="12">
      <c r="A28" s="93">
        <v>21</v>
      </c>
      <c r="H28" s="67"/>
      <c r="I28" s="91"/>
      <c r="J28" s="67" t="s">
        <v>133</v>
      </c>
      <c r="K28" s="68">
        <v>1657</v>
      </c>
      <c r="L28" s="68">
        <v>1356</v>
      </c>
      <c r="M28" s="68">
        <v>1354</v>
      </c>
      <c r="N28" s="68">
        <v>0</v>
      </c>
      <c r="O28" s="68">
        <v>0</v>
      </c>
      <c r="P28" s="68">
        <v>1354</v>
      </c>
    </row>
    <row r="29" spans="1:16" s="60" customFormat="1" ht="12">
      <c r="A29" s="93">
        <v>22</v>
      </c>
      <c r="H29" s="67"/>
      <c r="I29" s="91"/>
      <c r="J29" s="67" t="s">
        <v>134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</row>
    <row r="30" spans="1:16" s="60" customFormat="1" ht="12">
      <c r="A30" s="93">
        <v>23</v>
      </c>
      <c r="H30" s="67"/>
      <c r="I30" s="91"/>
      <c r="J30" s="67" t="s">
        <v>135</v>
      </c>
      <c r="K30" s="68">
        <v>0</v>
      </c>
      <c r="L30" s="68">
        <v>38</v>
      </c>
      <c r="M30" s="68">
        <v>40</v>
      </c>
      <c r="N30" s="68">
        <v>0</v>
      </c>
      <c r="O30" s="68">
        <v>0</v>
      </c>
      <c r="P30" s="68">
        <v>40</v>
      </c>
    </row>
    <row r="31" spans="1:16" s="60" customFormat="1" ht="12">
      <c r="A31" s="93">
        <v>24</v>
      </c>
      <c r="H31" s="89" t="s">
        <v>98</v>
      </c>
      <c r="I31" s="79"/>
      <c r="J31" s="79" t="s">
        <v>100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</row>
    <row r="32" spans="1:16" s="60" customFormat="1" ht="12">
      <c r="A32" s="93">
        <v>25</v>
      </c>
      <c r="H32" s="89" t="s">
        <v>99</v>
      </c>
      <c r="I32" s="89"/>
      <c r="J32" s="79" t="s">
        <v>145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</row>
    <row r="33" spans="1:16" s="59" customFormat="1" ht="12">
      <c r="A33" s="93">
        <v>26</v>
      </c>
      <c r="H33" s="72" t="s">
        <v>101</v>
      </c>
      <c r="I33" s="73"/>
      <c r="J33" s="74"/>
      <c r="K33" s="66">
        <f aca="true" t="shared" si="5" ref="K33:P33">SUM(K34:K36)</f>
        <v>80</v>
      </c>
      <c r="L33" s="66">
        <f t="shared" si="5"/>
        <v>80</v>
      </c>
      <c r="M33" s="66">
        <f t="shared" si="5"/>
        <v>80</v>
      </c>
      <c r="N33" s="66">
        <f t="shared" si="5"/>
        <v>0</v>
      </c>
      <c r="O33" s="66">
        <f t="shared" si="5"/>
        <v>0</v>
      </c>
      <c r="P33" s="66">
        <f t="shared" si="5"/>
        <v>80</v>
      </c>
    </row>
    <row r="34" spans="1:16" s="82" customFormat="1" ht="12">
      <c r="A34" s="95">
        <v>27</v>
      </c>
      <c r="H34" s="89" t="s">
        <v>92</v>
      </c>
      <c r="I34" s="79"/>
      <c r="J34" s="79" t="s">
        <v>154</v>
      </c>
      <c r="K34" s="81">
        <v>80</v>
      </c>
      <c r="L34" s="81">
        <v>80</v>
      </c>
      <c r="M34" s="81">
        <v>80</v>
      </c>
      <c r="N34" s="81">
        <v>0</v>
      </c>
      <c r="O34" s="81">
        <v>0</v>
      </c>
      <c r="P34" s="81">
        <v>80</v>
      </c>
    </row>
    <row r="35" spans="1:16" s="82" customFormat="1" ht="12">
      <c r="A35" s="95">
        <v>28</v>
      </c>
      <c r="H35" s="89" t="s">
        <v>94</v>
      </c>
      <c r="I35" s="79"/>
      <c r="J35" s="79" t="s">
        <v>155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</row>
    <row r="36" spans="1:16" s="82" customFormat="1" ht="12">
      <c r="A36" s="95">
        <v>29</v>
      </c>
      <c r="H36" s="89" t="s">
        <v>96</v>
      </c>
      <c r="I36" s="79"/>
      <c r="J36" s="79" t="s">
        <v>156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</row>
    <row r="37" spans="1:16" s="61" customFormat="1" ht="15">
      <c r="A37" s="93">
        <v>30</v>
      </c>
      <c r="H37" s="226" t="s">
        <v>167</v>
      </c>
      <c r="I37" s="227"/>
      <c r="J37" s="234"/>
      <c r="K37" s="69">
        <f aca="true" t="shared" si="6" ref="K37:P37">SUM(K8,K33,)</f>
        <v>61292</v>
      </c>
      <c r="L37" s="69">
        <f t="shared" si="6"/>
        <v>62578</v>
      </c>
      <c r="M37" s="69">
        <f t="shared" si="6"/>
        <v>62578</v>
      </c>
      <c r="N37" s="69">
        <f t="shared" si="6"/>
        <v>0</v>
      </c>
      <c r="O37" s="69">
        <f t="shared" si="6"/>
        <v>0</v>
      </c>
      <c r="P37" s="69">
        <f t="shared" si="6"/>
        <v>62578</v>
      </c>
    </row>
    <row r="38" spans="1:16" s="61" customFormat="1" ht="15">
      <c r="A38" s="93">
        <v>31</v>
      </c>
      <c r="H38" s="72" t="s">
        <v>164</v>
      </c>
      <c r="I38" s="73"/>
      <c r="J38" s="74"/>
      <c r="K38" s="69">
        <f aca="true" t="shared" si="7" ref="K38:P38">SUM(K39:K40)</f>
        <v>0</v>
      </c>
      <c r="L38" s="69">
        <f t="shared" si="7"/>
        <v>0</v>
      </c>
      <c r="M38" s="69">
        <f t="shared" si="7"/>
        <v>0</v>
      </c>
      <c r="N38" s="69">
        <f t="shared" si="7"/>
        <v>0</v>
      </c>
      <c r="O38" s="69">
        <f t="shared" si="7"/>
        <v>0</v>
      </c>
      <c r="P38" s="69">
        <f t="shared" si="7"/>
        <v>0</v>
      </c>
    </row>
    <row r="39" spans="1:16" s="86" customFormat="1" ht="14.25">
      <c r="A39" s="95">
        <v>32</v>
      </c>
      <c r="H39" s="98" t="s">
        <v>92</v>
      </c>
      <c r="I39" s="84"/>
      <c r="J39" s="85" t="s">
        <v>165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</row>
    <row r="40" spans="1:16" s="61" customFormat="1" ht="15">
      <c r="A40" s="93">
        <v>33</v>
      </c>
      <c r="H40" s="226" t="s">
        <v>168</v>
      </c>
      <c r="I40" s="227"/>
      <c r="J40" s="228"/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</row>
    <row r="41" spans="1:16" s="61" customFormat="1" ht="16.5">
      <c r="A41" s="93">
        <v>34</v>
      </c>
      <c r="H41" s="229" t="s">
        <v>169</v>
      </c>
      <c r="I41" s="230"/>
      <c r="J41" s="228"/>
      <c r="K41" s="69">
        <f aca="true" t="shared" si="8" ref="K41:P41">SUM(K37+K40)</f>
        <v>61292</v>
      </c>
      <c r="L41" s="69">
        <f t="shared" si="8"/>
        <v>62578</v>
      </c>
      <c r="M41" s="69">
        <f t="shared" si="8"/>
        <v>62578</v>
      </c>
      <c r="N41" s="69">
        <f t="shared" si="8"/>
        <v>0</v>
      </c>
      <c r="O41" s="69">
        <f t="shared" si="8"/>
        <v>0</v>
      </c>
      <c r="P41" s="69">
        <f t="shared" si="8"/>
        <v>62578</v>
      </c>
    </row>
    <row r="42" ht="16.5">
      <c r="T42" s="58"/>
    </row>
  </sheetData>
  <sheetProtection/>
  <mergeCells count="14">
    <mergeCell ref="H40:J40"/>
    <mergeCell ref="H41:J41"/>
    <mergeCell ref="H1:P1"/>
    <mergeCell ref="H2:P2"/>
    <mergeCell ref="H3:P3"/>
    <mergeCell ref="K5:K6"/>
    <mergeCell ref="M5:M6"/>
    <mergeCell ref="L5:L6"/>
    <mergeCell ref="A5:A6"/>
    <mergeCell ref="H5:J6"/>
    <mergeCell ref="N5:P5"/>
    <mergeCell ref="H7:J7"/>
    <mergeCell ref="H8:J8"/>
    <mergeCell ref="H37:J3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19" sqref="B19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4" width="35.8515625" style="0" customWidth="1"/>
    <col min="5" max="5" width="16.7109375" style="0" customWidth="1"/>
    <col min="6" max="6" width="18.28125" style="0" customWidth="1"/>
  </cols>
  <sheetData>
    <row r="1" ht="19.5" customHeight="1">
      <c r="A1" s="57"/>
    </row>
    <row r="2" ht="38.25" customHeight="1"/>
    <row r="3" spans="1:6" s="101" customFormat="1" ht="74.25" customHeight="1">
      <c r="A3" s="247" t="s">
        <v>286</v>
      </c>
      <c r="B3" s="247"/>
      <c r="C3" s="247"/>
      <c r="D3" s="247"/>
      <c r="E3" s="247"/>
      <c r="F3" s="212"/>
    </row>
    <row r="4" spans="2:6" ht="21" customHeight="1">
      <c r="B4" s="103"/>
      <c r="C4" s="103"/>
      <c r="D4" s="103"/>
      <c r="E4" s="114" t="s">
        <v>33</v>
      </c>
      <c r="F4" s="115" t="s">
        <v>219</v>
      </c>
    </row>
    <row r="5" spans="1:6" s="101" customFormat="1" ht="48.75" customHeight="1">
      <c r="A5" s="144" t="s">
        <v>166</v>
      </c>
      <c r="B5" s="104" t="s">
        <v>207</v>
      </c>
      <c r="C5" s="160" t="s">
        <v>287</v>
      </c>
      <c r="D5" s="160" t="s">
        <v>312</v>
      </c>
      <c r="E5" s="248" t="s">
        <v>335</v>
      </c>
      <c r="F5" s="249"/>
    </row>
    <row r="6" spans="1:6" ht="15" customHeight="1">
      <c r="A6" s="105"/>
      <c r="B6" s="107" t="s">
        <v>6</v>
      </c>
      <c r="C6" s="168" t="s">
        <v>7</v>
      </c>
      <c r="D6" s="168" t="s">
        <v>8</v>
      </c>
      <c r="E6" s="248" t="s">
        <v>9</v>
      </c>
      <c r="F6" s="250"/>
    </row>
    <row r="7" spans="1:6" s="57" customFormat="1" ht="15" customHeight="1">
      <c r="A7" s="112">
        <v>1</v>
      </c>
      <c r="B7" s="106" t="s">
        <v>207</v>
      </c>
      <c r="C7" s="169">
        <v>3000</v>
      </c>
      <c r="D7" s="169">
        <v>3000</v>
      </c>
      <c r="E7" s="251">
        <v>3000</v>
      </c>
      <c r="F7" s="252"/>
    </row>
    <row r="8" spans="1:6" s="57" customFormat="1" ht="15" customHeight="1">
      <c r="A8" s="113">
        <v>2</v>
      </c>
      <c r="B8" s="69" t="s">
        <v>208</v>
      </c>
      <c r="C8" s="170">
        <f>SUM(C7)</f>
        <v>3000</v>
      </c>
      <c r="D8" s="170">
        <f>SUM(D7)</f>
        <v>3000</v>
      </c>
      <c r="E8" s="244">
        <f>SUM(E7)</f>
        <v>3000</v>
      </c>
      <c r="F8" s="253"/>
    </row>
    <row r="9" spans="1:6" s="57" customFormat="1" ht="15" customHeight="1">
      <c r="A9" s="112">
        <v>3</v>
      </c>
      <c r="B9" s="108" t="s">
        <v>234</v>
      </c>
      <c r="C9" s="171">
        <v>7000</v>
      </c>
      <c r="D9" s="171">
        <v>0</v>
      </c>
      <c r="E9" s="254">
        <v>0</v>
      </c>
      <c r="F9" s="253"/>
    </row>
    <row r="10" spans="1:6" s="57" customFormat="1" ht="15" customHeight="1">
      <c r="A10" s="112">
        <v>4</v>
      </c>
      <c r="B10" s="108" t="s">
        <v>244</v>
      </c>
      <c r="C10" s="171">
        <v>248</v>
      </c>
      <c r="D10" s="171">
        <v>0</v>
      </c>
      <c r="E10" s="254">
        <v>0</v>
      </c>
      <c r="F10" s="245"/>
    </row>
    <row r="11" spans="1:6" s="57" customFormat="1" ht="15" customHeight="1">
      <c r="A11" s="112">
        <v>5</v>
      </c>
      <c r="B11" s="108" t="s">
        <v>245</v>
      </c>
      <c r="C11" s="171">
        <v>9999</v>
      </c>
      <c r="D11" s="171">
        <v>0</v>
      </c>
      <c r="E11" s="254">
        <v>0</v>
      </c>
      <c r="F11" s="245"/>
    </row>
    <row r="12" spans="1:6" s="57" customFormat="1" ht="15" customHeight="1">
      <c r="A12" s="112">
        <v>6</v>
      </c>
      <c r="B12" s="108" t="s">
        <v>209</v>
      </c>
      <c r="C12" s="171">
        <v>16658</v>
      </c>
      <c r="D12" s="171">
        <v>7682</v>
      </c>
      <c r="E12" s="254">
        <v>11366</v>
      </c>
      <c r="F12" s="253"/>
    </row>
    <row r="13" spans="1:6" s="57" customFormat="1" ht="15" customHeight="1">
      <c r="A13" s="112">
        <v>7</v>
      </c>
      <c r="B13" s="108" t="s">
        <v>327</v>
      </c>
      <c r="C13" s="171">
        <v>0</v>
      </c>
      <c r="D13" s="171">
        <v>64690</v>
      </c>
      <c r="E13" s="254">
        <v>64690</v>
      </c>
      <c r="F13" s="245"/>
    </row>
    <row r="14" spans="1:6" s="57" customFormat="1" ht="15" customHeight="1">
      <c r="A14" s="112">
        <v>8</v>
      </c>
      <c r="B14" s="108" t="s">
        <v>328</v>
      </c>
      <c r="C14" s="171">
        <v>0</v>
      </c>
      <c r="D14" s="171">
        <v>86009</v>
      </c>
      <c r="E14" s="254">
        <v>86009</v>
      </c>
      <c r="F14" s="245"/>
    </row>
    <row r="15" spans="1:6" s="57" customFormat="1" ht="15" customHeight="1">
      <c r="A15" s="112">
        <v>9</v>
      </c>
      <c r="B15" s="108" t="s">
        <v>341</v>
      </c>
      <c r="C15" s="171">
        <v>0</v>
      </c>
      <c r="D15" s="171">
        <v>0</v>
      </c>
      <c r="E15" s="194"/>
      <c r="F15" s="199">
        <v>3010</v>
      </c>
    </row>
    <row r="16" spans="1:6" ht="15" customHeight="1">
      <c r="A16" s="112">
        <v>10</v>
      </c>
      <c r="B16" s="110" t="s">
        <v>210</v>
      </c>
      <c r="C16" s="172">
        <f>SUM(C9:C15)</f>
        <v>33905</v>
      </c>
      <c r="D16" s="172">
        <f>SUM(D9:D15)</f>
        <v>158381</v>
      </c>
      <c r="E16" s="244">
        <f>SUM(E9:F15)</f>
        <v>165075</v>
      </c>
      <c r="F16" s="245"/>
    </row>
    <row r="17" spans="1:6" s="111" customFormat="1" ht="15" customHeight="1">
      <c r="A17" s="113">
        <v>11</v>
      </c>
      <c r="B17" s="109" t="s">
        <v>211</v>
      </c>
      <c r="C17" s="172">
        <f>SUM(C8+C16)</f>
        <v>36905</v>
      </c>
      <c r="D17" s="172">
        <f>SUM(D8+D16)</f>
        <v>161381</v>
      </c>
      <c r="E17" s="244">
        <f>SUM(E8+E16)</f>
        <v>168075</v>
      </c>
      <c r="F17" s="246"/>
    </row>
    <row r="19" ht="15">
      <c r="F19" s="102"/>
    </row>
  </sheetData>
  <sheetProtection/>
  <mergeCells count="13">
    <mergeCell ref="E11:F11"/>
    <mergeCell ref="E9:F9"/>
    <mergeCell ref="E12:F12"/>
    <mergeCell ref="E16:F16"/>
    <mergeCell ref="E17:F17"/>
    <mergeCell ref="A3:F3"/>
    <mergeCell ref="E5:F5"/>
    <mergeCell ref="E6:F6"/>
    <mergeCell ref="E7:F7"/>
    <mergeCell ref="E8:F8"/>
    <mergeCell ref="E10:F10"/>
    <mergeCell ref="E13:F13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60" zoomScalePageLayoutView="0" workbookViewId="0" topLeftCell="A13">
      <selection activeCell="B4" sqref="B4"/>
    </sheetView>
  </sheetViews>
  <sheetFormatPr defaultColWidth="9.140625" defaultRowHeight="15"/>
  <cols>
    <col min="1" max="1" width="16.8515625" style="116" customWidth="1"/>
    <col min="2" max="2" width="54.8515625" style="117" customWidth="1"/>
    <col min="3" max="4" width="35.140625" style="117" customWidth="1"/>
    <col min="5" max="5" width="39.7109375" style="116" customWidth="1"/>
    <col min="6" max="7" width="11.00390625" style="116" customWidth="1"/>
    <col min="8" max="8" width="11.8515625" style="116" customWidth="1"/>
    <col min="9" max="16384" width="9.140625" style="116" customWidth="1"/>
  </cols>
  <sheetData>
    <row r="1" spans="5:6" ht="15">
      <c r="E1" s="195" t="s">
        <v>222</v>
      </c>
      <c r="F1" s="195"/>
    </row>
    <row r="3" spans="1:5" ht="20.25" customHeight="1">
      <c r="A3" s="196"/>
      <c r="B3" s="255" t="s">
        <v>334</v>
      </c>
      <c r="C3" s="255"/>
      <c r="D3" s="255"/>
      <c r="E3" s="255"/>
    </row>
    <row r="5" spans="1:6" ht="26.25" customHeight="1" thickBot="1">
      <c r="A5" s="117"/>
      <c r="B5" s="118"/>
      <c r="C5" s="118"/>
      <c r="D5" s="118"/>
      <c r="E5" s="136" t="s">
        <v>33</v>
      </c>
      <c r="F5" s="117"/>
    </row>
    <row r="6" spans="1:5" s="122" customFormat="1" ht="49.5" customHeight="1" thickBot="1">
      <c r="A6" s="119" t="s">
        <v>166</v>
      </c>
      <c r="B6" s="120" t="s">
        <v>215</v>
      </c>
      <c r="C6" s="121" t="s">
        <v>246</v>
      </c>
      <c r="D6" s="121" t="s">
        <v>312</v>
      </c>
      <c r="E6" s="121" t="s">
        <v>335</v>
      </c>
    </row>
    <row r="7" spans="1:6" s="125" customFormat="1" ht="18" customHeight="1" thickBot="1">
      <c r="A7" s="138"/>
      <c r="B7" s="120" t="s">
        <v>6</v>
      </c>
      <c r="C7" s="124" t="s">
        <v>7</v>
      </c>
      <c r="D7" s="124" t="s">
        <v>8</v>
      </c>
      <c r="E7" s="124" t="s">
        <v>9</v>
      </c>
      <c r="F7" s="118"/>
    </row>
    <row r="8" spans="1:6" s="125" customFormat="1" ht="18" customHeight="1">
      <c r="A8" s="256" t="s">
        <v>235</v>
      </c>
      <c r="B8" s="257"/>
      <c r="C8" s="181">
        <f>SUM(C9+C12+C35+C63)</f>
        <v>32204</v>
      </c>
      <c r="D8" s="181">
        <f>SUM(D9+D12+D35+D63)</f>
        <v>285788</v>
      </c>
      <c r="E8" s="181">
        <f>SUM(E9+E12+E30+E35+E63)</f>
        <v>287051</v>
      </c>
      <c r="F8" s="118"/>
    </row>
    <row r="9" spans="1:6" s="125" customFormat="1" ht="18" customHeight="1">
      <c r="A9" s="155">
        <v>1</v>
      </c>
      <c r="B9" s="126" t="s">
        <v>247</v>
      </c>
      <c r="C9" s="173">
        <f>SUM(C10:C11)</f>
        <v>1500</v>
      </c>
      <c r="D9" s="173">
        <f>SUM(D10:D11)</f>
        <v>2468</v>
      </c>
      <c r="E9" s="187">
        <f>SUM(E10:E11)</f>
        <v>3646</v>
      </c>
      <c r="F9" s="118"/>
    </row>
    <row r="10" spans="1:6" s="125" customFormat="1" ht="18" customHeight="1">
      <c r="A10" s="155">
        <v>2</v>
      </c>
      <c r="B10" s="129" t="s">
        <v>248</v>
      </c>
      <c r="C10" s="174">
        <v>1500</v>
      </c>
      <c r="D10" s="206">
        <v>2468</v>
      </c>
      <c r="E10" s="206">
        <v>2731</v>
      </c>
      <c r="F10" s="118"/>
    </row>
    <row r="11" spans="1:6" s="125" customFormat="1" ht="18" customHeight="1">
      <c r="A11" s="131">
        <v>3</v>
      </c>
      <c r="B11" s="129" t="s">
        <v>345</v>
      </c>
      <c r="C11" s="207">
        <v>0</v>
      </c>
      <c r="D11" s="208">
        <v>0</v>
      </c>
      <c r="E11" s="191">
        <v>915</v>
      </c>
      <c r="F11" s="118"/>
    </row>
    <row r="12" spans="1:6" ht="15.75" customHeight="1">
      <c r="A12" s="131">
        <v>4</v>
      </c>
      <c r="B12" s="126" t="s">
        <v>212</v>
      </c>
      <c r="C12" s="173">
        <f>SUM(C13:C29)</f>
        <v>24933</v>
      </c>
      <c r="D12" s="173">
        <f>SUM(D13:D29)</f>
        <v>261775</v>
      </c>
      <c r="E12" s="187">
        <f>SUM(E13:E29)</f>
        <v>260326</v>
      </c>
      <c r="F12" s="117"/>
    </row>
    <row r="13" spans="1:6" ht="15.75" customHeight="1">
      <c r="A13" s="131">
        <v>5</v>
      </c>
      <c r="B13" s="129" t="s">
        <v>249</v>
      </c>
      <c r="C13" s="130">
        <v>2351</v>
      </c>
      <c r="D13" s="130">
        <v>2351</v>
      </c>
      <c r="E13" s="130">
        <v>2351</v>
      </c>
      <c r="F13" s="117"/>
    </row>
    <row r="14" spans="1:6" ht="15.75" customHeight="1">
      <c r="A14" s="131">
        <v>6</v>
      </c>
      <c r="B14" s="129" t="s">
        <v>250</v>
      </c>
      <c r="C14" s="130">
        <v>4000</v>
      </c>
      <c r="D14" s="130">
        <v>4000</v>
      </c>
      <c r="E14" s="130">
        <v>4000</v>
      </c>
      <c r="F14" s="117"/>
    </row>
    <row r="15" spans="1:6" ht="15.75" customHeight="1">
      <c r="A15" s="131">
        <v>7</v>
      </c>
      <c r="B15" s="129" t="s">
        <v>251</v>
      </c>
      <c r="C15" s="130">
        <v>3000</v>
      </c>
      <c r="D15" s="130">
        <v>3000</v>
      </c>
      <c r="E15" s="130">
        <v>3000</v>
      </c>
      <c r="F15" s="117"/>
    </row>
    <row r="16" spans="1:6" ht="15.75" customHeight="1">
      <c r="A16" s="131">
        <v>8</v>
      </c>
      <c r="B16" s="129" t="s">
        <v>252</v>
      </c>
      <c r="C16" s="130">
        <v>2000</v>
      </c>
      <c r="D16" s="130">
        <v>2000</v>
      </c>
      <c r="E16" s="130">
        <v>2000</v>
      </c>
      <c r="F16" s="117"/>
    </row>
    <row r="17" spans="1:6" ht="15.75" customHeight="1">
      <c r="A17" s="131">
        <v>9</v>
      </c>
      <c r="B17" s="129" t="s">
        <v>253</v>
      </c>
      <c r="C17" s="130">
        <v>2000</v>
      </c>
      <c r="D17" s="130">
        <v>2000</v>
      </c>
      <c r="E17" s="130">
        <v>2000</v>
      </c>
      <c r="F17" s="117"/>
    </row>
    <row r="18" spans="1:6" ht="15.75" customHeight="1">
      <c r="A18" s="131">
        <v>10</v>
      </c>
      <c r="B18" s="129" t="s">
        <v>254</v>
      </c>
      <c r="C18" s="130">
        <v>1000</v>
      </c>
      <c r="D18" s="130">
        <v>1000</v>
      </c>
      <c r="E18" s="130">
        <v>548</v>
      </c>
      <c r="F18" s="117"/>
    </row>
    <row r="19" spans="1:6" ht="15.75" customHeight="1">
      <c r="A19" s="131">
        <v>11</v>
      </c>
      <c r="B19" s="129" t="s">
        <v>255</v>
      </c>
      <c r="C19" s="130">
        <v>3937</v>
      </c>
      <c r="D19" s="182">
        <v>0</v>
      </c>
      <c r="E19" s="182">
        <v>0</v>
      </c>
      <c r="F19" s="117"/>
    </row>
    <row r="20" spans="1:6" ht="15.75" customHeight="1">
      <c r="A20" s="131">
        <v>12</v>
      </c>
      <c r="B20" s="129" t="s">
        <v>256</v>
      </c>
      <c r="C20" s="130">
        <v>1575</v>
      </c>
      <c r="D20" s="130">
        <v>1575</v>
      </c>
      <c r="E20" s="182">
        <v>0</v>
      </c>
      <c r="F20" s="117"/>
    </row>
    <row r="21" spans="1:6" ht="15.75" customHeight="1">
      <c r="A21" s="131">
        <v>13</v>
      </c>
      <c r="B21" s="129" t="s">
        <v>257</v>
      </c>
      <c r="C21" s="130">
        <v>3600</v>
      </c>
      <c r="D21" s="130">
        <v>3600</v>
      </c>
      <c r="E21" s="130">
        <v>2125</v>
      </c>
      <c r="F21" s="117"/>
    </row>
    <row r="22" spans="1:6" ht="15.75" customHeight="1">
      <c r="A22" s="131">
        <v>14</v>
      </c>
      <c r="B22" s="129" t="s">
        <v>258</v>
      </c>
      <c r="C22" s="130">
        <v>1470</v>
      </c>
      <c r="D22" s="182">
        <v>0</v>
      </c>
      <c r="E22" s="182">
        <v>0</v>
      </c>
      <c r="F22" s="117"/>
    </row>
    <row r="23" spans="1:6" ht="15.75" customHeight="1">
      <c r="A23" s="128">
        <v>15</v>
      </c>
      <c r="B23" s="129" t="s">
        <v>296</v>
      </c>
      <c r="C23" s="182">
        <v>0</v>
      </c>
      <c r="D23" s="182">
        <v>370</v>
      </c>
      <c r="E23" s="182">
        <v>370</v>
      </c>
      <c r="F23" s="117"/>
    </row>
    <row r="24" spans="1:6" ht="15.75" customHeight="1">
      <c r="A24" s="131">
        <v>16</v>
      </c>
      <c r="B24" s="129" t="s">
        <v>297</v>
      </c>
      <c r="C24" s="182">
        <v>0</v>
      </c>
      <c r="D24" s="182">
        <v>7020</v>
      </c>
      <c r="E24" s="182">
        <v>6950</v>
      </c>
      <c r="F24" s="117"/>
    </row>
    <row r="25" spans="1:6" ht="15.75" customHeight="1">
      <c r="A25" s="131">
        <v>17</v>
      </c>
      <c r="B25" s="129" t="s">
        <v>298</v>
      </c>
      <c r="C25" s="182">
        <v>0</v>
      </c>
      <c r="D25" s="182">
        <v>351</v>
      </c>
      <c r="E25" s="182">
        <v>351</v>
      </c>
      <c r="F25" s="117"/>
    </row>
    <row r="26" spans="1:6" ht="15.75" customHeight="1">
      <c r="A26" s="131">
        <v>18</v>
      </c>
      <c r="B26" s="129" t="s">
        <v>299</v>
      </c>
      <c r="C26" s="182">
        <v>0</v>
      </c>
      <c r="D26" s="182">
        <v>2205</v>
      </c>
      <c r="E26" s="182">
        <v>2205</v>
      </c>
      <c r="F26" s="117"/>
    </row>
    <row r="27" spans="1:6" ht="15.75" customHeight="1">
      <c r="A27" s="131">
        <v>19</v>
      </c>
      <c r="B27" s="129" t="s">
        <v>329</v>
      </c>
      <c r="C27" s="192">
        <v>0</v>
      </c>
      <c r="D27" s="182">
        <v>103</v>
      </c>
      <c r="E27" s="182">
        <v>103</v>
      </c>
      <c r="F27" s="117"/>
    </row>
    <row r="28" spans="1:6" ht="15.75" customHeight="1">
      <c r="A28" s="131">
        <v>20</v>
      </c>
      <c r="B28" s="129" t="s">
        <v>330</v>
      </c>
      <c r="C28" s="192">
        <v>0</v>
      </c>
      <c r="D28" s="182">
        <v>232200</v>
      </c>
      <c r="E28" s="182">
        <v>232200</v>
      </c>
      <c r="F28" s="117"/>
    </row>
    <row r="29" spans="1:6" ht="15.75" customHeight="1">
      <c r="A29" s="131">
        <v>21</v>
      </c>
      <c r="B29" s="129" t="s">
        <v>346</v>
      </c>
      <c r="C29" s="209">
        <v>0</v>
      </c>
      <c r="D29" s="192">
        <v>0</v>
      </c>
      <c r="E29" s="182">
        <v>2123</v>
      </c>
      <c r="F29" s="117"/>
    </row>
    <row r="30" spans="1:6" ht="15.75" customHeight="1">
      <c r="A30" s="131">
        <v>22</v>
      </c>
      <c r="B30" s="126" t="s">
        <v>237</v>
      </c>
      <c r="C30" s="202">
        <f>SUM(C31:C34)</f>
        <v>0</v>
      </c>
      <c r="D30" s="202">
        <f>SUM(D31:D34)</f>
        <v>0</v>
      </c>
      <c r="E30" s="205">
        <f>SUM(E31:E34)</f>
        <v>2870</v>
      </c>
      <c r="F30" s="117"/>
    </row>
    <row r="31" spans="1:6" ht="15.75" customHeight="1">
      <c r="A31" s="131">
        <v>23</v>
      </c>
      <c r="B31" s="129" t="s">
        <v>347</v>
      </c>
      <c r="C31" s="192">
        <v>0</v>
      </c>
      <c r="D31" s="192">
        <v>0</v>
      </c>
      <c r="E31" s="182">
        <v>63</v>
      </c>
      <c r="F31" s="117"/>
    </row>
    <row r="32" spans="1:6" ht="15.75" customHeight="1">
      <c r="A32" s="131">
        <v>24</v>
      </c>
      <c r="B32" s="129" t="s">
        <v>350</v>
      </c>
      <c r="C32" s="192">
        <v>0</v>
      </c>
      <c r="D32" s="192">
        <v>0</v>
      </c>
      <c r="E32" s="182">
        <v>206</v>
      </c>
      <c r="F32" s="117"/>
    </row>
    <row r="33" spans="1:6" ht="15.75" customHeight="1">
      <c r="A33" s="131">
        <v>25</v>
      </c>
      <c r="B33" s="129" t="s">
        <v>348</v>
      </c>
      <c r="C33" s="192">
        <v>0</v>
      </c>
      <c r="D33" s="192">
        <v>0</v>
      </c>
      <c r="E33" s="182">
        <v>2490</v>
      </c>
      <c r="F33" s="117"/>
    </row>
    <row r="34" spans="1:6" ht="15.75" customHeight="1">
      <c r="A34" s="131">
        <v>26</v>
      </c>
      <c r="B34" s="129" t="s">
        <v>349</v>
      </c>
      <c r="C34" s="192">
        <v>0</v>
      </c>
      <c r="D34" s="192">
        <v>0</v>
      </c>
      <c r="E34" s="182">
        <v>111</v>
      </c>
      <c r="F34" s="117"/>
    </row>
    <row r="35" spans="1:6" ht="15.75" customHeight="1">
      <c r="A35" s="131">
        <v>27</v>
      </c>
      <c r="B35" s="126" t="s">
        <v>213</v>
      </c>
      <c r="C35" s="202">
        <f>SUM(C36:C62)</f>
        <v>1475</v>
      </c>
      <c r="D35" s="202">
        <f>SUM(D36:D62)</f>
        <v>15559</v>
      </c>
      <c r="E35" s="205">
        <f>SUM(E36:E62)</f>
        <v>14255</v>
      </c>
      <c r="F35" s="117"/>
    </row>
    <row r="36" spans="1:6" ht="15.75" customHeight="1">
      <c r="A36" s="131">
        <v>28</v>
      </c>
      <c r="B36" s="129" t="s">
        <v>259</v>
      </c>
      <c r="C36" s="192">
        <v>94</v>
      </c>
      <c r="D36" s="182">
        <v>124</v>
      </c>
      <c r="E36" s="182">
        <v>126</v>
      </c>
      <c r="F36" s="117"/>
    </row>
    <row r="37" spans="1:6" ht="15.75" customHeight="1">
      <c r="A37" s="131">
        <v>29</v>
      </c>
      <c r="B37" s="129" t="s">
        <v>260</v>
      </c>
      <c r="C37" s="192">
        <v>13</v>
      </c>
      <c r="D37" s="182">
        <v>13</v>
      </c>
      <c r="E37" s="182">
        <v>13</v>
      </c>
      <c r="F37" s="117"/>
    </row>
    <row r="38" spans="1:6" ht="15.75" customHeight="1">
      <c r="A38" s="131">
        <v>30</v>
      </c>
      <c r="B38" s="129" t="s">
        <v>261</v>
      </c>
      <c r="C38" s="192">
        <v>155</v>
      </c>
      <c r="D38" s="182">
        <v>155</v>
      </c>
      <c r="E38" s="182">
        <v>150</v>
      </c>
      <c r="F38" s="117"/>
    </row>
    <row r="39" spans="1:6" ht="15.75" customHeight="1">
      <c r="A39" s="131">
        <v>31</v>
      </c>
      <c r="B39" s="129" t="s">
        <v>262</v>
      </c>
      <c r="C39" s="192">
        <v>155</v>
      </c>
      <c r="D39" s="182">
        <v>155</v>
      </c>
      <c r="E39" s="182">
        <v>178</v>
      </c>
      <c r="F39" s="117"/>
    </row>
    <row r="40" spans="1:6" ht="15.75" customHeight="1">
      <c r="A40" s="131">
        <v>32</v>
      </c>
      <c r="B40" s="129" t="s">
        <v>263</v>
      </c>
      <c r="C40" s="182">
        <v>995</v>
      </c>
      <c r="D40" s="130">
        <v>995</v>
      </c>
      <c r="E40" s="130">
        <v>995</v>
      </c>
      <c r="F40" s="117"/>
    </row>
    <row r="41" spans="1:6" ht="15.75" customHeight="1">
      <c r="A41" s="131">
        <v>33</v>
      </c>
      <c r="B41" s="147" t="s">
        <v>266</v>
      </c>
      <c r="C41" s="204">
        <v>63</v>
      </c>
      <c r="D41" s="143">
        <v>63</v>
      </c>
      <c r="E41" s="182">
        <v>0</v>
      </c>
      <c r="F41" s="117"/>
    </row>
    <row r="42" spans="1:6" ht="15.75" customHeight="1">
      <c r="A42" s="131">
        <v>34</v>
      </c>
      <c r="B42" s="129" t="s">
        <v>288</v>
      </c>
      <c r="C42" s="182">
        <v>0</v>
      </c>
      <c r="D42" s="130">
        <v>205</v>
      </c>
      <c r="E42" s="130">
        <v>205</v>
      </c>
      <c r="F42" s="117"/>
    </row>
    <row r="43" spans="1:6" ht="15.75" customHeight="1">
      <c r="A43" s="131">
        <v>35</v>
      </c>
      <c r="B43" s="129" t="s">
        <v>289</v>
      </c>
      <c r="C43" s="182">
        <v>0</v>
      </c>
      <c r="D43" s="130">
        <v>2662</v>
      </c>
      <c r="E43" s="130">
        <v>3000</v>
      </c>
      <c r="F43" s="117"/>
    </row>
    <row r="44" spans="1:6" ht="15.75" customHeight="1">
      <c r="A44" s="131">
        <v>36</v>
      </c>
      <c r="B44" s="129" t="s">
        <v>290</v>
      </c>
      <c r="C44" s="182">
        <v>0</v>
      </c>
      <c r="D44" s="130">
        <v>2350</v>
      </c>
      <c r="E44" s="130">
        <v>2350</v>
      </c>
      <c r="F44" s="117"/>
    </row>
    <row r="45" spans="1:6" ht="15.75" customHeight="1">
      <c r="A45" s="131">
        <v>37</v>
      </c>
      <c r="B45" s="129" t="s">
        <v>291</v>
      </c>
      <c r="C45" s="182">
        <v>0</v>
      </c>
      <c r="D45" s="130">
        <v>488</v>
      </c>
      <c r="E45" s="130">
        <v>489</v>
      </c>
      <c r="F45" s="117"/>
    </row>
    <row r="46" spans="1:6" ht="15.75" customHeight="1">
      <c r="A46" s="131">
        <v>38</v>
      </c>
      <c r="B46" s="129" t="s">
        <v>292</v>
      </c>
      <c r="C46" s="182">
        <v>0</v>
      </c>
      <c r="D46" s="130">
        <v>1253</v>
      </c>
      <c r="E46" s="130">
        <v>1684</v>
      </c>
      <c r="F46" s="117"/>
    </row>
    <row r="47" spans="1:6" ht="15.75" customHeight="1">
      <c r="A47" s="131">
        <v>39</v>
      </c>
      <c r="B47" s="129" t="s">
        <v>293</v>
      </c>
      <c r="C47" s="182">
        <v>0</v>
      </c>
      <c r="D47" s="130">
        <v>2139</v>
      </c>
      <c r="E47" s="182">
        <v>0</v>
      </c>
      <c r="F47" s="117"/>
    </row>
    <row r="48" spans="1:6" ht="15.75" customHeight="1">
      <c r="A48" s="131">
        <v>40</v>
      </c>
      <c r="B48" s="129" t="s">
        <v>294</v>
      </c>
      <c r="C48" s="182">
        <v>0</v>
      </c>
      <c r="D48" s="130">
        <v>303</v>
      </c>
      <c r="E48" s="182">
        <v>0</v>
      </c>
      <c r="F48" s="117"/>
    </row>
    <row r="49" spans="1:6" ht="15.75" customHeight="1">
      <c r="A49" s="131">
        <v>41</v>
      </c>
      <c r="B49" s="129" t="s">
        <v>295</v>
      </c>
      <c r="C49" s="182">
        <v>0</v>
      </c>
      <c r="D49" s="130">
        <v>38</v>
      </c>
      <c r="E49" s="182">
        <v>0</v>
      </c>
      <c r="F49" s="117"/>
    </row>
    <row r="50" spans="1:6" ht="15.75" customHeight="1">
      <c r="A50" s="131">
        <v>42</v>
      </c>
      <c r="B50" s="129" t="s">
        <v>300</v>
      </c>
      <c r="C50" s="182">
        <v>0</v>
      </c>
      <c r="D50" s="130">
        <v>1911</v>
      </c>
      <c r="E50" s="130">
        <v>1911</v>
      </c>
      <c r="F50" s="117"/>
    </row>
    <row r="51" spans="1:6" ht="15.75" customHeight="1">
      <c r="A51" s="131">
        <v>43</v>
      </c>
      <c r="B51" s="129" t="s">
        <v>301</v>
      </c>
      <c r="C51" s="182">
        <v>0</v>
      </c>
      <c r="D51" s="130">
        <v>407</v>
      </c>
      <c r="E51" s="130">
        <v>407</v>
      </c>
      <c r="F51" s="117"/>
    </row>
    <row r="52" spans="1:6" ht="15.75" customHeight="1">
      <c r="A52" s="131">
        <v>44</v>
      </c>
      <c r="B52" s="129" t="s">
        <v>302</v>
      </c>
      <c r="C52" s="182">
        <v>0</v>
      </c>
      <c r="D52" s="130">
        <v>45</v>
      </c>
      <c r="E52" s="130">
        <v>45</v>
      </c>
      <c r="F52" s="117"/>
    </row>
    <row r="53" spans="1:6" ht="15.75" customHeight="1">
      <c r="A53" s="131">
        <v>45</v>
      </c>
      <c r="B53" s="129" t="s">
        <v>303</v>
      </c>
      <c r="C53" s="182">
        <v>0</v>
      </c>
      <c r="D53" s="130">
        <v>38</v>
      </c>
      <c r="E53" s="130">
        <v>38</v>
      </c>
      <c r="F53" s="117"/>
    </row>
    <row r="54" spans="1:6" ht="15.75" customHeight="1">
      <c r="A54" s="131">
        <v>46</v>
      </c>
      <c r="B54" s="129" t="s">
        <v>304</v>
      </c>
      <c r="C54" s="182">
        <v>0</v>
      </c>
      <c r="D54" s="130">
        <v>216</v>
      </c>
      <c r="E54" s="130">
        <v>216</v>
      </c>
      <c r="F54" s="117"/>
    </row>
    <row r="55" spans="1:6" ht="15.75" customHeight="1">
      <c r="A55" s="131">
        <v>47</v>
      </c>
      <c r="B55" s="129" t="s">
        <v>305</v>
      </c>
      <c r="C55" s="182">
        <v>0</v>
      </c>
      <c r="D55" s="130">
        <v>159</v>
      </c>
      <c r="E55" s="182">
        <v>0</v>
      </c>
      <c r="F55" s="117"/>
    </row>
    <row r="56" spans="1:6" ht="15.75" customHeight="1">
      <c r="A56" s="131">
        <v>48</v>
      </c>
      <c r="B56" s="129" t="s">
        <v>331</v>
      </c>
      <c r="C56" s="182">
        <v>0</v>
      </c>
      <c r="D56" s="182">
        <v>403</v>
      </c>
      <c r="E56" s="130">
        <v>403</v>
      </c>
      <c r="F56" s="117"/>
    </row>
    <row r="57" spans="1:6" ht="15.75" customHeight="1">
      <c r="A57" s="131">
        <v>49</v>
      </c>
      <c r="B57" s="129" t="s">
        <v>314</v>
      </c>
      <c r="C57" s="182">
        <v>0</v>
      </c>
      <c r="D57" s="182">
        <v>1437</v>
      </c>
      <c r="E57" s="130">
        <v>1437</v>
      </c>
      <c r="F57" s="117"/>
    </row>
    <row r="58" spans="1:6" ht="15.75" customHeight="1">
      <c r="A58" s="131">
        <v>50</v>
      </c>
      <c r="B58" s="129" t="s">
        <v>351</v>
      </c>
      <c r="C58" s="182">
        <v>0</v>
      </c>
      <c r="D58" s="182">
        <v>0</v>
      </c>
      <c r="E58" s="130">
        <v>353</v>
      </c>
      <c r="F58" s="117"/>
    </row>
    <row r="59" spans="1:6" ht="15.75" customHeight="1">
      <c r="A59" s="131">
        <v>51</v>
      </c>
      <c r="B59" s="129" t="s">
        <v>352</v>
      </c>
      <c r="C59" s="182">
        <v>0</v>
      </c>
      <c r="D59" s="182">
        <v>0</v>
      </c>
      <c r="E59" s="130">
        <v>32</v>
      </c>
      <c r="F59" s="117"/>
    </row>
    <row r="60" spans="1:6" ht="15.75" customHeight="1">
      <c r="A60" s="131">
        <v>52</v>
      </c>
      <c r="B60" s="129" t="s">
        <v>353</v>
      </c>
      <c r="C60" s="182">
        <v>0</v>
      </c>
      <c r="D60" s="182">
        <v>0</v>
      </c>
      <c r="E60" s="130">
        <v>25</v>
      </c>
      <c r="F60" s="117"/>
    </row>
    <row r="61" spans="1:6" ht="15.75" customHeight="1">
      <c r="A61" s="131">
        <v>53</v>
      </c>
      <c r="B61" s="129" t="s">
        <v>354</v>
      </c>
      <c r="C61" s="182">
        <v>0</v>
      </c>
      <c r="D61" s="182">
        <v>0</v>
      </c>
      <c r="E61" s="130">
        <v>28</v>
      </c>
      <c r="F61" s="117"/>
    </row>
    <row r="62" spans="1:6" ht="15.75" customHeight="1">
      <c r="A62" s="131">
        <v>54</v>
      </c>
      <c r="B62" s="129" t="s">
        <v>355</v>
      </c>
      <c r="C62" s="192">
        <v>0</v>
      </c>
      <c r="D62" s="182">
        <v>0</v>
      </c>
      <c r="E62" s="130">
        <v>170</v>
      </c>
      <c r="F62" s="117"/>
    </row>
    <row r="63" spans="1:6" ht="15.75" customHeight="1">
      <c r="A63" s="131">
        <v>55</v>
      </c>
      <c r="B63" s="126" t="s">
        <v>214</v>
      </c>
      <c r="C63" s="173">
        <f>SUM(C64)</f>
        <v>4296</v>
      </c>
      <c r="D63" s="173">
        <f>SUM(D64)</f>
        <v>5986</v>
      </c>
      <c r="E63" s="187">
        <f>SUM(E64)</f>
        <v>5954</v>
      </c>
      <c r="F63" s="117"/>
    </row>
    <row r="64" spans="1:6" ht="15.75" customHeight="1" thickBot="1">
      <c r="A64" s="131">
        <v>56</v>
      </c>
      <c r="B64" s="129" t="s">
        <v>264</v>
      </c>
      <c r="C64" s="189">
        <v>4296</v>
      </c>
      <c r="D64" s="190">
        <v>5986</v>
      </c>
      <c r="E64" s="190">
        <v>5954</v>
      </c>
      <c r="F64" s="117"/>
    </row>
    <row r="65" spans="1:6" ht="15.75" customHeight="1">
      <c r="A65" s="197" t="s">
        <v>236</v>
      </c>
      <c r="B65" s="198"/>
      <c r="C65" s="188">
        <f>SUM(C66+C68)</f>
        <v>80</v>
      </c>
      <c r="D65" s="188">
        <f>SUM(D66+D68)</f>
        <v>80</v>
      </c>
      <c r="E65" s="188">
        <f>SUM(E66+E68)</f>
        <v>80</v>
      </c>
      <c r="F65" s="203"/>
    </row>
    <row r="66" spans="1:6" ht="15.75" customHeight="1">
      <c r="A66" s="154">
        <v>57</v>
      </c>
      <c r="B66" s="176" t="s">
        <v>237</v>
      </c>
      <c r="C66" s="178">
        <f>SUM(C67)</f>
        <v>64</v>
      </c>
      <c r="D66" s="137">
        <f>SUM(D67:D67)</f>
        <v>64</v>
      </c>
      <c r="E66" s="137">
        <f>SUM(E67:E67)</f>
        <v>64</v>
      </c>
      <c r="F66" s="117"/>
    </row>
    <row r="67" spans="1:6" s="152" customFormat="1" ht="15.75" customHeight="1">
      <c r="A67" s="153">
        <v>58</v>
      </c>
      <c r="B67" s="177" t="s">
        <v>265</v>
      </c>
      <c r="C67" s="180">
        <v>64</v>
      </c>
      <c r="D67" s="130">
        <v>64</v>
      </c>
      <c r="E67" s="130">
        <v>64</v>
      </c>
      <c r="F67" s="151"/>
    </row>
    <row r="68" spans="1:6" ht="15.75" customHeight="1">
      <c r="A68" s="131">
        <v>59</v>
      </c>
      <c r="B68" s="126" t="s">
        <v>214</v>
      </c>
      <c r="C68" s="173">
        <f>SUM(C69)</f>
        <v>16</v>
      </c>
      <c r="D68" s="137">
        <f>SUM(D69)</f>
        <v>16</v>
      </c>
      <c r="E68" s="137">
        <f>SUM(E69)</f>
        <v>16</v>
      </c>
      <c r="F68" s="117"/>
    </row>
    <row r="69" spans="1:6" ht="15.75" customHeight="1" thickBot="1">
      <c r="A69" s="131">
        <v>60</v>
      </c>
      <c r="B69" s="129" t="s">
        <v>264</v>
      </c>
      <c r="C69" s="175">
        <v>16</v>
      </c>
      <c r="D69" s="130">
        <v>16</v>
      </c>
      <c r="E69" s="130">
        <v>16</v>
      </c>
      <c r="F69" s="117"/>
    </row>
    <row r="70" spans="1:6" s="135" customFormat="1" ht="18" customHeight="1" thickBot="1">
      <c r="A70" s="132">
        <v>61</v>
      </c>
      <c r="B70" s="133" t="s">
        <v>216</v>
      </c>
      <c r="C70" s="179">
        <f>SUM(C8+C65)</f>
        <v>32284</v>
      </c>
      <c r="D70" s="179">
        <f>SUM(D8+D65)</f>
        <v>285868</v>
      </c>
      <c r="E70" s="134">
        <f>SUM(E8+E65)</f>
        <v>287131</v>
      </c>
      <c r="F70" s="122"/>
    </row>
  </sheetData>
  <sheetProtection/>
  <mergeCells count="2">
    <mergeCell ref="B3:E3"/>
    <mergeCell ref="A8:B8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2018-02-27T12:28:10Z</dcterms:modified>
  <cp:category/>
  <cp:version/>
  <cp:contentType/>
  <cp:contentStatus/>
</cp:coreProperties>
</file>