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J31" i="1"/>
  <c r="I31"/>
  <c r="J49"/>
  <c r="I49"/>
  <c r="K59" l="1"/>
  <c r="S7"/>
  <c r="T60"/>
  <c r="T62" s="1"/>
  <c r="J8"/>
  <c r="K8"/>
  <c r="I8"/>
  <c r="T59" l="1"/>
  <c r="T47"/>
  <c r="S47"/>
  <c r="T7"/>
  <c r="R7"/>
  <c r="R47" l="1"/>
  <c r="I7" l="1"/>
  <c r="I43" l="1"/>
  <c r="R49" l="1"/>
  <c r="R59" s="1"/>
  <c r="J55"/>
  <c r="J59" s="1"/>
  <c r="K55"/>
  <c r="K49" s="1"/>
  <c r="I55"/>
  <c r="J43"/>
  <c r="K43"/>
  <c r="S49"/>
  <c r="S59" s="1"/>
  <c r="S60" s="1"/>
  <c r="S62" s="1"/>
  <c r="K31"/>
  <c r="K16"/>
  <c r="J16"/>
  <c r="I16"/>
  <c r="J7"/>
  <c r="I47" l="1"/>
  <c r="I59"/>
  <c r="R60"/>
  <c r="R62" s="1"/>
  <c r="J47"/>
  <c r="J60" s="1"/>
  <c r="J62" s="1"/>
  <c r="K47"/>
  <c r="K60" s="1"/>
  <c r="K62" s="1"/>
  <c r="I60" l="1"/>
  <c r="I62" s="1"/>
</calcChain>
</file>

<file path=xl/sharedStrings.xml><?xml version="1.0" encoding="utf-8"?>
<sst xmlns="http://schemas.openxmlformats.org/spreadsheetml/2006/main" count="118" uniqueCount="101">
  <si>
    <t>Teljesítés</t>
  </si>
  <si>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</si>
  <si>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</si>
  <si>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</si>
  <si>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</si>
  <si>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</si>
  <si>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</si>
  <si>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</si>
  <si>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</si>
  <si>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</si>
  <si>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</si>
  <si>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</si>
  <si>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</si>
  <si>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</si>
  <si>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</si>
  <si>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</si>
  <si>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</si>
  <si>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</si>
  <si>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</si>
  <si>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</si>
  <si>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</si>
  <si>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</si>
  <si>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</si>
  <si>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</si>
  <si>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</si>
  <si>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</si>
  <si>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</si>
  <si>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</si>
  <si>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</si>
  <si>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</si>
  <si>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</si>
  <si>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</si>
  <si>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</si>
  <si>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</si>
  <si>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</si>
  <si>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</si>
  <si>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</si>
  <si>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</si>
  <si>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</si>
  <si>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</si>
  <si>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</si>
  <si>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</si>
  <si>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</si>
  <si>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</si>
  <si>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</si>
  <si>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</si>
  <si>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</si>
  <si>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</si>
  <si>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</si>
  <si>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</si>
  <si>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</si>
  <si>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</si>
  <si>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</si>
  <si>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</si>
  <si>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</si>
  <si>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</si>
  <si>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</si>
  <si>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</si>
  <si>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</si>
  <si>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</si>
  <si>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</si>
  <si>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</si>
  <si>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</si>
  <si>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</si>
  <si>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</si>
  <si>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</si>
  <si>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>Egyéb áruhasználati és szolgálati adók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</si>
  <si>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</si>
  <si>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</si>
  <si>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</si>
  <si>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</si>
  <si>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</si>
  <si>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</si>
  <si>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</si>
  <si>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</si>
  <si>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</si>
  <si>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</si>
  <si>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</si>
  <si>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</si>
  <si>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</si>
  <si>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</si>
  <si>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</si>
  <si>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</si>
  <si>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</si>
  <si>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</si>
  <si>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</si>
  <si>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</si>
  <si>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</si>
  <si>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</si>
  <si>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</si>
  <si>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</si>
  <si>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</si>
  <si>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Egyéb működési célú támogatás államháztartáson belül ( Eü pénztári finanszírozás)</t>
  </si>
  <si>
    <t xml:space="preserve">előző év pénzkészlet </t>
  </si>
  <si>
    <t>Előző évi pénzkészlet</t>
  </si>
  <si>
    <t>XV.</t>
  </si>
  <si>
    <t>XVI.</t>
  </si>
  <si>
    <t>Út- autópálya építés, kerékpárút építésa</t>
  </si>
  <si>
    <t>adatok:  Forintban</t>
  </si>
  <si>
    <t>Fejlesztési célú  kiadás</t>
  </si>
  <si>
    <t>1.melléklet a 8/2019.(V.31.)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</si>
</sst>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5" fillId="3" borderId="1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7" borderId="1" xfId="1" applyNumberFormat="1" applyFont="1" applyFill="1" applyBorder="1"/>
    <xf numFmtId="0" fontId="4" fillId="0" borderId="5" xfId="0" applyFont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4" fillId="0" borderId="6" xfId="1" applyNumberFormat="1" applyFont="1" applyFill="1" applyBorder="1"/>
    <xf numFmtId="0" fontId="4" fillId="0" borderId="5" xfId="0" applyFont="1" applyBorder="1" applyAlignment="1">
      <alignment horizontal="left" wrapText="1"/>
    </xf>
    <xf numFmtId="164" fontId="4" fillId="0" borderId="1" xfId="1" applyNumberFormat="1" applyFont="1" applyFill="1" applyBorder="1"/>
    <xf numFmtId="164" fontId="5" fillId="2" borderId="1" xfId="1" applyNumberFormat="1" applyFont="1" applyFill="1" applyBorder="1"/>
    <xf numFmtId="164" fontId="10" fillId="5" borderId="1" xfId="1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center"/>
    </xf>
    <xf numFmtId="3" fontId="5" fillId="5" borderId="1" xfId="1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14" fillId="5" borderId="1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shrinkToFit="1"/>
    </xf>
    <xf numFmtId="0" fontId="5" fillId="3" borderId="4" xfId="0" applyFont="1" applyFill="1" applyBorder="1" applyAlignment="1">
      <alignment horizontal="left" shrinkToFi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17" fillId="0" borderId="0" xfId="0" applyFont="1" applyFill="1" applyAlignment="1">
      <alignment horizontal="center"/>
    </xf>
    <xf numFmtId="0" fontId="5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2"/>
  <sheetViews>
    <sheetView tabSelected="1" view="pageBreakPreview" zoomScaleSheetLayoutView="100" workbookViewId="0">
      <selection sqref="A1:U1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9" width="18.28515625" customWidth="1"/>
    <col min="10" max="10" width="23.7109375" customWidth="1"/>
    <col min="11" max="11" width="9.28515625" bestFit="1" customWidth="1"/>
    <col min="12" max="12" width="5.7109375" customWidth="1"/>
    <col min="18" max="18" width="14.5703125" style="79" customWidth="1"/>
    <col min="19" max="19" width="18.140625" customWidth="1"/>
    <col min="20" max="20" width="17.28515625" customWidth="1"/>
  </cols>
  <sheetData>
    <row r="1" spans="1:21" ht="15" customHeight="1">
      <c r="A1" s="138" t="s">
        <v>100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>
      <c r="B2" s="131" t="s">
        <v>2</v>
      </c>
      <c r="C2" s="131"/>
      <c r="D2" s="131"/>
      <c r="E2" s="1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76"/>
      <c r="S2" s="1"/>
      <c r="T2" s="1"/>
      <c r="U2" s="1"/>
    </row>
    <row r="3" spans="1:21">
      <c r="B3" s="131" t="s">
        <v>3</v>
      </c>
      <c r="C3" s="131"/>
      <c r="D3" s="131"/>
      <c r="E3" s="13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76"/>
      <c r="S3" s="1"/>
      <c r="T3" s="1"/>
      <c r="U3" s="1"/>
    </row>
    <row r="4" spans="1:21" ht="15" customHeight="1">
      <c r="A4" s="139" t="s">
        <v>19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T5" s="108" t="s">
        <v>98</v>
      </c>
    </row>
    <row r="6" spans="1:21">
      <c r="B6" s="2" t="s">
        <v>20</v>
      </c>
      <c r="C6" s="132" t="s">
        <v>21</v>
      </c>
      <c r="D6" s="132"/>
      <c r="E6" s="132"/>
      <c r="F6" s="132"/>
      <c r="G6" s="132"/>
      <c r="H6" s="133"/>
      <c r="I6" s="4" t="s">
        <v>53</v>
      </c>
      <c r="J6" s="5" t="s">
        <v>22</v>
      </c>
      <c r="K6" s="6" t="s">
        <v>0</v>
      </c>
      <c r="L6" s="7" t="s">
        <v>20</v>
      </c>
      <c r="M6" s="134" t="s">
        <v>1</v>
      </c>
      <c r="N6" s="132"/>
      <c r="O6" s="132"/>
      <c r="P6" s="132"/>
      <c r="Q6" s="133"/>
      <c r="R6" s="19" t="s">
        <v>53</v>
      </c>
      <c r="S6" s="5" t="s">
        <v>22</v>
      </c>
      <c r="T6" s="6" t="s">
        <v>0</v>
      </c>
    </row>
    <row r="7" spans="1:21">
      <c r="B7" s="8" t="s">
        <v>23</v>
      </c>
      <c r="C7" s="121" t="s">
        <v>70</v>
      </c>
      <c r="D7" s="122"/>
      <c r="E7" s="122"/>
      <c r="F7" s="122"/>
      <c r="G7" s="122"/>
      <c r="H7" s="11"/>
      <c r="I7" s="68">
        <f>SUM(I14+I8)</f>
        <v>21367824</v>
      </c>
      <c r="J7" s="68">
        <f>SUM(J9:J15)</f>
        <v>21367824</v>
      </c>
      <c r="K7" s="12"/>
      <c r="L7" s="13" t="s">
        <v>24</v>
      </c>
      <c r="M7" s="14" t="s">
        <v>25</v>
      </c>
      <c r="N7" s="10"/>
      <c r="O7" s="10"/>
      <c r="P7" s="10"/>
      <c r="Q7" s="11"/>
      <c r="R7" s="15">
        <f>SUM(R9:R30)</f>
        <v>62471504</v>
      </c>
      <c r="S7" s="100">
        <f>SUM(S9:S30)</f>
        <v>64687428</v>
      </c>
      <c r="T7" s="15">
        <f t="shared" ref="T7" si="0">SUM(T9:T30)</f>
        <v>0</v>
      </c>
    </row>
    <row r="8" spans="1:21">
      <c r="B8" s="8"/>
      <c r="C8" s="121" t="s">
        <v>67</v>
      </c>
      <c r="D8" s="122"/>
      <c r="E8" s="122"/>
      <c r="F8" s="122"/>
      <c r="G8" s="122"/>
      <c r="H8" s="11"/>
      <c r="I8" s="68">
        <f>SUM(I9:I13)</f>
        <v>8727024</v>
      </c>
      <c r="J8" s="68">
        <f t="shared" ref="J8:K8" si="1">SUM(J9:J13)</f>
        <v>8727024</v>
      </c>
      <c r="K8" s="68">
        <f t="shared" si="1"/>
        <v>0</v>
      </c>
      <c r="L8" s="13"/>
      <c r="M8" s="14"/>
      <c r="N8" s="10"/>
      <c r="O8" s="10"/>
      <c r="P8" s="10"/>
      <c r="Q8" s="11"/>
      <c r="R8" s="15"/>
      <c r="S8" s="15"/>
      <c r="T8" s="15"/>
    </row>
    <row r="9" spans="1:21" ht="27" customHeight="1">
      <c r="B9" s="8"/>
      <c r="C9" s="115" t="s">
        <v>54</v>
      </c>
      <c r="D9" s="116"/>
      <c r="E9" s="116"/>
      <c r="F9" s="116"/>
      <c r="G9" s="116"/>
      <c r="H9" s="117"/>
      <c r="I9" s="53">
        <v>3703777</v>
      </c>
      <c r="J9" s="53">
        <v>3703777</v>
      </c>
      <c r="K9" s="53"/>
      <c r="L9" s="13"/>
      <c r="M9" s="135" t="s">
        <v>87</v>
      </c>
      <c r="N9" s="136"/>
      <c r="O9" s="136"/>
      <c r="P9" s="136"/>
      <c r="Q9" s="137"/>
      <c r="R9" s="16">
        <v>12774480</v>
      </c>
      <c r="S9" s="57">
        <v>12774480</v>
      </c>
      <c r="T9" s="58"/>
    </row>
    <row r="10" spans="1:21" ht="29.25" customHeight="1">
      <c r="B10" s="8"/>
      <c r="C10" s="118" t="s">
        <v>55</v>
      </c>
      <c r="D10" s="119"/>
      <c r="E10" s="119"/>
      <c r="F10" s="119"/>
      <c r="G10" s="119"/>
      <c r="H10" s="120"/>
      <c r="I10" s="53">
        <v>3223247</v>
      </c>
      <c r="J10" s="53">
        <v>3223247</v>
      </c>
      <c r="K10" s="53"/>
      <c r="L10" s="13"/>
      <c r="M10" s="109" t="s">
        <v>8</v>
      </c>
      <c r="N10" s="110"/>
      <c r="O10" s="110"/>
      <c r="P10" s="110"/>
      <c r="Q10" s="111"/>
      <c r="R10" s="75">
        <v>596900</v>
      </c>
      <c r="S10" s="72">
        <v>596900</v>
      </c>
      <c r="T10" s="72"/>
    </row>
    <row r="11" spans="1:21" ht="29.25" customHeight="1">
      <c r="B11" s="8"/>
      <c r="C11" s="127"/>
      <c r="D11" s="128"/>
      <c r="E11" s="128"/>
      <c r="F11" s="128"/>
      <c r="G11" s="128"/>
      <c r="H11" s="94"/>
      <c r="I11" s="53"/>
      <c r="J11" s="53"/>
      <c r="K11" s="53"/>
      <c r="L11" s="13"/>
      <c r="M11" s="109" t="s">
        <v>88</v>
      </c>
      <c r="N11" s="129"/>
      <c r="O11" s="129"/>
      <c r="P11" s="129"/>
      <c r="Q11" s="130"/>
      <c r="R11" s="75">
        <v>762000</v>
      </c>
      <c r="S11" s="72">
        <v>762000</v>
      </c>
      <c r="T11" s="72"/>
    </row>
    <row r="12" spans="1:21" ht="29.25" customHeight="1">
      <c r="B12" s="8"/>
      <c r="C12" s="127"/>
      <c r="D12" s="128"/>
      <c r="E12" s="128"/>
      <c r="F12" s="128"/>
      <c r="G12" s="128"/>
      <c r="H12" s="96"/>
      <c r="I12" s="53"/>
      <c r="J12" s="53"/>
      <c r="K12" s="53"/>
      <c r="L12" s="13"/>
      <c r="M12" s="109" t="s">
        <v>97</v>
      </c>
      <c r="N12" s="129"/>
      <c r="O12" s="129"/>
      <c r="P12" s="129"/>
      <c r="Q12" s="130"/>
      <c r="R12" s="75"/>
      <c r="S12" s="72">
        <v>1320000</v>
      </c>
      <c r="T12" s="72"/>
    </row>
    <row r="13" spans="1:21">
      <c r="B13" s="8"/>
      <c r="C13" s="115" t="s">
        <v>63</v>
      </c>
      <c r="D13" s="116"/>
      <c r="E13" s="116"/>
      <c r="F13" s="116"/>
      <c r="G13" s="116"/>
      <c r="H13" s="117"/>
      <c r="I13" s="53">
        <v>1800000</v>
      </c>
      <c r="J13" s="54">
        <v>1800000</v>
      </c>
      <c r="K13" s="54"/>
      <c r="L13" s="13"/>
      <c r="M13" s="112" t="s">
        <v>10</v>
      </c>
      <c r="N13" s="110"/>
      <c r="O13" s="110"/>
      <c r="P13" s="110"/>
      <c r="Q13" s="114"/>
      <c r="R13" s="18">
        <v>9883327</v>
      </c>
      <c r="S13" s="97">
        <v>9883327</v>
      </c>
      <c r="T13" s="53"/>
    </row>
    <row r="14" spans="1:21" ht="30" customHeight="1">
      <c r="B14" s="8"/>
      <c r="C14" s="118" t="s">
        <v>92</v>
      </c>
      <c r="D14" s="119"/>
      <c r="E14" s="119"/>
      <c r="F14" s="119"/>
      <c r="G14" s="119"/>
      <c r="H14" s="87"/>
      <c r="I14" s="95">
        <v>12640800</v>
      </c>
      <c r="J14" s="54">
        <v>12640800</v>
      </c>
      <c r="K14" s="54"/>
      <c r="L14" s="13"/>
      <c r="M14" s="112" t="s">
        <v>9</v>
      </c>
      <c r="N14" s="125"/>
      <c r="O14" s="125"/>
      <c r="P14" s="125"/>
      <c r="Q14" s="126"/>
      <c r="R14" s="18">
        <v>2035636</v>
      </c>
      <c r="S14" s="97">
        <v>2035636</v>
      </c>
      <c r="T14" s="53"/>
    </row>
    <row r="15" spans="1:21">
      <c r="B15" s="8"/>
      <c r="C15" s="123" t="s">
        <v>68</v>
      </c>
      <c r="D15" s="124"/>
      <c r="E15" s="124"/>
      <c r="F15" s="124"/>
      <c r="G15" s="124"/>
      <c r="H15" s="85"/>
      <c r="I15" s="63"/>
      <c r="J15" s="61"/>
      <c r="K15" s="61"/>
      <c r="L15" s="13"/>
      <c r="M15" s="112" t="s">
        <v>78</v>
      </c>
      <c r="N15" s="113"/>
      <c r="O15" s="113"/>
      <c r="P15" s="113"/>
      <c r="Q15" s="114"/>
      <c r="R15" s="18">
        <v>1400810</v>
      </c>
      <c r="S15" s="97">
        <v>1400810</v>
      </c>
      <c r="T15" s="53"/>
    </row>
    <row r="16" spans="1:21">
      <c r="B16" s="8" t="s">
        <v>26</v>
      </c>
      <c r="C16" s="140" t="s">
        <v>5</v>
      </c>
      <c r="D16" s="142"/>
      <c r="E16" s="142"/>
      <c r="F16" s="142"/>
      <c r="G16" s="142"/>
      <c r="H16" s="143"/>
      <c r="I16" s="56">
        <f>SUM(I17:I22)</f>
        <v>24472367</v>
      </c>
      <c r="J16" s="56">
        <f>SUM(J17:J22)</f>
        <v>26688339</v>
      </c>
      <c r="K16" s="56">
        <f>SUM(K17:K22)</f>
        <v>0</v>
      </c>
      <c r="L16" s="13"/>
      <c r="M16" s="115" t="s">
        <v>89</v>
      </c>
      <c r="N16" s="149"/>
      <c r="O16" s="149"/>
      <c r="P16" s="149"/>
      <c r="Q16" s="180"/>
      <c r="R16" s="18">
        <v>152908</v>
      </c>
      <c r="S16" s="97">
        <v>152908</v>
      </c>
      <c r="T16" s="53"/>
    </row>
    <row r="17" spans="2:20">
      <c r="B17" s="8"/>
      <c r="C17" s="115" t="s">
        <v>64</v>
      </c>
      <c r="D17" s="116"/>
      <c r="E17" s="116"/>
      <c r="F17" s="116"/>
      <c r="G17" s="116"/>
      <c r="H17" s="117"/>
      <c r="I17" s="53">
        <v>2546674</v>
      </c>
      <c r="J17" s="53">
        <v>2546674</v>
      </c>
      <c r="K17" s="53"/>
      <c r="L17" s="13"/>
      <c r="M17" s="181" t="s">
        <v>11</v>
      </c>
      <c r="N17" s="116"/>
      <c r="O17" s="116"/>
      <c r="P17" s="116"/>
      <c r="Q17" s="117"/>
      <c r="R17" s="18">
        <v>180320</v>
      </c>
      <c r="S17" s="97">
        <v>180320</v>
      </c>
      <c r="T17" s="53"/>
    </row>
    <row r="18" spans="2:20">
      <c r="B18" s="8"/>
      <c r="C18" s="115" t="s">
        <v>51</v>
      </c>
      <c r="D18" s="116"/>
      <c r="E18" s="116"/>
      <c r="F18" s="116"/>
      <c r="G18" s="116"/>
      <c r="H18" s="117"/>
      <c r="I18" s="53">
        <v>866693</v>
      </c>
      <c r="J18" s="53">
        <v>866693</v>
      </c>
      <c r="K18" s="53"/>
      <c r="L18" s="13"/>
      <c r="M18" s="115" t="s">
        <v>12</v>
      </c>
      <c r="N18" s="116"/>
      <c r="O18" s="116"/>
      <c r="P18" s="116"/>
      <c r="Q18" s="117"/>
      <c r="R18" s="18">
        <v>180000</v>
      </c>
      <c r="S18" s="97">
        <v>180000</v>
      </c>
      <c r="T18" s="53"/>
    </row>
    <row r="19" spans="2:20">
      <c r="B19" s="8"/>
      <c r="C19" s="115" t="s">
        <v>66</v>
      </c>
      <c r="D19" s="116"/>
      <c r="E19" s="116"/>
      <c r="F19" s="116"/>
      <c r="G19" s="116"/>
      <c r="H19" s="117"/>
      <c r="I19" s="53">
        <v>20000000</v>
      </c>
      <c r="J19" s="53">
        <v>20000000</v>
      </c>
      <c r="K19" s="53"/>
      <c r="L19" s="13"/>
      <c r="M19" s="115" t="s">
        <v>82</v>
      </c>
      <c r="N19" s="116"/>
      <c r="O19" s="116"/>
      <c r="P19" s="116"/>
      <c r="Q19" s="117"/>
      <c r="R19" s="18">
        <v>7275852</v>
      </c>
      <c r="S19" s="97">
        <v>7956212</v>
      </c>
      <c r="T19" s="53"/>
    </row>
    <row r="20" spans="2:20">
      <c r="B20" s="8"/>
      <c r="C20" s="115" t="s">
        <v>56</v>
      </c>
      <c r="D20" s="116"/>
      <c r="E20" s="116"/>
      <c r="F20" s="116"/>
      <c r="G20" s="116"/>
      <c r="H20" s="87"/>
      <c r="I20" s="53"/>
      <c r="J20" s="53">
        <v>2215972</v>
      </c>
      <c r="K20" s="53"/>
      <c r="L20" s="13"/>
      <c r="M20" s="115" t="s">
        <v>73</v>
      </c>
      <c r="N20" s="116"/>
      <c r="O20" s="116"/>
      <c r="P20" s="116"/>
      <c r="Q20" s="117"/>
      <c r="R20" s="18">
        <v>2507807</v>
      </c>
      <c r="S20" s="97">
        <v>2507807</v>
      </c>
      <c r="T20" s="53"/>
    </row>
    <row r="21" spans="2:20">
      <c r="B21" s="8"/>
      <c r="C21" s="109" t="s">
        <v>52</v>
      </c>
      <c r="D21" s="129"/>
      <c r="E21" s="129"/>
      <c r="F21" s="129"/>
      <c r="G21" s="129"/>
      <c r="H21" s="130"/>
      <c r="I21" s="57">
        <v>1059000</v>
      </c>
      <c r="J21" s="72">
        <v>1059000</v>
      </c>
      <c r="K21" s="58"/>
      <c r="L21" s="13"/>
      <c r="M21" s="115" t="s">
        <v>72</v>
      </c>
      <c r="N21" s="116"/>
      <c r="O21" s="116"/>
      <c r="P21" s="116"/>
      <c r="Q21" s="117"/>
      <c r="R21" s="18">
        <v>181473</v>
      </c>
      <c r="S21" s="97">
        <v>181473</v>
      </c>
      <c r="T21" s="53"/>
    </row>
    <row r="22" spans="2:20">
      <c r="B22" s="8"/>
      <c r="C22" s="115"/>
      <c r="D22" s="116"/>
      <c r="E22" s="116"/>
      <c r="F22" s="116"/>
      <c r="G22" s="116"/>
      <c r="H22" s="117"/>
      <c r="I22" s="53"/>
      <c r="J22" s="59"/>
      <c r="K22" s="59"/>
      <c r="L22" s="13"/>
      <c r="M22" s="115" t="s">
        <v>74</v>
      </c>
      <c r="N22" s="116"/>
      <c r="O22" s="116"/>
      <c r="P22" s="116"/>
      <c r="Q22" s="117"/>
      <c r="R22" s="18">
        <v>3523905</v>
      </c>
      <c r="S22" s="97">
        <v>3523905</v>
      </c>
      <c r="T22" s="53"/>
    </row>
    <row r="23" spans="2:20">
      <c r="B23" s="8"/>
      <c r="C23" s="159"/>
      <c r="D23" s="160"/>
      <c r="E23" s="160"/>
      <c r="F23" s="160"/>
      <c r="G23" s="160"/>
      <c r="H23" s="69"/>
      <c r="I23" s="55"/>
      <c r="J23" s="59"/>
      <c r="K23" s="59"/>
      <c r="L23" s="13"/>
      <c r="M23" s="115" t="s">
        <v>13</v>
      </c>
      <c r="N23" s="116"/>
      <c r="O23" s="116"/>
      <c r="P23" s="116"/>
      <c r="Q23" s="117"/>
      <c r="R23" s="18">
        <v>782064</v>
      </c>
      <c r="S23" s="97">
        <v>782064</v>
      </c>
      <c r="T23" s="53"/>
    </row>
    <row r="24" spans="2:20">
      <c r="B24" s="8"/>
      <c r="C24" s="159"/>
      <c r="D24" s="160"/>
      <c r="E24" s="160"/>
      <c r="F24" s="160"/>
      <c r="G24" s="160"/>
      <c r="H24" s="69"/>
      <c r="I24" s="55"/>
      <c r="J24" s="59"/>
      <c r="K24" s="59"/>
      <c r="L24" s="13"/>
      <c r="M24" s="115" t="s">
        <v>14</v>
      </c>
      <c r="N24" s="116"/>
      <c r="O24" s="116"/>
      <c r="P24" s="116"/>
      <c r="Q24" s="117"/>
      <c r="R24" s="18">
        <v>173548</v>
      </c>
      <c r="S24" s="97">
        <v>173548</v>
      </c>
      <c r="T24" s="53"/>
    </row>
    <row r="25" spans="2:20">
      <c r="B25" s="8"/>
      <c r="C25" s="159"/>
      <c r="D25" s="160"/>
      <c r="E25" s="160"/>
      <c r="F25" s="160"/>
      <c r="G25" s="160"/>
      <c r="H25" s="69"/>
      <c r="I25" s="55"/>
      <c r="J25" s="59"/>
      <c r="K25" s="59"/>
      <c r="L25" s="13"/>
      <c r="M25" s="115" t="s">
        <v>17</v>
      </c>
      <c r="N25" s="116"/>
      <c r="O25" s="116"/>
      <c r="P25" s="116"/>
      <c r="Q25" s="117"/>
      <c r="R25" s="18">
        <v>3003165</v>
      </c>
      <c r="S25" s="97">
        <v>3003165</v>
      </c>
      <c r="T25" s="53"/>
    </row>
    <row r="26" spans="2:20">
      <c r="B26" s="8"/>
      <c r="C26" s="159"/>
      <c r="D26" s="160"/>
      <c r="E26" s="160"/>
      <c r="F26" s="160"/>
      <c r="G26" s="160"/>
      <c r="H26" s="69"/>
      <c r="I26" s="55"/>
      <c r="J26" s="59"/>
      <c r="K26" s="59"/>
      <c r="L26" s="13"/>
      <c r="M26" s="115" t="s">
        <v>18</v>
      </c>
      <c r="N26" s="116"/>
      <c r="O26" s="116"/>
      <c r="P26" s="116"/>
      <c r="Q26" s="117"/>
      <c r="R26" s="18">
        <v>1928493</v>
      </c>
      <c r="S26" s="97">
        <v>1928493</v>
      </c>
      <c r="T26" s="53"/>
    </row>
    <row r="27" spans="2:20">
      <c r="B27" s="8"/>
      <c r="C27" s="159"/>
      <c r="D27" s="160"/>
      <c r="E27" s="160"/>
      <c r="F27" s="160"/>
      <c r="G27" s="160"/>
      <c r="H27" s="86"/>
      <c r="I27" s="55"/>
      <c r="J27" s="59"/>
      <c r="K27" s="59"/>
      <c r="L27" s="13"/>
      <c r="M27" s="115" t="s">
        <v>15</v>
      </c>
      <c r="N27" s="116"/>
      <c r="O27" s="116"/>
      <c r="P27" s="116"/>
      <c r="Q27" s="117"/>
      <c r="R27" s="18"/>
      <c r="S27" s="97">
        <v>215564</v>
      </c>
      <c r="T27" s="53"/>
    </row>
    <row r="28" spans="2:20">
      <c r="B28" s="8"/>
      <c r="C28" s="159"/>
      <c r="D28" s="160"/>
      <c r="E28" s="160"/>
      <c r="F28" s="160"/>
      <c r="G28" s="160"/>
      <c r="H28" s="69"/>
      <c r="I28" s="55"/>
      <c r="J28" s="59"/>
      <c r="K28" s="59"/>
      <c r="L28" s="13"/>
      <c r="M28" s="115" t="s">
        <v>75</v>
      </c>
      <c r="N28" s="116"/>
      <c r="O28" s="116"/>
      <c r="P28" s="116"/>
      <c r="Q28" s="117"/>
      <c r="R28" s="18">
        <v>508000</v>
      </c>
      <c r="S28" s="97">
        <v>508000</v>
      </c>
      <c r="T28" s="53"/>
    </row>
    <row r="29" spans="2:20">
      <c r="B29" s="8"/>
      <c r="C29" s="159"/>
      <c r="D29" s="160"/>
      <c r="E29" s="160"/>
      <c r="F29" s="160"/>
      <c r="G29" s="160"/>
      <c r="H29" s="86"/>
      <c r="I29" s="55"/>
      <c r="J29" s="59"/>
      <c r="K29" s="59"/>
      <c r="L29" s="13"/>
      <c r="M29" s="115" t="s">
        <v>76</v>
      </c>
      <c r="N29" s="116"/>
      <c r="O29" s="116"/>
      <c r="P29" s="116"/>
      <c r="Q29" s="117"/>
      <c r="R29" s="18">
        <v>14239816</v>
      </c>
      <c r="S29" s="97">
        <v>14239816</v>
      </c>
      <c r="T29" s="53"/>
    </row>
    <row r="30" spans="2:20">
      <c r="B30" s="8"/>
      <c r="C30" s="159"/>
      <c r="D30" s="160"/>
      <c r="E30" s="160"/>
      <c r="F30" s="160"/>
      <c r="G30" s="160"/>
      <c r="H30" s="86"/>
      <c r="I30" s="55"/>
      <c r="J30" s="59"/>
      <c r="K30" s="59"/>
      <c r="L30" s="13"/>
      <c r="M30" s="115" t="s">
        <v>77</v>
      </c>
      <c r="N30" s="116"/>
      <c r="O30" s="116"/>
      <c r="P30" s="116"/>
      <c r="Q30" s="117"/>
      <c r="R30" s="18">
        <v>381000</v>
      </c>
      <c r="S30" s="97">
        <v>381000</v>
      </c>
      <c r="T30" s="53"/>
    </row>
    <row r="31" spans="2:20">
      <c r="B31" s="8" t="s">
        <v>31</v>
      </c>
      <c r="C31" s="21" t="s">
        <v>6</v>
      </c>
      <c r="D31" s="10"/>
      <c r="E31" s="10"/>
      <c r="F31" s="10"/>
      <c r="G31" s="10"/>
      <c r="H31" s="10"/>
      <c r="I31" s="60">
        <f>SUM(I32:I41)</f>
        <v>9528659</v>
      </c>
      <c r="J31" s="60">
        <f>SUM(J32:J41)</f>
        <v>9528659</v>
      </c>
      <c r="K31" s="60">
        <f>SUM(K32:K41)</f>
        <v>0</v>
      </c>
      <c r="L31" s="13" t="s">
        <v>27</v>
      </c>
      <c r="M31" s="140" t="s">
        <v>60</v>
      </c>
      <c r="N31" s="178"/>
      <c r="O31" s="178"/>
      <c r="P31" s="178"/>
      <c r="Q31" s="179"/>
      <c r="R31" s="77">
        <v>4092380</v>
      </c>
      <c r="S31" s="101">
        <v>4092380</v>
      </c>
      <c r="T31" s="77"/>
    </row>
    <row r="32" spans="2:20" ht="26.25" customHeight="1">
      <c r="B32" s="8"/>
      <c r="C32" s="115" t="s">
        <v>16</v>
      </c>
      <c r="D32" s="116"/>
      <c r="E32" s="116"/>
      <c r="F32" s="116"/>
      <c r="G32" s="116"/>
      <c r="H32" s="117"/>
      <c r="I32" s="53">
        <v>4229051</v>
      </c>
      <c r="J32" s="53">
        <v>4229051</v>
      </c>
      <c r="K32" s="53"/>
      <c r="L32" s="13" t="s">
        <v>28</v>
      </c>
      <c r="M32" s="168" t="s">
        <v>90</v>
      </c>
      <c r="N32" s="169"/>
      <c r="O32" s="169"/>
      <c r="P32" s="169"/>
      <c r="Q32" s="170"/>
      <c r="R32" s="74">
        <v>13892000</v>
      </c>
      <c r="S32" s="71">
        <v>13892000</v>
      </c>
      <c r="T32" s="71"/>
    </row>
    <row r="33" spans="2:20" ht="26.25" customHeight="1">
      <c r="B33" s="8"/>
      <c r="C33" s="118" t="s">
        <v>83</v>
      </c>
      <c r="D33" s="119"/>
      <c r="E33" s="119"/>
      <c r="F33" s="119"/>
      <c r="G33" s="119"/>
      <c r="H33" s="89"/>
      <c r="I33" s="53">
        <v>375000</v>
      </c>
      <c r="J33" s="53">
        <v>375000</v>
      </c>
      <c r="K33" s="53"/>
      <c r="L33" s="13"/>
      <c r="M33" s="90"/>
      <c r="N33" s="91"/>
      <c r="O33" s="91"/>
      <c r="P33" s="91"/>
      <c r="Q33" s="92"/>
      <c r="R33" s="74"/>
      <c r="S33" s="71"/>
      <c r="T33" s="71"/>
    </row>
    <row r="34" spans="2:20" ht="26.25" customHeight="1">
      <c r="B34" s="8"/>
      <c r="C34" s="115" t="s">
        <v>8</v>
      </c>
      <c r="D34" s="116"/>
      <c r="E34" s="116"/>
      <c r="F34" s="116"/>
      <c r="G34" s="116"/>
      <c r="H34" s="117"/>
      <c r="I34" s="53">
        <v>70000</v>
      </c>
      <c r="J34" s="53">
        <v>70000</v>
      </c>
      <c r="K34" s="53"/>
      <c r="L34" s="13" t="s">
        <v>29</v>
      </c>
      <c r="M34" s="168" t="s">
        <v>91</v>
      </c>
      <c r="N34" s="169"/>
      <c r="O34" s="169"/>
      <c r="P34" s="169"/>
      <c r="Q34" s="170"/>
      <c r="R34" s="74">
        <v>1780000</v>
      </c>
      <c r="S34" s="71">
        <v>1780000</v>
      </c>
      <c r="T34" s="71"/>
    </row>
    <row r="35" spans="2:20" ht="18" customHeight="1">
      <c r="B35" s="8"/>
      <c r="C35" s="115" t="s">
        <v>71</v>
      </c>
      <c r="D35" s="116"/>
      <c r="E35" s="116"/>
      <c r="F35" s="116"/>
      <c r="G35" s="116"/>
      <c r="H35" s="117"/>
      <c r="I35" s="53">
        <v>381000</v>
      </c>
      <c r="J35" s="53">
        <v>381000</v>
      </c>
      <c r="K35" s="53"/>
      <c r="L35" s="13"/>
      <c r="M35" s="135"/>
      <c r="N35" s="136"/>
      <c r="O35" s="136"/>
      <c r="P35" s="136"/>
      <c r="Q35" s="137"/>
      <c r="R35" s="75"/>
      <c r="S35" s="98"/>
      <c r="T35" s="98"/>
    </row>
    <row r="36" spans="2:20">
      <c r="B36" s="8"/>
      <c r="C36" s="115" t="s">
        <v>10</v>
      </c>
      <c r="D36" s="116"/>
      <c r="E36" s="116"/>
      <c r="F36" s="116"/>
      <c r="G36" s="116"/>
      <c r="H36" s="117"/>
      <c r="I36" s="53">
        <v>2784550</v>
      </c>
      <c r="J36" s="53">
        <v>2784550</v>
      </c>
      <c r="K36" s="53"/>
      <c r="L36" s="13"/>
      <c r="M36" s="171"/>
      <c r="N36" s="172"/>
      <c r="O36" s="172"/>
      <c r="P36" s="172"/>
      <c r="Q36" s="173"/>
      <c r="R36" s="75"/>
      <c r="S36" s="98"/>
      <c r="T36" s="98"/>
    </row>
    <row r="37" spans="2:20">
      <c r="B37" s="8"/>
      <c r="C37" s="115" t="s">
        <v>73</v>
      </c>
      <c r="D37" s="116"/>
      <c r="E37" s="116"/>
      <c r="F37" s="116"/>
      <c r="G37" s="116"/>
      <c r="H37" s="117"/>
      <c r="I37" s="54">
        <v>99632</v>
      </c>
      <c r="J37" s="53">
        <v>99632</v>
      </c>
      <c r="K37" s="53"/>
      <c r="L37" s="13"/>
      <c r="M37" s="174"/>
      <c r="N37" s="175"/>
      <c r="O37" s="175"/>
      <c r="P37" s="175"/>
      <c r="Q37" s="176"/>
      <c r="R37" s="73"/>
      <c r="S37" s="98"/>
      <c r="T37" s="98"/>
    </row>
    <row r="38" spans="2:20">
      <c r="B38" s="8"/>
      <c r="C38" s="115" t="s">
        <v>17</v>
      </c>
      <c r="D38" s="116"/>
      <c r="E38" s="116"/>
      <c r="F38" s="116"/>
      <c r="G38" s="116"/>
      <c r="H38" s="117"/>
      <c r="I38" s="54">
        <v>1135276</v>
      </c>
      <c r="J38" s="53">
        <v>1135276</v>
      </c>
      <c r="K38" s="53"/>
      <c r="L38" s="13"/>
      <c r="M38" s="174"/>
      <c r="N38" s="175"/>
      <c r="O38" s="175"/>
      <c r="P38" s="175"/>
      <c r="Q38" s="176"/>
      <c r="R38" s="73"/>
      <c r="S38" s="98"/>
      <c r="T38" s="98"/>
    </row>
    <row r="39" spans="2:20">
      <c r="B39" s="8"/>
      <c r="C39" s="115" t="s">
        <v>18</v>
      </c>
      <c r="D39" s="116"/>
      <c r="E39" s="116"/>
      <c r="F39" s="116"/>
      <c r="G39" s="116"/>
      <c r="H39" s="117"/>
      <c r="I39" s="53">
        <v>41400</v>
      </c>
      <c r="J39" s="53">
        <v>41400</v>
      </c>
      <c r="K39" s="53"/>
      <c r="L39" s="13"/>
      <c r="M39" s="50"/>
      <c r="N39" s="51"/>
      <c r="O39" s="51"/>
      <c r="P39" s="51"/>
      <c r="Q39" s="52"/>
      <c r="R39" s="22"/>
      <c r="S39" s="63"/>
      <c r="T39" s="63"/>
    </row>
    <row r="40" spans="2:20">
      <c r="B40" s="8"/>
      <c r="C40" s="115" t="s">
        <v>84</v>
      </c>
      <c r="D40" s="116"/>
      <c r="E40" s="116"/>
      <c r="F40" s="116"/>
      <c r="G40" s="116"/>
      <c r="H40" s="83"/>
      <c r="I40" s="53">
        <v>31750</v>
      </c>
      <c r="J40" s="53">
        <v>31750</v>
      </c>
      <c r="K40" s="53"/>
      <c r="L40" s="13" t="s">
        <v>38</v>
      </c>
      <c r="M40" s="80" t="s">
        <v>59</v>
      </c>
      <c r="N40" s="81"/>
      <c r="O40" s="81"/>
      <c r="P40" s="81"/>
      <c r="Q40" s="82"/>
      <c r="R40" s="22">
        <v>349081</v>
      </c>
      <c r="S40" s="63">
        <v>349081</v>
      </c>
      <c r="T40" s="63"/>
    </row>
    <row r="41" spans="2:20">
      <c r="B41" s="8"/>
      <c r="C41" s="115" t="s">
        <v>81</v>
      </c>
      <c r="D41" s="116"/>
      <c r="E41" s="116"/>
      <c r="F41" s="116"/>
      <c r="G41" s="116"/>
      <c r="H41" s="117"/>
      <c r="I41" s="53">
        <v>381000</v>
      </c>
      <c r="J41" s="53">
        <v>381000</v>
      </c>
      <c r="K41" s="53"/>
      <c r="L41" s="13" t="s">
        <v>95</v>
      </c>
      <c r="M41" s="140" t="s">
        <v>79</v>
      </c>
      <c r="N41" s="142"/>
      <c r="O41" s="142"/>
      <c r="P41" s="142"/>
      <c r="Q41" s="143"/>
      <c r="R41" s="20">
        <v>1463121</v>
      </c>
      <c r="S41" s="56">
        <v>1463121</v>
      </c>
      <c r="T41" s="56"/>
    </row>
    <row r="42" spans="2:20">
      <c r="B42" s="8" t="s">
        <v>69</v>
      </c>
      <c r="C42" s="140" t="s">
        <v>30</v>
      </c>
      <c r="D42" s="142"/>
      <c r="E42" s="142"/>
      <c r="F42" s="142"/>
      <c r="G42" s="142"/>
      <c r="H42" s="24"/>
      <c r="I42" s="61"/>
      <c r="J42" s="61"/>
      <c r="K42" s="61"/>
      <c r="L42" s="13"/>
      <c r="M42" s="23"/>
      <c r="N42" s="23"/>
      <c r="O42" s="23"/>
      <c r="P42" s="23"/>
      <c r="Q42" s="23"/>
      <c r="R42" s="20"/>
      <c r="S42" s="56"/>
      <c r="T42" s="56"/>
    </row>
    <row r="43" spans="2:20">
      <c r="B43" s="8" t="s">
        <v>34</v>
      </c>
      <c r="C43" s="9" t="s">
        <v>32</v>
      </c>
      <c r="D43" s="10"/>
      <c r="E43" s="10"/>
      <c r="F43" s="10"/>
      <c r="G43" s="10"/>
      <c r="H43" s="10"/>
      <c r="I43" s="60">
        <f>SUM(I45+I44)</f>
        <v>1855770</v>
      </c>
      <c r="J43" s="60">
        <f>SUM(J45+J44)</f>
        <v>1855770</v>
      </c>
      <c r="K43" s="60">
        <f>SUM(K45+K44)</f>
        <v>0</v>
      </c>
      <c r="L43" s="13"/>
      <c r="M43" s="25"/>
      <c r="N43" s="25"/>
      <c r="O43" s="26"/>
      <c r="P43" s="26"/>
      <c r="Q43" s="27"/>
      <c r="R43" s="18"/>
      <c r="S43" s="97"/>
      <c r="T43" s="97"/>
    </row>
    <row r="44" spans="2:20">
      <c r="B44" s="8"/>
      <c r="C44" s="171" t="s">
        <v>33</v>
      </c>
      <c r="D44" s="177"/>
      <c r="E44" s="177"/>
      <c r="F44" s="177"/>
      <c r="G44" s="177"/>
      <c r="H44" s="28"/>
      <c r="I44" s="72">
        <v>150000</v>
      </c>
      <c r="J44" s="58">
        <v>150000</v>
      </c>
      <c r="K44" s="58"/>
      <c r="L44" s="13"/>
      <c r="M44" s="25"/>
      <c r="N44" s="25"/>
      <c r="O44" s="26"/>
      <c r="P44" s="26"/>
      <c r="Q44" s="27"/>
      <c r="R44" s="18"/>
      <c r="S44" s="97"/>
      <c r="T44" s="97"/>
    </row>
    <row r="45" spans="2:20">
      <c r="B45" s="8"/>
      <c r="C45" s="162" t="s">
        <v>86</v>
      </c>
      <c r="D45" s="163"/>
      <c r="E45" s="163"/>
      <c r="F45" s="163"/>
      <c r="G45" s="163"/>
      <c r="H45" s="164"/>
      <c r="I45" s="62">
        <v>1705770</v>
      </c>
      <c r="J45" s="62">
        <v>1705770</v>
      </c>
      <c r="K45" s="62"/>
      <c r="L45" s="13"/>
      <c r="M45" s="25"/>
      <c r="N45" s="25"/>
      <c r="O45" s="26"/>
      <c r="P45" s="26"/>
      <c r="Q45" s="27"/>
      <c r="R45" s="17"/>
      <c r="S45" s="58"/>
      <c r="T45" s="58"/>
    </row>
    <row r="46" spans="2:20">
      <c r="B46" s="8" t="s">
        <v>37</v>
      </c>
      <c r="C46" s="140" t="s">
        <v>94</v>
      </c>
      <c r="D46" s="142"/>
      <c r="E46" s="142"/>
      <c r="F46" s="142"/>
      <c r="G46" s="142"/>
      <c r="H46" s="29"/>
      <c r="I46" s="63">
        <v>26823467</v>
      </c>
      <c r="J46" s="63">
        <v>26823418</v>
      </c>
      <c r="K46" s="63"/>
      <c r="L46" s="13"/>
      <c r="M46" s="25"/>
      <c r="N46" s="25"/>
      <c r="O46" s="26"/>
      <c r="P46" s="26"/>
      <c r="Q46" s="27"/>
      <c r="R46" s="17"/>
      <c r="S46" s="58"/>
      <c r="T46" s="58"/>
    </row>
    <row r="47" spans="2:20">
      <c r="B47" s="30"/>
      <c r="C47" s="165" t="s">
        <v>35</v>
      </c>
      <c r="D47" s="166"/>
      <c r="E47" s="166"/>
      <c r="F47" s="166"/>
      <c r="G47" s="166"/>
      <c r="H47" s="31"/>
      <c r="I47" s="64">
        <f>SUM(I7+I16+I31+I43+I46)</f>
        <v>84048087</v>
      </c>
      <c r="J47" s="64">
        <f>SUM(J7+J16+J31+J43+J46)</f>
        <v>86264010</v>
      </c>
      <c r="K47" s="64">
        <f>SUM(K7+K16+K31+K42+K43+K46)</f>
        <v>0</v>
      </c>
      <c r="L47" s="13"/>
      <c r="M47" s="165" t="s">
        <v>36</v>
      </c>
      <c r="N47" s="166"/>
      <c r="O47" s="166"/>
      <c r="P47" s="166"/>
      <c r="Q47" s="167"/>
      <c r="R47" s="20">
        <f>SUM(R7+R31+R32+R34+R40+R41)</f>
        <v>84048086</v>
      </c>
      <c r="S47" s="102">
        <f t="shared" ref="S47:T47" si="2">SUM(S7+S31+S32+S34+S40+S41)</f>
        <v>86264010</v>
      </c>
      <c r="T47" s="20">
        <f t="shared" si="2"/>
        <v>0</v>
      </c>
    </row>
    <row r="48" spans="2:20">
      <c r="B48" s="30"/>
      <c r="C48" s="140" t="s">
        <v>80</v>
      </c>
      <c r="D48" s="142"/>
      <c r="E48" s="142"/>
      <c r="F48" s="142"/>
      <c r="G48" s="142"/>
      <c r="H48" s="143"/>
      <c r="I48" s="63"/>
      <c r="J48" s="61"/>
      <c r="K48" s="88"/>
      <c r="L48" s="13"/>
      <c r="M48" s="159"/>
      <c r="N48" s="160"/>
      <c r="O48" s="160"/>
      <c r="P48" s="160"/>
      <c r="Q48" s="161"/>
      <c r="R48" s="18"/>
      <c r="S48" s="97"/>
      <c r="T48" s="97"/>
    </row>
    <row r="49" spans="2:20">
      <c r="B49" s="84" t="s">
        <v>39</v>
      </c>
      <c r="C49" s="140" t="s">
        <v>7</v>
      </c>
      <c r="D49" s="142"/>
      <c r="E49" s="142"/>
      <c r="F49" s="142"/>
      <c r="G49" s="142"/>
      <c r="H49" s="23"/>
      <c r="I49" s="65">
        <f>SUM(I50:I54)</f>
        <v>54175000</v>
      </c>
      <c r="J49" s="65">
        <f>SUM(J50:J54)</f>
        <v>78764624</v>
      </c>
      <c r="K49" s="65">
        <f>SUM(K50:K56)</f>
        <v>0</v>
      </c>
      <c r="L49" s="13" t="s">
        <v>96</v>
      </c>
      <c r="M49" s="140" t="s">
        <v>99</v>
      </c>
      <c r="N49" s="142"/>
      <c r="O49" s="142"/>
      <c r="P49" s="142"/>
      <c r="Q49" s="143"/>
      <c r="R49" s="32">
        <f>SUM(R50:R56)</f>
        <v>88952310</v>
      </c>
      <c r="S49" s="65">
        <f>SUM(S50:S53)</f>
        <v>121614944</v>
      </c>
      <c r="T49" s="65"/>
    </row>
    <row r="50" spans="2:20">
      <c r="B50" s="30"/>
      <c r="C50" s="115" t="s">
        <v>57</v>
      </c>
      <c r="D50" s="149"/>
      <c r="E50" s="149"/>
      <c r="F50" s="149"/>
      <c r="G50" s="149"/>
      <c r="H50" s="3"/>
      <c r="I50" s="53"/>
      <c r="J50" s="53"/>
      <c r="K50" s="53"/>
      <c r="L50" s="13"/>
      <c r="M50" s="115" t="s">
        <v>61</v>
      </c>
      <c r="N50" s="116"/>
      <c r="O50" s="116"/>
      <c r="P50" s="116"/>
      <c r="Q50" s="117"/>
      <c r="R50" s="18">
        <v>13205779</v>
      </c>
      <c r="S50" s="97">
        <v>7205777</v>
      </c>
      <c r="T50" s="97"/>
    </row>
    <row r="51" spans="2:20">
      <c r="B51" s="30"/>
      <c r="C51" s="115" t="s">
        <v>56</v>
      </c>
      <c r="D51" s="116"/>
      <c r="E51" s="116"/>
      <c r="F51" s="116"/>
      <c r="G51" s="116"/>
      <c r="H51" s="93"/>
      <c r="I51" s="53">
        <v>54175000</v>
      </c>
      <c r="J51" s="53">
        <v>66902156</v>
      </c>
      <c r="K51" s="53"/>
      <c r="L51" s="13"/>
      <c r="M51" s="159"/>
      <c r="N51" s="160"/>
      <c r="O51" s="160"/>
      <c r="P51" s="160"/>
      <c r="Q51" s="161"/>
      <c r="R51" s="18"/>
      <c r="S51" s="97"/>
      <c r="T51" s="97"/>
    </row>
    <row r="52" spans="2:20">
      <c r="B52" s="30"/>
      <c r="C52" s="115" t="s">
        <v>52</v>
      </c>
      <c r="D52" s="116"/>
      <c r="E52" s="116"/>
      <c r="F52" s="116"/>
      <c r="G52" s="116"/>
      <c r="H52" s="104"/>
      <c r="I52" s="53"/>
      <c r="J52" s="53">
        <v>1862468</v>
      </c>
      <c r="K52" s="53"/>
      <c r="L52" s="13"/>
      <c r="M52" s="159"/>
      <c r="N52" s="160"/>
      <c r="O52" s="160"/>
      <c r="P52" s="160"/>
      <c r="Q52" s="161"/>
      <c r="R52" s="18"/>
      <c r="S52" s="97"/>
      <c r="T52" s="97"/>
    </row>
    <row r="53" spans="2:20">
      <c r="B53" s="30"/>
      <c r="C53" s="115" t="s">
        <v>66</v>
      </c>
      <c r="D53" s="149"/>
      <c r="E53" s="149"/>
      <c r="F53" s="149"/>
      <c r="G53" s="149"/>
      <c r="H53" s="3"/>
      <c r="I53" s="53"/>
      <c r="J53" s="53"/>
      <c r="K53" s="53"/>
      <c r="L53" s="13"/>
      <c r="M53" s="115" t="s">
        <v>4</v>
      </c>
      <c r="N53" s="116"/>
      <c r="O53" s="116"/>
      <c r="P53" s="116"/>
      <c r="Q53" s="117"/>
      <c r="R53" s="18">
        <v>75746531</v>
      </c>
      <c r="S53" s="97">
        <v>114409167</v>
      </c>
      <c r="T53" s="97"/>
    </row>
    <row r="54" spans="2:20">
      <c r="B54" s="30"/>
      <c r="C54" s="115" t="s">
        <v>42</v>
      </c>
      <c r="D54" s="116"/>
      <c r="E54" s="116"/>
      <c r="F54" s="116"/>
      <c r="G54" s="116"/>
      <c r="H54" s="3"/>
      <c r="I54" s="53"/>
      <c r="J54" s="53">
        <v>10000000</v>
      </c>
      <c r="K54" s="53"/>
      <c r="L54" s="13"/>
      <c r="M54" s="159"/>
      <c r="N54" s="160"/>
      <c r="O54" s="160"/>
      <c r="P54" s="160"/>
      <c r="Q54" s="161"/>
      <c r="R54" s="18"/>
      <c r="S54" s="97"/>
      <c r="T54" s="97"/>
    </row>
    <row r="55" spans="2:20">
      <c r="B55" s="30" t="s">
        <v>41</v>
      </c>
      <c r="C55" s="153" t="s">
        <v>58</v>
      </c>
      <c r="D55" s="154"/>
      <c r="E55" s="154"/>
      <c r="F55" s="154"/>
      <c r="G55" s="154"/>
      <c r="H55" s="70"/>
      <c r="I55" s="71">
        <f>SUM(I56)</f>
        <v>0</v>
      </c>
      <c r="J55" s="71">
        <f t="shared" ref="J55:K55" si="3">SUM(J56)</f>
        <v>7827807</v>
      </c>
      <c r="K55" s="71">
        <f t="shared" si="3"/>
        <v>0</v>
      </c>
      <c r="L55" s="13"/>
      <c r="M55" s="115" t="s">
        <v>62</v>
      </c>
      <c r="N55" s="116"/>
      <c r="O55" s="116"/>
      <c r="P55" s="116"/>
      <c r="Q55" s="117"/>
      <c r="R55" s="18"/>
      <c r="S55" s="97"/>
      <c r="T55" s="97"/>
    </row>
    <row r="56" spans="2:20" ht="25.5" customHeight="1">
      <c r="B56" s="30"/>
      <c r="C56" s="118" t="s">
        <v>85</v>
      </c>
      <c r="D56" s="155"/>
      <c r="E56" s="155"/>
      <c r="F56" s="155"/>
      <c r="G56" s="155"/>
      <c r="H56" s="3"/>
      <c r="I56" s="53"/>
      <c r="J56" s="53">
        <v>7827807</v>
      </c>
      <c r="K56" s="53"/>
      <c r="L56" s="13"/>
      <c r="M56" s="156"/>
      <c r="N56" s="157"/>
      <c r="O56" s="157"/>
      <c r="P56" s="157"/>
      <c r="Q56" s="158"/>
      <c r="R56" s="18"/>
      <c r="S56" s="97"/>
      <c r="T56" s="97"/>
    </row>
    <row r="57" spans="2:20">
      <c r="B57" s="30" t="s">
        <v>24</v>
      </c>
      <c r="C57" s="21" t="s">
        <v>93</v>
      </c>
      <c r="D57" s="10"/>
      <c r="E57" s="10"/>
      <c r="F57" s="10"/>
      <c r="G57" s="10"/>
      <c r="H57" s="10"/>
      <c r="I57" s="60">
        <v>34777309</v>
      </c>
      <c r="J57" s="60">
        <v>35022513</v>
      </c>
      <c r="K57" s="60"/>
      <c r="L57" s="13" t="s">
        <v>40</v>
      </c>
      <c r="M57" s="121" t="s">
        <v>65</v>
      </c>
      <c r="N57" s="122"/>
      <c r="O57" s="122"/>
      <c r="P57" s="122"/>
      <c r="Q57" s="146"/>
      <c r="R57" s="78"/>
      <c r="S57" s="60"/>
      <c r="T57" s="60"/>
    </row>
    <row r="58" spans="2:20">
      <c r="B58" s="30"/>
      <c r="C58" s="33" t="s">
        <v>42</v>
      </c>
      <c r="D58" s="34"/>
      <c r="E58" s="35"/>
      <c r="F58" s="31"/>
      <c r="G58" s="31"/>
      <c r="H58" s="36"/>
      <c r="I58" s="56"/>
      <c r="J58" s="56"/>
      <c r="K58" s="56"/>
      <c r="L58" s="13" t="s">
        <v>43</v>
      </c>
      <c r="M58" s="121" t="s">
        <v>44</v>
      </c>
      <c r="N58" s="122"/>
      <c r="O58" s="122"/>
      <c r="P58" s="122"/>
      <c r="Q58" s="146"/>
      <c r="R58" s="78"/>
      <c r="S58" s="60"/>
      <c r="T58" s="60"/>
    </row>
    <row r="59" spans="2:20">
      <c r="B59" s="30" t="s">
        <v>27</v>
      </c>
      <c r="C59" s="33" t="s">
        <v>45</v>
      </c>
      <c r="D59" s="34"/>
      <c r="E59" s="35"/>
      <c r="F59" s="31"/>
      <c r="G59" s="31"/>
      <c r="H59" s="36"/>
      <c r="I59" s="56">
        <f>SUM(I48+I49+I55+I57+I58)</f>
        <v>88952309</v>
      </c>
      <c r="J59" s="56">
        <f>SUM(J48+J49+J55+J57+J58)</f>
        <v>121614944</v>
      </c>
      <c r="K59" s="56">
        <f>SUM(K48+K49+K55+K57+K58)</f>
        <v>0</v>
      </c>
      <c r="L59" s="13"/>
      <c r="M59" s="121" t="s">
        <v>46</v>
      </c>
      <c r="N59" s="147"/>
      <c r="O59" s="147"/>
      <c r="P59" s="147"/>
      <c r="Q59" s="148"/>
      <c r="R59" s="78">
        <f>SUM(R49+R57)</f>
        <v>88952310</v>
      </c>
      <c r="S59" s="103">
        <f t="shared" ref="S59:T59" si="4">SUM(S49+S57)</f>
        <v>121614944</v>
      </c>
      <c r="T59" s="78">
        <f t="shared" si="4"/>
        <v>0</v>
      </c>
    </row>
    <row r="60" spans="2:20">
      <c r="B60" s="30"/>
      <c r="C60" s="37" t="s">
        <v>47</v>
      </c>
      <c r="D60" s="38"/>
      <c r="E60" s="39"/>
      <c r="F60" s="38"/>
      <c r="G60" s="38"/>
      <c r="H60" s="40"/>
      <c r="I60" s="66">
        <f>SUM(I47+I59)</f>
        <v>173000396</v>
      </c>
      <c r="J60" s="66">
        <f>SUM(J47+J59)</f>
        <v>207878954</v>
      </c>
      <c r="K60" s="66">
        <f>SUM(K47+K59)</f>
        <v>0</v>
      </c>
      <c r="L60" s="41"/>
      <c r="M60" s="150" t="s">
        <v>48</v>
      </c>
      <c r="N60" s="151"/>
      <c r="O60" s="151"/>
      <c r="P60" s="151"/>
      <c r="Q60" s="152"/>
      <c r="R60" s="105">
        <f>SUM(R47+R59)</f>
        <v>173000396</v>
      </c>
      <c r="S60" s="105">
        <f t="shared" ref="S60:T60" si="5">SUM(S47+S59)</f>
        <v>207878954</v>
      </c>
      <c r="T60" s="107">
        <f t="shared" si="5"/>
        <v>0</v>
      </c>
    </row>
    <row r="61" spans="2:20">
      <c r="B61" s="30"/>
      <c r="C61" s="140" t="s">
        <v>59</v>
      </c>
      <c r="D61" s="141"/>
      <c r="E61" s="141"/>
      <c r="F61" s="141"/>
      <c r="G61" s="141"/>
      <c r="H61" s="34"/>
      <c r="I61" s="56"/>
      <c r="J61" s="56"/>
      <c r="K61" s="56"/>
      <c r="L61" s="13"/>
      <c r="M61" s="140" t="s">
        <v>59</v>
      </c>
      <c r="N61" s="142"/>
      <c r="O61" s="142"/>
      <c r="P61" s="142"/>
      <c r="Q61" s="143"/>
      <c r="R61" s="42"/>
      <c r="S61" s="99"/>
      <c r="T61" s="99"/>
    </row>
    <row r="62" spans="2:20" ht="15.75">
      <c r="B62" s="43"/>
      <c r="C62" s="144" t="s">
        <v>49</v>
      </c>
      <c r="D62" s="145"/>
      <c r="E62" s="145"/>
      <c r="F62" s="145"/>
      <c r="G62" s="145"/>
      <c r="H62" s="44"/>
      <c r="I62" s="67">
        <f>SUM(I60:I61)</f>
        <v>173000396</v>
      </c>
      <c r="J62" s="67">
        <f>SUM(J60:J61)</f>
        <v>207878954</v>
      </c>
      <c r="K62" s="67">
        <f>SUM(K60:K61)</f>
        <v>0</v>
      </c>
      <c r="L62" s="45"/>
      <c r="M62" s="46" t="s">
        <v>50</v>
      </c>
      <c r="N62" s="47"/>
      <c r="O62" s="47"/>
      <c r="P62" s="47"/>
      <c r="Q62" s="48"/>
      <c r="R62" s="49">
        <f>SUM(R60+R61)</f>
        <v>173000396</v>
      </c>
      <c r="S62" s="106">
        <f t="shared" ref="S62:T62" si="6">SUM(S60+S61)</f>
        <v>207878954</v>
      </c>
      <c r="T62" s="49">
        <f t="shared" si="6"/>
        <v>0</v>
      </c>
    </row>
  </sheetData>
  <mergeCells count="101">
    <mergeCell ref="M16:Q16"/>
    <mergeCell ref="M17:Q17"/>
    <mergeCell ref="C18:H18"/>
    <mergeCell ref="M18:Q18"/>
    <mergeCell ref="C16:H16"/>
    <mergeCell ref="C30:G30"/>
    <mergeCell ref="M30:Q30"/>
    <mergeCell ref="C28:G28"/>
    <mergeCell ref="C26:G26"/>
    <mergeCell ref="C20:G20"/>
    <mergeCell ref="C21:H21"/>
    <mergeCell ref="M21:Q21"/>
    <mergeCell ref="M20:Q20"/>
    <mergeCell ref="C23:G23"/>
    <mergeCell ref="C24:G24"/>
    <mergeCell ref="C22:H22"/>
    <mergeCell ref="C25:G25"/>
    <mergeCell ref="M27:Q27"/>
    <mergeCell ref="C27:G27"/>
    <mergeCell ref="C29:G29"/>
    <mergeCell ref="M29:Q29"/>
    <mergeCell ref="M23:Q23"/>
    <mergeCell ref="M24:Q24"/>
    <mergeCell ref="M25:Q25"/>
    <mergeCell ref="M26:Q26"/>
    <mergeCell ref="M28:Q28"/>
    <mergeCell ref="M22:Q22"/>
    <mergeCell ref="C17:H17"/>
    <mergeCell ref="C44:G44"/>
    <mergeCell ref="M31:Q31"/>
    <mergeCell ref="C32:H32"/>
    <mergeCell ref="M32:Q32"/>
    <mergeCell ref="C34:H34"/>
    <mergeCell ref="C41:H41"/>
    <mergeCell ref="M41:Q41"/>
    <mergeCell ref="C42:G42"/>
    <mergeCell ref="C35:H35"/>
    <mergeCell ref="C36:H36"/>
    <mergeCell ref="C37:H37"/>
    <mergeCell ref="C38:H38"/>
    <mergeCell ref="C39:H39"/>
    <mergeCell ref="M38:Q38"/>
    <mergeCell ref="C40:G40"/>
    <mergeCell ref="C33:G33"/>
    <mergeCell ref="C62:G62"/>
    <mergeCell ref="M57:Q57"/>
    <mergeCell ref="M58:Q58"/>
    <mergeCell ref="M59:Q59"/>
    <mergeCell ref="C50:G50"/>
    <mergeCell ref="M50:Q50"/>
    <mergeCell ref="C53:G53"/>
    <mergeCell ref="M53:Q53"/>
    <mergeCell ref="M60:Q60"/>
    <mergeCell ref="C55:G55"/>
    <mergeCell ref="M55:Q55"/>
    <mergeCell ref="C56:G56"/>
    <mergeCell ref="M56:Q56"/>
    <mergeCell ref="C51:G51"/>
    <mergeCell ref="M51:Q51"/>
    <mergeCell ref="C52:G52"/>
    <mergeCell ref="M52:Q52"/>
    <mergeCell ref="C54:G54"/>
    <mergeCell ref="M54:Q54"/>
    <mergeCell ref="B2:E2"/>
    <mergeCell ref="B3:E3"/>
    <mergeCell ref="C6:H6"/>
    <mergeCell ref="M6:Q6"/>
    <mergeCell ref="M9:Q9"/>
    <mergeCell ref="A1:U1"/>
    <mergeCell ref="A4:U4"/>
    <mergeCell ref="C61:G61"/>
    <mergeCell ref="M61:Q61"/>
    <mergeCell ref="C45:H45"/>
    <mergeCell ref="C46:G46"/>
    <mergeCell ref="C47:G47"/>
    <mergeCell ref="M47:Q47"/>
    <mergeCell ref="C48:H48"/>
    <mergeCell ref="M48:Q48"/>
    <mergeCell ref="C49:G49"/>
    <mergeCell ref="M49:Q49"/>
    <mergeCell ref="M13:Q13"/>
    <mergeCell ref="C19:H19"/>
    <mergeCell ref="M19:Q19"/>
    <mergeCell ref="M34:Q34"/>
    <mergeCell ref="M35:Q35"/>
    <mergeCell ref="M36:Q36"/>
    <mergeCell ref="M37:Q37"/>
    <mergeCell ref="M10:Q10"/>
    <mergeCell ref="M15:Q15"/>
    <mergeCell ref="C9:H9"/>
    <mergeCell ref="C10:H10"/>
    <mergeCell ref="C13:H13"/>
    <mergeCell ref="C8:G8"/>
    <mergeCell ref="C15:G15"/>
    <mergeCell ref="C7:G7"/>
    <mergeCell ref="C14:G14"/>
    <mergeCell ref="M14:Q14"/>
    <mergeCell ref="C11:G11"/>
    <mergeCell ref="M11:Q11"/>
    <mergeCell ref="C12:G12"/>
    <mergeCell ref="M12:Q12"/>
  </mergeCells>
  <pageMargins left="0.70866141732283472" right="0.70866141732283472" top="0.28999999999999998" bottom="0.19685039370078741" header="0.23" footer="0.1574803149606299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2019-05-21T09:10:05Z</cp:lastPrinted>
  <dcterms:created xsi:type="dcterms:W3CDTF">2012-02-02T10:48:30Z</dcterms:created>
  <dcterms:modified xsi:type="dcterms:W3CDTF">2019-06-04T12:31:25Z</dcterms:modified>
</cp:coreProperties>
</file>