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2375" activeTab="0"/>
  </bookViews>
  <sheets>
    <sheet name="1. számú melléklet" sheetId="1" r:id="rId1"/>
    <sheet name="1.a számú melléklet " sheetId="2" r:id="rId2"/>
    <sheet name="2. számú melléklet " sheetId="3" r:id="rId3"/>
    <sheet name="3.számú melléklet" sheetId="4" r:id="rId4"/>
    <sheet name="3.a. számú melléklet" sheetId="5" r:id="rId5"/>
    <sheet name="4. számú melléklet  " sheetId="6" r:id="rId6"/>
    <sheet name="4.a. számú melléklet " sheetId="7" r:id="rId7"/>
    <sheet name="4.b.számú melléklet  " sheetId="8" r:id="rId8"/>
    <sheet name="5.számú melléklet " sheetId="9" r:id="rId9"/>
    <sheet name="6.számú melléklet  " sheetId="10" r:id="rId10"/>
    <sheet name="7.számú melléklet " sheetId="11" r:id="rId11"/>
    <sheet name="8.számú melléklet " sheetId="12" r:id="rId12"/>
    <sheet name="9.számú melléklet " sheetId="13" r:id="rId13"/>
    <sheet name="10.számú melléklet " sheetId="14" r:id="rId14"/>
    <sheet name="11.számú melléklet " sheetId="15" r:id="rId15"/>
    <sheet name="Munka1" sheetId="16" r:id="rId16"/>
  </sheets>
  <definedNames>
    <definedName name="_xlnm.Print_Titles" localSheetId="4">'3.a. számú melléklet'!$1:$2</definedName>
    <definedName name="_xlnm.Print_Titles" localSheetId="3">'3.számú melléklet'!$2:$3</definedName>
    <definedName name="_xlnm.Print_Titles" localSheetId="5">'4. számú melléklet  '!$1:$2</definedName>
    <definedName name="_xlnm.Print_Area" localSheetId="13">'10.számú melléklet '!$A$1:$Q$10</definedName>
    <definedName name="_xlnm.Print_Area" localSheetId="2">'2. számú melléklet '!$A$1:$L$40</definedName>
    <definedName name="_xlnm.Print_Area" localSheetId="4">'3.a. számú melléklet'!$A$1:$AD$53</definedName>
    <definedName name="_xlnm.Print_Area" localSheetId="5">'4. számú melléklet  '!$A$1:$AN$57</definedName>
  </definedNames>
  <calcPr fullCalcOnLoad="1"/>
</workbook>
</file>

<file path=xl/sharedStrings.xml><?xml version="1.0" encoding="utf-8"?>
<sst xmlns="http://schemas.openxmlformats.org/spreadsheetml/2006/main" count="875" uniqueCount="584">
  <si>
    <t>Sorszám</t>
  </si>
  <si>
    <t>1.</t>
  </si>
  <si>
    <t xml:space="preserve">1. </t>
  </si>
  <si>
    <t>2.</t>
  </si>
  <si>
    <t>3.</t>
  </si>
  <si>
    <t>4.</t>
  </si>
  <si>
    <t xml:space="preserve">5. </t>
  </si>
  <si>
    <t>5.</t>
  </si>
  <si>
    <t xml:space="preserve">2. </t>
  </si>
  <si>
    <t>Összesen</t>
  </si>
  <si>
    <t>Feladat megnevezése</t>
  </si>
  <si>
    <t>Megnevezés</t>
  </si>
  <si>
    <t>ssz.</t>
  </si>
  <si>
    <t>7.</t>
  </si>
  <si>
    <t xml:space="preserve">I. </t>
  </si>
  <si>
    <t>ezer Ft-ban</t>
  </si>
  <si>
    <t>Sor-sz.</t>
  </si>
  <si>
    <t>8.</t>
  </si>
  <si>
    <t>Sor- sz.</t>
  </si>
  <si>
    <t>Feladat/cél</t>
  </si>
  <si>
    <t>Az átcsoportosítás jogát gyakorolja</t>
  </si>
  <si>
    <t>A támogatás kedvezményezettje (csoportonként)</t>
  </si>
  <si>
    <t>jogcíme (jellege)</t>
  </si>
  <si>
    <t>mértéke %</t>
  </si>
  <si>
    <t>összege  eFt</t>
  </si>
  <si>
    <t>eFt</t>
  </si>
  <si>
    <t>Építményadó</t>
  </si>
  <si>
    <t>Magánszemélyek kommunális adója</t>
  </si>
  <si>
    <t>Helyi iparűzési adó</t>
  </si>
  <si>
    <t>Gépjárműadó</t>
  </si>
  <si>
    <t>I.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</si>
  <si>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</si>
  <si>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</si>
  <si>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</si>
  <si>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</si>
  <si>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</si>
  <si>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</si>
  <si>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</si>
  <si>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</si>
  <si>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</si>
  <si>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</si>
  <si>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</si>
  <si>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</si>
  <si>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</t>
  </si>
  <si>
    <t>Kiadások</t>
  </si>
  <si>
    <t>Hozzájárulás jogcíme</t>
  </si>
  <si>
    <t>Ft/fő</t>
  </si>
  <si>
    <t xml:space="preserve">  -</t>
  </si>
  <si>
    <t xml:space="preserve">Feladat </t>
  </si>
  <si>
    <t>Működési bevételek</t>
  </si>
  <si>
    <t>Működési bevételek összesen:</t>
  </si>
  <si>
    <t xml:space="preserve"> Intézményi működési bevételek</t>
  </si>
  <si>
    <t>Sorsz.</t>
  </si>
  <si>
    <t>mozgáskorl, költségvetési szerv mentesség</t>
  </si>
  <si>
    <t>Kiadás</t>
  </si>
  <si>
    <t>További években</t>
  </si>
  <si>
    <t>Kedvezmény</t>
  </si>
  <si>
    <t>Mentesség</t>
  </si>
  <si>
    <t>Helyi adók, gépjárműadó</t>
  </si>
  <si>
    <t>Bevételek összesen :</t>
  </si>
  <si>
    <t>Kiadások összesen:</t>
  </si>
  <si>
    <t>FELHALMOZÁSI KIADÁSOK</t>
  </si>
  <si>
    <t xml:space="preserve"> Beruházások</t>
  </si>
  <si>
    <t>Támogat. összesen</t>
  </si>
  <si>
    <t>Beruházások összesen:</t>
  </si>
  <si>
    <t>Ellátottak pénzbeli juttatásai</t>
  </si>
  <si>
    <t>Összesen:</t>
  </si>
  <si>
    <t>Önkormányzat</t>
  </si>
  <si>
    <t>Önkormányzat bevételei összesen:</t>
  </si>
  <si>
    <t>Bevételek mindösszesen:</t>
  </si>
  <si>
    <t>A</t>
  </si>
  <si>
    <t>B</t>
  </si>
  <si>
    <t>ÖNKORMÁNYZAT</t>
  </si>
  <si>
    <t xml:space="preserve"> A. Önkormányzat</t>
  </si>
  <si>
    <t>Önkormányzat összesen:</t>
  </si>
  <si>
    <t>Véglegesen átadott pénzeszközök (4.a számú melléklet)</t>
  </si>
  <si>
    <t>Projekt megnevezés (támogatást biztosító)</t>
  </si>
  <si>
    <t xml:space="preserve">Ápolási díj (helyi megállapítás)  </t>
  </si>
  <si>
    <t>Közhatalmi bevételek összesen:</t>
  </si>
  <si>
    <t>Felhalmozási  bevételek</t>
  </si>
  <si>
    <t>Felújítások</t>
  </si>
  <si>
    <t>I. Helyi önkormányzatok működésének általános támogatása</t>
  </si>
  <si>
    <t>a) önkormányzati hivatal működésénak támogatása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</si>
  <si>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</si>
  <si>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</si>
  <si>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</si>
  <si>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</si>
  <si>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</si>
  <si>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I. Helyi önkormányzatok működésének általános támogatása összesen</t>
  </si>
  <si>
    <t>II. Települési önkormányzatok egyes köznevelési feladatainak támogatása</t>
  </si>
  <si>
    <t>2. Óvodaműködtetési támogatás</t>
  </si>
  <si>
    <t>II. Települési önkormányzatok egyes köznevelési feladatainak támogatása össz.</t>
  </si>
  <si>
    <t>III. Települési önkormányzatok szociális és gyermekjóléti feladatainak támogatása</t>
  </si>
  <si>
    <t>Ingyenes és kedvezményes gyermekétkeztetés(bölcsőde)</t>
  </si>
  <si>
    <t>3. Egyes szociális és gyermekjóléti feladatok támogatása</t>
  </si>
  <si>
    <t xml:space="preserve">       Bölcsődei ellátás</t>
  </si>
  <si>
    <t>III. Települési önkorm. szociális és gyermekjóléti feladatainak tám.össz.</t>
  </si>
  <si>
    <t xml:space="preserve">       Szociális étkeztetés</t>
  </si>
  <si>
    <t>Önkormányzat feladatainak támogatása összesen:</t>
  </si>
  <si>
    <t>Támogatás</t>
  </si>
  <si>
    <t>Közhatalmi bevételek</t>
  </si>
  <si>
    <t>Egyéb működési célú támogatások államháztart. Belülre (K506)</t>
  </si>
  <si>
    <t>II</t>
  </si>
  <si>
    <t xml:space="preserve">EGYÉB FELHALMOZÁSI CÉLÚ KIADÁSOKBÓL </t>
  </si>
  <si>
    <t>Lakástámogatás ( K87)</t>
  </si>
  <si>
    <t>Egyéb működési célú tám.  államháztart. belülre összesen</t>
  </si>
  <si>
    <t>Egyéb működési célú tám.   államházt., kívülre összesen</t>
  </si>
  <si>
    <t>Lakástámogatás összesen</t>
  </si>
  <si>
    <t>Egyéb felhalmozási célú támogat.  államházt. kívülre összesen</t>
  </si>
  <si>
    <t>2014.évi</t>
  </si>
  <si>
    <t xml:space="preserve">     ba) zöldterület gazdálkodással kapcsolatos fel. Támogatása besz. Út</t>
  </si>
  <si>
    <t xml:space="preserve">     bb) közvilágítás fenntartásának támogatása besz. Után</t>
  </si>
  <si>
    <t xml:space="preserve">     bc) köztemető fenntartással kapcsolatos feladatok támogatása besz. Után</t>
  </si>
  <si>
    <t xml:space="preserve">1Óvodapedagógusok bére </t>
  </si>
  <si>
    <t>1. Óvodapedagógusok nevelő munkáját közvetlenül segítők bértámogatása</t>
  </si>
  <si>
    <t xml:space="preserve">       Bölcsődei ellátás-hátrányos hely  gyermekeknek</t>
  </si>
  <si>
    <t xml:space="preserve">       Gyermekétkeztetés támogatása - finansz. Szemp. Elismert dolg ozói bértámogatás </t>
  </si>
  <si>
    <t>Betegséggel kapcsolatos (nem társadalombiztosítási) ellátásokN (K44)</t>
  </si>
  <si>
    <t xml:space="preserve">Közgyógyellátás (helyi megállapítás) </t>
  </si>
  <si>
    <t xml:space="preserve">Betegséggel kapcsolatos (nem társadalombiztosítási) ellátásokN (K44)  összesen: </t>
  </si>
  <si>
    <t xml:space="preserve">Fogalalkoztatást helyettesítő támogatás </t>
  </si>
  <si>
    <t>Foglalkoztatással, munkanélküliséggel kapcsolatos ellátások (K45)</t>
  </si>
  <si>
    <t xml:space="preserve">Foglalkoztatással, munkanélküliséggel kapcsolatos ellátások (K45) összesen </t>
  </si>
  <si>
    <t>Lakhatással kapcsolatos ellátások (K46)</t>
  </si>
  <si>
    <t xml:space="preserve">Lakásfenntartási támogatás  </t>
  </si>
  <si>
    <t xml:space="preserve">Adósságcsokkentési támogatás </t>
  </si>
  <si>
    <t xml:space="preserve">Egyéb nem intézményi ellátások (K48) </t>
  </si>
  <si>
    <t>Önkormányzati segély:</t>
  </si>
  <si>
    <t>Egyéb nem intézményi ellátások (K48) összesen</t>
  </si>
  <si>
    <t>Ellátottak pénzbeli juttatásai (K4)</t>
  </si>
  <si>
    <t xml:space="preserve">Ellátottak pénzbeli juttatásai összesen (K4) </t>
  </si>
  <si>
    <t>2016. évi számított előirányz.</t>
  </si>
  <si>
    <t>B1</t>
  </si>
  <si>
    <t>B111</t>
  </si>
  <si>
    <t>Rovatszám</t>
  </si>
  <si>
    <t>B112</t>
  </si>
  <si>
    <t>B113</t>
  </si>
  <si>
    <t>B115</t>
  </si>
  <si>
    <t>B11</t>
  </si>
  <si>
    <t>Önkormányzatok működési támogatásai</t>
  </si>
  <si>
    <t>B2</t>
  </si>
  <si>
    <t>B3</t>
  </si>
  <si>
    <t>B35</t>
  </si>
  <si>
    <t>Termékek és szolgáltatások adói</t>
  </si>
  <si>
    <t>B4</t>
  </si>
  <si>
    <t>B5</t>
  </si>
  <si>
    <t>B6</t>
  </si>
  <si>
    <t>Működési célú átvett pénzeszközök</t>
  </si>
  <si>
    <t>B7</t>
  </si>
  <si>
    <t>Felhalmozási célú átvett pénzeszközök</t>
  </si>
  <si>
    <t>B1-B7</t>
  </si>
  <si>
    <t xml:space="preserve">Költségvetési bevételek összesen </t>
  </si>
  <si>
    <t>K1</t>
  </si>
  <si>
    <t>K2</t>
  </si>
  <si>
    <t>K3</t>
  </si>
  <si>
    <t>Dologi kiadások</t>
  </si>
  <si>
    <t>K4</t>
  </si>
  <si>
    <t>K5</t>
  </si>
  <si>
    <t>K6</t>
  </si>
  <si>
    <t>Beruházások</t>
  </si>
  <si>
    <t>K7</t>
  </si>
  <si>
    <t>K8</t>
  </si>
  <si>
    <t>B34</t>
  </si>
  <si>
    <t>B36</t>
  </si>
  <si>
    <t>Egyéb közhatalmi bevételek</t>
  </si>
  <si>
    <t>B16</t>
  </si>
  <si>
    <t>B52</t>
  </si>
  <si>
    <t>Ingatlanok értékesítése</t>
  </si>
  <si>
    <t xml:space="preserve">1.3. Zalakarosi Kistérség Többcélú Társulása hétvégi orvosi ügyelet </t>
  </si>
  <si>
    <t xml:space="preserve">1.1 Bursa ösztöndíjra </t>
  </si>
  <si>
    <t>előző  években</t>
  </si>
  <si>
    <t>Kiadás előző  években</t>
  </si>
  <si>
    <t>években</t>
  </si>
  <si>
    <t xml:space="preserve">  BEVÉTELEK</t>
  </si>
  <si>
    <t>B25</t>
  </si>
  <si>
    <t>Egyéb felhalmozási célú támogatások bevételei államháztartáson belülről</t>
  </si>
  <si>
    <t>Felhalmozási célú támogatások államháztartáson  belülről</t>
  </si>
  <si>
    <t xml:space="preserve">Felhalmozási célú támogatások államháztartáson  belülről összesen </t>
  </si>
  <si>
    <t xml:space="preserve">Felhalmozási  bevételek összesen </t>
  </si>
  <si>
    <t xml:space="preserve">Működési célú átvett pénzeszközök összesen </t>
  </si>
  <si>
    <t xml:space="preserve">Felhalmozási célú átvett pénzeszközök összesen </t>
  </si>
  <si>
    <t>B351</t>
  </si>
  <si>
    <t xml:space="preserve">Gépjárműadók </t>
  </si>
  <si>
    <t xml:space="preserve">BEVÉTELEK ÖSSZESEN </t>
  </si>
  <si>
    <t>Közhatalmi bevételek összesen</t>
  </si>
  <si>
    <t>K</t>
  </si>
  <si>
    <t>Rovat száma</t>
  </si>
  <si>
    <t xml:space="preserve">Személyi juttatások </t>
  </si>
  <si>
    <t>Munkaadókat terhelő járulékok és szociális hozzájárulási adó</t>
  </si>
  <si>
    <t xml:space="preserve">Működési költségvetés összesen </t>
  </si>
  <si>
    <t xml:space="preserve">Felhalmozási költségvetés összesen </t>
  </si>
  <si>
    <t>K9</t>
  </si>
  <si>
    <t xml:space="preserve">Finanszírozási kiadások </t>
  </si>
  <si>
    <t xml:space="preserve">KIADÁSOK ÖSSZESEN </t>
  </si>
  <si>
    <t>mutató/  létszám</t>
  </si>
  <si>
    <t>Hozzá- járulás</t>
  </si>
  <si>
    <t xml:space="preserve">Egyéb működési célú kiadások összesen </t>
  </si>
  <si>
    <t>EGYÉB MŰKÖDÉSI CÉLÚ KIADÁSOK</t>
  </si>
  <si>
    <t>Költségvetési szerv megnevezése</t>
  </si>
  <si>
    <t>Fizikai dolgozó</t>
  </si>
  <si>
    <t xml:space="preserve">A.  Önkormányzat </t>
  </si>
  <si>
    <t>Igazgatás, pénzügyi dolgozó</t>
  </si>
  <si>
    <t xml:space="preserve">Óvoda pedagógus </t>
  </si>
  <si>
    <t>Egyéb szak- alkalmazott</t>
  </si>
  <si>
    <t>1. Óvoda</t>
  </si>
  <si>
    <t xml:space="preserve">2. Közfoglalkoztatás </t>
  </si>
  <si>
    <t xml:space="preserve">    Önkormányzati alkalmazottak </t>
  </si>
  <si>
    <t>Gazdasági ügyviteli dolgozó</t>
  </si>
  <si>
    <t xml:space="preserve">    Mindösszesen</t>
  </si>
  <si>
    <t xml:space="preserve">Népművelő  könyvtáros </t>
  </si>
  <si>
    <t>Közfoglal- koztatottak</t>
  </si>
  <si>
    <t xml:space="preserve">ÖNKORMÁNYZAT </t>
  </si>
  <si>
    <t xml:space="preserve">Költségvetési bevételek </t>
  </si>
  <si>
    <t xml:space="preserve">   Önkormányzat működési támogatása összesen </t>
  </si>
  <si>
    <t>Működési célú támogatások áht-n  belülről össz.</t>
  </si>
  <si>
    <t xml:space="preserve">Közhatalmi bevételek </t>
  </si>
  <si>
    <t xml:space="preserve">Működési bevételek </t>
  </si>
  <si>
    <t>Felhalmozási bevételek</t>
  </si>
  <si>
    <t xml:space="preserve">6. </t>
  </si>
  <si>
    <t xml:space="preserve"> -  Építmény adó </t>
  </si>
  <si>
    <t xml:space="preserve"> -  Kommunális adó </t>
  </si>
  <si>
    <t xml:space="preserve"> -  Iparűzési adó </t>
  </si>
  <si>
    <t xml:space="preserve"> -  Gépjárműadó </t>
  </si>
  <si>
    <t xml:space="preserve"> -  Egyéb közhatalmi bevételek</t>
  </si>
  <si>
    <t xml:space="preserve">Működési célú átvett pénzeszköz </t>
  </si>
  <si>
    <t xml:space="preserve">Működési célú átvett pénzeszközök összesen   </t>
  </si>
  <si>
    <t xml:space="preserve">Felhalmozási célú átvett pénzeszköz </t>
  </si>
  <si>
    <t xml:space="preserve">Felhalmozási célú átvett pénzeszköz összesen </t>
  </si>
  <si>
    <t xml:space="preserve">Egyéb felhalmozási célú átvett pénzeszközök </t>
  </si>
  <si>
    <t xml:space="preserve">Egyéb felhalmozási célú átvett pénze.  összesen </t>
  </si>
  <si>
    <t xml:space="preserve">Pénzmaradvány igénybevétele </t>
  </si>
  <si>
    <t xml:space="preserve">Finanszírozási bevételek </t>
  </si>
  <si>
    <t xml:space="preserve">IV Teleülési önkorm kulturális eladatainak támogatás </t>
  </si>
  <si>
    <t>B114</t>
  </si>
  <si>
    <t xml:space="preserve">    Egyéb célú támogatás államházt. Belül  összesen</t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</si>
  <si>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>.</t>
    </r>
  </si>
  <si>
    <t xml:space="preserve">Működési célú kölcsönök állh. Kívülre összesen </t>
  </si>
  <si>
    <t xml:space="preserve"> Bevétel  (pályázatból)</t>
  </si>
  <si>
    <t xml:space="preserve">Kedvezmények mindösszesen </t>
  </si>
  <si>
    <t>A projekt támogatási szerződések a támogatás összegét euróban határozzák meg, ezért a támogatás összege az árfolyammozgás következtében változhat.</t>
  </si>
  <si>
    <t>Várható hatások</t>
  </si>
  <si>
    <t>S</t>
  </si>
  <si>
    <t xml:space="preserve">Egyéb felhalmozási célú kiadások összesen  </t>
  </si>
  <si>
    <t>b) település-üzemeltetéshez kapcsolódó feladataellátás t.beszámítás után</t>
  </si>
  <si>
    <t xml:space="preserve">  Óvodapedagógusok pótlólagos  bértámogatás</t>
  </si>
  <si>
    <t>2. Hozzájárulás a pénzbeli szociális ellátásokhoz  beszámítás után( egyösszegű)</t>
  </si>
  <si>
    <t>Helyi önkormányzatok működésének általános támogatása</t>
  </si>
  <si>
    <t>Települési önkormányzatok egyes köznevelési feladatainak támogatása</t>
  </si>
  <si>
    <t>Települési önkormányzatok kulturális fedatainak támogatása</t>
  </si>
  <si>
    <t>Működési célú költségvetési támogatások és kiegészítő támogatások</t>
  </si>
  <si>
    <t>Egyéb működési célú támogatások bevételei államháztartáson belülről</t>
  </si>
  <si>
    <t>Működési célú támogatások államháztartáson belülről összesen</t>
  </si>
  <si>
    <t>Működési célú támogatások államháztartáson belülről</t>
  </si>
  <si>
    <t>Értékesítési és forgalmi adók (helyi iparűzési adó)</t>
  </si>
  <si>
    <t>B354</t>
  </si>
  <si>
    <t>B355</t>
  </si>
  <si>
    <t>Egyéb áruhasználati és szolgáltatási adók (tartózkodás utáni IFA)</t>
  </si>
  <si>
    <t>Vagyoni típusú adók (Építményadó, magánszemélyek komm.adója)</t>
  </si>
  <si>
    <t>B53</t>
  </si>
  <si>
    <t>Egyéb tárgyi eszközök értékesítése</t>
  </si>
  <si>
    <t>B64</t>
  </si>
  <si>
    <t>B65</t>
  </si>
  <si>
    <t>Egyéb működési célú átvett pénzeszközök</t>
  </si>
  <si>
    <t>B74</t>
  </si>
  <si>
    <t>B75</t>
  </si>
  <si>
    <t>Egyéb felhalmozási célú átvett pénzeszközök</t>
  </si>
  <si>
    <t>B81</t>
  </si>
  <si>
    <t>Belföldi finanszírozás bevételei (maradvány igénybevétel)</t>
  </si>
  <si>
    <t xml:space="preserve">KIADÁSOK </t>
  </si>
  <si>
    <t>2015.évi terv</t>
  </si>
  <si>
    <t>2015. évi terv</t>
  </si>
  <si>
    <t>2014.évi terv</t>
  </si>
  <si>
    <t>2015.évi előirányzat</t>
  </si>
  <si>
    <t>2014.évi eredeti ei.</t>
  </si>
  <si>
    <t>2016. évi terv</t>
  </si>
  <si>
    <t>2017. évi terv</t>
  </si>
  <si>
    <t>1.2. Zalakarosi Kistérség Többcélú Társulása  működési hozzájárulás</t>
  </si>
  <si>
    <t>Egyéb működési célú támogatások  államházt., kívülre (K512)</t>
  </si>
  <si>
    <t>Működési célú kölcsönök állh. Kívülre (K508)</t>
  </si>
  <si>
    <t>Tartalékok  céltartalékok (K513)</t>
  </si>
  <si>
    <t>Egyéb felhalmozási célú támogatások államházt. Kívülre (K89)</t>
  </si>
  <si>
    <t>2014.évi eredeti előirányzat</t>
  </si>
  <si>
    <t>2015. évi eredeti előirányzat</t>
  </si>
  <si>
    <t>2017. évi számított előirányz.</t>
  </si>
  <si>
    <t>2015.évi</t>
  </si>
  <si>
    <t>2015. évben tervezett</t>
  </si>
  <si>
    <t>2015. évben  tervezett</t>
  </si>
  <si>
    <t>2014.évi  eredeti előirányzat</t>
  </si>
  <si>
    <t>Felhalmozási  célú támogatások áht-n  belülről össz.</t>
  </si>
  <si>
    <r>
      <t>1.</t>
    </r>
    <r>
      <rPr>
        <i/>
        <sz val="11"/>
        <rFont val="Arial"/>
        <family val="2"/>
      </rPr>
      <t>1.Önkormányzat működési támogatása</t>
    </r>
    <r>
      <rPr>
        <b/>
        <i/>
        <sz val="11"/>
        <rFont val="Arial"/>
        <family val="2"/>
      </rPr>
      <t xml:space="preserve"> </t>
    </r>
  </si>
  <si>
    <t xml:space="preserve">  1.1.2 Köznevezelési és gyermekétkeztetési fel.tám.</t>
  </si>
  <si>
    <t xml:space="preserve">  1.1.3 Önk. szociális és gyermekjóléti feladatok tám. </t>
  </si>
  <si>
    <t xml:space="preserve">  1.1.4 Önkorm kulturális feladatainak támogatás </t>
  </si>
  <si>
    <t xml:space="preserve">  1.1.5 Működési célú támogatás </t>
  </si>
  <si>
    <t xml:space="preserve">  1.2.1 Közfoglalkoztatás  támogatása </t>
  </si>
  <si>
    <t>II.</t>
  </si>
  <si>
    <t>Felhalmozási kiadások összesen:</t>
  </si>
  <si>
    <t>Felújítások összesen:</t>
  </si>
  <si>
    <t>Elvonások, befizetések K502</t>
  </si>
  <si>
    <t>Egyéb felhalmozási célú kiadás összesen:</t>
  </si>
  <si>
    <t xml:space="preserve"> beszámítás összege</t>
  </si>
  <si>
    <t>c) egyéb kötelező önkormányzati feladatok támogatása</t>
  </si>
  <si>
    <t>d.) lakott külterületekkel kapcsolatos feladatok támogatása</t>
  </si>
  <si>
    <t xml:space="preserve">     lakott külterületekkel kapcsolatos feladatok támogatása beszámítás után</t>
  </si>
  <si>
    <t xml:space="preserve">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</si>
  <si>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</si>
  <si>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</si>
  <si>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</si>
  <si>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 xml:space="preserve">       Gyermekétkeztetés üzemeltetési támogatása </t>
  </si>
  <si>
    <t>Támogatásból:  előző évek</t>
  </si>
  <si>
    <t>Beruházási és felújítási kiadások( 5.sz. melléklet szerint)</t>
  </si>
  <si>
    <t>Kölcsönök (működési célú és felhalmozási célú)( 4.a.számú mellékl.)</t>
  </si>
  <si>
    <t>2014.évi záró létszám. ei.</t>
  </si>
  <si>
    <t>2015. évi  létszám-  keret</t>
  </si>
  <si>
    <t xml:space="preserve">       Kistelepülések támogatása</t>
  </si>
  <si>
    <t>Egyéb működési célú kiadások  ( tartalék is)</t>
  </si>
  <si>
    <t>Óvoda</t>
  </si>
  <si>
    <t xml:space="preserve">  1.1.1.Helyi önkorm. működési általános támogatása </t>
  </si>
  <si>
    <t xml:space="preserve">  1.2.2 IKSZT támog.</t>
  </si>
  <si>
    <t xml:space="preserve">  1.2.3. Közös Hivataltól  igazg.tevékenys.</t>
  </si>
  <si>
    <t>Felhalmozás célú támogatás államházt. belülről</t>
  </si>
  <si>
    <t>2.1 Vis maior támog. (Partfal)</t>
  </si>
  <si>
    <t>2.2. Gépjárművásárlás támog.</t>
  </si>
  <si>
    <t>Óvoda  bevételei összesen:</t>
  </si>
  <si>
    <t xml:space="preserve">1.2. Egyéb célú támogatás államházt. belül </t>
  </si>
  <si>
    <t xml:space="preserve">  1.2.4. Garabonc Önk. óvodai ellátásban r. gyerm. utaztatása</t>
  </si>
  <si>
    <t>1.4. Zalakarosi Kistérs. Többc. Társ. részére belső ellenőrzésre</t>
  </si>
  <si>
    <t>1.5. Blokk Gyermekek szállítása</t>
  </si>
  <si>
    <t>1.6. Nk. Vöröskereszt - házi segítségny., jelzőrendsz.</t>
  </si>
  <si>
    <t>1.7.Nagykanizsa Megyei Jogú Város hétvégi  fogászati ügyelethez hj.</t>
  </si>
  <si>
    <t>2.1. Hulladékszáll. átvállalása Netta</t>
  </si>
  <si>
    <t>2.2. Hulladékszáll. átvállalása Viridis</t>
  </si>
  <si>
    <t>Felhalmozási tartalék</t>
  </si>
  <si>
    <t>Kápolna u. terv díj</t>
  </si>
  <si>
    <t>Helyi adók összesen (1-4)</t>
  </si>
  <si>
    <t>B. Óvoda</t>
  </si>
  <si>
    <t xml:space="preserve">2. Konyha </t>
  </si>
  <si>
    <t xml:space="preserve">    Óvodai alkalmazottak </t>
  </si>
  <si>
    <t>1. Önkormányzat igazgatási tevékenysége</t>
  </si>
  <si>
    <t>Működési célú támogatások államházt. belülről</t>
  </si>
  <si>
    <t>B.  Óvoda, konyha</t>
  </si>
  <si>
    <t>Kölcsön visszatérülés</t>
  </si>
  <si>
    <t xml:space="preserve">Képviselőtestület </t>
  </si>
  <si>
    <t xml:space="preserve">Egyéb felhalmozási célú kiadások </t>
  </si>
  <si>
    <t xml:space="preserve">K1-K8 </t>
  </si>
  <si>
    <t xml:space="preserve">Költségvetési kiadások összesen </t>
  </si>
  <si>
    <t>Dada</t>
  </si>
  <si>
    <t>2015.évi I.  módosítás</t>
  </si>
  <si>
    <t>2015.évi I. módosítás</t>
  </si>
  <si>
    <t>2015.évi I.mód.</t>
  </si>
  <si>
    <t>Sor-  sz.</t>
  </si>
  <si>
    <t>2015. évi  I. módosítás</t>
  </si>
  <si>
    <t>2015. évi</t>
  </si>
  <si>
    <t>I. mód.</t>
  </si>
  <si>
    <t>2015.évi előirány-    zat</t>
  </si>
  <si>
    <t>Műk.c. visszatér. támog.,kölcsönök visszatérülése államh.kivülről</t>
  </si>
  <si>
    <t>Felhalm. c. visszatér. támog.,kölcsönök visszatérül.államházt.kivülről</t>
  </si>
  <si>
    <t>Települési önkorm. szociális,gyermekjóléti és gyermekétkezt. fel.tám.</t>
  </si>
  <si>
    <t>2015.évi áll.tám. megelőlegezés visszafiz.</t>
  </si>
  <si>
    <t>Beruházás  miatt</t>
  </si>
  <si>
    <t>Előző évi zárszám-ban megáll.</t>
  </si>
  <si>
    <t>Tartalék Önkormányzat</t>
  </si>
  <si>
    <t>Tartalék össz. I. módosítás után</t>
  </si>
  <si>
    <t>Tartalék Óvoda</t>
  </si>
  <si>
    <t>Állami támog.megelőleg. visszafizetése</t>
  </si>
  <si>
    <t>Óvoda,  konyha összesen:</t>
  </si>
  <si>
    <t>Partfal -  /vis maior 2014.évi/</t>
  </si>
  <si>
    <t>Gáz-zsámoly besz.</t>
  </si>
  <si>
    <t>Számítógép besz.</t>
  </si>
  <si>
    <t xml:space="preserve">Kiadások főösszege </t>
  </si>
  <si>
    <t xml:space="preserve">Bevételek főösszege </t>
  </si>
  <si>
    <t>Felhalmozási célú kiadások összesen</t>
  </si>
  <si>
    <r>
      <rPr>
        <b/>
        <sz val="10"/>
        <rFont val="Arial CE"/>
        <family val="0"/>
      </rPr>
      <t>Felhalmozási célú bevételk összesen</t>
    </r>
    <r>
      <rPr>
        <sz val="10"/>
        <rFont val="Arial CE"/>
        <family val="0"/>
      </rPr>
      <t xml:space="preserve"> </t>
    </r>
  </si>
  <si>
    <t>Finanszírozási kiadások összesen</t>
  </si>
  <si>
    <t>Finanszirozási bevételek összesen</t>
  </si>
  <si>
    <t>Óvoda összesen.</t>
  </si>
  <si>
    <t xml:space="preserve"> Előző évi felhalm. célú maradvány</t>
  </si>
  <si>
    <t>Önkormányzat összesen</t>
  </si>
  <si>
    <t xml:space="preserve">Önkormány összesen: </t>
  </si>
  <si>
    <t xml:space="preserve">1.11. Felhalm célú kölcsön visszafizetés </t>
  </si>
  <si>
    <t>1.9. Előző évi felhalm. célú maradvány</t>
  </si>
  <si>
    <t>Költségvetés felhalmozási célú kiadásai összesen</t>
  </si>
  <si>
    <t xml:space="preserve">Költségvetés felhalmozás  bevételek összesen </t>
  </si>
  <si>
    <t>Óvoda összesen</t>
  </si>
  <si>
    <t>2.1. Beruházási kiadás</t>
  </si>
  <si>
    <t>1.8. Egyéb felhalm.célú átvett pénzeszköz</t>
  </si>
  <si>
    <t>1.10 Felhalm.célú pénzeszköz átadás</t>
  </si>
  <si>
    <t>1.7. Felhalm. célú kölcs. visszatér., felvétel</t>
  </si>
  <si>
    <t>1.9 Felújítások</t>
  </si>
  <si>
    <t xml:space="preserve">1.6. Felhalmozási bevételek </t>
  </si>
  <si>
    <t xml:space="preserve">1.8 Beruházások </t>
  </si>
  <si>
    <t>1.5. Felhalmozási c. támogatás áht.belül</t>
  </si>
  <si>
    <r>
      <t>FELHALMOZÁSI CÉLÚ KIADÁSOK</t>
    </r>
    <r>
      <rPr>
        <i/>
        <sz val="10"/>
        <rFont val="Arial CE"/>
        <family val="0"/>
      </rPr>
      <t xml:space="preserve"> </t>
    </r>
  </si>
  <si>
    <t>FELHALMOZÁSI CÉLÚ BEVÉTELEK</t>
  </si>
  <si>
    <t>Működési célú kiadások összesen</t>
  </si>
  <si>
    <t>Működési célú iadások összesen</t>
  </si>
  <si>
    <t>Működési célú bevételek összesen</t>
  </si>
  <si>
    <t>Állami támog.előleg visszafiz.</t>
  </si>
  <si>
    <t>Költségvetés működési kiadások összesen</t>
  </si>
  <si>
    <t xml:space="preserve">Költségvetési működési  bevételek összesen </t>
  </si>
  <si>
    <t>2.1 Intézményi működési kiadás</t>
  </si>
  <si>
    <t xml:space="preserve">2.1. Működési bevételek </t>
  </si>
  <si>
    <t>1.7 Tartalékok</t>
  </si>
  <si>
    <t>1.6 Elvonások, befizetések</t>
  </si>
  <si>
    <t>1.4 Egyéb műk.célú kiadások aht.kívül.</t>
  </si>
  <si>
    <t>1.4. Egyéb működési célú támogatások</t>
  </si>
  <si>
    <t>1.3 Egyéb műk.célú kiadások aht.belül.</t>
  </si>
  <si>
    <t xml:space="preserve">1.3. Működési bevételek </t>
  </si>
  <si>
    <t xml:space="preserve">1.2 Ellátottak pénzbeli juttatásai </t>
  </si>
  <si>
    <t>1.2. Közhatalmi bevételek</t>
  </si>
  <si>
    <t>1.1 Működési kiadás</t>
  </si>
  <si>
    <t>1.1. Működési célú támogatás aht-n belül</t>
  </si>
  <si>
    <t>MŰKÖDÉSI CÉLÚ  KIADÁSOK</t>
  </si>
  <si>
    <t xml:space="preserve">MŰKÖDÉSI CÉLÚ BEVÉTELEK </t>
  </si>
  <si>
    <t>I.mód.</t>
  </si>
  <si>
    <t>eredeti ei.</t>
  </si>
  <si>
    <t>várható ei</t>
  </si>
  <si>
    <t xml:space="preserve">2015.évi </t>
  </si>
  <si>
    <t xml:space="preserve">2014.évi </t>
  </si>
  <si>
    <t xml:space="preserve">Megnevezés </t>
  </si>
  <si>
    <t>MINDÖSSZESEN</t>
  </si>
  <si>
    <t xml:space="preserve"> ÓVODA ÖSSZESEN</t>
  </si>
  <si>
    <t>Önkorm.funkcióra nem sorolható bevételei</t>
  </si>
  <si>
    <t>900020</t>
  </si>
  <si>
    <t>Munkahelyi étkeztetés</t>
  </si>
  <si>
    <t>096025</t>
  </si>
  <si>
    <t>Gyermekétkeztetés köznevelési intézményekben</t>
  </si>
  <si>
    <t>Gyermekek napközbeni ell. (bölcsődei ell.)</t>
  </si>
  <si>
    <t>096015</t>
  </si>
  <si>
    <t>Óvodai nevelés,ellátás működtetés feladatai</t>
  </si>
  <si>
    <t>091140</t>
  </si>
  <si>
    <t>B.  ÓVODA</t>
  </si>
  <si>
    <t>ÖNKORMÁNYZAT ÖSSZESEN</t>
  </si>
  <si>
    <t>10. Összesen</t>
  </si>
  <si>
    <t>Lakásfenntartással, lakhatással összefügg. ellát.</t>
  </si>
  <si>
    <t xml:space="preserve">Szociális étkeztetés </t>
  </si>
  <si>
    <t>Munkanélküli aktiv korúak ellátása</t>
  </si>
  <si>
    <t>Egyéb  szoc ellátások</t>
  </si>
  <si>
    <t>SZOCIÁLIS VÉDELEM</t>
  </si>
  <si>
    <t>10.</t>
  </si>
  <si>
    <t>09. összesen</t>
  </si>
  <si>
    <t>Óvodai iskola  intézményi étkeztetés</t>
  </si>
  <si>
    <t xml:space="preserve">Óvodai </t>
  </si>
  <si>
    <t>Műk. Kiegészítő támogatás/2015.évi bérkomp./</t>
  </si>
  <si>
    <t>091151</t>
  </si>
  <si>
    <t>Óvodai nevelés, ellátás  működtetési felad.</t>
  </si>
  <si>
    <t>OKTATÁS</t>
  </si>
  <si>
    <t>09.</t>
  </si>
  <si>
    <t>08. Összesen</t>
  </si>
  <si>
    <t>Közművelődés (közműelődési int. működt.)</t>
  </si>
  <si>
    <t>082091</t>
  </si>
  <si>
    <t>SZABADIDŐ, KULTÚRA ÉS VALLÁS</t>
  </si>
  <si>
    <t>08.</t>
  </si>
  <si>
    <t>07. Összesen</t>
  </si>
  <si>
    <t>Házirovosi ügyeleti ellátás</t>
  </si>
  <si>
    <t>072112</t>
  </si>
  <si>
    <t>EGÉSZSÉGÜGY</t>
  </si>
  <si>
    <t>07.</t>
  </si>
  <si>
    <t>06. Összesen</t>
  </si>
  <si>
    <t>Város-,községgazdálkodási egyéb feladatok</t>
  </si>
  <si>
    <t>066020</t>
  </si>
  <si>
    <t>Zöldterület -kezelés</t>
  </si>
  <si>
    <t>066010</t>
  </si>
  <si>
    <t>Közvilágítás</t>
  </si>
  <si>
    <t>064010</t>
  </si>
  <si>
    <t>LAKÁS- ÉS KÖZMŰELLÁTÁS</t>
  </si>
  <si>
    <t>06.</t>
  </si>
  <si>
    <t>05. Összesen</t>
  </si>
  <si>
    <t>Nem veszélyes hulladék begyűjtése,száll.</t>
  </si>
  <si>
    <t>051030</t>
  </si>
  <si>
    <t>KÖRNYEZETVÉDELEM</t>
  </si>
  <si>
    <t>05.</t>
  </si>
  <si>
    <t>04. Összesen</t>
  </si>
  <si>
    <t>Közutak, hidak,alagutak üzemelt., fennt.</t>
  </si>
  <si>
    <t>045160</t>
  </si>
  <si>
    <t>Közfoglalkoztatási mintaprogram</t>
  </si>
  <si>
    <t>041237</t>
  </si>
  <si>
    <t>Hosszabb időtartamú közfoglalkoztatás</t>
  </si>
  <si>
    <t>041233</t>
  </si>
  <si>
    <t>GAZDASÁGI ÜGYEK</t>
  </si>
  <si>
    <t>04.</t>
  </si>
  <si>
    <t>01. Összesen</t>
  </si>
  <si>
    <t>Támogatási célú finanszírozási müveletek</t>
  </si>
  <si>
    <t>018030</t>
  </si>
  <si>
    <t>Kiegészítés beszámítás után</t>
  </si>
  <si>
    <t>09111</t>
  </si>
  <si>
    <t>Egyéb önk.feladatok tám.</t>
  </si>
  <si>
    <t>Lakott külterület</t>
  </si>
  <si>
    <t>Önkorm.elszám.a központi költségvetéssel</t>
  </si>
  <si>
    <t>018010</t>
  </si>
  <si>
    <t>Önkormányzati vagyonnal v. gazdálkodás</t>
  </si>
  <si>
    <t>013350</t>
  </si>
  <si>
    <t>Köztemető fenntartás és működtetés</t>
  </si>
  <si>
    <t>013320</t>
  </si>
  <si>
    <t>Önkorm.és önk.hiv.jogalkotó és ált.igazg.tev.</t>
  </si>
  <si>
    <t>011130</t>
  </si>
  <si>
    <t>ÁLTALÁNOS KÖZSZOLGÁLTATÁSOK</t>
  </si>
  <si>
    <t>01.</t>
  </si>
  <si>
    <t>A. ÖNKORMÁNYZAT</t>
  </si>
  <si>
    <t>I. Mód</t>
  </si>
  <si>
    <t>E.ei.</t>
  </si>
  <si>
    <t>Egyéb felhalm.c. átvett pénzeszköz        B75</t>
  </si>
  <si>
    <t>Felhalm.célú kölcsön visszatérülés      B74</t>
  </si>
  <si>
    <t>Egyéb műk.c. átvett pénzeszköz    B65</t>
  </si>
  <si>
    <t>Műk.célú kölcsön visszatérülés    B64</t>
  </si>
  <si>
    <t>Egyéb műk. célú támogatás        B16</t>
  </si>
  <si>
    <t>Önkormányz. működési tám.          B11</t>
  </si>
  <si>
    <t>Intézmény finansz.    B816</t>
  </si>
  <si>
    <t>Maradvány igénybevét.    B813</t>
  </si>
  <si>
    <t>Felhalmozási célú átvett pénzeszköz                     B7</t>
  </si>
  <si>
    <t xml:space="preserve"> Működési célú  átvett pénzeszköz               B6</t>
  </si>
  <si>
    <t>Felhalmozási bevételek      B5</t>
  </si>
  <si>
    <t>Működési bevételek     B4</t>
  </si>
  <si>
    <t>Közhatalmi bevételek     B3</t>
  </si>
  <si>
    <t>Felhalmozási célú támogatatások áht-n belülről         B2</t>
  </si>
  <si>
    <t>Működési célú támogatások     áht.-n belülről                                B1</t>
  </si>
  <si>
    <t>Szak- feladat száma</t>
  </si>
  <si>
    <t>Kormányzati funkció száma</t>
  </si>
  <si>
    <t>Sor- szám</t>
  </si>
  <si>
    <t xml:space="preserve">MINDÖSSZESEN </t>
  </si>
  <si>
    <t>ÓVODA ÖSSZESEN</t>
  </si>
  <si>
    <t>Munkahelyi étkeztetés köznev.intézményben</t>
  </si>
  <si>
    <t>Önkorm.funkcióra nem sorolható kiadásai</t>
  </si>
  <si>
    <t>Óvodai nevelés,ellátás szakmai feladatai</t>
  </si>
  <si>
    <t>091110</t>
  </si>
  <si>
    <t>ÓVODA</t>
  </si>
  <si>
    <t xml:space="preserve">ÖNKORMÁNYZAT ÖSSZESEN </t>
  </si>
  <si>
    <t>Fejezeti és általános tartalékok elszámolása</t>
  </si>
  <si>
    <t>900070</t>
  </si>
  <si>
    <t>Egyéb szoc.pénzbeli és temészetbni ellátások,támog.</t>
  </si>
  <si>
    <t>Házi segítségnyújtás</t>
  </si>
  <si>
    <t>107052</t>
  </si>
  <si>
    <t>Szociális étkezés</t>
  </si>
  <si>
    <t>lakásfenntartással, lakhatással kapcs összefogl.ellát.</t>
  </si>
  <si>
    <t>106020</t>
  </si>
  <si>
    <t>Foglalkoztatással kapcs. ell.</t>
  </si>
  <si>
    <t>105010</t>
  </si>
  <si>
    <t>gyermekvédelmi pénzb.és termb.ellátások</t>
  </si>
  <si>
    <t>104051</t>
  </si>
  <si>
    <t>Gyermekjóléti szolgáltatások</t>
  </si>
  <si>
    <t>104042</t>
  </si>
  <si>
    <t>Betegséggel kapcsolatos pénzb.ellátások, tám.</t>
  </si>
  <si>
    <t>101150</t>
  </si>
  <si>
    <t>SZOCIÁLIS BIZTONSÁG</t>
  </si>
  <si>
    <t>Fogorvosi alapellátás</t>
  </si>
  <si>
    <t>072311</t>
  </si>
  <si>
    <t>Vizellátással kapcs.közmű építése,fennt.</t>
  </si>
  <si>
    <t>063080</t>
  </si>
  <si>
    <t>Szennyvízcsatorna építése,fenntartása</t>
  </si>
  <si>
    <t>052080</t>
  </si>
  <si>
    <t>Ár-és belvízvédelemmel összefüggő tev.</t>
  </si>
  <si>
    <t>047410</t>
  </si>
  <si>
    <t xml:space="preserve"> </t>
  </si>
  <si>
    <t>Közutak, hidak,alagutak üzemelt., fennt.üzemeltetése</t>
  </si>
  <si>
    <t>Önkormnyzati vagyonnal való gazdálkodás</t>
  </si>
  <si>
    <t>Köztemető fenntartás-és üzemeltetés</t>
  </si>
  <si>
    <t>Államháztartás igazgatása, ellenőrzése</t>
  </si>
  <si>
    <t>011210</t>
  </si>
  <si>
    <r>
      <t>Önkorm.és önk.hiv.jogalkotó és ált.igazg.tev.</t>
    </r>
    <r>
      <rPr>
        <b/>
        <sz val="12"/>
        <rFont val="Arial CE"/>
        <family val="0"/>
      </rPr>
      <t xml:space="preserve"> (ÖV)</t>
    </r>
  </si>
  <si>
    <t>Eredeti</t>
  </si>
  <si>
    <t>FC.tám.ÁHK           K89</t>
  </si>
  <si>
    <t>Lakástámog. K87</t>
  </si>
  <si>
    <t>FC.kölcs.ÁHK       K86</t>
  </si>
  <si>
    <t>FC.tám.ÁHB           K84</t>
  </si>
  <si>
    <t>Tartalékok           K513</t>
  </si>
  <si>
    <t>MC.tám.ÁHK           K512</t>
  </si>
  <si>
    <t>MC.kölcs.ÁHK       K508</t>
  </si>
  <si>
    <t>MC.tám.ÁHB           K506</t>
  </si>
  <si>
    <t>Elvonások  K502</t>
  </si>
  <si>
    <t>Kötel</t>
  </si>
  <si>
    <t xml:space="preserve">Kiadások összesen  </t>
  </si>
  <si>
    <t>Irányító szervi támogatás      K915</t>
  </si>
  <si>
    <t>Finanszírozási műveletek</t>
  </si>
  <si>
    <t>Egyéb felhalmozási  célú kiadások                                         K8</t>
  </si>
  <si>
    <t>Felújítások                    K7</t>
  </si>
  <si>
    <t>Beruházások             K6</t>
  </si>
  <si>
    <t>Egyéb működési célú kiadások                 K5</t>
  </si>
  <si>
    <t>Ellátottak pénzbeli juttatásai   K4</t>
  </si>
  <si>
    <t>Dologi kiadás       K3</t>
  </si>
  <si>
    <t>Munka-adókat terhelő járulékok              K2</t>
  </si>
  <si>
    <t>Személyi juttatás                  K1</t>
  </si>
  <si>
    <t>Lét-szám fő</t>
  </si>
  <si>
    <t>Önk.  váll.</t>
  </si>
  <si>
    <t>Kormány-   zati funkció száma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</si>
</sst>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"/>
    <numFmt numFmtId="167" formatCode="#,##0.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-* #,##0.000\ _F_t_-;\-* #,##0.000\ _F_t_-;_-* &quot;-&quot;??\ _F_t_-;_-@_-"/>
    <numFmt numFmtId="174" formatCode="_-* #,##0.0000\ _F_t_-;\-* #,##0.0000\ _F_t_-;_-* &quot;-&quot;??\ _F_t_-;_-@_-"/>
    <numFmt numFmtId="175" formatCode="_-* #,##0.00000\ _F_t_-;\-* #,##0.00000\ _F_t_-;_-* &quot;-&quot;??\ _F_t_-;_-@_-"/>
    <numFmt numFmtId="176" formatCode="_-* #,##0.0\ _F_t_-;\-* #,##0.0\ _F_t_-;_-* &quot;-&quot;??\ _F_t_-;_-@_-"/>
    <numFmt numFmtId="177" formatCode="_-* #,##0.000000\ _F_t_-;\-* #,##0.000000\ _F_t_-;_-* &quot;-&quot;??\ _F_t_-;_-@_-"/>
    <numFmt numFmtId="178" formatCode="[$-40E]yyyy\.\ mmmm\ d\."/>
    <numFmt numFmtId="179" formatCode="&quot;H-&quot;0000"/>
    <numFmt numFmtId="180" formatCode="_-* #,##0.0\ &quot;Ft&quot;_-;\-* #,##0.0\ &quot;Ft&quot;_-;_-* &quot;-&quot;??\ &quot;Ft&quot;_-;_-@_-"/>
    <numFmt numFmtId="181" formatCode="_-* #,##0\ &quot;Ft&quot;_-;\-* #,##0\ &quot;Ft&quot;_-;_-* &quot;-&quot;??\ &quot;Ft&quot;_-;_-@_-"/>
  </numFmts>
  <fonts count="83">
    <font>
      <sz val="10"/>
      <name val="Arial CE"/>
      <family val="0"/>
    </font>
    <font>
      <b/>
      <sz val="12"/>
      <name val="Arial CE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sz val="12"/>
      <name val="Garamond"/>
      <family val="1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8"/>
      <name val="Arial"/>
      <family val="2"/>
    </font>
    <font>
      <b/>
      <sz val="10"/>
      <name val="Arial CE"/>
      <family val="0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name val="Arial CE"/>
      <family val="0"/>
    </font>
    <font>
      <sz val="8"/>
      <name val="Arial CE"/>
      <family val="0"/>
    </font>
    <font>
      <sz val="9"/>
      <name val="Arial"/>
      <family val="2"/>
    </font>
    <font>
      <sz val="10"/>
      <color indexed="48"/>
      <name val="Arial CE"/>
      <family val="0"/>
    </font>
    <font>
      <i/>
      <sz val="10"/>
      <name val="Arial CE"/>
      <family val="2"/>
    </font>
    <font>
      <sz val="11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 CE"/>
      <family val="2"/>
    </font>
    <font>
      <b/>
      <sz val="12"/>
      <color indexed="8"/>
      <name val="Arial CE"/>
      <family val="0"/>
    </font>
    <font>
      <sz val="12"/>
      <name val="Arial CE"/>
      <family val="0"/>
    </font>
    <font>
      <b/>
      <i/>
      <sz val="12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i/>
      <sz val="14"/>
      <name val="Arial CE"/>
      <family val="0"/>
    </font>
    <font>
      <b/>
      <u val="single"/>
      <sz val="12"/>
      <name val="Arial CE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2"/>
      <color indexed="10"/>
      <name val="Arial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sz val="12"/>
      <color rgb="FFFF000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14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6" fillId="25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0" fillId="27" borderId="7" applyNumberFormat="0" applyFont="0" applyAlignment="0" applyProtection="0"/>
    <xf numFmtId="0" fontId="74" fillId="28" borderId="0" applyNumberFormat="0" applyBorder="0" applyAlignment="0" applyProtection="0"/>
    <xf numFmtId="0" fontId="75" fillId="29" borderId="8" applyNumberFormat="0" applyAlignment="0" applyProtection="0"/>
    <xf numFmtId="0" fontId="2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8" fillId="30" borderId="0" applyNumberFormat="0" applyBorder="0" applyAlignment="0" applyProtection="0"/>
    <xf numFmtId="0" fontId="79" fillId="31" borderId="0" applyNumberFormat="0" applyBorder="0" applyAlignment="0" applyProtection="0"/>
    <xf numFmtId="0" fontId="80" fillId="29" borderId="1" applyNumberFormat="0" applyAlignment="0" applyProtection="0"/>
    <xf numFmtId="9" fontId="0" fillId="0" borderId="0" applyFont="0" applyFill="0" applyBorder="0" applyAlignment="0" applyProtection="0"/>
  </cellStyleXfs>
  <cellXfs count="669">
    <xf numFmtId="0" fontId="0" fillId="0" borderId="0" xfId="0" applyAlignment="1">
      <alignment/>
    </xf>
    <xf numFmtId="0" fontId="2" fillId="0" borderId="0" xfId="68">
      <alignment/>
      <protection/>
    </xf>
    <xf numFmtId="0" fontId="4" fillId="0" borderId="10" xfId="68" applyFont="1" applyBorder="1">
      <alignment/>
      <protection/>
    </xf>
    <xf numFmtId="0" fontId="2" fillId="0" borderId="10" xfId="68" applyBorder="1">
      <alignment/>
      <protection/>
    </xf>
    <xf numFmtId="0" fontId="4" fillId="0" borderId="11" xfId="68" applyFont="1" applyBorder="1">
      <alignment/>
      <protection/>
    </xf>
    <xf numFmtId="0" fontId="2" fillId="0" borderId="11" xfId="68" applyBorder="1">
      <alignment/>
      <protection/>
    </xf>
    <xf numFmtId="0" fontId="2" fillId="0" borderId="10" xfId="68" applyFont="1" applyBorder="1">
      <alignment/>
      <protection/>
    </xf>
    <xf numFmtId="0" fontId="4" fillId="0" borderId="11" xfId="68" applyFont="1" applyFill="1" applyBorder="1" applyAlignment="1">
      <alignment horizontal="right"/>
      <protection/>
    </xf>
    <xf numFmtId="0" fontId="2" fillId="0" borderId="0" xfId="68" applyFill="1">
      <alignment/>
      <protection/>
    </xf>
    <xf numFmtId="0" fontId="2" fillId="0" borderId="0" xfId="59" applyFont="1">
      <alignment/>
      <protection/>
    </xf>
    <xf numFmtId="0" fontId="5" fillId="0" borderId="0" xfId="63" applyFont="1">
      <alignment/>
      <protection/>
    </xf>
    <xf numFmtId="0" fontId="5" fillId="0" borderId="0" xfId="63">
      <alignment/>
      <protection/>
    </xf>
    <xf numFmtId="0" fontId="5" fillId="0" borderId="0" xfId="63" applyAlignment="1">
      <alignment horizontal="right"/>
      <protection/>
    </xf>
    <xf numFmtId="0" fontId="4" fillId="0" borderId="10" xfId="63" applyFont="1" applyBorder="1">
      <alignment/>
      <protection/>
    </xf>
    <xf numFmtId="0" fontId="9" fillId="0" borderId="0" xfId="65" applyFont="1">
      <alignment/>
      <protection/>
    </xf>
    <xf numFmtId="0" fontId="5" fillId="0" borderId="0" xfId="65">
      <alignment/>
      <protection/>
    </xf>
    <xf numFmtId="0" fontId="10" fillId="0" borderId="0" xfId="65" applyFont="1" applyAlignment="1">
      <alignment horizontal="center"/>
      <protection/>
    </xf>
    <xf numFmtId="0" fontId="5" fillId="0" borderId="0" xfId="64">
      <alignment/>
      <protection/>
    </xf>
    <xf numFmtId="0" fontId="13" fillId="0" borderId="10" xfId="64" applyFont="1" applyBorder="1">
      <alignment/>
      <protection/>
    </xf>
    <xf numFmtId="0" fontId="14" fillId="0" borderId="10" xfId="64" applyFont="1" applyBorder="1">
      <alignment/>
      <protection/>
    </xf>
    <xf numFmtId="0" fontId="5" fillId="0" borderId="0" xfId="62">
      <alignment/>
      <protection/>
    </xf>
    <xf numFmtId="0" fontId="7" fillId="0" borderId="10" xfId="62" applyFont="1" applyBorder="1" applyAlignment="1">
      <alignment horizontal="center"/>
      <protection/>
    </xf>
    <xf numFmtId="3" fontId="8" fillId="0" borderId="10" xfId="62" applyNumberFormat="1" applyFont="1" applyBorder="1" applyAlignment="1">
      <alignment horizontal="right"/>
      <protection/>
    </xf>
    <xf numFmtId="3" fontId="7" fillId="0" borderId="10" xfId="62" applyNumberFormat="1" applyFont="1" applyBorder="1" applyAlignment="1">
      <alignment horizontal="right"/>
      <protection/>
    </xf>
    <xf numFmtId="49" fontId="7" fillId="0" borderId="10" xfId="62" applyNumberFormat="1" applyFont="1" applyBorder="1" applyAlignment="1">
      <alignment horizontal="center"/>
      <protection/>
    </xf>
    <xf numFmtId="0" fontId="7" fillId="0" borderId="0" xfId="62" applyFont="1">
      <alignment/>
      <protection/>
    </xf>
    <xf numFmtId="49" fontId="8" fillId="0" borderId="10" xfId="62" applyNumberFormat="1" applyFont="1" applyBorder="1" applyAlignment="1">
      <alignment horizontal="center"/>
      <protection/>
    </xf>
    <xf numFmtId="49" fontId="8" fillId="0" borderId="10" xfId="62" applyNumberFormat="1" applyFont="1" applyBorder="1" applyAlignment="1">
      <alignment horizontal="center" vertical="center"/>
      <protection/>
    </xf>
    <xf numFmtId="0" fontId="8" fillId="0" borderId="10" xfId="62" applyFont="1" applyBorder="1" applyAlignment="1">
      <alignment horizontal="center" vertical="center" wrapText="1"/>
      <protection/>
    </xf>
    <xf numFmtId="0" fontId="4" fillId="0" borderId="0" xfId="68" applyFont="1" applyBorder="1">
      <alignment/>
      <protection/>
    </xf>
    <xf numFmtId="0" fontId="5" fillId="0" borderId="0" xfId="57">
      <alignment/>
      <protection/>
    </xf>
    <xf numFmtId="0" fontId="6" fillId="32" borderId="10" xfId="57" applyFont="1" applyFill="1" applyBorder="1" applyAlignment="1">
      <alignment horizontal="center"/>
      <protection/>
    </xf>
    <xf numFmtId="0" fontId="5" fillId="0" borderId="10" xfId="57" applyFont="1" applyBorder="1">
      <alignment/>
      <protection/>
    </xf>
    <xf numFmtId="0" fontId="5" fillId="0" borderId="0" xfId="66">
      <alignment/>
      <protection/>
    </xf>
    <xf numFmtId="0" fontId="5" fillId="0" borderId="0" xfId="58">
      <alignment/>
      <protection/>
    </xf>
    <xf numFmtId="0" fontId="6" fillId="32" borderId="10" xfId="58" applyFont="1" applyFill="1" applyBorder="1" applyAlignment="1">
      <alignment horizontal="center" vertical="center" wrapText="1"/>
      <protection/>
    </xf>
    <xf numFmtId="0" fontId="7" fillId="0" borderId="10" xfId="58" applyFont="1" applyBorder="1">
      <alignment/>
      <protection/>
    </xf>
    <xf numFmtId="0" fontId="5" fillId="0" borderId="10" xfId="58" applyFont="1" applyBorder="1">
      <alignment/>
      <protection/>
    </xf>
    <xf numFmtId="0" fontId="5" fillId="0" borderId="10" xfId="58" applyFont="1" applyBorder="1" applyAlignment="1">
      <alignment horizontal="center"/>
      <protection/>
    </xf>
    <xf numFmtId="3" fontId="17" fillId="0" borderId="10" xfId="62" applyNumberFormat="1" applyFont="1" applyBorder="1" applyAlignment="1">
      <alignment horizontal="right"/>
      <protection/>
    </xf>
    <xf numFmtId="0" fontId="5" fillId="0" borderId="0" xfId="66" applyBorder="1" applyAlignment="1">
      <alignment horizontal="right"/>
      <protection/>
    </xf>
    <xf numFmtId="0" fontId="5" fillId="0" borderId="10" xfId="57" applyFont="1" applyBorder="1" applyAlignment="1">
      <alignment horizontal="center"/>
      <protection/>
    </xf>
    <xf numFmtId="0" fontId="2" fillId="0" borderId="10" xfId="66" applyFont="1" applyBorder="1" applyAlignment="1">
      <alignment horizontal="center"/>
      <protection/>
    </xf>
    <xf numFmtId="0" fontId="6" fillId="32" borderId="10" xfId="66" applyFont="1" applyFill="1" applyBorder="1" applyAlignment="1">
      <alignment horizontal="center"/>
      <protection/>
    </xf>
    <xf numFmtId="0" fontId="2" fillId="0" borderId="10" xfId="63" applyFont="1" applyBorder="1" applyAlignment="1">
      <alignment horizontal="center"/>
      <protection/>
    </xf>
    <xf numFmtId="0" fontId="3" fillId="0" borderId="10" xfId="57" applyFont="1" applyBorder="1" applyAlignment="1">
      <alignment horizontal="center" vertical="distributed"/>
      <protection/>
    </xf>
    <xf numFmtId="0" fontId="5" fillId="0" borderId="10" xfId="57" applyFont="1" applyBorder="1" applyAlignment="1">
      <alignment horizontal="center" vertical="distributed"/>
      <protection/>
    </xf>
    <xf numFmtId="0" fontId="5" fillId="0" borderId="10" xfId="57" applyBorder="1" applyAlignment="1">
      <alignment vertical="distributed"/>
      <protection/>
    </xf>
    <xf numFmtId="0" fontId="14" fillId="0" borderId="11" xfId="64" applyFont="1" applyBorder="1">
      <alignment/>
      <protection/>
    </xf>
    <xf numFmtId="9" fontId="5" fillId="0" borderId="10" xfId="57" applyNumberFormat="1" applyBorder="1" applyAlignment="1">
      <alignment horizontal="center" vertical="distributed"/>
      <protection/>
    </xf>
    <xf numFmtId="0" fontId="5" fillId="0" borderId="0" xfId="57" applyAlignment="1">
      <alignment horizontal="right"/>
      <protection/>
    </xf>
    <xf numFmtId="0" fontId="16" fillId="0" borderId="10" xfId="63" applyFont="1" applyBorder="1" applyAlignment="1">
      <alignment horizontal="center" vertical="distributed"/>
      <protection/>
    </xf>
    <xf numFmtId="3" fontId="2" fillId="0" borderId="10" xfId="63" applyNumberFormat="1" applyFont="1" applyBorder="1" applyAlignment="1">
      <alignment vertical="distributed"/>
      <protection/>
    </xf>
    <xf numFmtId="3" fontId="4" fillId="0" borderId="10" xfId="63" applyNumberFormat="1" applyFont="1" applyBorder="1" applyAlignment="1">
      <alignment vertical="distributed"/>
      <protection/>
    </xf>
    <xf numFmtId="0" fontId="6" fillId="0" borderId="10" xfId="57" applyFont="1" applyBorder="1">
      <alignment/>
      <protection/>
    </xf>
    <xf numFmtId="0" fontId="21" fillId="0" borderId="10" xfId="57" applyFont="1" applyBorder="1" applyAlignment="1">
      <alignment horizontal="center" vertical="distributed"/>
      <protection/>
    </xf>
    <xf numFmtId="0" fontId="6" fillId="0" borderId="10" xfId="57" applyFont="1" applyBorder="1" applyAlignment="1">
      <alignment horizontal="center" vertical="distributed"/>
      <protection/>
    </xf>
    <xf numFmtId="0" fontId="6" fillId="0" borderId="10" xfId="57" applyFont="1" applyBorder="1" applyAlignment="1">
      <alignment vertical="distributed"/>
      <protection/>
    </xf>
    <xf numFmtId="9" fontId="6" fillId="0" borderId="10" xfId="57" applyNumberFormat="1" applyFont="1" applyBorder="1" applyAlignment="1">
      <alignment horizontal="center" vertical="distributed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/>
      <protection/>
    </xf>
    <xf numFmtId="3" fontId="13" fillId="0" borderId="10" xfId="64" applyNumberFormat="1" applyFont="1" applyBorder="1">
      <alignment/>
      <protection/>
    </xf>
    <xf numFmtId="3" fontId="2" fillId="0" borderId="10" xfId="68" applyNumberFormat="1" applyBorder="1">
      <alignment/>
      <protection/>
    </xf>
    <xf numFmtId="3" fontId="4" fillId="0" borderId="10" xfId="68" applyNumberFormat="1" applyFont="1" applyBorder="1">
      <alignment/>
      <protection/>
    </xf>
    <xf numFmtId="0" fontId="7" fillId="0" borderId="10" xfId="62" applyFont="1" applyBorder="1" applyAlignment="1">
      <alignment horizontal="left"/>
      <protection/>
    </xf>
    <xf numFmtId="0" fontId="7" fillId="0" borderId="12" xfId="62" applyFont="1" applyBorder="1" applyAlignment="1">
      <alignment horizontal="left"/>
      <protection/>
    </xf>
    <xf numFmtId="0" fontId="8" fillId="0" borderId="10" xfId="62" applyFont="1" applyBorder="1" applyAlignment="1">
      <alignment horizontal="left"/>
      <protection/>
    </xf>
    <xf numFmtId="0" fontId="8" fillId="0" borderId="12" xfId="62" applyFont="1" applyBorder="1" applyAlignment="1">
      <alignment horizontal="left"/>
      <protection/>
    </xf>
    <xf numFmtId="0" fontId="0" fillId="0" borderId="10" xfId="0" applyBorder="1" applyAlignment="1">
      <alignment/>
    </xf>
    <xf numFmtId="0" fontId="17" fillId="0" borderId="10" xfId="62" applyFont="1" applyBorder="1" applyAlignment="1">
      <alignment horizontal="left"/>
      <protection/>
    </xf>
    <xf numFmtId="0" fontId="8" fillId="0" borderId="10" xfId="62" applyFont="1" applyFill="1" applyBorder="1" applyAlignment="1">
      <alignment horizontal="center" vertical="center" wrapText="1"/>
      <protection/>
    </xf>
    <xf numFmtId="0" fontId="8" fillId="0" borderId="10" xfId="62" applyFont="1" applyFill="1" applyBorder="1" applyAlignment="1">
      <alignment horizontal="left" vertical="center"/>
      <protection/>
    </xf>
    <xf numFmtId="0" fontId="8" fillId="0" borderId="12" xfId="59" applyFont="1" applyBorder="1" applyAlignment="1">
      <alignment horizontal="left"/>
      <protection/>
    </xf>
    <xf numFmtId="0" fontId="0" fillId="32" borderId="10" xfId="0" applyFill="1" applyBorder="1" applyAlignment="1">
      <alignment/>
    </xf>
    <xf numFmtId="3" fontId="2" fillId="0" borderId="10" xfId="66" applyNumberFormat="1" applyFont="1" applyBorder="1">
      <alignment/>
      <protection/>
    </xf>
    <xf numFmtId="0" fontId="7" fillId="0" borderId="10" xfId="59" applyFont="1" applyBorder="1" applyAlignment="1">
      <alignment horizontal="left"/>
      <protection/>
    </xf>
    <xf numFmtId="0" fontId="8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horizontal="center"/>
      <protection/>
    </xf>
    <xf numFmtId="16" fontId="2" fillId="0" borderId="10" xfId="68" applyNumberFormat="1" applyFont="1" applyBorder="1">
      <alignment/>
      <protection/>
    </xf>
    <xf numFmtId="0" fontId="2" fillId="0" borderId="10" xfId="68" applyFont="1" applyBorder="1">
      <alignment/>
      <protection/>
    </xf>
    <xf numFmtId="16" fontId="2" fillId="0" borderId="10" xfId="68" applyNumberFormat="1" applyBorder="1">
      <alignment/>
      <protection/>
    </xf>
    <xf numFmtId="0" fontId="2" fillId="0" borderId="10" xfId="61" applyFont="1" applyBorder="1">
      <alignment/>
      <protection/>
    </xf>
    <xf numFmtId="3" fontId="2" fillId="0" borderId="10" xfId="61" applyNumberFormat="1" applyBorder="1">
      <alignment/>
      <protection/>
    </xf>
    <xf numFmtId="3" fontId="2" fillId="0" borderId="10" xfId="61" applyNumberFormat="1" applyFont="1" applyBorder="1">
      <alignment/>
      <protection/>
    </xf>
    <xf numFmtId="0" fontId="16" fillId="0" borderId="10" xfId="61" applyFont="1" applyBorder="1">
      <alignment/>
      <protection/>
    </xf>
    <xf numFmtId="3" fontId="16" fillId="0" borderId="10" xfId="61" applyNumberFormat="1" applyFont="1" applyBorder="1">
      <alignment/>
      <protection/>
    </xf>
    <xf numFmtId="0" fontId="5" fillId="0" borderId="10" xfId="57" applyFont="1" applyBorder="1" applyAlignment="1">
      <alignment horizontal="distributed" vertical="distributed"/>
      <protection/>
    </xf>
    <xf numFmtId="0" fontId="4" fillId="32" borderId="13" xfId="63" applyFont="1" applyFill="1" applyBorder="1" applyAlignment="1">
      <alignment horizontal="center" vertical="center" wrapText="1"/>
      <protection/>
    </xf>
    <xf numFmtId="0" fontId="4" fillId="32" borderId="11" xfId="63" applyFont="1" applyFill="1" applyBorder="1" applyAlignment="1">
      <alignment horizontal="center" vertical="center" wrapText="1"/>
      <protection/>
    </xf>
    <xf numFmtId="3" fontId="6" fillId="0" borderId="10" xfId="57" applyNumberFormat="1" applyFont="1" applyBorder="1" applyAlignment="1">
      <alignment vertical="distributed"/>
      <protection/>
    </xf>
    <xf numFmtId="3" fontId="5" fillId="0" borderId="10" xfId="57" applyNumberFormat="1" applyFont="1" applyBorder="1" applyAlignment="1">
      <alignment horizontal="right" vertical="distributed"/>
      <protection/>
    </xf>
    <xf numFmtId="3" fontId="11" fillId="0" borderId="10" xfId="64" applyNumberFormat="1" applyFont="1" applyBorder="1">
      <alignment/>
      <protection/>
    </xf>
    <xf numFmtId="3" fontId="16" fillId="0" borderId="10" xfId="68" applyNumberFormat="1" applyFont="1" applyBorder="1">
      <alignment/>
      <protection/>
    </xf>
    <xf numFmtId="0" fontId="14" fillId="0" borderId="10" xfId="64" applyFont="1" applyBorder="1" applyAlignment="1">
      <alignment horizontal="left"/>
      <protection/>
    </xf>
    <xf numFmtId="0" fontId="14" fillId="0" borderId="10" xfId="64" applyFont="1" applyBorder="1" applyAlignment="1">
      <alignment horizontal="center"/>
      <protection/>
    </xf>
    <xf numFmtId="3" fontId="4" fillId="0" borderId="10" xfId="66" applyNumberFormat="1" applyFont="1" applyBorder="1">
      <alignment/>
      <protection/>
    </xf>
    <xf numFmtId="0" fontId="9" fillId="32" borderId="10" xfId="64" applyFont="1" applyFill="1" applyBorder="1">
      <alignment/>
      <protection/>
    </xf>
    <xf numFmtId="0" fontId="5" fillId="0" borderId="10" xfId="61" applyFont="1" applyBorder="1" applyAlignment="1">
      <alignment vertical="distributed"/>
      <protection/>
    </xf>
    <xf numFmtId="0" fontId="6" fillId="0" borderId="10" xfId="61" applyFont="1" applyBorder="1" applyAlignment="1">
      <alignment vertical="distributed"/>
      <protection/>
    </xf>
    <xf numFmtId="0" fontId="10" fillId="32" borderId="10" xfId="64" applyFont="1" applyFill="1" applyBorder="1" applyAlignment="1">
      <alignment horizontal="left" vertical="distributed"/>
      <protection/>
    </xf>
    <xf numFmtId="0" fontId="9" fillId="0" borderId="10" xfId="64" applyFont="1" applyBorder="1" applyAlignment="1">
      <alignment horizontal="left" vertical="distributed"/>
      <protection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15" fillId="0" borderId="10" xfId="62" applyFont="1" applyBorder="1" applyAlignment="1">
      <alignment horizontal="left"/>
      <protection/>
    </xf>
    <xf numFmtId="0" fontId="13" fillId="0" borderId="10" xfId="64" applyFont="1" applyBorder="1">
      <alignment/>
      <protection/>
    </xf>
    <xf numFmtId="0" fontId="8" fillId="0" borderId="10" xfId="61" applyFont="1" applyBorder="1">
      <alignment/>
      <protection/>
    </xf>
    <xf numFmtId="0" fontId="12" fillId="0" borderId="10" xfId="64" applyFont="1" applyBorder="1" applyAlignment="1">
      <alignment horizontal="left"/>
      <protection/>
    </xf>
    <xf numFmtId="0" fontId="8" fillId="0" borderId="10" xfId="59" applyFont="1" applyBorder="1" applyAlignment="1">
      <alignment horizontal="left"/>
      <protection/>
    </xf>
    <xf numFmtId="0" fontId="7" fillId="0" borderId="10" xfId="59" applyFont="1" applyBorder="1" applyAlignment="1">
      <alignment horizontal="center" vertical="center"/>
      <protection/>
    </xf>
    <xf numFmtId="0" fontId="7" fillId="0" borderId="10" xfId="59" applyFont="1" applyBorder="1" applyAlignment="1">
      <alignment horizontal="center"/>
      <protection/>
    </xf>
    <xf numFmtId="3" fontId="4" fillId="0" borderId="10" xfId="61" applyNumberFormat="1" applyFont="1" applyBorder="1">
      <alignment/>
      <protection/>
    </xf>
    <xf numFmtId="3" fontId="12" fillId="32" borderId="10" xfId="64" applyNumberFormat="1" applyFont="1" applyFill="1" applyBorder="1" applyAlignment="1">
      <alignment vertical="distributed"/>
      <protection/>
    </xf>
    <xf numFmtId="0" fontId="25" fillId="0" borderId="10" xfId="63" applyFont="1" applyBorder="1" applyAlignment="1">
      <alignment vertical="distributed"/>
      <protection/>
    </xf>
    <xf numFmtId="16" fontId="4" fillId="0" borderId="11" xfId="68" applyNumberFormat="1" applyFont="1" applyBorder="1">
      <alignment/>
      <protection/>
    </xf>
    <xf numFmtId="0" fontId="2" fillId="0" borderId="0" xfId="68" applyBorder="1">
      <alignment/>
      <protection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3" fontId="8" fillId="0" borderId="10" xfId="60" applyNumberFormat="1" applyFont="1" applyFill="1" applyBorder="1">
      <alignment/>
      <protection/>
    </xf>
    <xf numFmtId="3" fontId="7" fillId="0" borderId="14" xfId="56" applyNumberFormat="1" applyFont="1" applyFill="1" applyBorder="1" applyAlignment="1">
      <alignment horizontal="center" vertical="center"/>
      <protection/>
    </xf>
    <xf numFmtId="4" fontId="7" fillId="0" borderId="14" xfId="56" applyNumberFormat="1" applyFont="1" applyFill="1" applyBorder="1" applyAlignment="1">
      <alignment vertical="center"/>
      <protection/>
    </xf>
    <xf numFmtId="3" fontId="7" fillId="0" borderId="15" xfId="56" applyNumberFormat="1" applyFont="1" applyFill="1" applyBorder="1" applyAlignment="1">
      <alignment vertical="center"/>
      <protection/>
    </xf>
    <xf numFmtId="3" fontId="7" fillId="0" borderId="14" xfId="56" applyNumberFormat="1" applyFont="1" applyFill="1" applyBorder="1" applyAlignment="1">
      <alignment vertical="center"/>
      <protection/>
    </xf>
    <xf numFmtId="3" fontId="8" fillId="0" borderId="14" xfId="56" applyNumberFormat="1" applyFont="1" applyFill="1" applyBorder="1" applyAlignment="1">
      <alignment vertical="center"/>
      <protection/>
    </xf>
    <xf numFmtId="3" fontId="8" fillId="0" borderId="15" xfId="56" applyNumberFormat="1" applyFont="1" applyFill="1" applyBorder="1" applyAlignment="1">
      <alignment vertical="center"/>
      <protection/>
    </xf>
    <xf numFmtId="3" fontId="7" fillId="0" borderId="10" xfId="60" applyNumberFormat="1" applyFont="1" applyFill="1" applyBorder="1">
      <alignment/>
      <protection/>
    </xf>
    <xf numFmtId="166" fontId="7" fillId="0" borderId="16" xfId="56" applyNumberFormat="1" applyFont="1" applyBorder="1" applyAlignment="1">
      <alignment vertical="center"/>
      <protection/>
    </xf>
    <xf numFmtId="3" fontId="7" fillId="0" borderId="16" xfId="56" applyNumberFormat="1" applyFont="1" applyFill="1" applyBorder="1" applyAlignment="1">
      <alignment vertical="center"/>
      <protection/>
    </xf>
    <xf numFmtId="3" fontId="7" fillId="0" borderId="17" xfId="60" applyNumberFormat="1" applyFont="1" applyFill="1" applyBorder="1">
      <alignment/>
      <protection/>
    </xf>
    <xf numFmtId="0" fontId="7" fillId="0" borderId="17" xfId="67" applyFont="1" applyBorder="1">
      <alignment/>
      <protection/>
    </xf>
    <xf numFmtId="4" fontId="7" fillId="0" borderId="17" xfId="60" applyNumberFormat="1" applyFont="1" applyFill="1" applyBorder="1">
      <alignment/>
      <protection/>
    </xf>
    <xf numFmtId="0" fontId="8" fillId="0" borderId="10" xfId="67" applyFont="1" applyBorder="1">
      <alignment/>
      <protection/>
    </xf>
    <xf numFmtId="3" fontId="8" fillId="0" borderId="10" xfId="56" applyNumberFormat="1" applyFont="1" applyFill="1" applyBorder="1" applyAlignment="1">
      <alignment vertical="center"/>
      <protection/>
    </xf>
    <xf numFmtId="3" fontId="7" fillId="0" borderId="10" xfId="56" applyNumberFormat="1" applyFont="1" applyFill="1" applyBorder="1" applyAlignment="1">
      <alignment vertical="center"/>
      <protection/>
    </xf>
    <xf numFmtId="0" fontId="10" fillId="0" borderId="10" xfId="64" applyFont="1" applyBorder="1" applyAlignment="1">
      <alignment horizontal="left" vertical="distributed"/>
      <protection/>
    </xf>
    <xf numFmtId="3" fontId="12" fillId="0" borderId="10" xfId="64" applyNumberFormat="1" applyFont="1" applyBorder="1">
      <alignment/>
      <protection/>
    </xf>
    <xf numFmtId="0" fontId="5" fillId="0" borderId="0" xfId="64" applyFont="1">
      <alignment/>
      <protection/>
    </xf>
    <xf numFmtId="0" fontId="8" fillId="0" borderId="10" xfId="62" applyFont="1" applyBorder="1">
      <alignment/>
      <protection/>
    </xf>
    <xf numFmtId="0" fontId="8" fillId="0" borderId="10" xfId="62" applyFont="1" applyBorder="1" applyAlignment="1">
      <alignment horizontal="center"/>
      <protection/>
    </xf>
    <xf numFmtId="3" fontId="2" fillId="33" borderId="10" xfId="68" applyNumberFormat="1" applyFill="1" applyBorder="1">
      <alignment/>
      <protection/>
    </xf>
    <xf numFmtId="3" fontId="2" fillId="33" borderId="10" xfId="61" applyNumberFormat="1" applyFont="1" applyFill="1" applyBorder="1">
      <alignment/>
      <protection/>
    </xf>
    <xf numFmtId="0" fontId="4" fillId="33" borderId="17" xfId="68" applyFont="1" applyFill="1" applyBorder="1">
      <alignment/>
      <protection/>
    </xf>
    <xf numFmtId="0" fontId="4" fillId="33" borderId="17" xfId="68" applyFont="1" applyFill="1" applyBorder="1" applyAlignment="1">
      <alignment horizontal="center"/>
      <protection/>
    </xf>
    <xf numFmtId="0" fontId="4" fillId="33" borderId="11" xfId="68" applyFont="1" applyFill="1" applyBorder="1">
      <alignment/>
      <protection/>
    </xf>
    <xf numFmtId="0" fontId="4" fillId="33" borderId="11" xfId="68" applyFont="1" applyFill="1" applyBorder="1" applyAlignment="1">
      <alignment horizontal="center"/>
      <protection/>
    </xf>
    <xf numFmtId="3" fontId="4" fillId="0" borderId="0" xfId="68" applyNumberFormat="1" applyFont="1" applyBorder="1">
      <alignment/>
      <protection/>
    </xf>
    <xf numFmtId="0" fontId="3" fillId="0" borderId="0" xfId="62" applyFont="1" applyBorder="1" applyAlignment="1">
      <alignment horizontal="right"/>
      <protection/>
    </xf>
    <xf numFmtId="0" fontId="7" fillId="0" borderId="12" xfId="62" applyFont="1" applyBorder="1">
      <alignment/>
      <protection/>
    </xf>
    <xf numFmtId="49" fontId="7" fillId="32" borderId="10" xfId="62" applyNumberFormat="1" applyFont="1" applyFill="1" applyBorder="1" applyAlignment="1">
      <alignment horizontal="center"/>
      <protection/>
    </xf>
    <xf numFmtId="0" fontId="8" fillId="32" borderId="10" xfId="62" applyFont="1" applyFill="1" applyBorder="1" applyAlignment="1">
      <alignment horizontal="left"/>
      <protection/>
    </xf>
    <xf numFmtId="3" fontId="8" fillId="32" borderId="10" xfId="62" applyNumberFormat="1" applyFont="1" applyFill="1" applyBorder="1" applyAlignment="1">
      <alignment horizontal="right"/>
      <protection/>
    </xf>
    <xf numFmtId="0" fontId="7" fillId="32" borderId="10" xfId="62" applyFont="1" applyFill="1" applyBorder="1" applyAlignment="1">
      <alignment horizontal="center"/>
      <protection/>
    </xf>
    <xf numFmtId="0" fontId="8" fillId="32" borderId="10" xfId="62" applyFont="1" applyFill="1" applyBorder="1">
      <alignment/>
      <protection/>
    </xf>
    <xf numFmtId="0" fontId="8" fillId="32" borderId="12" xfId="62" applyFont="1" applyFill="1" applyBorder="1" applyAlignment="1">
      <alignment horizontal="left"/>
      <protection/>
    </xf>
    <xf numFmtId="49" fontId="8" fillId="32" borderId="10" xfId="62" applyNumberFormat="1" applyFont="1" applyFill="1" applyBorder="1" applyAlignment="1">
      <alignment horizontal="center"/>
      <protection/>
    </xf>
    <xf numFmtId="49" fontId="7" fillId="32" borderId="11" xfId="62" applyNumberFormat="1" applyFont="1" applyFill="1" applyBorder="1" applyAlignment="1">
      <alignment horizontal="center" vertical="center"/>
      <protection/>
    </xf>
    <xf numFmtId="49" fontId="8" fillId="32" borderId="11" xfId="62" applyNumberFormat="1" applyFont="1" applyFill="1" applyBorder="1" applyAlignment="1">
      <alignment horizontal="distributed" vertical="distributed"/>
      <protection/>
    </xf>
    <xf numFmtId="0" fontId="4" fillId="32" borderId="12" xfId="62" applyFont="1" applyFill="1" applyBorder="1" applyAlignment="1">
      <alignment horizontal="left"/>
      <protection/>
    </xf>
    <xf numFmtId="0" fontId="8" fillId="33" borderId="10" xfId="59" applyFont="1" applyFill="1" applyBorder="1" applyAlignment="1">
      <alignment horizontal="left" vertical="center"/>
      <protection/>
    </xf>
    <xf numFmtId="0" fontId="15" fillId="0" borderId="10" xfId="59" applyFont="1" applyBorder="1" applyAlignment="1">
      <alignment horizontal="left"/>
      <protection/>
    </xf>
    <xf numFmtId="0" fontId="15" fillId="0" borderId="12" xfId="59" applyFont="1" applyBorder="1" applyAlignment="1">
      <alignment horizontal="left"/>
      <protection/>
    </xf>
    <xf numFmtId="0" fontId="7" fillId="32" borderId="10" xfId="59" applyFont="1" applyFill="1" applyBorder="1" applyAlignment="1">
      <alignment horizontal="center" vertical="center"/>
      <protection/>
    </xf>
    <xf numFmtId="0" fontId="8" fillId="32" borderId="12" xfId="59" applyFont="1" applyFill="1" applyBorder="1" applyAlignment="1">
      <alignment horizontal="left"/>
      <protection/>
    </xf>
    <xf numFmtId="0" fontId="6" fillId="0" borderId="14" xfId="56" applyFont="1" applyBorder="1" applyAlignment="1">
      <alignment vertical="center"/>
      <protection/>
    </xf>
    <xf numFmtId="0" fontId="5" fillId="0" borderId="14" xfId="56" applyFont="1" applyBorder="1" applyAlignment="1">
      <alignment vertical="center"/>
      <protection/>
    </xf>
    <xf numFmtId="0" fontId="5" fillId="0" borderId="14" xfId="56" applyFont="1" applyBorder="1" applyAlignment="1">
      <alignment vertical="center" wrapText="1"/>
      <protection/>
    </xf>
    <xf numFmtId="0" fontId="5" fillId="0" borderId="16" xfId="56" applyFont="1" applyBorder="1" applyAlignment="1">
      <alignment vertical="center"/>
      <protection/>
    </xf>
    <xf numFmtId="0" fontId="5" fillId="0" borderId="18" xfId="56" applyFont="1" applyBorder="1" applyAlignment="1">
      <alignment vertical="center"/>
      <protection/>
    </xf>
    <xf numFmtId="0" fontId="6" fillId="0" borderId="10" xfId="56" applyFont="1" applyBorder="1" applyAlignment="1">
      <alignment vertical="center"/>
      <protection/>
    </xf>
    <xf numFmtId="0" fontId="5" fillId="0" borderId="10" xfId="56" applyFont="1" applyBorder="1" applyAlignment="1">
      <alignment vertical="center"/>
      <protection/>
    </xf>
    <xf numFmtId="0" fontId="7" fillId="0" borderId="0" xfId="0" applyFont="1" applyAlignment="1">
      <alignment wrapText="1"/>
    </xf>
    <xf numFmtId="0" fontId="6" fillId="32" borderId="10" xfId="60" applyFont="1" applyFill="1" applyBorder="1">
      <alignment/>
      <protection/>
    </xf>
    <xf numFmtId="0" fontId="8" fillId="32" borderId="11" xfId="60" applyFont="1" applyFill="1" applyBorder="1" applyAlignment="1">
      <alignment horizontal="center" vertical="center" wrapText="1"/>
      <protection/>
    </xf>
    <xf numFmtId="0" fontId="8" fillId="32" borderId="19" xfId="60" applyFont="1" applyFill="1" applyBorder="1" applyAlignment="1">
      <alignment horizontal="right" vertical="center" wrapText="1"/>
      <protection/>
    </xf>
    <xf numFmtId="0" fontId="8" fillId="32" borderId="20" xfId="60" applyFont="1" applyFill="1" applyBorder="1" applyAlignment="1">
      <alignment horizontal="center" vertical="center"/>
      <protection/>
    </xf>
    <xf numFmtId="0" fontId="8" fillId="32" borderId="21" xfId="60" applyFont="1" applyFill="1" applyBorder="1" applyAlignment="1">
      <alignment horizontal="right" vertical="center"/>
      <protection/>
    </xf>
    <xf numFmtId="0" fontId="8" fillId="32" borderId="22" xfId="60" applyFont="1" applyFill="1" applyBorder="1" applyAlignment="1">
      <alignment horizontal="center" vertical="center"/>
      <protection/>
    </xf>
    <xf numFmtId="0" fontId="8" fillId="32" borderId="23" xfId="60" applyFont="1" applyFill="1" applyBorder="1" applyAlignment="1">
      <alignment horizontal="center" vertical="center"/>
      <protection/>
    </xf>
    <xf numFmtId="0" fontId="16" fillId="0" borderId="11" xfId="68" applyFont="1" applyBorder="1">
      <alignment/>
      <protection/>
    </xf>
    <xf numFmtId="0" fontId="4" fillId="0" borderId="10" xfId="68" applyNumberFormat="1" applyFont="1" applyBorder="1">
      <alignment/>
      <protection/>
    </xf>
    <xf numFmtId="0" fontId="16" fillId="0" borderId="10" xfId="68" applyFont="1" applyBorder="1">
      <alignment/>
      <protection/>
    </xf>
    <xf numFmtId="3" fontId="27" fillId="0" borderId="10" xfId="64" applyNumberFormat="1" applyFont="1" applyBorder="1">
      <alignment/>
      <protection/>
    </xf>
    <xf numFmtId="0" fontId="13" fillId="32" borderId="10" xfId="64" applyFont="1" applyFill="1" applyBorder="1">
      <alignment/>
      <protection/>
    </xf>
    <xf numFmtId="0" fontId="16" fillId="32" borderId="10" xfId="61" applyFont="1" applyFill="1" applyBorder="1">
      <alignment/>
      <protection/>
    </xf>
    <xf numFmtId="3" fontId="16" fillId="32" borderId="10" xfId="61" applyNumberFormat="1" applyFont="1" applyFill="1" applyBorder="1">
      <alignment/>
      <protection/>
    </xf>
    <xf numFmtId="0" fontId="22" fillId="0" borderId="10" xfId="0" applyFont="1" applyBorder="1" applyAlignment="1">
      <alignment/>
    </xf>
    <xf numFmtId="16" fontId="17" fillId="0" borderId="10" xfId="62" applyNumberFormat="1" applyFont="1" applyBorder="1" applyAlignment="1">
      <alignment horizontal="left"/>
      <protection/>
    </xf>
    <xf numFmtId="0" fontId="15" fillId="0" borderId="10" xfId="62" applyFont="1" applyBorder="1" applyAlignment="1">
      <alignment horizontal="center" vertical="center" wrapText="1"/>
      <protection/>
    </xf>
    <xf numFmtId="3" fontId="7" fillId="0" borderId="10" xfId="62" applyNumberFormat="1" applyFont="1" applyBorder="1" applyAlignment="1">
      <alignment horizontal="right"/>
      <protection/>
    </xf>
    <xf numFmtId="0" fontId="7" fillId="0" borderId="10" xfId="62" applyFont="1" applyBorder="1" applyAlignment="1">
      <alignment horizontal="left"/>
      <protection/>
    </xf>
    <xf numFmtId="0" fontId="7" fillId="0" borderId="10" xfId="62" applyNumberFormat="1" applyFont="1" applyBorder="1" applyAlignment="1">
      <alignment horizontal="left"/>
      <protection/>
    </xf>
    <xf numFmtId="0" fontId="7" fillId="0" borderId="12" xfId="62" applyFont="1" applyBorder="1" applyAlignment="1">
      <alignment horizontal="left"/>
      <protection/>
    </xf>
    <xf numFmtId="16" fontId="7" fillId="0" borderId="10" xfId="62" applyNumberFormat="1" applyFont="1" applyBorder="1" applyAlignment="1">
      <alignment horizontal="left"/>
      <protection/>
    </xf>
    <xf numFmtId="0" fontId="8" fillId="0" borderId="10" xfId="62" applyNumberFormat="1" applyFont="1" applyBorder="1" applyAlignment="1">
      <alignment horizontal="left"/>
      <protection/>
    </xf>
    <xf numFmtId="0" fontId="11" fillId="0" borderId="24" xfId="65" applyFont="1" applyBorder="1" applyAlignment="1">
      <alignment horizontal="left"/>
      <protection/>
    </xf>
    <xf numFmtId="0" fontId="12" fillId="0" borderId="25" xfId="65" applyFont="1" applyBorder="1" applyAlignment="1">
      <alignment horizontal="center"/>
      <protection/>
    </xf>
    <xf numFmtId="0" fontId="12" fillId="0" borderId="20" xfId="65" applyFont="1" applyBorder="1" applyAlignment="1">
      <alignment horizontal="left"/>
      <protection/>
    </xf>
    <xf numFmtId="0" fontId="11" fillId="0" borderId="11" xfId="65" applyFont="1" applyBorder="1" applyAlignment="1">
      <alignment horizontal="center"/>
      <protection/>
    </xf>
    <xf numFmtId="2" fontId="7" fillId="0" borderId="10" xfId="62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0" fontId="29" fillId="32" borderId="10" xfId="0" applyFont="1" applyFill="1" applyBorder="1" applyAlignment="1">
      <alignment/>
    </xf>
    <xf numFmtId="0" fontId="22" fillId="32" borderId="10" xfId="0" applyFont="1" applyFill="1" applyBorder="1" applyAlignment="1">
      <alignment/>
    </xf>
    <xf numFmtId="0" fontId="5" fillId="0" borderId="10" xfId="56" applyFont="1" applyBorder="1" applyAlignment="1">
      <alignment vertical="center"/>
      <protection/>
    </xf>
    <xf numFmtId="0" fontId="7" fillId="33" borderId="0" xfId="0" applyFont="1" applyFill="1" applyAlignment="1">
      <alignment/>
    </xf>
    <xf numFmtId="49" fontId="7" fillId="0" borderId="10" xfId="62" applyNumberFormat="1" applyFont="1" applyBorder="1" applyAlignment="1">
      <alignment horizontal="center"/>
      <protection/>
    </xf>
    <xf numFmtId="3" fontId="2" fillId="0" borderId="10" xfId="68" applyNumberFormat="1" applyFont="1" applyBorder="1">
      <alignment/>
      <protection/>
    </xf>
    <xf numFmtId="3" fontId="6" fillId="0" borderId="10" xfId="57" applyNumberFormat="1" applyFont="1" applyBorder="1" applyAlignment="1">
      <alignment horizontal="right" vertical="distributed"/>
      <protection/>
    </xf>
    <xf numFmtId="9" fontId="5" fillId="0" borderId="10" xfId="57" applyNumberFormat="1" applyFont="1" applyBorder="1" applyAlignment="1">
      <alignment horizontal="center" vertical="distributed"/>
      <protection/>
    </xf>
    <xf numFmtId="0" fontId="29" fillId="32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3" fontId="8" fillId="32" borderId="10" xfId="60" applyNumberFormat="1" applyFont="1" applyFill="1" applyBorder="1">
      <alignment/>
      <protection/>
    </xf>
    <xf numFmtId="0" fontId="8" fillId="32" borderId="10" xfId="67" applyFont="1" applyFill="1" applyBorder="1">
      <alignment/>
      <protection/>
    </xf>
    <xf numFmtId="3" fontId="8" fillId="32" borderId="10" xfId="56" applyNumberFormat="1" applyFont="1" applyFill="1" applyBorder="1" applyAlignment="1">
      <alignment vertical="center"/>
      <protection/>
    </xf>
    <xf numFmtId="0" fontId="6" fillId="0" borderId="0" xfId="60" applyFont="1" applyFill="1" applyBorder="1">
      <alignment/>
      <protection/>
    </xf>
    <xf numFmtId="0" fontId="7" fillId="0" borderId="0" xfId="0" applyFont="1" applyBorder="1" applyAlignment="1">
      <alignment/>
    </xf>
    <xf numFmtId="0" fontId="2" fillId="0" borderId="0" xfId="63" applyFont="1">
      <alignment/>
      <protection/>
    </xf>
    <xf numFmtId="3" fontId="28" fillId="0" borderId="10" xfId="64" applyNumberFormat="1" applyFont="1" applyBorder="1">
      <alignment/>
      <protection/>
    </xf>
    <xf numFmtId="3" fontId="7" fillId="0" borderId="10" xfId="58" applyNumberFormat="1" applyFont="1" applyBorder="1">
      <alignment/>
      <protection/>
    </xf>
    <xf numFmtId="3" fontId="8" fillId="0" borderId="10" xfId="58" applyNumberFormat="1" applyFont="1" applyBorder="1">
      <alignment/>
      <protection/>
    </xf>
    <xf numFmtId="0" fontId="4" fillId="32" borderId="10" xfId="58" applyFont="1" applyFill="1" applyBorder="1" applyAlignment="1">
      <alignment horizontal="center" vertical="center"/>
      <protection/>
    </xf>
    <xf numFmtId="0" fontId="2" fillId="0" borderId="10" xfId="58" applyFont="1" applyBorder="1">
      <alignment/>
      <protection/>
    </xf>
    <xf numFmtId="3" fontId="4" fillId="0" borderId="10" xfId="58" applyNumberFormat="1" applyFont="1" applyBorder="1">
      <alignment/>
      <protection/>
    </xf>
    <xf numFmtId="0" fontId="2" fillId="0" borderId="0" xfId="58" applyFont="1">
      <alignment/>
      <protection/>
    </xf>
    <xf numFmtId="0" fontId="6" fillId="0" borderId="26" xfId="56" applyFont="1" applyBorder="1" applyAlignment="1">
      <alignment vertical="center"/>
      <protection/>
    </xf>
    <xf numFmtId="3" fontId="8" fillId="0" borderId="11" xfId="60" applyNumberFormat="1" applyFont="1" applyFill="1" applyBorder="1">
      <alignment/>
      <protection/>
    </xf>
    <xf numFmtId="0" fontId="5" fillId="0" borderId="14" xfId="56" applyFont="1" applyBorder="1" applyAlignment="1">
      <alignment vertical="center"/>
      <protection/>
    </xf>
    <xf numFmtId="49" fontId="7" fillId="0" borderId="11" xfId="62" applyNumberFormat="1" applyFont="1" applyBorder="1" applyAlignment="1">
      <alignment horizontal="center" vertical="center"/>
      <protection/>
    </xf>
    <xf numFmtId="0" fontId="7" fillId="0" borderId="10" xfId="59" applyFont="1" applyBorder="1" applyAlignment="1">
      <alignment horizontal="left"/>
      <protection/>
    </xf>
    <xf numFmtId="3" fontId="7" fillId="0" borderId="10" xfId="62" applyNumberFormat="1" applyFont="1" applyBorder="1" applyAlignment="1">
      <alignment horizontal="right" vertical="center"/>
      <protection/>
    </xf>
    <xf numFmtId="3" fontId="7" fillId="0" borderId="10" xfId="62" applyNumberFormat="1" applyFont="1" applyBorder="1" applyAlignment="1">
      <alignment horizontal="right" vertical="center"/>
      <protection/>
    </xf>
    <xf numFmtId="3" fontId="7" fillId="0" borderId="12" xfId="62" applyNumberFormat="1" applyFont="1" applyBorder="1" applyAlignment="1">
      <alignment horizontal="right" vertical="center"/>
      <protection/>
    </xf>
    <xf numFmtId="3" fontId="8" fillId="32" borderId="10" xfId="62" applyNumberFormat="1" applyFont="1" applyFill="1" applyBorder="1" applyAlignment="1">
      <alignment horizontal="right" vertical="center"/>
      <protection/>
    </xf>
    <xf numFmtId="3" fontId="8" fillId="0" borderId="10" xfId="62" applyNumberFormat="1" applyFont="1" applyBorder="1" applyAlignment="1">
      <alignment horizontal="right" vertical="center"/>
      <protection/>
    </xf>
    <xf numFmtId="3" fontId="15" fillId="0" borderId="10" xfId="62" applyNumberFormat="1" applyFont="1" applyBorder="1" applyAlignment="1">
      <alignment horizontal="right" vertical="center"/>
      <protection/>
    </xf>
    <xf numFmtId="3" fontId="7" fillId="0" borderId="12" xfId="62" applyNumberFormat="1" applyFont="1" applyBorder="1" applyAlignment="1">
      <alignment horizontal="right" vertical="center"/>
      <protection/>
    </xf>
    <xf numFmtId="3" fontId="8" fillId="0" borderId="12" xfId="62" applyNumberFormat="1" applyFont="1" applyBorder="1" applyAlignment="1">
      <alignment horizontal="right" vertical="center"/>
      <protection/>
    </xf>
    <xf numFmtId="3" fontId="5" fillId="0" borderId="10" xfId="62" applyNumberFormat="1" applyBorder="1" applyAlignment="1">
      <alignment horizontal="right" vertical="center"/>
      <protection/>
    </xf>
    <xf numFmtId="3" fontId="7" fillId="0" borderId="20" xfId="62" applyNumberFormat="1" applyFont="1" applyBorder="1" applyAlignment="1">
      <alignment horizontal="right" vertical="center"/>
      <protection/>
    </xf>
    <xf numFmtId="3" fontId="7" fillId="0" borderId="11" xfId="62" applyNumberFormat="1" applyFont="1" applyBorder="1" applyAlignment="1">
      <alignment horizontal="right" vertical="center"/>
      <protection/>
    </xf>
    <xf numFmtId="3" fontId="8" fillId="32" borderId="11" xfId="62" applyNumberFormat="1" applyFont="1" applyFill="1" applyBorder="1" applyAlignment="1">
      <alignment horizontal="right" vertical="center"/>
      <protection/>
    </xf>
    <xf numFmtId="3" fontId="15" fillId="32" borderId="11" xfId="62" applyNumberFormat="1" applyFont="1" applyFill="1" applyBorder="1" applyAlignment="1">
      <alignment horizontal="right" vertical="center"/>
      <protection/>
    </xf>
    <xf numFmtId="3" fontId="7" fillId="0" borderId="0" xfId="62" applyNumberFormat="1" applyFont="1" applyAlignment="1">
      <alignment horizontal="right" vertical="center"/>
      <protection/>
    </xf>
    <xf numFmtId="3" fontId="8" fillId="33" borderId="11" xfId="59" applyNumberFormat="1" applyFont="1" applyFill="1" applyBorder="1" applyAlignment="1">
      <alignment horizontal="right" vertical="center"/>
      <protection/>
    </xf>
    <xf numFmtId="3" fontId="8" fillId="33" borderId="11" xfId="59" applyNumberFormat="1" applyFont="1" applyFill="1" applyBorder="1" applyAlignment="1">
      <alignment horizontal="right" vertical="center" wrapText="1"/>
      <protection/>
    </xf>
    <xf numFmtId="3" fontId="7" fillId="0" borderId="10" xfId="59" applyNumberFormat="1" applyFont="1" applyBorder="1" applyAlignment="1">
      <alignment horizontal="right" vertical="center"/>
      <protection/>
    </xf>
    <xf numFmtId="3" fontId="8" fillId="0" borderId="10" xfId="59" applyNumberFormat="1" applyFont="1" applyBorder="1" applyAlignment="1">
      <alignment horizontal="right" vertical="center"/>
      <protection/>
    </xf>
    <xf numFmtId="3" fontId="8" fillId="32" borderId="10" xfId="59" applyNumberFormat="1" applyFont="1" applyFill="1" applyBorder="1" applyAlignment="1">
      <alignment horizontal="right" vertical="center"/>
      <protection/>
    </xf>
    <xf numFmtId="0" fontId="8" fillId="33" borderId="10" xfId="62" applyFont="1" applyFill="1" applyBorder="1" applyAlignment="1">
      <alignment vertical="center" wrapText="1"/>
      <protection/>
    </xf>
    <xf numFmtId="3" fontId="2" fillId="33" borderId="11" xfId="68" applyNumberFormat="1" applyFill="1" applyBorder="1">
      <alignment/>
      <protection/>
    </xf>
    <xf numFmtId="0" fontId="9" fillId="0" borderId="10" xfId="64" applyFont="1" applyBorder="1" applyAlignment="1">
      <alignment horizontal="center" vertical="distributed"/>
      <protection/>
    </xf>
    <xf numFmtId="0" fontId="9" fillId="0" borderId="10" xfId="64" applyFont="1" applyBorder="1" applyAlignment="1">
      <alignment horizontal="center"/>
      <protection/>
    </xf>
    <xf numFmtId="3" fontId="2" fillId="0" borderId="10" xfId="61" applyNumberFormat="1" applyFont="1" applyBorder="1" applyAlignment="1">
      <alignment horizontal="right"/>
      <protection/>
    </xf>
    <xf numFmtId="3" fontId="4" fillId="0" borderId="10" xfId="61" applyNumberFormat="1" applyFont="1" applyBorder="1" applyAlignment="1">
      <alignment horizontal="right"/>
      <protection/>
    </xf>
    <xf numFmtId="0" fontId="4" fillId="0" borderId="10" xfId="61" applyFont="1" applyBorder="1">
      <alignment/>
      <protection/>
    </xf>
    <xf numFmtId="0" fontId="7" fillId="0" borderId="10" xfId="61" applyFont="1" applyBorder="1">
      <alignment/>
      <protection/>
    </xf>
    <xf numFmtId="3" fontId="8" fillId="34" borderId="10" xfId="59" applyNumberFormat="1" applyFont="1" applyFill="1" applyBorder="1" applyAlignment="1">
      <alignment horizontal="right" vertical="center"/>
      <protection/>
    </xf>
    <xf numFmtId="0" fontId="2" fillId="0" borderId="10" xfId="61" applyBorder="1" applyAlignment="1">
      <alignment horizontal="center"/>
      <protection/>
    </xf>
    <xf numFmtId="0" fontId="13" fillId="0" borderId="10" xfId="64" applyFont="1" applyBorder="1" applyAlignment="1">
      <alignment horizontal="center"/>
      <protection/>
    </xf>
    <xf numFmtId="0" fontId="13" fillId="32" borderId="10" xfId="64" applyFont="1" applyFill="1" applyBorder="1" applyAlignment="1">
      <alignment horizontal="center"/>
      <protection/>
    </xf>
    <xf numFmtId="0" fontId="11" fillId="35" borderId="27" xfId="65" applyFont="1" applyFill="1" applyBorder="1" applyAlignment="1">
      <alignment horizontal="center"/>
      <protection/>
    </xf>
    <xf numFmtId="0" fontId="12" fillId="35" borderId="28" xfId="65" applyFont="1" applyFill="1" applyBorder="1" applyAlignment="1">
      <alignment horizontal="left"/>
      <protection/>
    </xf>
    <xf numFmtId="0" fontId="12" fillId="35" borderId="29" xfId="65" applyFont="1" applyFill="1" applyBorder="1" applyAlignment="1">
      <alignment horizontal="right"/>
      <protection/>
    </xf>
    <xf numFmtId="0" fontId="11" fillId="35" borderId="30" xfId="65" applyFont="1" applyFill="1" applyBorder="1" applyAlignment="1">
      <alignment horizontal="center"/>
      <protection/>
    </xf>
    <xf numFmtId="0" fontId="6" fillId="0" borderId="31" xfId="56" applyFont="1" applyBorder="1" applyAlignment="1">
      <alignment vertical="center"/>
      <protection/>
    </xf>
    <xf numFmtId="3" fontId="8" fillId="0" borderId="31" xfId="60" applyNumberFormat="1" applyFont="1" applyFill="1" applyBorder="1">
      <alignment/>
      <protection/>
    </xf>
    <xf numFmtId="3" fontId="8" fillId="0" borderId="32" xfId="60" applyNumberFormat="1" applyFont="1" applyFill="1" applyBorder="1">
      <alignment/>
      <protection/>
    </xf>
    <xf numFmtId="4" fontId="8" fillId="0" borderId="14" xfId="60" applyNumberFormat="1" applyFont="1" applyFill="1" applyBorder="1">
      <alignment/>
      <protection/>
    </xf>
    <xf numFmtId="3" fontId="8" fillId="0" borderId="14" xfId="60" applyNumberFormat="1" applyFont="1" applyFill="1" applyBorder="1">
      <alignment/>
      <protection/>
    </xf>
    <xf numFmtId="3" fontId="8" fillId="0" borderId="15" xfId="60" applyNumberFormat="1" applyFont="1" applyFill="1" applyBorder="1">
      <alignment/>
      <protection/>
    </xf>
    <xf numFmtId="166" fontId="7" fillId="0" borderId="14" xfId="60" applyNumberFormat="1" applyFont="1" applyFill="1" applyBorder="1">
      <alignment/>
      <protection/>
    </xf>
    <xf numFmtId="3" fontId="7" fillId="0" borderId="14" xfId="60" applyNumberFormat="1" applyFont="1" applyFill="1" applyBorder="1">
      <alignment/>
      <protection/>
    </xf>
    <xf numFmtId="3" fontId="7" fillId="0" borderId="15" xfId="60" applyNumberFormat="1" applyFont="1" applyFill="1" applyBorder="1">
      <alignment/>
      <protection/>
    </xf>
    <xf numFmtId="0" fontId="5" fillId="0" borderId="33" xfId="56" applyFont="1" applyBorder="1" applyAlignment="1">
      <alignment vertical="center"/>
      <protection/>
    </xf>
    <xf numFmtId="3" fontId="7" fillId="0" borderId="33" xfId="56" applyNumberFormat="1" applyFont="1" applyFill="1" applyBorder="1" applyAlignment="1">
      <alignment vertical="center"/>
      <protection/>
    </xf>
    <xf numFmtId="3" fontId="7" fillId="0" borderId="33" xfId="60" applyNumberFormat="1" applyFont="1" applyFill="1" applyBorder="1">
      <alignment/>
      <protection/>
    </xf>
    <xf numFmtId="3" fontId="7" fillId="0" borderId="18" xfId="60" applyNumberFormat="1" applyFont="1" applyFill="1" applyBorder="1">
      <alignment/>
      <protection/>
    </xf>
    <xf numFmtId="0" fontId="6" fillId="35" borderId="14" xfId="56" applyFont="1" applyFill="1" applyBorder="1" applyAlignment="1">
      <alignment vertical="center"/>
      <protection/>
    </xf>
    <xf numFmtId="3" fontId="8" fillId="35" borderId="14" xfId="60" applyNumberFormat="1" applyFont="1" applyFill="1" applyBorder="1">
      <alignment/>
      <protection/>
    </xf>
    <xf numFmtId="0" fontId="6" fillId="35" borderId="10" xfId="56" applyFont="1" applyFill="1" applyBorder="1" applyAlignment="1">
      <alignment vertical="center"/>
      <protection/>
    </xf>
    <xf numFmtId="3" fontId="8" fillId="35" borderId="10" xfId="60" applyNumberFormat="1" applyFont="1" applyFill="1" applyBorder="1">
      <alignment/>
      <protection/>
    </xf>
    <xf numFmtId="4" fontId="7" fillId="0" borderId="17" xfId="60" applyNumberFormat="1" applyFont="1" applyFill="1" applyBorder="1">
      <alignment/>
      <protection/>
    </xf>
    <xf numFmtId="166" fontId="8" fillId="35" borderId="10" xfId="60" applyNumberFormat="1" applyFont="1" applyFill="1" applyBorder="1">
      <alignment/>
      <protection/>
    </xf>
    <xf numFmtId="0" fontId="8" fillId="35" borderId="10" xfId="67" applyFont="1" applyFill="1" applyBorder="1">
      <alignment/>
      <protection/>
    </xf>
    <xf numFmtId="3" fontId="8" fillId="35" borderId="10" xfId="56" applyNumberFormat="1" applyFont="1" applyFill="1" applyBorder="1" applyAlignment="1">
      <alignment vertical="center"/>
      <protection/>
    </xf>
    <xf numFmtId="0" fontId="29" fillId="32" borderId="10" xfId="0" applyFont="1" applyFill="1" applyBorder="1" applyAlignment="1">
      <alignment horizontal="center" wrapText="1"/>
    </xf>
    <xf numFmtId="3" fontId="7" fillId="34" borderId="10" xfId="62" applyNumberFormat="1" applyFont="1" applyFill="1" applyBorder="1" applyAlignment="1">
      <alignment horizontal="right"/>
      <protection/>
    </xf>
    <xf numFmtId="0" fontId="12" fillId="0" borderId="11" xfId="65" applyFont="1" applyBorder="1" applyAlignment="1">
      <alignment horizontal="center"/>
      <protection/>
    </xf>
    <xf numFmtId="0" fontId="15" fillId="36" borderId="10" xfId="62" applyFont="1" applyFill="1" applyBorder="1" applyAlignment="1">
      <alignment horizontal="left"/>
      <protection/>
    </xf>
    <xf numFmtId="3" fontId="15" fillId="36" borderId="10" xfId="62" applyNumberFormat="1" applyFont="1" applyFill="1" applyBorder="1" applyAlignment="1">
      <alignment horizontal="right"/>
      <protection/>
    </xf>
    <xf numFmtId="16" fontId="15" fillId="36" borderId="10" xfId="62" applyNumberFormat="1" applyFont="1" applyFill="1" applyBorder="1" applyAlignment="1">
      <alignment horizontal="left"/>
      <protection/>
    </xf>
    <xf numFmtId="0" fontId="8" fillId="36" borderId="10" xfId="62" applyFont="1" applyFill="1" applyBorder="1" applyAlignment="1">
      <alignment horizontal="left"/>
      <protection/>
    </xf>
    <xf numFmtId="3" fontId="8" fillId="36" borderId="10" xfId="62" applyNumberFormat="1" applyFont="1" applyFill="1" applyBorder="1" applyAlignment="1">
      <alignment horizontal="right"/>
      <protection/>
    </xf>
    <xf numFmtId="0" fontId="8" fillId="35" borderId="10" xfId="62" applyFont="1" applyFill="1" applyBorder="1" applyAlignment="1">
      <alignment horizontal="left"/>
      <protection/>
    </xf>
    <xf numFmtId="3" fontId="8" fillId="35" borderId="10" xfId="62" applyNumberFormat="1" applyFont="1" applyFill="1" applyBorder="1" applyAlignment="1">
      <alignment horizontal="right"/>
      <protection/>
    </xf>
    <xf numFmtId="49" fontId="8" fillId="36" borderId="10" xfId="62" applyNumberFormat="1" applyFont="1" applyFill="1" applyBorder="1" applyAlignment="1">
      <alignment horizontal="center"/>
      <protection/>
    </xf>
    <xf numFmtId="0" fontId="2" fillId="36" borderId="10" xfId="68" applyFont="1" applyFill="1" applyBorder="1">
      <alignment/>
      <protection/>
    </xf>
    <xf numFmtId="0" fontId="4" fillId="36" borderId="11" xfId="68" applyFont="1" applyFill="1" applyBorder="1">
      <alignment/>
      <protection/>
    </xf>
    <xf numFmtId="3" fontId="16" fillId="36" borderId="10" xfId="68" applyNumberFormat="1" applyFont="1" applyFill="1" applyBorder="1">
      <alignment/>
      <protection/>
    </xf>
    <xf numFmtId="0" fontId="25" fillId="36" borderId="11" xfId="68" applyFont="1" applyFill="1" applyBorder="1">
      <alignment/>
      <protection/>
    </xf>
    <xf numFmtId="0" fontId="4" fillId="36" borderId="11" xfId="68" applyFont="1" applyFill="1" applyBorder="1" applyAlignment="1">
      <alignment horizontal="right"/>
      <protection/>
    </xf>
    <xf numFmtId="0" fontId="4" fillId="36" borderId="11" xfId="68" applyFont="1" applyFill="1" applyBorder="1" applyAlignment="1">
      <alignment horizontal="center"/>
      <protection/>
    </xf>
    <xf numFmtId="0" fontId="4" fillId="36" borderId="10" xfId="68" applyFont="1" applyFill="1" applyBorder="1">
      <alignment/>
      <protection/>
    </xf>
    <xf numFmtId="3" fontId="4" fillId="36" borderId="10" xfId="68" applyNumberFormat="1" applyFont="1" applyFill="1" applyBorder="1">
      <alignment/>
      <protection/>
    </xf>
    <xf numFmtId="0" fontId="7" fillId="37" borderId="17" xfId="0" applyFont="1" applyFill="1" applyBorder="1" applyAlignment="1">
      <alignment/>
    </xf>
    <xf numFmtId="0" fontId="4" fillId="33" borderId="17" xfId="68" applyFont="1" applyFill="1" applyBorder="1" applyAlignment="1">
      <alignment horizontal="center" vertical="center" wrapText="1"/>
      <protection/>
    </xf>
    <xf numFmtId="0" fontId="4" fillId="33" borderId="11" xfId="68" applyFont="1" applyFill="1" applyBorder="1" applyAlignment="1">
      <alignment horizontal="center" vertical="center" wrapText="1"/>
      <protection/>
    </xf>
    <xf numFmtId="0" fontId="10" fillId="32" borderId="17" xfId="64" applyFont="1" applyFill="1" applyBorder="1" applyAlignment="1">
      <alignment horizontal="center" vertical="center" wrapText="1"/>
      <protection/>
    </xf>
    <xf numFmtId="0" fontId="10" fillId="32" borderId="11" xfId="64" applyFont="1" applyFill="1" applyBorder="1" applyAlignment="1">
      <alignment horizontal="center" vertical="center" wrapText="1"/>
      <protection/>
    </xf>
    <xf numFmtId="0" fontId="10" fillId="32" borderId="13" xfId="64" applyFont="1" applyFill="1" applyBorder="1" applyAlignment="1">
      <alignment horizontal="center" vertical="center" wrapText="1"/>
      <protection/>
    </xf>
    <xf numFmtId="3" fontId="31" fillId="0" borderId="20" xfId="62" applyNumberFormat="1" applyFont="1" applyBorder="1" applyAlignment="1">
      <alignment horizontal="right" vertical="center"/>
      <protection/>
    </xf>
    <xf numFmtId="3" fontId="5" fillId="0" borderId="10" xfId="62" applyNumberFormat="1" applyFont="1" applyBorder="1" applyAlignment="1">
      <alignment horizontal="right" vertical="center"/>
      <protection/>
    </xf>
    <xf numFmtId="3" fontId="12" fillId="35" borderId="34" xfId="65" applyNumberFormat="1" applyFont="1" applyFill="1" applyBorder="1" applyAlignment="1">
      <alignment horizontal="center"/>
      <protection/>
    </xf>
    <xf numFmtId="0" fontId="12" fillId="0" borderId="35" xfId="65" applyFont="1" applyBorder="1" applyAlignment="1">
      <alignment horizontal="center"/>
      <protection/>
    </xf>
    <xf numFmtId="0" fontId="11" fillId="0" borderId="10" xfId="65" applyFont="1" applyBorder="1" applyAlignment="1">
      <alignment horizontal="center"/>
      <protection/>
    </xf>
    <xf numFmtId="0" fontId="12" fillId="0" borderId="10" xfId="65" applyFont="1" applyBorder="1" applyAlignment="1">
      <alignment horizontal="center"/>
      <protection/>
    </xf>
    <xf numFmtId="0" fontId="11" fillId="0" borderId="10" xfId="65" applyFont="1" applyBorder="1" applyAlignment="1">
      <alignment horizontal="left"/>
      <protection/>
    </xf>
    <xf numFmtId="0" fontId="81" fillId="0" borderId="0" xfId="62" applyFont="1">
      <alignment/>
      <protection/>
    </xf>
    <xf numFmtId="0" fontId="9" fillId="0" borderId="10" xfId="64" applyFont="1" applyBorder="1" applyAlignment="1">
      <alignment horizontal="center" vertical="distributed"/>
      <protection/>
    </xf>
    <xf numFmtId="0" fontId="0" fillId="0" borderId="0" xfId="0" applyBorder="1" applyAlignment="1">
      <alignment/>
    </xf>
    <xf numFmtId="0" fontId="32" fillId="0" borderId="0" xfId="0" applyFont="1" applyBorder="1" applyAlignment="1">
      <alignment/>
    </xf>
    <xf numFmtId="3" fontId="22" fillId="32" borderId="10" xfId="0" applyNumberFormat="1" applyFont="1" applyFill="1" applyBorder="1" applyAlignment="1">
      <alignment vertical="center"/>
    </xf>
    <xf numFmtId="0" fontId="22" fillId="32" borderId="10" xfId="0" applyFont="1" applyFill="1" applyBorder="1" applyAlignment="1">
      <alignment horizontal="left" vertical="center"/>
    </xf>
    <xf numFmtId="3" fontId="22" fillId="35" borderId="10" xfId="0" applyNumberFormat="1" applyFont="1" applyFill="1" applyBorder="1" applyAlignment="1">
      <alignment/>
    </xf>
    <xf numFmtId="0" fontId="22" fillId="35" borderId="12" xfId="0" applyFont="1" applyFill="1" applyBorder="1" applyAlignment="1">
      <alignment vertical="center"/>
    </xf>
    <xf numFmtId="0" fontId="33" fillId="35" borderId="12" xfId="0" applyFont="1" applyFill="1" applyBorder="1" applyAlignment="1">
      <alignment vertical="center"/>
    </xf>
    <xf numFmtId="3" fontId="22" fillId="35" borderId="10" xfId="0" applyNumberFormat="1" applyFont="1" applyFill="1" applyBorder="1" applyAlignment="1">
      <alignment vertical="center"/>
    </xf>
    <xf numFmtId="3" fontId="22" fillId="36" borderId="10" xfId="0" applyNumberFormat="1" applyFont="1" applyFill="1" applyBorder="1" applyAlignment="1">
      <alignment vertical="center"/>
    </xf>
    <xf numFmtId="3" fontId="29" fillId="36" borderId="10" xfId="0" applyNumberFormat="1" applyFont="1" applyFill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3" fontId="29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3" fontId="33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36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33" fillId="0" borderId="10" xfId="0" applyFont="1" applyFill="1" applyBorder="1" applyAlignment="1">
      <alignment horizontal="left" vertical="center"/>
    </xf>
    <xf numFmtId="0" fontId="34" fillId="0" borderId="0" xfId="0" applyFont="1" applyAlignment="1">
      <alignment/>
    </xf>
    <xf numFmtId="0" fontId="33" fillId="0" borderId="36" xfId="0" applyFont="1" applyBorder="1" applyAlignment="1">
      <alignment horizontal="left" vertical="center"/>
    </xf>
    <xf numFmtId="0" fontId="22" fillId="0" borderId="10" xfId="0" applyFont="1" applyFill="1" applyBorder="1" applyAlignment="1">
      <alignment/>
    </xf>
    <xf numFmtId="0" fontId="22" fillId="0" borderId="36" xfId="0" applyFont="1" applyBorder="1" applyAlignment="1">
      <alignment vertical="center"/>
    </xf>
    <xf numFmtId="3" fontId="33" fillId="0" borderId="37" xfId="0" applyNumberFormat="1" applyFont="1" applyFill="1" applyBorder="1" applyAlignment="1">
      <alignment/>
    </xf>
    <xf numFmtId="3" fontId="33" fillId="0" borderId="0" xfId="0" applyNumberFormat="1" applyFont="1" applyFill="1" applyBorder="1" applyAlignment="1">
      <alignment vertical="center"/>
    </xf>
    <xf numFmtId="3" fontId="29" fillId="32" borderId="10" xfId="0" applyNumberFormat="1" applyFont="1" applyFill="1" applyBorder="1" applyAlignment="1">
      <alignment horizontal="right" vertical="center"/>
    </xf>
    <xf numFmtId="0" fontId="22" fillId="0" borderId="36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3" fontId="33" fillId="0" borderId="10" xfId="0" applyNumberFormat="1" applyFont="1" applyBorder="1" applyAlignment="1">
      <alignment horizontal="right" vertical="center"/>
    </xf>
    <xf numFmtId="3" fontId="29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center"/>
    </xf>
    <xf numFmtId="3" fontId="22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3" fontId="33" fillId="0" borderId="10" xfId="0" applyNumberFormat="1" applyFont="1" applyBorder="1" applyAlignment="1">
      <alignment horizontal="right" vertical="center"/>
    </xf>
    <xf numFmtId="0" fontId="33" fillId="0" borderId="10" xfId="0" applyFont="1" applyBorder="1" applyAlignment="1">
      <alignment horizontal="left" vertical="center"/>
    </xf>
    <xf numFmtId="0" fontId="33" fillId="0" borderId="13" xfId="0" applyFont="1" applyFill="1" applyBorder="1" applyAlignment="1">
      <alignment horizontal="left" vertical="center"/>
    </xf>
    <xf numFmtId="0" fontId="35" fillId="0" borderId="10" xfId="62" applyFont="1" applyBorder="1" applyAlignment="1">
      <alignment horizontal="left"/>
      <protection/>
    </xf>
    <xf numFmtId="0" fontId="36" fillId="0" borderId="36" xfId="62" applyFont="1" applyBorder="1" applyAlignment="1">
      <alignment horizontal="center"/>
      <protection/>
    </xf>
    <xf numFmtId="3" fontId="35" fillId="0" borderId="10" xfId="62" applyNumberFormat="1" applyFont="1" applyBorder="1" applyAlignment="1">
      <alignment horizontal="right"/>
      <protection/>
    </xf>
    <xf numFmtId="0" fontId="37" fillId="32" borderId="20" xfId="0" applyFont="1" applyFill="1" applyBorder="1" applyAlignment="1">
      <alignment horizontal="center" vertical="center"/>
    </xf>
    <xf numFmtId="0" fontId="37" fillId="32" borderId="17" xfId="0" applyFont="1" applyFill="1" applyBorder="1" applyAlignment="1">
      <alignment horizontal="center" vertical="center"/>
    </xf>
    <xf numFmtId="3" fontId="38" fillId="32" borderId="0" xfId="0" applyNumberFormat="1" applyFont="1" applyFill="1" applyBorder="1" applyAlignment="1">
      <alignment horizontal="center" vertical="center"/>
    </xf>
    <xf numFmtId="3" fontId="38" fillId="32" borderId="10" xfId="0" applyNumberFormat="1" applyFont="1" applyFill="1" applyBorder="1" applyAlignment="1">
      <alignment horizontal="center" vertical="center"/>
    </xf>
    <xf numFmtId="0" fontId="38" fillId="32" borderId="10" xfId="0" applyFont="1" applyFill="1" applyBorder="1" applyAlignment="1">
      <alignment horizontal="center" vertical="center"/>
    </xf>
    <xf numFmtId="0" fontId="39" fillId="32" borderId="36" xfId="0" applyFont="1" applyFill="1" applyBorder="1" applyAlignment="1">
      <alignment horizontal="center" vertical="center"/>
    </xf>
    <xf numFmtId="0" fontId="39" fillId="32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36" borderId="0" xfId="0" applyNumberFormat="1" applyFont="1" applyFill="1" applyBorder="1" applyAlignment="1">
      <alignment horizontal="center" vertical="center"/>
    </xf>
    <xf numFmtId="3" fontId="1" fillId="36" borderId="10" xfId="0" applyNumberFormat="1" applyFont="1" applyFill="1" applyBorder="1" applyAlignment="1">
      <alignment horizontal="center" vertical="center"/>
    </xf>
    <xf numFmtId="0" fontId="1" fillId="36" borderId="36" xfId="0" applyFont="1" applyFill="1" applyBorder="1" applyAlignment="1">
      <alignment horizontal="center" vertical="center"/>
    </xf>
    <xf numFmtId="0" fontId="39" fillId="14" borderId="36" xfId="0" applyFont="1" applyFill="1" applyBorder="1" applyAlignment="1">
      <alignment horizontal="center" vertical="center"/>
    </xf>
    <xf numFmtId="49" fontId="39" fillId="38" borderId="36" xfId="0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39" fillId="0" borderId="10" xfId="0" applyNumberFormat="1" applyFont="1" applyFill="1" applyBorder="1" applyAlignment="1">
      <alignment horizontal="center" vertical="center"/>
    </xf>
    <xf numFmtId="0" fontId="39" fillId="0" borderId="36" xfId="0" applyFont="1" applyBorder="1" applyAlignment="1">
      <alignment horizontal="left" vertical="center"/>
    </xf>
    <xf numFmtId="0" fontId="39" fillId="0" borderId="36" xfId="0" applyFont="1" applyBorder="1" applyAlignment="1">
      <alignment horizontal="center" vertical="center"/>
    </xf>
    <xf numFmtId="49" fontId="39" fillId="0" borderId="36" xfId="0" applyNumberFormat="1" applyFont="1" applyBorder="1" applyAlignment="1">
      <alignment horizontal="center" vertical="center"/>
    </xf>
    <xf numFmtId="49" fontId="39" fillId="0" borderId="36" xfId="0" applyNumberFormat="1" applyFont="1" applyBorder="1" applyAlignment="1">
      <alignment horizontal="center"/>
    </xf>
    <xf numFmtId="0" fontId="40" fillId="0" borderId="36" xfId="0" applyFont="1" applyBorder="1" applyAlignment="1">
      <alignment horizontal="left" vertical="center"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39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32" borderId="10" xfId="0" applyFont="1" applyFill="1" applyBorder="1" applyAlignment="1">
      <alignment horizontal="center" vertical="center"/>
    </xf>
    <xf numFmtId="0" fontId="39" fillId="32" borderId="0" xfId="0" applyFont="1" applyFill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/>
    </xf>
    <xf numFmtId="3" fontId="82" fillId="0" borderId="10" xfId="0" applyNumberFormat="1" applyFont="1" applyBorder="1" applyAlignment="1">
      <alignment horizontal="center" vertical="center"/>
    </xf>
    <xf numFmtId="3" fontId="39" fillId="0" borderId="0" xfId="0" applyNumberFormat="1" applyFont="1" applyFill="1" applyBorder="1" applyAlignment="1">
      <alignment horizontal="center" vertical="center"/>
    </xf>
    <xf numFmtId="3" fontId="1" fillId="32" borderId="0" xfId="72" applyNumberFormat="1" applyFont="1" applyFill="1" applyBorder="1" applyAlignment="1">
      <alignment horizontal="center" vertical="center"/>
    </xf>
    <xf numFmtId="3" fontId="1" fillId="32" borderId="10" xfId="72" applyNumberFormat="1" applyFont="1" applyFill="1" applyBorder="1" applyAlignment="1">
      <alignment horizontal="center" vertical="center"/>
    </xf>
    <xf numFmtId="49" fontId="39" fillId="32" borderId="19" xfId="0" applyNumberFormat="1" applyFont="1" applyFill="1" applyBorder="1" applyAlignment="1">
      <alignment horizontal="center" vertical="center"/>
    </xf>
    <xf numFmtId="49" fontId="39" fillId="0" borderId="19" xfId="0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distributed"/>
    </xf>
    <xf numFmtId="3" fontId="1" fillId="0" borderId="10" xfId="0" applyNumberFormat="1" applyFont="1" applyFill="1" applyBorder="1" applyAlignment="1">
      <alignment horizontal="right" vertical="distributed"/>
    </xf>
    <xf numFmtId="3" fontId="39" fillId="0" borderId="10" xfId="0" applyNumberFormat="1" applyFont="1" applyBorder="1" applyAlignment="1">
      <alignment vertical="center"/>
    </xf>
    <xf numFmtId="3" fontId="39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39" fillId="0" borderId="36" xfId="0" applyFont="1" applyBorder="1" applyAlignment="1">
      <alignment horizontal="center" vertical="distributed"/>
    </xf>
    <xf numFmtId="0" fontId="39" fillId="0" borderId="36" xfId="0" applyFont="1" applyBorder="1" applyAlignment="1">
      <alignment/>
    </xf>
    <xf numFmtId="0" fontId="39" fillId="0" borderId="0" xfId="0" applyFont="1" applyFill="1" applyBorder="1" applyAlignment="1">
      <alignment horizontal="center" vertical="distributed"/>
    </xf>
    <xf numFmtId="0" fontId="39" fillId="0" borderId="11" xfId="0" applyFont="1" applyFill="1" applyBorder="1" applyAlignment="1">
      <alignment horizontal="center" vertical="distributed"/>
    </xf>
    <xf numFmtId="0" fontId="39" fillId="0" borderId="10" xfId="0" applyFont="1" applyFill="1" applyBorder="1" applyAlignment="1">
      <alignment horizontal="center" vertical="distributed"/>
    </xf>
    <xf numFmtId="0" fontId="39" fillId="0" borderId="11" xfId="0" applyFont="1" applyFill="1" applyBorder="1" applyAlignment="1">
      <alignment horizontal="right" vertical="distributed"/>
    </xf>
    <xf numFmtId="0" fontId="40" fillId="0" borderId="19" xfId="0" applyFont="1" applyFill="1" applyBorder="1" applyAlignment="1">
      <alignment horizontal="left" vertical="center"/>
    </xf>
    <xf numFmtId="0" fontId="39" fillId="0" borderId="19" xfId="0" applyFont="1" applyFill="1" applyBorder="1" applyAlignment="1">
      <alignment horizontal="center" vertical="distributed"/>
    </xf>
    <xf numFmtId="0" fontId="1" fillId="0" borderId="19" xfId="0" applyFont="1" applyBorder="1" applyAlignment="1">
      <alignment horizontal="center" vertical="distributed"/>
    </xf>
    <xf numFmtId="0" fontId="1" fillId="0" borderId="36" xfId="0" applyFont="1" applyBorder="1" applyAlignment="1">
      <alignment horizontal="center" vertical="distributed"/>
    </xf>
    <xf numFmtId="0" fontId="0" fillId="32" borderId="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horizontal="center" vertical="center"/>
    </xf>
    <xf numFmtId="0" fontId="39" fillId="32" borderId="19" xfId="0" applyFont="1" applyFill="1" applyBorder="1" applyAlignment="1">
      <alignment horizontal="center" vertical="center"/>
    </xf>
    <xf numFmtId="0" fontId="39" fillId="32" borderId="19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distributed"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0" fillId="32" borderId="0" xfId="0" applyFill="1" applyAlignment="1">
      <alignment/>
    </xf>
    <xf numFmtId="166" fontId="1" fillId="32" borderId="0" xfId="0" applyNumberFormat="1" applyFont="1" applyFill="1" applyBorder="1" applyAlignment="1">
      <alignment vertical="center"/>
    </xf>
    <xf numFmtId="3" fontId="1" fillId="32" borderId="0" xfId="0" applyNumberFormat="1" applyFont="1" applyFill="1" applyBorder="1" applyAlignment="1">
      <alignment vertical="center"/>
    </xf>
    <xf numFmtId="0" fontId="1" fillId="32" borderId="0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horizontal="right" vertical="center"/>
    </xf>
    <xf numFmtId="3" fontId="41" fillId="14" borderId="10" xfId="0" applyNumberFormat="1" applyFont="1" applyFill="1" applyBorder="1" applyAlignment="1">
      <alignment horizontal="center" vertical="center"/>
    </xf>
    <xf numFmtId="0" fontId="41" fillId="14" borderId="10" xfId="0" applyFont="1" applyFill="1" applyBorder="1" applyAlignment="1">
      <alignment horizontal="center" vertical="center"/>
    </xf>
    <xf numFmtId="49" fontId="42" fillId="14" borderId="10" xfId="0" applyNumberFormat="1" applyFont="1" applyFill="1" applyBorder="1" applyAlignment="1">
      <alignment horizontal="center"/>
    </xf>
    <xf numFmtId="166" fontId="1" fillId="33" borderId="0" xfId="0" applyNumberFormat="1" applyFont="1" applyFill="1" applyBorder="1" applyAlignment="1">
      <alignment vertical="center"/>
    </xf>
    <xf numFmtId="166" fontId="1" fillId="33" borderId="0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horizontal="right" vertical="center"/>
    </xf>
    <xf numFmtId="166" fontId="39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center"/>
    </xf>
    <xf numFmtId="0" fontId="39" fillId="33" borderId="0" xfId="0" applyFont="1" applyFill="1" applyBorder="1" applyAlignment="1">
      <alignment horizontal="left" vertical="center"/>
    </xf>
    <xf numFmtId="3" fontId="41" fillId="39" borderId="10" xfId="0" applyNumberFormat="1" applyFont="1" applyFill="1" applyBorder="1" applyAlignment="1">
      <alignment horizontal="center" vertical="center"/>
    </xf>
    <xf numFmtId="166" fontId="41" fillId="39" borderId="10" xfId="0" applyNumberFormat="1" applyFont="1" applyFill="1" applyBorder="1" applyAlignment="1">
      <alignment horizontal="center" vertical="center"/>
    </xf>
    <xf numFmtId="0" fontId="41" fillId="39" borderId="10" xfId="0" applyFont="1" applyFill="1" applyBorder="1" applyAlignment="1">
      <alignment horizontal="center" vertical="center"/>
    </xf>
    <xf numFmtId="49" fontId="42" fillId="39" borderId="1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166" fontId="39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3" fontId="41" fillId="0" borderId="10" xfId="0" applyNumberFormat="1" applyFont="1" applyBorder="1" applyAlignment="1">
      <alignment horizontal="center" vertical="center"/>
    </xf>
    <xf numFmtId="3" fontId="41" fillId="0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/>
    </xf>
    <xf numFmtId="0" fontId="42" fillId="33" borderId="36" xfId="0" applyFont="1" applyFill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0" fontId="43" fillId="0" borderId="36" xfId="0" applyFont="1" applyBorder="1" applyAlignment="1">
      <alignment horizontal="left" vertical="center"/>
    </xf>
    <xf numFmtId="0" fontId="42" fillId="0" borderId="10" xfId="0" applyFont="1" applyBorder="1" applyAlignment="1">
      <alignment/>
    </xf>
    <xf numFmtId="3" fontId="39" fillId="33" borderId="0" xfId="0" applyNumberFormat="1" applyFont="1" applyFill="1" applyBorder="1" applyAlignment="1">
      <alignment vertical="center"/>
    </xf>
    <xf numFmtId="0" fontId="39" fillId="33" borderId="0" xfId="0" applyFont="1" applyFill="1" applyBorder="1" applyAlignment="1">
      <alignment/>
    </xf>
    <xf numFmtId="0" fontId="44" fillId="33" borderId="0" xfId="0" applyFont="1" applyFill="1" applyBorder="1" applyAlignment="1">
      <alignment horizontal="left" vertical="center"/>
    </xf>
    <xf numFmtId="0" fontId="42" fillId="39" borderId="10" xfId="0" applyFont="1" applyFill="1" applyBorder="1" applyAlignment="1">
      <alignment/>
    </xf>
    <xf numFmtId="3" fontId="41" fillId="32" borderId="10" xfId="0" applyNumberFormat="1" applyFont="1" applyFill="1" applyBorder="1" applyAlignment="1">
      <alignment horizontal="center" vertical="center"/>
    </xf>
    <xf numFmtId="0" fontId="41" fillId="32" borderId="10" xfId="0" applyFont="1" applyFill="1" applyBorder="1" applyAlignment="1">
      <alignment horizontal="center" vertical="center"/>
    </xf>
    <xf numFmtId="0" fontId="42" fillId="32" borderId="10" xfId="0" applyFont="1" applyFill="1" applyBorder="1" applyAlignment="1">
      <alignment horizontal="center" vertical="center"/>
    </xf>
    <xf numFmtId="49" fontId="42" fillId="32" borderId="10" xfId="0" applyNumberFormat="1" applyFont="1" applyFill="1" applyBorder="1" applyAlignment="1">
      <alignment horizontal="center" vertical="distributed"/>
    </xf>
    <xf numFmtId="3" fontId="39" fillId="0" borderId="0" xfId="0" applyNumberFormat="1" applyFont="1" applyFill="1" applyBorder="1" applyAlignment="1">
      <alignment vertical="center"/>
    </xf>
    <xf numFmtId="3" fontId="39" fillId="0" borderId="0" xfId="0" applyNumberFormat="1" applyFont="1" applyFill="1" applyBorder="1" applyAlignment="1">
      <alignment vertical="center"/>
    </xf>
    <xf numFmtId="0" fontId="42" fillId="32" borderId="10" xfId="0" applyFont="1" applyFill="1" applyBorder="1" applyAlignment="1">
      <alignment/>
    </xf>
    <xf numFmtId="3" fontId="39" fillId="33" borderId="0" xfId="0" applyNumberFormat="1" applyFont="1" applyFill="1" applyBorder="1" applyAlignment="1">
      <alignment vertical="center"/>
    </xf>
    <xf numFmtId="3" fontId="42" fillId="33" borderId="17" xfId="0" applyNumberFormat="1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42" fillId="33" borderId="17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right" vertical="center"/>
    </xf>
    <xf numFmtId="3" fontId="42" fillId="0" borderId="17" xfId="0" applyNumberFormat="1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distributed"/>
    </xf>
    <xf numFmtId="0" fontId="42" fillId="0" borderId="10" xfId="0" applyFont="1" applyBorder="1" applyAlignment="1">
      <alignment horizontal="center" vertical="distributed"/>
    </xf>
    <xf numFmtId="0" fontId="39" fillId="0" borderId="0" xfId="0" applyFont="1" applyFill="1" applyBorder="1" applyAlignment="1">
      <alignment/>
    </xf>
    <xf numFmtId="0" fontId="41" fillId="0" borderId="10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distributed"/>
    </xf>
    <xf numFmtId="166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39" fillId="33" borderId="0" xfId="0" applyFont="1" applyFill="1" applyBorder="1" applyAlignment="1">
      <alignment horizontal="right" vertical="center"/>
    </xf>
    <xf numFmtId="3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distributed"/>
    </xf>
    <xf numFmtId="0" fontId="1" fillId="0" borderId="0" xfId="0" applyFont="1" applyFill="1" applyBorder="1" applyAlignment="1">
      <alignment/>
    </xf>
    <xf numFmtId="3" fontId="39" fillId="33" borderId="0" xfId="0" applyNumberFormat="1" applyFont="1" applyFill="1" applyBorder="1" applyAlignment="1">
      <alignment horizontal="left" vertical="center"/>
    </xf>
    <xf numFmtId="0" fontId="42" fillId="0" borderId="36" xfId="0" applyFont="1" applyFill="1" applyBorder="1" applyAlignment="1">
      <alignment horizontal="center" vertical="center"/>
    </xf>
    <xf numFmtId="49" fontId="42" fillId="0" borderId="11" xfId="0" applyNumberFormat="1" applyFont="1" applyBorder="1" applyAlignment="1">
      <alignment horizontal="center" vertical="distributed"/>
    </xf>
    <xf numFmtId="0" fontId="42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2" fillId="0" borderId="12" xfId="0" applyFont="1" applyBorder="1" applyAlignment="1">
      <alignment/>
    </xf>
    <xf numFmtId="3" fontId="42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42" fillId="32" borderId="10" xfId="0" applyFont="1" applyFill="1" applyBorder="1" applyAlignment="1">
      <alignment horizontal="center" vertical="center" wrapText="1"/>
    </xf>
    <xf numFmtId="0" fontId="42" fillId="32" borderId="21" xfId="0" applyFont="1" applyFill="1" applyBorder="1" applyAlignment="1">
      <alignment horizontal="center" vertical="center"/>
    </xf>
    <xf numFmtId="0" fontId="42" fillId="32" borderId="11" xfId="0" applyFont="1" applyFill="1" applyBorder="1" applyAlignment="1">
      <alignment horizontal="center" vertical="center" wrapText="1"/>
    </xf>
    <xf numFmtId="0" fontId="42" fillId="32" borderId="10" xfId="0" applyFont="1" applyFill="1" applyBorder="1" applyAlignment="1">
      <alignment vertical="center" wrapText="1"/>
    </xf>
    <xf numFmtId="0" fontId="42" fillId="32" borderId="11" xfId="0" applyFont="1" applyFill="1" applyBorder="1" applyAlignment="1">
      <alignment horizontal="center" vertical="center"/>
    </xf>
    <xf numFmtId="3" fontId="4" fillId="32" borderId="17" xfId="59" applyNumberFormat="1" applyFont="1" applyFill="1" applyBorder="1" applyAlignment="1">
      <alignment horizontal="right" vertical="center" wrapText="1"/>
      <protection/>
    </xf>
    <xf numFmtId="3" fontId="4" fillId="32" borderId="11" xfId="59" applyNumberFormat="1" applyFont="1" applyFill="1" applyBorder="1" applyAlignment="1">
      <alignment horizontal="right" vertical="center" wrapText="1"/>
      <protection/>
    </xf>
    <xf numFmtId="0" fontId="8" fillId="32" borderId="10" xfId="62" applyFont="1" applyFill="1" applyBorder="1" applyAlignment="1">
      <alignment horizontal="center" vertical="center" wrapText="1"/>
      <protection/>
    </xf>
    <xf numFmtId="0" fontId="8" fillId="32" borderId="10" xfId="62" applyFont="1" applyFill="1" applyBorder="1" applyAlignment="1">
      <alignment horizontal="center" vertical="center"/>
      <protection/>
    </xf>
    <xf numFmtId="0" fontId="8" fillId="32" borderId="17" xfId="62" applyFont="1" applyFill="1" applyBorder="1" applyAlignment="1">
      <alignment horizontal="center" vertical="center" wrapText="1"/>
      <protection/>
    </xf>
    <xf numFmtId="0" fontId="8" fillId="32" borderId="11" xfId="62" applyFont="1" applyFill="1" applyBorder="1" applyAlignment="1">
      <alignment horizontal="center" vertical="center" wrapText="1"/>
      <protection/>
    </xf>
    <xf numFmtId="0" fontId="4" fillId="32" borderId="10" xfId="59" applyFont="1" applyFill="1" applyBorder="1" applyAlignment="1">
      <alignment horizontal="center" vertical="center" wrapText="1"/>
      <protection/>
    </xf>
    <xf numFmtId="0" fontId="4" fillId="32" borderId="10" xfId="59" applyFont="1" applyFill="1" applyBorder="1" applyAlignment="1">
      <alignment horizontal="center" vertical="center"/>
      <protection/>
    </xf>
    <xf numFmtId="3" fontId="4" fillId="32" borderId="17" xfId="59" applyNumberFormat="1" applyFont="1" applyFill="1" applyBorder="1" applyAlignment="1">
      <alignment horizontal="right" vertical="center"/>
      <protection/>
    </xf>
    <xf numFmtId="3" fontId="4" fillId="32" borderId="11" xfId="59" applyNumberFormat="1" applyFont="1" applyFill="1" applyBorder="1" applyAlignment="1">
      <alignment horizontal="right" vertical="center"/>
      <protection/>
    </xf>
    <xf numFmtId="0" fontId="8" fillId="32" borderId="17" xfId="60" applyFont="1" applyFill="1" applyBorder="1" applyAlignment="1">
      <alignment horizontal="center" vertical="center"/>
      <protection/>
    </xf>
    <xf numFmtId="0" fontId="8" fillId="32" borderId="11" xfId="60" applyFont="1" applyFill="1" applyBorder="1" applyAlignment="1">
      <alignment horizontal="center" vertical="center"/>
      <protection/>
    </xf>
    <xf numFmtId="0" fontId="8" fillId="32" borderId="12" xfId="60" applyFont="1" applyFill="1" applyBorder="1" applyAlignment="1">
      <alignment horizontal="center" vertical="center"/>
      <protection/>
    </xf>
    <xf numFmtId="0" fontId="8" fillId="32" borderId="38" xfId="60" applyFont="1" applyFill="1" applyBorder="1" applyAlignment="1">
      <alignment horizontal="center" vertical="center"/>
      <protection/>
    </xf>
    <xf numFmtId="0" fontId="8" fillId="32" borderId="36" xfId="60" applyFont="1" applyFill="1" applyBorder="1" applyAlignment="1">
      <alignment horizontal="center" vertical="center"/>
      <protection/>
    </xf>
    <xf numFmtId="0" fontId="22" fillId="0" borderId="12" xfId="0" applyFont="1" applyBorder="1" applyAlignment="1">
      <alignment horizontal="left" vertical="center"/>
    </xf>
    <xf numFmtId="0" fontId="22" fillId="0" borderId="36" xfId="0" applyFont="1" applyBorder="1" applyAlignment="1">
      <alignment horizontal="left" vertical="center"/>
    </xf>
    <xf numFmtId="0" fontId="22" fillId="36" borderId="12" xfId="0" applyFont="1" applyFill="1" applyBorder="1" applyAlignment="1">
      <alignment horizontal="left" vertical="center"/>
    </xf>
    <xf numFmtId="0" fontId="22" fillId="36" borderId="36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36" xfId="0" applyFont="1" applyFill="1" applyBorder="1" applyAlignment="1">
      <alignment horizontal="left" vertical="center"/>
    </xf>
    <xf numFmtId="0" fontId="37" fillId="32" borderId="17" xfId="0" applyFont="1" applyFill="1" applyBorder="1" applyAlignment="1">
      <alignment horizontal="center" vertical="center"/>
    </xf>
    <xf numFmtId="0" fontId="37" fillId="32" borderId="11" xfId="0" applyFont="1" applyFill="1" applyBorder="1" applyAlignment="1">
      <alignment horizontal="center" vertical="center"/>
    </xf>
    <xf numFmtId="0" fontId="37" fillId="32" borderId="39" xfId="0" applyFont="1" applyFill="1" applyBorder="1" applyAlignment="1">
      <alignment horizontal="center" vertical="center"/>
    </xf>
    <xf numFmtId="0" fontId="37" fillId="32" borderId="20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29" fillId="0" borderId="36" xfId="0" applyFont="1" applyBorder="1" applyAlignment="1">
      <alignment horizontal="left" vertical="center"/>
    </xf>
    <xf numFmtId="0" fontId="22" fillId="32" borderId="10" xfId="0" applyFont="1" applyFill="1" applyBorder="1" applyAlignment="1">
      <alignment horizontal="left" vertical="center"/>
    </xf>
    <xf numFmtId="0" fontId="33" fillId="32" borderId="10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38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33" fillId="0" borderId="38" xfId="0" applyFont="1" applyFill="1" applyBorder="1" applyAlignment="1">
      <alignment horizontal="left" vertical="center"/>
    </xf>
    <xf numFmtId="0" fontId="22" fillId="0" borderId="12" xfId="0" applyFont="1" applyBorder="1" applyAlignment="1">
      <alignment horizontal="left"/>
    </xf>
    <xf numFmtId="0" fontId="22" fillId="0" borderId="36" xfId="0" applyFont="1" applyBorder="1" applyAlignment="1">
      <alignment horizontal="left"/>
    </xf>
    <xf numFmtId="0" fontId="8" fillId="32" borderId="40" xfId="62" applyFont="1" applyFill="1" applyBorder="1" applyAlignment="1">
      <alignment horizontal="center" vertical="center" wrapText="1"/>
      <protection/>
    </xf>
    <xf numFmtId="0" fontId="8" fillId="32" borderId="20" xfId="62" applyFont="1" applyFill="1" applyBorder="1" applyAlignment="1">
      <alignment horizontal="center" vertical="center" wrapText="1"/>
      <protection/>
    </xf>
    <xf numFmtId="0" fontId="0" fillId="32" borderId="12" xfId="0" applyFont="1" applyFill="1" applyBorder="1" applyAlignment="1">
      <alignment horizontal="center" vertical="center" wrapText="1"/>
    </xf>
    <xf numFmtId="0" fontId="0" fillId="32" borderId="38" xfId="0" applyFont="1" applyFill="1" applyBorder="1" applyAlignment="1">
      <alignment horizontal="center" vertical="center" wrapText="1"/>
    </xf>
    <xf numFmtId="0" fontId="0" fillId="32" borderId="39" xfId="0" applyFont="1" applyFill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32" borderId="21" xfId="0" applyFont="1" applyFill="1" applyBorder="1" applyAlignment="1">
      <alignment horizontal="center" vertical="center" wrapText="1"/>
    </xf>
    <xf numFmtId="0" fontId="0" fillId="32" borderId="39" xfId="0" applyFont="1" applyFill="1" applyBorder="1" applyAlignment="1">
      <alignment horizontal="center" vertical="distributed"/>
    </xf>
    <xf numFmtId="0" fontId="0" fillId="32" borderId="22" xfId="0" applyFont="1" applyFill="1" applyBorder="1" applyAlignment="1">
      <alignment horizontal="center" vertical="distributed"/>
    </xf>
    <xf numFmtId="0" fontId="0" fillId="32" borderId="20" xfId="0" applyFont="1" applyFill="1" applyBorder="1" applyAlignment="1">
      <alignment horizontal="center" vertical="distributed"/>
    </xf>
    <xf numFmtId="0" fontId="0" fillId="32" borderId="21" xfId="0" applyFont="1" applyFill="1" applyBorder="1" applyAlignment="1">
      <alignment horizontal="center" vertical="distributed"/>
    </xf>
    <xf numFmtId="0" fontId="0" fillId="32" borderId="12" xfId="0" applyFont="1" applyFill="1" applyBorder="1" applyAlignment="1">
      <alignment horizontal="center" vertical="top" wrapText="1"/>
    </xf>
    <xf numFmtId="0" fontId="0" fillId="32" borderId="38" xfId="0" applyFont="1" applyFill="1" applyBorder="1" applyAlignment="1">
      <alignment horizontal="center" vertical="top" wrapText="1"/>
    </xf>
    <xf numFmtId="0" fontId="39" fillId="32" borderId="23" xfId="0" applyFont="1" applyFill="1" applyBorder="1" applyAlignment="1">
      <alignment horizontal="center" vertical="center" wrapText="1"/>
    </xf>
    <xf numFmtId="0" fontId="39" fillId="32" borderId="19" xfId="0" applyFont="1" applyFill="1" applyBorder="1" applyAlignment="1">
      <alignment horizontal="center" vertical="center" wrapText="1"/>
    </xf>
    <xf numFmtId="0" fontId="39" fillId="32" borderId="17" xfId="0" applyFont="1" applyFill="1" applyBorder="1" applyAlignment="1">
      <alignment horizontal="center" vertical="center" wrapText="1"/>
    </xf>
    <xf numFmtId="0" fontId="39" fillId="32" borderId="11" xfId="0" applyFont="1" applyFill="1" applyBorder="1" applyAlignment="1">
      <alignment horizontal="center" vertical="center" wrapText="1"/>
    </xf>
    <xf numFmtId="0" fontId="39" fillId="32" borderId="17" xfId="0" applyFont="1" applyFill="1" applyBorder="1" applyAlignment="1">
      <alignment horizontal="center" vertical="center"/>
    </xf>
    <xf numFmtId="0" fontId="39" fillId="32" borderId="11" xfId="0" applyFont="1" applyFill="1" applyBorder="1" applyAlignment="1">
      <alignment horizontal="center" vertical="center"/>
    </xf>
    <xf numFmtId="0" fontId="41" fillId="32" borderId="39" xfId="0" applyFont="1" applyFill="1" applyBorder="1" applyAlignment="1">
      <alignment horizontal="center" vertical="center" wrapText="1"/>
    </xf>
    <xf numFmtId="0" fontId="41" fillId="32" borderId="22" xfId="0" applyFont="1" applyFill="1" applyBorder="1" applyAlignment="1">
      <alignment horizontal="center" vertical="center" wrapText="1"/>
    </xf>
    <xf numFmtId="0" fontId="41" fillId="32" borderId="20" xfId="0" applyFont="1" applyFill="1" applyBorder="1" applyAlignment="1">
      <alignment horizontal="center" vertical="center" wrapText="1"/>
    </xf>
    <xf numFmtId="0" fontId="41" fillId="32" borderId="21" xfId="0" applyFont="1" applyFill="1" applyBorder="1" applyAlignment="1">
      <alignment horizontal="center" vertical="center" wrapText="1"/>
    </xf>
    <xf numFmtId="0" fontId="41" fillId="32" borderId="12" xfId="0" applyFont="1" applyFill="1" applyBorder="1" applyAlignment="1">
      <alignment horizontal="center" vertical="distributed"/>
    </xf>
    <xf numFmtId="0" fontId="41" fillId="32" borderId="38" xfId="0" applyFont="1" applyFill="1" applyBorder="1" applyAlignment="1">
      <alignment horizontal="center" vertical="distributed"/>
    </xf>
    <xf numFmtId="0" fontId="37" fillId="0" borderId="0" xfId="0" applyFont="1" applyFill="1" applyBorder="1" applyAlignment="1">
      <alignment horizontal="center" vertical="center"/>
    </xf>
    <xf numFmtId="0" fontId="41" fillId="32" borderId="12" xfId="0" applyFont="1" applyFill="1" applyBorder="1" applyAlignment="1">
      <alignment horizontal="center" vertical="center" wrapText="1"/>
    </xf>
    <xf numFmtId="0" fontId="41" fillId="32" borderId="38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/>
    </xf>
    <xf numFmtId="0" fontId="43" fillId="0" borderId="38" xfId="0" applyFont="1" applyBorder="1" applyAlignment="1">
      <alignment horizontal="left" vertical="center"/>
    </xf>
    <xf numFmtId="0" fontId="43" fillId="0" borderId="36" xfId="0" applyFont="1" applyBorder="1" applyAlignment="1">
      <alignment horizontal="left" vertical="center"/>
    </xf>
    <xf numFmtId="0" fontId="42" fillId="32" borderId="17" xfId="0" applyFont="1" applyFill="1" applyBorder="1" applyAlignment="1">
      <alignment horizontal="center" vertical="center" wrapText="1"/>
    </xf>
    <xf numFmtId="0" fontId="42" fillId="32" borderId="11" xfId="0" applyFont="1" applyFill="1" applyBorder="1" applyAlignment="1">
      <alignment horizontal="center" vertical="center" wrapText="1"/>
    </xf>
    <xf numFmtId="0" fontId="42" fillId="32" borderId="17" xfId="0" applyFont="1" applyFill="1" applyBorder="1" applyAlignment="1">
      <alignment horizontal="center" vertical="center"/>
    </xf>
    <xf numFmtId="0" fontId="42" fillId="32" borderId="11" xfId="0" applyFont="1" applyFill="1" applyBorder="1" applyAlignment="1">
      <alignment horizontal="center" vertical="center"/>
    </xf>
    <xf numFmtId="0" fontId="4" fillId="33" borderId="17" xfId="68" applyFont="1" applyFill="1" applyBorder="1" applyAlignment="1">
      <alignment horizontal="center" vertical="center" wrapText="1"/>
      <protection/>
    </xf>
    <xf numFmtId="0" fontId="4" fillId="33" borderId="11" xfId="68" applyFont="1" applyFill="1" applyBorder="1" applyAlignment="1">
      <alignment horizontal="center" vertical="center" wrapText="1"/>
      <protection/>
    </xf>
    <xf numFmtId="0" fontId="10" fillId="0" borderId="12" xfId="64" applyFont="1" applyFill="1" applyBorder="1" applyAlignment="1">
      <alignment horizontal="center" vertical="center"/>
      <protection/>
    </xf>
    <xf numFmtId="0" fontId="10" fillId="0" borderId="38" xfId="64" applyFont="1" applyFill="1" applyBorder="1" applyAlignment="1">
      <alignment horizontal="center" vertical="center"/>
      <protection/>
    </xf>
    <xf numFmtId="0" fontId="10" fillId="0" borderId="36" xfId="64" applyFont="1" applyFill="1" applyBorder="1" applyAlignment="1">
      <alignment horizontal="center" vertical="center"/>
      <protection/>
    </xf>
    <xf numFmtId="0" fontId="10" fillId="32" borderId="10" xfId="64" applyFont="1" applyFill="1" applyBorder="1" applyAlignment="1">
      <alignment horizontal="center" vertical="center"/>
      <protection/>
    </xf>
    <xf numFmtId="0" fontId="10" fillId="32" borderId="10" xfId="64" applyFont="1" applyFill="1" applyBorder="1" applyAlignment="1">
      <alignment horizontal="center" vertical="center" wrapText="1"/>
      <protection/>
    </xf>
    <xf numFmtId="0" fontId="10" fillId="32" borderId="10" xfId="64" applyFont="1" applyFill="1" applyBorder="1" applyAlignment="1">
      <alignment horizontal="center" vertical="center" wrapText="1"/>
      <protection/>
    </xf>
    <xf numFmtId="0" fontId="10" fillId="32" borderId="17" xfId="64" applyFont="1" applyFill="1" applyBorder="1" applyAlignment="1">
      <alignment horizontal="center" vertical="center" wrapText="1"/>
      <protection/>
    </xf>
    <xf numFmtId="0" fontId="10" fillId="32" borderId="13" xfId="64" applyFont="1" applyFill="1" applyBorder="1" applyAlignment="1">
      <alignment horizontal="center" vertical="center" wrapText="1"/>
      <protection/>
    </xf>
    <xf numFmtId="0" fontId="10" fillId="32" borderId="11" xfId="64" applyFont="1" applyFill="1" applyBorder="1" applyAlignment="1">
      <alignment horizontal="center" vertical="center" wrapText="1"/>
      <protection/>
    </xf>
    <xf numFmtId="0" fontId="10" fillId="32" borderId="17" xfId="64" applyFont="1" applyFill="1" applyBorder="1" applyAlignment="1">
      <alignment horizontal="center" vertical="center" wrapText="1"/>
      <protection/>
    </xf>
    <xf numFmtId="0" fontId="10" fillId="32" borderId="13" xfId="64" applyFont="1" applyFill="1" applyBorder="1" applyAlignment="1">
      <alignment horizontal="center" vertical="center" wrapText="1"/>
      <protection/>
    </xf>
    <xf numFmtId="0" fontId="10" fillId="32" borderId="11" xfId="64" applyFont="1" applyFill="1" applyBorder="1" applyAlignment="1">
      <alignment horizontal="center" vertical="center" wrapText="1"/>
      <protection/>
    </xf>
    <xf numFmtId="0" fontId="3" fillId="0" borderId="0" xfId="63" applyFont="1" applyBorder="1" applyAlignment="1">
      <alignment horizontal="right"/>
      <protection/>
    </xf>
    <xf numFmtId="0" fontId="4" fillId="32" borderId="17" xfId="63" applyFont="1" applyFill="1" applyBorder="1" applyAlignment="1">
      <alignment horizontal="center" vertical="center" wrapText="1"/>
      <protection/>
    </xf>
    <xf numFmtId="0" fontId="4" fillId="32" borderId="13" xfId="63" applyFont="1" applyFill="1" applyBorder="1" applyAlignment="1">
      <alignment horizontal="center" vertical="center" wrapText="1"/>
      <protection/>
    </xf>
    <xf numFmtId="0" fontId="4" fillId="32" borderId="11" xfId="63" applyFont="1" applyFill="1" applyBorder="1" applyAlignment="1">
      <alignment horizontal="center" vertical="center" wrapText="1"/>
      <protection/>
    </xf>
    <xf numFmtId="0" fontId="4" fillId="32" borderId="39" xfId="63" applyFont="1" applyFill="1" applyBorder="1" applyAlignment="1">
      <alignment horizontal="center" vertical="center" wrapText="1"/>
      <protection/>
    </xf>
    <xf numFmtId="0" fontId="4" fillId="32" borderId="12" xfId="63" applyFont="1" applyFill="1" applyBorder="1" applyAlignment="1">
      <alignment horizontal="center" vertical="center" wrapText="1"/>
      <protection/>
    </xf>
    <xf numFmtId="0" fontId="4" fillId="32" borderId="38" xfId="63" applyFont="1" applyFill="1" applyBorder="1" applyAlignment="1">
      <alignment horizontal="center" vertical="center" wrapText="1"/>
      <protection/>
    </xf>
    <xf numFmtId="0" fontId="4" fillId="32" borderId="36" xfId="63" applyFont="1" applyFill="1" applyBorder="1" applyAlignment="1">
      <alignment horizontal="center" vertical="center" wrapText="1"/>
      <protection/>
    </xf>
    <xf numFmtId="0" fontId="12" fillId="0" borderId="41" xfId="65" applyFont="1" applyFill="1" applyBorder="1" applyAlignment="1">
      <alignment horizontal="center" vertical="center" wrapText="1"/>
      <protection/>
    </xf>
    <xf numFmtId="0" fontId="12" fillId="33" borderId="41" xfId="65" applyFont="1" applyFill="1" applyBorder="1" applyAlignment="1">
      <alignment horizontal="center" vertical="center" wrapText="1"/>
      <protection/>
    </xf>
    <xf numFmtId="0" fontId="12" fillId="33" borderId="42" xfId="65" applyFont="1" applyFill="1" applyBorder="1" applyAlignment="1">
      <alignment horizontal="center" vertical="center" wrapText="1"/>
      <protection/>
    </xf>
    <xf numFmtId="0" fontId="12" fillId="33" borderId="43" xfId="65" applyFont="1" applyFill="1" applyBorder="1" applyAlignment="1">
      <alignment horizontal="center" vertical="center" wrapText="1"/>
      <protection/>
    </xf>
    <xf numFmtId="0" fontId="12" fillId="33" borderId="44" xfId="65" applyFont="1" applyFill="1" applyBorder="1" applyAlignment="1">
      <alignment horizontal="center" vertical="center" wrapText="1"/>
      <protection/>
    </xf>
    <xf numFmtId="0" fontId="2" fillId="0" borderId="10" xfId="66" applyFont="1" applyBorder="1" applyAlignment="1">
      <alignment horizontal="left"/>
      <protection/>
    </xf>
    <xf numFmtId="0" fontId="6" fillId="32" borderId="39" xfId="66" applyFont="1" applyFill="1" applyBorder="1" applyAlignment="1">
      <alignment horizontal="center" vertical="center" wrapText="1"/>
      <protection/>
    </xf>
    <xf numFmtId="0" fontId="6" fillId="32" borderId="23" xfId="66" applyFont="1" applyFill="1" applyBorder="1" applyAlignment="1">
      <alignment horizontal="center" vertical="center" wrapText="1"/>
      <protection/>
    </xf>
    <xf numFmtId="0" fontId="6" fillId="32" borderId="20" xfId="66" applyFont="1" applyFill="1" applyBorder="1" applyAlignment="1">
      <alignment horizontal="center" vertical="center" wrapText="1"/>
      <protection/>
    </xf>
    <xf numFmtId="0" fontId="6" fillId="32" borderId="19" xfId="66" applyFont="1" applyFill="1" applyBorder="1" applyAlignment="1">
      <alignment horizontal="center" vertical="center" wrapText="1"/>
      <protection/>
    </xf>
    <xf numFmtId="0" fontId="4" fillId="0" borderId="12" xfId="66" applyFont="1" applyBorder="1" applyAlignment="1">
      <alignment horizontal="left"/>
      <protection/>
    </xf>
    <xf numFmtId="0" fontId="4" fillId="0" borderId="38" xfId="66" applyFont="1" applyBorder="1" applyAlignment="1">
      <alignment horizontal="left"/>
      <protection/>
    </xf>
    <xf numFmtId="0" fontId="4" fillId="0" borderId="36" xfId="66" applyFont="1" applyBorder="1" applyAlignment="1">
      <alignment horizontal="left"/>
      <protection/>
    </xf>
    <xf numFmtId="0" fontId="6" fillId="32" borderId="17" xfId="66" applyFont="1" applyFill="1" applyBorder="1" applyAlignment="1">
      <alignment horizontal="center" vertical="center" wrapText="1"/>
      <protection/>
    </xf>
    <xf numFmtId="0" fontId="6" fillId="32" borderId="13" xfId="66" applyFont="1" applyFill="1" applyBorder="1" applyAlignment="1">
      <alignment horizontal="center" vertical="center" wrapText="1"/>
      <protection/>
    </xf>
    <xf numFmtId="0" fontId="6" fillId="32" borderId="11" xfId="66" applyFont="1" applyFill="1" applyBorder="1" applyAlignment="1">
      <alignment horizontal="center" vertical="center" wrapText="1"/>
      <protection/>
    </xf>
    <xf numFmtId="0" fontId="6" fillId="32" borderId="17" xfId="66" applyFont="1" applyFill="1" applyBorder="1" applyAlignment="1">
      <alignment horizontal="center" vertical="distributed"/>
      <protection/>
    </xf>
    <xf numFmtId="0" fontId="6" fillId="32" borderId="13" xfId="66" applyFont="1" applyFill="1" applyBorder="1" applyAlignment="1">
      <alignment horizontal="center" vertical="distributed"/>
      <protection/>
    </xf>
    <xf numFmtId="0" fontId="6" fillId="32" borderId="11" xfId="66" applyFont="1" applyFill="1" applyBorder="1" applyAlignment="1">
      <alignment horizontal="center" vertical="distributed"/>
      <protection/>
    </xf>
    <xf numFmtId="0" fontId="8" fillId="32" borderId="39" xfId="66" applyFont="1" applyFill="1" applyBorder="1" applyAlignment="1">
      <alignment horizontal="distributed" vertical="distributed"/>
      <protection/>
    </xf>
    <xf numFmtId="0" fontId="3" fillId="32" borderId="22" xfId="66" applyFont="1" applyFill="1" applyBorder="1" applyAlignment="1">
      <alignment horizontal="distributed" vertical="distributed"/>
      <protection/>
    </xf>
    <xf numFmtId="0" fontId="3" fillId="32" borderId="23" xfId="66" applyFont="1" applyFill="1" applyBorder="1" applyAlignment="1">
      <alignment horizontal="distributed" vertical="distributed"/>
      <protection/>
    </xf>
    <xf numFmtId="0" fontId="3" fillId="32" borderId="40" xfId="66" applyFont="1" applyFill="1" applyBorder="1" applyAlignment="1">
      <alignment horizontal="distributed" vertical="distributed"/>
      <protection/>
    </xf>
    <xf numFmtId="0" fontId="3" fillId="32" borderId="0" xfId="66" applyFont="1" applyFill="1" applyBorder="1" applyAlignment="1">
      <alignment horizontal="distributed" vertical="distributed"/>
      <protection/>
    </xf>
    <xf numFmtId="0" fontId="3" fillId="32" borderId="37" xfId="66" applyFont="1" applyFill="1" applyBorder="1" applyAlignment="1">
      <alignment horizontal="distributed" vertical="distributed"/>
      <protection/>
    </xf>
    <xf numFmtId="0" fontId="3" fillId="32" borderId="20" xfId="66" applyFont="1" applyFill="1" applyBorder="1" applyAlignment="1">
      <alignment horizontal="distributed" vertical="distributed"/>
      <protection/>
    </xf>
    <xf numFmtId="0" fontId="3" fillId="32" borderId="21" xfId="66" applyFont="1" applyFill="1" applyBorder="1" applyAlignment="1">
      <alignment horizontal="distributed" vertical="distributed"/>
      <protection/>
    </xf>
    <xf numFmtId="0" fontId="3" fillId="32" borderId="19" xfId="66" applyFont="1" applyFill="1" applyBorder="1" applyAlignment="1">
      <alignment horizontal="distributed" vertical="distributed"/>
      <protection/>
    </xf>
    <xf numFmtId="0" fontId="2" fillId="0" borderId="12" xfId="66" applyFont="1" applyBorder="1" applyAlignment="1">
      <alignment horizontal="left"/>
      <protection/>
    </xf>
    <xf numFmtId="0" fontId="2" fillId="0" borderId="38" xfId="66" applyFont="1" applyBorder="1" applyAlignment="1">
      <alignment horizontal="left"/>
      <protection/>
    </xf>
    <xf numFmtId="0" fontId="2" fillId="0" borderId="36" xfId="66" applyFont="1" applyBorder="1" applyAlignment="1">
      <alignment horizontal="left"/>
      <protection/>
    </xf>
    <xf numFmtId="0" fontId="5" fillId="0" borderId="0" xfId="57" applyAlignment="1">
      <alignment horizontal="center"/>
      <protection/>
    </xf>
    <xf numFmtId="0" fontId="5" fillId="0" borderId="10" xfId="57" applyFont="1" applyBorder="1" applyAlignment="1">
      <alignment horizontal="left" vertical="distributed"/>
      <protection/>
    </xf>
    <xf numFmtId="0" fontId="5" fillId="0" borderId="10" xfId="57" applyBorder="1" applyAlignment="1">
      <alignment horizontal="left" vertical="distributed"/>
      <protection/>
    </xf>
    <xf numFmtId="0" fontId="6" fillId="32" borderId="10" xfId="57" applyFont="1" applyFill="1" applyBorder="1" applyAlignment="1">
      <alignment horizontal="center" vertical="center" wrapText="1"/>
      <protection/>
    </xf>
    <xf numFmtId="0" fontId="6" fillId="0" borderId="12" xfId="57" applyFont="1" applyFill="1" applyBorder="1" applyAlignment="1">
      <alignment horizontal="left" vertical="center" wrapText="1"/>
      <protection/>
    </xf>
    <xf numFmtId="0" fontId="6" fillId="0" borderId="38" xfId="57" applyFont="1" applyFill="1" applyBorder="1" applyAlignment="1">
      <alignment horizontal="left" vertical="center" wrapText="1"/>
      <protection/>
    </xf>
    <xf numFmtId="0" fontId="6" fillId="0" borderId="36" xfId="57" applyFont="1" applyFill="1" applyBorder="1" applyAlignment="1">
      <alignment horizontal="left" vertical="center" wrapText="1"/>
      <protection/>
    </xf>
    <xf numFmtId="0" fontId="6" fillId="0" borderId="12" xfId="57" applyFont="1" applyBorder="1" applyAlignment="1">
      <alignment horizontal="left" vertical="distributed"/>
      <protection/>
    </xf>
    <xf numFmtId="0" fontId="6" fillId="0" borderId="38" xfId="57" applyFont="1" applyBorder="1" applyAlignment="1">
      <alignment horizontal="left" vertical="distributed"/>
      <protection/>
    </xf>
    <xf numFmtId="0" fontId="6" fillId="0" borderId="36" xfId="57" applyFont="1" applyBorder="1" applyAlignment="1">
      <alignment horizontal="left" vertical="distributed"/>
      <protection/>
    </xf>
    <xf numFmtId="0" fontId="6" fillId="0" borderId="10" xfId="57" applyFont="1" applyBorder="1" applyAlignment="1">
      <alignment horizontal="left" vertical="distributed"/>
      <protection/>
    </xf>
    <xf numFmtId="0" fontId="5" fillId="0" borderId="0" xfId="57" applyBorder="1" applyAlignment="1">
      <alignment horizontal="right"/>
      <protection/>
    </xf>
    <xf numFmtId="0" fontId="6" fillId="32" borderId="10" xfId="57" applyFont="1" applyFill="1" applyBorder="1" applyAlignment="1">
      <alignment horizontal="center" vertical="center"/>
      <protection/>
    </xf>
    <xf numFmtId="0" fontId="6" fillId="32" borderId="10" xfId="57" applyFont="1" applyFill="1" applyBorder="1" applyAlignment="1">
      <alignment horizontal="center"/>
      <protection/>
    </xf>
    <xf numFmtId="0" fontId="2" fillId="0" borderId="10" xfId="58" applyFont="1" applyBorder="1" applyAlignment="1">
      <alignment horizontal="left"/>
      <protection/>
    </xf>
    <xf numFmtId="0" fontId="4" fillId="0" borderId="10" xfId="58" applyFont="1" applyBorder="1" applyAlignment="1">
      <alignment horizontal="left"/>
      <protection/>
    </xf>
    <xf numFmtId="0" fontId="3" fillId="0" borderId="21" xfId="58" applyFont="1" applyBorder="1" applyAlignment="1">
      <alignment horizontal="right"/>
      <protection/>
    </xf>
    <xf numFmtId="0" fontId="4" fillId="32" borderId="10" xfId="58" applyFont="1" applyFill="1" applyBorder="1" applyAlignment="1">
      <alignment horizontal="center" vertical="center"/>
      <protection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  3   _2010.évi állami" xfId="56"/>
    <cellStyle name="Normál_10szm" xfId="57"/>
    <cellStyle name="Normál_11szm" xfId="58"/>
    <cellStyle name="Normál_1szm" xfId="59"/>
    <cellStyle name="Normál_2004.évi normatívák" xfId="60"/>
    <cellStyle name="Normál_2010.évi tervezett beruházás, felújítás" xfId="61"/>
    <cellStyle name="Normál_3aszm" xfId="62"/>
    <cellStyle name="Normál_5szm" xfId="63"/>
    <cellStyle name="Normál_6szm" xfId="64"/>
    <cellStyle name="Normál_7szm" xfId="65"/>
    <cellStyle name="Normál_8szm" xfId="66"/>
    <cellStyle name="Normál_költségvetés módosítás I." xfId="67"/>
    <cellStyle name="Normál_pe.átadások, támogatások 2003.évben" xfId="68"/>
    <cellStyle name="Összesen" xfId="69"/>
    <cellStyle name="Currency" xfId="70"/>
    <cellStyle name="Currency [0]" xfId="71"/>
    <cellStyle name="Pénznem 2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80"/>
  <sheetViews>
    <sheetView tabSelected="1" view="pageLayout" zoomScaleSheetLayoutView="100" workbookViewId="0" topLeftCell="A13">
      <selection activeCell="E41" sqref="E41:E42"/>
    </sheetView>
  </sheetViews>
  <sheetFormatPr defaultColWidth="9.00390625" defaultRowHeight="12.75"/>
  <cols>
    <col min="1" max="1" width="13.125" style="20" customWidth="1"/>
    <col min="2" max="2" width="65.75390625" style="20" customWidth="1"/>
    <col min="3" max="4" width="14.625" style="20" customWidth="1"/>
    <col min="5" max="5" width="15.125" style="20" customWidth="1"/>
    <col min="6" max="16384" width="9.125" style="20" customWidth="1"/>
  </cols>
  <sheetData>
    <row r="1" spans="1:5" ht="15" customHeight="1">
      <c r="A1" s="529" t="s">
        <v>134</v>
      </c>
      <c r="B1" s="530" t="s">
        <v>11</v>
      </c>
      <c r="C1" s="531" t="s">
        <v>271</v>
      </c>
      <c r="D1" s="531" t="s">
        <v>269</v>
      </c>
      <c r="E1" s="531" t="s">
        <v>347</v>
      </c>
    </row>
    <row r="2" spans="1:5" ht="15" customHeight="1">
      <c r="A2" s="529"/>
      <c r="B2" s="530"/>
      <c r="C2" s="532"/>
      <c r="D2" s="532"/>
      <c r="E2" s="532"/>
    </row>
    <row r="3" spans="1:5" ht="24.75" customHeight="1">
      <c r="A3" s="28" t="s">
        <v>71</v>
      </c>
      <c r="B3" s="66" t="s">
        <v>173</v>
      </c>
      <c r="C3" s="66"/>
      <c r="D3" s="66"/>
      <c r="E3" s="21"/>
    </row>
    <row r="4" spans="1:5" ht="19.5" customHeight="1">
      <c r="A4" s="28" t="s">
        <v>132</v>
      </c>
      <c r="B4" s="66" t="s">
        <v>252</v>
      </c>
      <c r="C4" s="66"/>
      <c r="D4" s="66"/>
      <c r="E4" s="22"/>
    </row>
    <row r="5" spans="1:5" ht="19.5" customHeight="1">
      <c r="A5" s="24" t="s">
        <v>138</v>
      </c>
      <c r="B5" s="65" t="s">
        <v>139</v>
      </c>
      <c r="C5" s="22">
        <f>SUM(C6:C9)</f>
        <v>49314</v>
      </c>
      <c r="D5" s="22">
        <f>SUM(D6:D9)</f>
        <v>42380</v>
      </c>
      <c r="E5" s="22">
        <f>SUM(E6:E11)</f>
        <v>49750</v>
      </c>
    </row>
    <row r="6" spans="1:5" ht="19.5" customHeight="1">
      <c r="A6" s="21" t="s">
        <v>133</v>
      </c>
      <c r="B6" s="192" t="s">
        <v>246</v>
      </c>
      <c r="C6" s="231">
        <v>10734</v>
      </c>
      <c r="D6" s="232">
        <v>13939</v>
      </c>
      <c r="E6" s="232">
        <v>13939</v>
      </c>
    </row>
    <row r="7" spans="1:5" ht="19.5" customHeight="1">
      <c r="A7" s="21" t="s">
        <v>135</v>
      </c>
      <c r="B7" s="194" t="s">
        <v>247</v>
      </c>
      <c r="C7" s="233">
        <v>25083</v>
      </c>
      <c r="D7" s="232">
        <v>19590</v>
      </c>
      <c r="E7" s="232">
        <v>19590</v>
      </c>
    </row>
    <row r="8" spans="1:5" ht="19.5" customHeight="1">
      <c r="A8" s="24" t="s">
        <v>136</v>
      </c>
      <c r="B8" s="192" t="s">
        <v>357</v>
      </c>
      <c r="C8" s="231">
        <v>12829</v>
      </c>
      <c r="D8" s="232">
        <v>7651</v>
      </c>
      <c r="E8" s="232">
        <v>7651</v>
      </c>
    </row>
    <row r="9" spans="1:5" ht="19.5" customHeight="1">
      <c r="A9" s="207" t="s">
        <v>233</v>
      </c>
      <c r="B9" s="192" t="s">
        <v>248</v>
      </c>
      <c r="C9" s="231">
        <v>668</v>
      </c>
      <c r="D9" s="232">
        <v>1200</v>
      </c>
      <c r="E9" s="232">
        <v>1200</v>
      </c>
    </row>
    <row r="10" spans="1:5" ht="19.5" customHeight="1">
      <c r="A10" s="24" t="s">
        <v>137</v>
      </c>
      <c r="B10" s="192" t="s">
        <v>249</v>
      </c>
      <c r="C10" s="231"/>
      <c r="D10" s="232"/>
      <c r="E10" s="232">
        <v>350</v>
      </c>
    </row>
    <row r="11" spans="1:5" ht="19.5" customHeight="1">
      <c r="A11" s="24" t="s">
        <v>165</v>
      </c>
      <c r="B11" s="194" t="s">
        <v>250</v>
      </c>
      <c r="C11" s="233">
        <v>6899</v>
      </c>
      <c r="D11" s="232">
        <v>5650</v>
      </c>
      <c r="E11" s="232">
        <v>7020</v>
      </c>
    </row>
    <row r="12" spans="1:5" ht="19.5" customHeight="1">
      <c r="A12" s="151"/>
      <c r="B12" s="152" t="s">
        <v>251</v>
      </c>
      <c r="C12" s="234">
        <f>SUM(C6:C11)</f>
        <v>56213</v>
      </c>
      <c r="D12" s="234">
        <f>SUM(D6:D11)</f>
        <v>48030</v>
      </c>
      <c r="E12" s="234">
        <f>SUM(E6:E11)</f>
        <v>49750</v>
      </c>
    </row>
    <row r="13" spans="1:5" ht="19.5" customHeight="1">
      <c r="A13" s="141" t="s">
        <v>140</v>
      </c>
      <c r="B13" s="140" t="s">
        <v>176</v>
      </c>
      <c r="C13" s="235"/>
      <c r="D13" s="236"/>
      <c r="E13" s="236"/>
    </row>
    <row r="14" spans="1:5" ht="19.5" customHeight="1">
      <c r="A14" s="21" t="s">
        <v>174</v>
      </c>
      <c r="B14" s="150" t="s">
        <v>175</v>
      </c>
      <c r="C14" s="237">
        <v>313</v>
      </c>
      <c r="D14" s="232">
        <v>26523</v>
      </c>
      <c r="E14" s="232">
        <v>26523</v>
      </c>
    </row>
    <row r="15" spans="1:5" ht="19.5" customHeight="1">
      <c r="A15" s="154"/>
      <c r="B15" s="155" t="s">
        <v>177</v>
      </c>
      <c r="C15" s="234">
        <f>C14</f>
        <v>313</v>
      </c>
      <c r="D15" s="234">
        <f>D14</f>
        <v>26523</v>
      </c>
      <c r="E15" s="234">
        <f>E14</f>
        <v>26523</v>
      </c>
    </row>
    <row r="16" spans="1:5" ht="19.5" customHeight="1">
      <c r="A16" s="26" t="s">
        <v>141</v>
      </c>
      <c r="B16" s="67" t="s">
        <v>100</v>
      </c>
      <c r="C16" s="238"/>
      <c r="D16" s="236"/>
      <c r="E16" s="236"/>
    </row>
    <row r="17" spans="1:5" ht="19.5" customHeight="1">
      <c r="A17" s="24" t="s">
        <v>162</v>
      </c>
      <c r="B17" s="194" t="s">
        <v>257</v>
      </c>
      <c r="C17" s="233">
        <v>4700</v>
      </c>
      <c r="D17" s="232">
        <v>4300</v>
      </c>
      <c r="E17" s="232">
        <v>4300</v>
      </c>
    </row>
    <row r="18" spans="1:5" ht="19.5" customHeight="1">
      <c r="A18" s="24" t="s">
        <v>142</v>
      </c>
      <c r="B18" s="64" t="s">
        <v>143</v>
      </c>
      <c r="C18" s="232"/>
      <c r="D18" s="232"/>
      <c r="E18" s="232"/>
    </row>
    <row r="19" spans="1:5" ht="19.5" customHeight="1">
      <c r="A19" s="24" t="s">
        <v>181</v>
      </c>
      <c r="B19" s="192" t="s">
        <v>253</v>
      </c>
      <c r="C19" s="231">
        <v>2600</v>
      </c>
      <c r="D19" s="232">
        <v>3500</v>
      </c>
      <c r="E19" s="232">
        <v>3500</v>
      </c>
    </row>
    <row r="20" spans="1:5" ht="19.5" customHeight="1">
      <c r="A20" s="207" t="s">
        <v>254</v>
      </c>
      <c r="B20" s="64" t="s">
        <v>182</v>
      </c>
      <c r="C20" s="232">
        <v>900</v>
      </c>
      <c r="D20" s="232">
        <v>1310</v>
      </c>
      <c r="E20" s="232">
        <v>1310</v>
      </c>
    </row>
    <row r="21" spans="1:5" ht="19.5" customHeight="1">
      <c r="A21" s="207" t="s">
        <v>255</v>
      </c>
      <c r="B21" s="192" t="s">
        <v>256</v>
      </c>
      <c r="C21" s="231"/>
      <c r="D21" s="232"/>
      <c r="E21" s="232"/>
    </row>
    <row r="22" spans="1:5" ht="19.5" customHeight="1">
      <c r="A22" s="24" t="s">
        <v>163</v>
      </c>
      <c r="B22" s="64" t="s">
        <v>164</v>
      </c>
      <c r="C22" s="232"/>
      <c r="D22" s="232">
        <v>12</v>
      </c>
      <c r="E22" s="232">
        <v>12</v>
      </c>
    </row>
    <row r="23" spans="1:5" ht="19.5" customHeight="1">
      <c r="A23" s="151"/>
      <c r="B23" s="156" t="s">
        <v>184</v>
      </c>
      <c r="C23" s="234">
        <f>C17+C19+C20+C21+C22</f>
        <v>8200</v>
      </c>
      <c r="D23" s="234">
        <f>D17+D19+D18+D20+D21+D22</f>
        <v>9122</v>
      </c>
      <c r="E23" s="234">
        <f>E17+E19+E18+E20+E21+E22</f>
        <v>9122</v>
      </c>
    </row>
    <row r="24" spans="1:6" ht="19.5" customHeight="1">
      <c r="A24" s="157" t="s">
        <v>144</v>
      </c>
      <c r="B24" s="152" t="s">
        <v>49</v>
      </c>
      <c r="C24" s="234">
        <v>26293</v>
      </c>
      <c r="D24" s="234">
        <v>24280</v>
      </c>
      <c r="E24" s="234">
        <v>24280</v>
      </c>
      <c r="F24" s="319"/>
    </row>
    <row r="25" spans="1:5" ht="19.5" customHeight="1">
      <c r="A25" s="26" t="s">
        <v>145</v>
      </c>
      <c r="B25" s="66" t="s">
        <v>79</v>
      </c>
      <c r="C25" s="235"/>
      <c r="D25" s="239"/>
      <c r="E25" s="239"/>
    </row>
    <row r="26" spans="1:5" ht="19.5" customHeight="1">
      <c r="A26" s="24" t="s">
        <v>166</v>
      </c>
      <c r="B26" s="64" t="s">
        <v>167</v>
      </c>
      <c r="C26" s="232"/>
      <c r="D26" s="232"/>
      <c r="E26" s="232">
        <v>1145</v>
      </c>
    </row>
    <row r="27" spans="1:5" ht="19.5" customHeight="1">
      <c r="A27" s="207" t="s">
        <v>258</v>
      </c>
      <c r="B27" s="192" t="s">
        <v>259</v>
      </c>
      <c r="C27" s="231">
        <v>0</v>
      </c>
      <c r="D27" s="232"/>
      <c r="E27" s="232"/>
    </row>
    <row r="28" spans="1:5" ht="19.5" customHeight="1">
      <c r="A28" s="151"/>
      <c r="B28" s="152" t="s">
        <v>178</v>
      </c>
      <c r="C28" s="234">
        <f>SUM(C26:C27)</f>
        <v>0</v>
      </c>
      <c r="D28" s="234">
        <f>SUM(D26:D27)</f>
        <v>0</v>
      </c>
      <c r="E28" s="234">
        <f>SUM(E26:E27)</f>
        <v>1145</v>
      </c>
    </row>
    <row r="29" spans="1:5" ht="19.5" customHeight="1">
      <c r="A29" s="26" t="s">
        <v>146</v>
      </c>
      <c r="B29" s="66" t="s">
        <v>147</v>
      </c>
      <c r="C29" s="235"/>
      <c r="D29" s="235"/>
      <c r="E29" s="235"/>
    </row>
    <row r="30" spans="1:5" ht="19.5" customHeight="1">
      <c r="A30" s="207" t="s">
        <v>260</v>
      </c>
      <c r="B30" s="192" t="s">
        <v>355</v>
      </c>
      <c r="C30" s="313"/>
      <c r="D30" s="232"/>
      <c r="E30" s="232"/>
    </row>
    <row r="31" spans="1:5" ht="19.5" customHeight="1">
      <c r="A31" s="207" t="s">
        <v>261</v>
      </c>
      <c r="B31" s="192" t="s">
        <v>262</v>
      </c>
      <c r="C31" s="231"/>
      <c r="D31" s="232"/>
      <c r="E31" s="232"/>
    </row>
    <row r="32" spans="1:5" ht="19.5" customHeight="1">
      <c r="A32" s="151"/>
      <c r="B32" s="152" t="s">
        <v>179</v>
      </c>
      <c r="C32" s="234">
        <f>SUM(C30:C31)</f>
        <v>0</v>
      </c>
      <c r="D32" s="234">
        <f>SUM(D30:D31)</f>
        <v>0</v>
      </c>
      <c r="E32" s="234">
        <f>SUM(E30:E31)</f>
        <v>0</v>
      </c>
    </row>
    <row r="33" spans="1:5" ht="19.5" customHeight="1">
      <c r="A33" s="27" t="s">
        <v>148</v>
      </c>
      <c r="B33" s="66" t="s">
        <v>149</v>
      </c>
      <c r="C33" s="235"/>
      <c r="D33" s="235"/>
      <c r="E33" s="235"/>
    </row>
    <row r="34" spans="1:5" ht="19.5" customHeight="1">
      <c r="A34" s="229" t="s">
        <v>263</v>
      </c>
      <c r="B34" s="194" t="s">
        <v>356</v>
      </c>
      <c r="C34" s="312"/>
      <c r="D34" s="241">
        <v>26</v>
      </c>
      <c r="E34" s="241">
        <v>26</v>
      </c>
    </row>
    <row r="35" spans="1:5" ht="19.5" customHeight="1">
      <c r="A35" s="229" t="s">
        <v>264</v>
      </c>
      <c r="B35" s="194" t="s">
        <v>265</v>
      </c>
      <c r="C35" s="240"/>
      <c r="D35" s="241"/>
      <c r="E35" s="241"/>
    </row>
    <row r="36" spans="1:5" ht="19.5" customHeight="1">
      <c r="A36" s="158"/>
      <c r="B36" s="152" t="s">
        <v>180</v>
      </c>
      <c r="C36" s="242">
        <f>SUM(C34:C35)</f>
        <v>0</v>
      </c>
      <c r="D36" s="242">
        <f>SUM(D34:D35)</f>
        <v>26</v>
      </c>
      <c r="E36" s="242">
        <f>SUM(E34:E35)</f>
        <v>26</v>
      </c>
    </row>
    <row r="37" spans="1:5" ht="19.5" customHeight="1">
      <c r="A37" s="159" t="s">
        <v>150</v>
      </c>
      <c r="B37" s="160" t="s">
        <v>151</v>
      </c>
      <c r="C37" s="243">
        <f>C12+C15+C23+C24+C28+C32+C36</f>
        <v>91019</v>
      </c>
      <c r="D37" s="243">
        <f>D12+D15+D23+D24+D28+D32+D36</f>
        <v>107981</v>
      </c>
      <c r="E37" s="243">
        <f>E12+E15+E23+E24+E28+E32+E36</f>
        <v>110846</v>
      </c>
    </row>
    <row r="38" spans="1:5" ht="19.5" customHeight="1">
      <c r="A38" s="26" t="s">
        <v>266</v>
      </c>
      <c r="B38" s="66" t="s">
        <v>267</v>
      </c>
      <c r="C38" s="235">
        <v>10436</v>
      </c>
      <c r="D38" s="235">
        <v>8000</v>
      </c>
      <c r="E38" s="235">
        <v>8235</v>
      </c>
    </row>
    <row r="39" spans="1:5" ht="19.5" customHeight="1">
      <c r="A39" s="151"/>
      <c r="B39" s="152" t="s">
        <v>183</v>
      </c>
      <c r="C39" s="234">
        <f>C37+C38</f>
        <v>101455</v>
      </c>
      <c r="D39" s="234">
        <f>D37+D38</f>
        <v>115981</v>
      </c>
      <c r="E39" s="234">
        <f>E37+E38</f>
        <v>119081</v>
      </c>
    </row>
    <row r="40" spans="1:5" ht="12.75" customHeight="1">
      <c r="A40" s="25"/>
      <c r="B40" s="25"/>
      <c r="C40" s="244"/>
      <c r="D40" s="244"/>
      <c r="E40" s="244"/>
    </row>
    <row r="41" spans="1:5" ht="18" customHeight="1">
      <c r="A41" s="533" t="s">
        <v>186</v>
      </c>
      <c r="B41" s="534" t="s">
        <v>11</v>
      </c>
      <c r="C41" s="535" t="s">
        <v>271</v>
      </c>
      <c r="D41" s="527" t="s">
        <v>270</v>
      </c>
      <c r="E41" s="531" t="s">
        <v>347</v>
      </c>
    </row>
    <row r="42" spans="1:5" ht="15" customHeight="1">
      <c r="A42" s="533"/>
      <c r="B42" s="534"/>
      <c r="C42" s="536"/>
      <c r="D42" s="528"/>
      <c r="E42" s="532"/>
    </row>
    <row r="43" spans="1:5" ht="15">
      <c r="A43" s="76" t="s">
        <v>185</v>
      </c>
      <c r="B43" s="161" t="s">
        <v>268</v>
      </c>
      <c r="C43" s="245"/>
      <c r="D43" s="246"/>
      <c r="E43" s="246"/>
    </row>
    <row r="44" spans="1:5" ht="14.25">
      <c r="A44" s="112" t="s">
        <v>152</v>
      </c>
      <c r="B44" s="75" t="s">
        <v>187</v>
      </c>
      <c r="C44" s="247">
        <v>28458</v>
      </c>
      <c r="D44" s="247">
        <v>29715</v>
      </c>
      <c r="E44" s="247">
        <v>30922</v>
      </c>
    </row>
    <row r="45" spans="1:5" ht="19.5" customHeight="1">
      <c r="A45" s="112" t="s">
        <v>153</v>
      </c>
      <c r="B45" s="230" t="s">
        <v>188</v>
      </c>
      <c r="C45" s="247">
        <v>7076</v>
      </c>
      <c r="D45" s="247">
        <v>7745</v>
      </c>
      <c r="E45" s="247">
        <v>8070</v>
      </c>
    </row>
    <row r="46" spans="1:5" ht="19.5" customHeight="1">
      <c r="A46" s="113" t="s">
        <v>154</v>
      </c>
      <c r="B46" s="230" t="s">
        <v>155</v>
      </c>
      <c r="C46" s="247">
        <v>40224</v>
      </c>
      <c r="D46" s="247">
        <v>34722</v>
      </c>
      <c r="E46" s="247">
        <v>38413</v>
      </c>
    </row>
    <row r="47" spans="1:5" ht="19.5" customHeight="1">
      <c r="A47" s="113" t="s">
        <v>156</v>
      </c>
      <c r="B47" s="230" t="s">
        <v>65</v>
      </c>
      <c r="C47" s="247">
        <v>10297</v>
      </c>
      <c r="D47" s="247">
        <v>3903</v>
      </c>
      <c r="E47" s="247">
        <v>4092</v>
      </c>
    </row>
    <row r="48" spans="1:5" ht="19.5" customHeight="1">
      <c r="A48" s="113" t="s">
        <v>157</v>
      </c>
      <c r="B48" s="230" t="s">
        <v>315</v>
      </c>
      <c r="C48" s="247">
        <v>14574</v>
      </c>
      <c r="D48" s="247">
        <v>11190</v>
      </c>
      <c r="E48" s="247">
        <v>10474</v>
      </c>
    </row>
    <row r="49" spans="1:5" ht="19.5" customHeight="1">
      <c r="A49" s="77"/>
      <c r="B49" s="162" t="s">
        <v>189</v>
      </c>
      <c r="C49" s="248">
        <f>SUM(C44:C48)</f>
        <v>100629</v>
      </c>
      <c r="D49" s="248">
        <f>SUM(D44:D48)</f>
        <v>87275</v>
      </c>
      <c r="E49" s="248">
        <f>SUM(E44:E48)</f>
        <v>91971</v>
      </c>
    </row>
    <row r="50" spans="1:5" ht="19.5" customHeight="1">
      <c r="A50" s="77" t="s">
        <v>158</v>
      </c>
      <c r="B50" s="111" t="s">
        <v>159</v>
      </c>
      <c r="C50" s="248">
        <v>826</v>
      </c>
      <c r="D50" s="258">
        <v>18706</v>
      </c>
      <c r="E50" s="258">
        <v>15726</v>
      </c>
    </row>
    <row r="51" spans="1:5" ht="19.5" customHeight="1">
      <c r="A51" s="77" t="s">
        <v>160</v>
      </c>
      <c r="B51" s="111" t="s">
        <v>80</v>
      </c>
      <c r="C51" s="248">
        <v>0</v>
      </c>
      <c r="D51" s="248"/>
      <c r="E51" s="248"/>
    </row>
    <row r="52" spans="1:5" ht="19.5" customHeight="1">
      <c r="A52" s="77" t="s">
        <v>161</v>
      </c>
      <c r="B52" s="111" t="s">
        <v>343</v>
      </c>
      <c r="C52" s="248"/>
      <c r="D52" s="248"/>
      <c r="E52" s="248"/>
    </row>
    <row r="53" spans="1:5" ht="19.5" customHeight="1">
      <c r="A53" s="77"/>
      <c r="B53" s="163" t="s">
        <v>190</v>
      </c>
      <c r="C53" s="248">
        <f>C50+C51+C52</f>
        <v>826</v>
      </c>
      <c r="D53" s="248">
        <f>D50+D51+D52</f>
        <v>18706</v>
      </c>
      <c r="E53" s="248">
        <f>E50+E51+E52</f>
        <v>15726</v>
      </c>
    </row>
    <row r="54" spans="1:5" ht="19.5" customHeight="1">
      <c r="A54" s="77" t="s">
        <v>344</v>
      </c>
      <c r="B54" s="163" t="s">
        <v>345</v>
      </c>
      <c r="C54" s="248">
        <f>C49+C53</f>
        <v>101455</v>
      </c>
      <c r="D54" s="248">
        <f>D49+D53</f>
        <v>105981</v>
      </c>
      <c r="E54" s="248">
        <f>E49+E53</f>
        <v>107697</v>
      </c>
    </row>
    <row r="55" spans="1:5" ht="19.5" customHeight="1">
      <c r="A55" s="77" t="s">
        <v>191</v>
      </c>
      <c r="B55" s="72" t="s">
        <v>192</v>
      </c>
      <c r="C55" s="248">
        <v>0</v>
      </c>
      <c r="D55" s="248">
        <v>10000</v>
      </c>
      <c r="E55" s="248">
        <v>10000</v>
      </c>
    </row>
    <row r="56" spans="1:5" ht="19.5" customHeight="1">
      <c r="A56" s="77" t="s">
        <v>191</v>
      </c>
      <c r="B56" s="72" t="s">
        <v>364</v>
      </c>
      <c r="C56" s="248">
        <v>0</v>
      </c>
      <c r="D56" s="248">
        <v>0</v>
      </c>
      <c r="E56" s="248">
        <v>1384</v>
      </c>
    </row>
    <row r="57" spans="1:5" ht="19.5" customHeight="1">
      <c r="A57" s="164"/>
      <c r="B57" s="165" t="s">
        <v>193</v>
      </c>
      <c r="C57" s="249">
        <f>C49+C53+C56</f>
        <v>101455</v>
      </c>
      <c r="D57" s="249">
        <f>D49+D53+D56+D55</f>
        <v>115981</v>
      </c>
      <c r="E57" s="249">
        <f>E49+E53+E56+E55</f>
        <v>119081</v>
      </c>
    </row>
    <row r="58" spans="1:5" ht="15">
      <c r="A58" s="9"/>
      <c r="B58" s="9"/>
      <c r="C58" s="9"/>
      <c r="D58" s="9"/>
      <c r="E58" s="9"/>
    </row>
    <row r="59" spans="1:5" ht="14.25">
      <c r="A59" s="25"/>
      <c r="B59" s="25"/>
      <c r="C59" s="25"/>
      <c r="D59" s="25"/>
      <c r="E59" s="25"/>
    </row>
    <row r="60" spans="1:5" ht="14.25">
      <c r="A60" s="25"/>
      <c r="B60" s="25"/>
      <c r="C60" s="25"/>
      <c r="D60" s="25"/>
      <c r="E60" s="25"/>
    </row>
    <row r="61" spans="1:5" ht="14.25">
      <c r="A61" s="25"/>
      <c r="B61" s="25"/>
      <c r="C61" s="25"/>
      <c r="D61" s="25"/>
      <c r="E61" s="25"/>
    </row>
    <row r="62" spans="1:5" ht="14.25">
      <c r="A62" s="25"/>
      <c r="B62" s="25"/>
      <c r="C62" s="25"/>
      <c r="D62" s="25"/>
      <c r="E62" s="25"/>
    </row>
    <row r="63" spans="1:5" ht="14.25">
      <c r="A63" s="25"/>
      <c r="B63" s="25"/>
      <c r="C63" s="25"/>
      <c r="D63" s="25"/>
      <c r="E63" s="25"/>
    </row>
    <row r="64" spans="1:5" ht="14.25">
      <c r="A64" s="25"/>
      <c r="B64" s="25"/>
      <c r="C64" s="25"/>
      <c r="D64" s="25"/>
      <c r="E64" s="25"/>
    </row>
    <row r="65" spans="1:5" ht="14.25">
      <c r="A65" s="25"/>
      <c r="B65" s="25"/>
      <c r="C65" s="25"/>
      <c r="D65" s="25"/>
      <c r="E65" s="25"/>
    </row>
    <row r="66" spans="1:5" ht="14.25">
      <c r="A66" s="25"/>
      <c r="B66" s="25"/>
      <c r="C66" s="25"/>
      <c r="D66" s="25"/>
      <c r="E66" s="25"/>
    </row>
    <row r="67" spans="1:5" ht="14.25">
      <c r="A67" s="25"/>
      <c r="B67" s="25"/>
      <c r="C67" s="25"/>
      <c r="D67" s="25"/>
      <c r="E67" s="25"/>
    </row>
    <row r="68" spans="1:5" ht="14.25">
      <c r="A68" s="25"/>
      <c r="B68" s="25"/>
      <c r="C68" s="25"/>
      <c r="D68" s="25"/>
      <c r="E68" s="25"/>
    </row>
    <row r="69" spans="1:5" ht="14.25">
      <c r="A69" s="25"/>
      <c r="B69" s="25"/>
      <c r="C69" s="25"/>
      <c r="D69" s="25"/>
      <c r="E69" s="25"/>
    </row>
    <row r="70" spans="1:5" ht="14.25">
      <c r="A70" s="25"/>
      <c r="B70" s="25"/>
      <c r="C70" s="25"/>
      <c r="D70" s="25"/>
      <c r="E70" s="25"/>
    </row>
    <row r="71" spans="1:5" ht="14.25">
      <c r="A71" s="25"/>
      <c r="B71" s="25"/>
      <c r="C71" s="25"/>
      <c r="D71" s="25"/>
      <c r="E71" s="25"/>
    </row>
    <row r="72" spans="1:5" ht="14.25">
      <c r="A72" s="25"/>
      <c r="B72" s="25"/>
      <c r="C72" s="25"/>
      <c r="D72" s="25"/>
      <c r="E72" s="25"/>
    </row>
    <row r="73" spans="1:5" ht="14.25">
      <c r="A73" s="25"/>
      <c r="B73" s="25"/>
      <c r="C73" s="25"/>
      <c r="D73" s="25"/>
      <c r="E73" s="25"/>
    </row>
    <row r="74" spans="1:5" ht="14.25">
      <c r="A74" s="25"/>
      <c r="B74" s="25"/>
      <c r="C74" s="25"/>
      <c r="D74" s="25"/>
      <c r="E74" s="25"/>
    </row>
    <row r="75" spans="1:5" ht="14.25">
      <c r="A75" s="25"/>
      <c r="B75" s="25"/>
      <c r="C75" s="25"/>
      <c r="D75" s="25"/>
      <c r="E75" s="25"/>
    </row>
    <row r="76" spans="1:5" ht="14.25">
      <c r="A76" s="25"/>
      <c r="B76" s="25"/>
      <c r="C76" s="25"/>
      <c r="D76" s="25"/>
      <c r="E76" s="25"/>
    </row>
    <row r="77" spans="1:5" ht="14.25">
      <c r="A77" s="25"/>
      <c r="B77" s="25"/>
      <c r="C77" s="25"/>
      <c r="D77" s="25"/>
      <c r="E77" s="25"/>
    </row>
    <row r="78" spans="1:5" ht="14.25">
      <c r="A78" s="25"/>
      <c r="B78" s="25"/>
      <c r="C78" s="25"/>
      <c r="D78" s="25"/>
      <c r="E78" s="25"/>
    </row>
    <row r="79" spans="1:5" ht="14.25">
      <c r="A79" s="25"/>
      <c r="B79" s="25"/>
      <c r="C79" s="25"/>
      <c r="D79" s="25"/>
      <c r="E79" s="25"/>
    </row>
    <row r="80" spans="1:5" ht="14.25">
      <c r="A80" s="25"/>
      <c r="B80" s="25"/>
      <c r="C80" s="25"/>
      <c r="D80" s="25"/>
      <c r="E80" s="25"/>
    </row>
    <row r="81" spans="1:5" ht="14.25">
      <c r="A81" s="25"/>
      <c r="B81" s="25"/>
      <c r="C81" s="25"/>
      <c r="D81" s="25"/>
      <c r="E81" s="25"/>
    </row>
    <row r="82" spans="1:5" ht="14.25">
      <c r="A82" s="25"/>
      <c r="B82" s="25"/>
      <c r="C82" s="25"/>
      <c r="D82" s="25"/>
      <c r="E82" s="25"/>
    </row>
    <row r="83" spans="1:5" ht="14.25">
      <c r="A83" s="25"/>
      <c r="B83" s="25"/>
      <c r="C83" s="25"/>
      <c r="D83" s="25"/>
      <c r="E83" s="25"/>
    </row>
    <row r="84" spans="1:5" ht="14.25">
      <c r="A84" s="25"/>
      <c r="B84" s="25"/>
      <c r="C84" s="25"/>
      <c r="D84" s="25"/>
      <c r="E84" s="25"/>
    </row>
    <row r="85" spans="1:5" ht="14.25">
      <c r="A85" s="25"/>
      <c r="B85" s="25"/>
      <c r="C85" s="25"/>
      <c r="D85" s="25"/>
      <c r="E85" s="25"/>
    </row>
    <row r="86" spans="1:5" ht="14.25">
      <c r="A86" s="25"/>
      <c r="B86" s="25"/>
      <c r="C86" s="25"/>
      <c r="D86" s="25"/>
      <c r="E86" s="25"/>
    </row>
    <row r="87" spans="1:5" ht="14.25">
      <c r="A87" s="25"/>
      <c r="B87" s="25"/>
      <c r="C87" s="25"/>
      <c r="D87" s="25"/>
      <c r="E87" s="25"/>
    </row>
    <row r="88" spans="1:5" ht="14.25">
      <c r="A88" s="25"/>
      <c r="B88" s="25"/>
      <c r="C88" s="25"/>
      <c r="D88" s="25"/>
      <c r="E88" s="25"/>
    </row>
    <row r="89" spans="1:5" ht="14.25">
      <c r="A89" s="25"/>
      <c r="B89" s="25"/>
      <c r="C89" s="25"/>
      <c r="D89" s="25"/>
      <c r="E89" s="25"/>
    </row>
    <row r="90" spans="1:5" ht="14.25">
      <c r="A90" s="25"/>
      <c r="B90" s="25"/>
      <c r="C90" s="25"/>
      <c r="D90" s="25"/>
      <c r="E90" s="25"/>
    </row>
    <row r="91" spans="1:5" ht="14.25">
      <c r="A91" s="25"/>
      <c r="B91" s="25"/>
      <c r="C91" s="25"/>
      <c r="D91" s="25"/>
      <c r="E91" s="25"/>
    </row>
    <row r="92" spans="1:5" ht="14.25">
      <c r="A92" s="25"/>
      <c r="B92" s="25"/>
      <c r="C92" s="25"/>
      <c r="D92" s="25"/>
      <c r="E92" s="25"/>
    </row>
    <row r="93" spans="1:5" ht="14.25">
      <c r="A93" s="25"/>
      <c r="B93" s="25"/>
      <c r="C93" s="25"/>
      <c r="D93" s="25"/>
      <c r="E93" s="25"/>
    </row>
    <row r="94" spans="1:5" ht="14.25">
      <c r="A94" s="25"/>
      <c r="B94" s="25"/>
      <c r="C94" s="25"/>
      <c r="D94" s="25"/>
      <c r="E94" s="25"/>
    </row>
    <row r="95" spans="1:5" ht="14.25">
      <c r="A95" s="25"/>
      <c r="B95" s="25"/>
      <c r="C95" s="25"/>
      <c r="D95" s="25"/>
      <c r="E95" s="25"/>
    </row>
    <row r="96" spans="1:5" ht="14.25">
      <c r="A96" s="25"/>
      <c r="B96" s="25"/>
      <c r="C96" s="25"/>
      <c r="D96" s="25"/>
      <c r="E96" s="25"/>
    </row>
    <row r="97" spans="1:5" ht="14.25">
      <c r="A97" s="25"/>
      <c r="B97" s="25"/>
      <c r="C97" s="25"/>
      <c r="D97" s="25"/>
      <c r="E97" s="25"/>
    </row>
    <row r="98" spans="1:5" ht="14.25">
      <c r="A98" s="25"/>
      <c r="B98" s="25"/>
      <c r="C98" s="25"/>
      <c r="D98" s="25"/>
      <c r="E98" s="25"/>
    </row>
    <row r="99" spans="1:5" ht="14.25">
      <c r="A99" s="25"/>
      <c r="B99" s="25"/>
      <c r="C99" s="25"/>
      <c r="D99" s="25"/>
      <c r="E99" s="25"/>
    </row>
    <row r="100" spans="1:5" ht="14.25">
      <c r="A100" s="25"/>
      <c r="B100" s="25"/>
      <c r="C100" s="25"/>
      <c r="D100" s="25"/>
      <c r="E100" s="25"/>
    </row>
    <row r="101" spans="1:5" ht="14.25">
      <c r="A101" s="25"/>
      <c r="B101" s="25"/>
      <c r="C101" s="25"/>
      <c r="D101" s="25"/>
      <c r="E101" s="25"/>
    </row>
    <row r="102" spans="1:5" ht="14.25">
      <c r="A102" s="25"/>
      <c r="B102" s="25"/>
      <c r="C102" s="25"/>
      <c r="D102" s="25"/>
      <c r="E102" s="25"/>
    </row>
    <row r="103" spans="1:5" ht="14.25">
      <c r="A103" s="25"/>
      <c r="B103" s="25"/>
      <c r="C103" s="25"/>
      <c r="D103" s="25"/>
      <c r="E103" s="25"/>
    </row>
    <row r="104" spans="1:5" ht="14.25">
      <c r="A104" s="25"/>
      <c r="B104" s="25"/>
      <c r="C104" s="25"/>
      <c r="D104" s="25"/>
      <c r="E104" s="25"/>
    </row>
    <row r="105" spans="1:5" ht="14.25">
      <c r="A105" s="25"/>
      <c r="B105" s="25"/>
      <c r="C105" s="25"/>
      <c r="D105" s="25"/>
      <c r="E105" s="25"/>
    </row>
    <row r="106" spans="1:5" ht="14.25">
      <c r="A106" s="25"/>
      <c r="B106" s="25"/>
      <c r="C106" s="25"/>
      <c r="D106" s="25"/>
      <c r="E106" s="25"/>
    </row>
    <row r="107" spans="1:5" ht="14.25">
      <c r="A107" s="25"/>
      <c r="B107" s="25"/>
      <c r="C107" s="25"/>
      <c r="D107" s="25"/>
      <c r="E107" s="25"/>
    </row>
    <row r="108" spans="1:5" ht="14.25">
      <c r="A108" s="25"/>
      <c r="B108" s="25"/>
      <c r="C108" s="25"/>
      <c r="D108" s="25"/>
      <c r="E108" s="25"/>
    </row>
    <row r="109" spans="1:5" ht="14.25">
      <c r="A109" s="25"/>
      <c r="B109" s="25"/>
      <c r="C109" s="25"/>
      <c r="D109" s="25"/>
      <c r="E109" s="25"/>
    </row>
    <row r="110" spans="1:5" ht="14.25">
      <c r="A110" s="25"/>
      <c r="B110" s="25"/>
      <c r="C110" s="25"/>
      <c r="D110" s="25"/>
      <c r="E110" s="25"/>
    </row>
    <row r="111" spans="1:5" ht="14.25">
      <c r="A111" s="25"/>
      <c r="B111" s="25"/>
      <c r="C111" s="25"/>
      <c r="D111" s="25"/>
      <c r="E111" s="25"/>
    </row>
    <row r="112" spans="1:5" ht="14.25">
      <c r="A112" s="25"/>
      <c r="B112" s="25"/>
      <c r="C112" s="25"/>
      <c r="D112" s="25"/>
      <c r="E112" s="25"/>
    </row>
    <row r="113" spans="1:5" ht="14.25">
      <c r="A113" s="25"/>
      <c r="B113" s="25"/>
      <c r="C113" s="25"/>
      <c r="D113" s="25"/>
      <c r="E113" s="25"/>
    </row>
    <row r="114" spans="1:5" ht="14.25">
      <c r="A114" s="25"/>
      <c r="B114" s="25"/>
      <c r="C114" s="25"/>
      <c r="D114" s="25"/>
      <c r="E114" s="25"/>
    </row>
    <row r="115" spans="1:5" ht="14.25">
      <c r="A115" s="25"/>
      <c r="B115" s="25"/>
      <c r="C115" s="25"/>
      <c r="D115" s="25"/>
      <c r="E115" s="25"/>
    </row>
    <row r="116" spans="1:5" ht="14.25">
      <c r="A116" s="25"/>
      <c r="B116" s="25"/>
      <c r="C116" s="25"/>
      <c r="D116" s="25"/>
      <c r="E116" s="25"/>
    </row>
    <row r="117" spans="1:5" ht="14.25">
      <c r="A117" s="25"/>
      <c r="B117" s="25"/>
      <c r="C117" s="25"/>
      <c r="D117" s="25"/>
      <c r="E117" s="25"/>
    </row>
    <row r="118" spans="1:5" ht="14.25">
      <c r="A118" s="25"/>
      <c r="B118" s="25"/>
      <c r="C118" s="25"/>
      <c r="D118" s="25"/>
      <c r="E118" s="25"/>
    </row>
    <row r="119" spans="1:5" ht="14.25">
      <c r="A119" s="25"/>
      <c r="B119" s="25"/>
      <c r="C119" s="25"/>
      <c r="D119" s="25"/>
      <c r="E119" s="25"/>
    </row>
    <row r="120" spans="1:5" ht="14.25">
      <c r="A120" s="25"/>
      <c r="B120" s="25"/>
      <c r="C120" s="25"/>
      <c r="D120" s="25"/>
      <c r="E120" s="25"/>
    </row>
    <row r="121" spans="1:5" ht="14.25">
      <c r="A121" s="25"/>
      <c r="B121" s="25"/>
      <c r="C121" s="25"/>
      <c r="D121" s="25"/>
      <c r="E121" s="25"/>
    </row>
    <row r="122" spans="1:5" ht="14.25">
      <c r="A122" s="25"/>
      <c r="B122" s="25"/>
      <c r="C122" s="25"/>
      <c r="D122" s="25"/>
      <c r="E122" s="25"/>
    </row>
    <row r="123" spans="1:5" ht="14.25">
      <c r="A123" s="25"/>
      <c r="B123" s="25"/>
      <c r="C123" s="25"/>
      <c r="D123" s="25"/>
      <c r="E123" s="25"/>
    </row>
    <row r="124" spans="1:5" ht="14.25">
      <c r="A124" s="25"/>
      <c r="B124" s="25"/>
      <c r="C124" s="25"/>
      <c r="D124" s="25"/>
      <c r="E124" s="25"/>
    </row>
    <row r="125" spans="1:5" ht="14.25">
      <c r="A125" s="25"/>
      <c r="B125" s="25"/>
      <c r="C125" s="25"/>
      <c r="D125" s="25"/>
      <c r="E125" s="25"/>
    </row>
    <row r="126" spans="1:5" ht="14.25">
      <c r="A126" s="25"/>
      <c r="B126" s="25"/>
      <c r="C126" s="25"/>
      <c r="D126" s="25"/>
      <c r="E126" s="25"/>
    </row>
    <row r="127" spans="1:5" ht="14.25">
      <c r="A127" s="25"/>
      <c r="B127" s="25"/>
      <c r="C127" s="25"/>
      <c r="D127" s="25"/>
      <c r="E127" s="25"/>
    </row>
    <row r="128" spans="1:5" ht="14.25">
      <c r="A128" s="25"/>
      <c r="B128" s="25"/>
      <c r="C128" s="25"/>
      <c r="D128" s="25"/>
      <c r="E128" s="25"/>
    </row>
    <row r="129" spans="1:5" ht="14.25">
      <c r="A129" s="25"/>
      <c r="B129" s="25"/>
      <c r="C129" s="25"/>
      <c r="D129" s="25"/>
      <c r="E129" s="25"/>
    </row>
    <row r="130" spans="1:5" ht="14.25">
      <c r="A130" s="25"/>
      <c r="B130" s="25"/>
      <c r="C130" s="25"/>
      <c r="D130" s="25"/>
      <c r="E130" s="25"/>
    </row>
    <row r="131" spans="1:5" ht="14.25">
      <c r="A131" s="25"/>
      <c r="B131" s="25"/>
      <c r="C131" s="25"/>
      <c r="D131" s="25"/>
      <c r="E131" s="25"/>
    </row>
    <row r="132" spans="1:5" ht="14.25">
      <c r="A132" s="25"/>
      <c r="B132" s="25"/>
      <c r="C132" s="25"/>
      <c r="D132" s="25"/>
      <c r="E132" s="25"/>
    </row>
    <row r="133" spans="1:5" ht="14.25">
      <c r="A133" s="25"/>
      <c r="B133" s="25"/>
      <c r="C133" s="25"/>
      <c r="D133" s="25"/>
      <c r="E133" s="25"/>
    </row>
    <row r="134" spans="1:5" ht="14.25">
      <c r="A134" s="25"/>
      <c r="B134" s="25"/>
      <c r="C134" s="25"/>
      <c r="D134" s="25"/>
      <c r="E134" s="25"/>
    </row>
    <row r="135" spans="1:5" ht="14.25">
      <c r="A135" s="25"/>
      <c r="B135" s="25"/>
      <c r="C135" s="25"/>
      <c r="D135" s="25"/>
      <c r="E135" s="25"/>
    </row>
    <row r="136" spans="1:5" ht="14.25">
      <c r="A136" s="25"/>
      <c r="B136" s="25"/>
      <c r="C136" s="25"/>
      <c r="D136" s="25"/>
      <c r="E136" s="25"/>
    </row>
    <row r="137" spans="1:5" ht="14.25">
      <c r="A137" s="25"/>
      <c r="B137" s="25"/>
      <c r="C137" s="25"/>
      <c r="D137" s="25"/>
      <c r="E137" s="25"/>
    </row>
    <row r="138" spans="1:5" ht="14.25">
      <c r="A138" s="25"/>
      <c r="B138" s="25"/>
      <c r="C138" s="25"/>
      <c r="D138" s="25"/>
      <c r="E138" s="25"/>
    </row>
    <row r="139" spans="1:5" ht="14.25">
      <c r="A139" s="25"/>
      <c r="B139" s="25"/>
      <c r="C139" s="25"/>
      <c r="D139" s="25"/>
      <c r="E139" s="25"/>
    </row>
    <row r="140" spans="1:5" ht="14.25">
      <c r="A140" s="25"/>
      <c r="B140" s="25"/>
      <c r="C140" s="25"/>
      <c r="D140" s="25"/>
      <c r="E140" s="25"/>
    </row>
    <row r="141" spans="1:5" ht="14.25">
      <c r="A141" s="25"/>
      <c r="B141" s="25"/>
      <c r="C141" s="25"/>
      <c r="D141" s="25"/>
      <c r="E141" s="25"/>
    </row>
    <row r="142" spans="1:5" ht="14.25">
      <c r="A142" s="25"/>
      <c r="B142" s="25"/>
      <c r="C142" s="25"/>
      <c r="D142" s="25"/>
      <c r="E142" s="25"/>
    </row>
    <row r="143" spans="1:5" ht="14.25">
      <c r="A143" s="25"/>
      <c r="B143" s="25"/>
      <c r="C143" s="25"/>
      <c r="D143" s="25"/>
      <c r="E143" s="25"/>
    </row>
    <row r="144" spans="1:5" ht="14.25">
      <c r="A144" s="25"/>
      <c r="B144" s="25"/>
      <c r="C144" s="25"/>
      <c r="D144" s="25"/>
      <c r="E144" s="25"/>
    </row>
    <row r="145" spans="1:5" ht="14.25">
      <c r="A145" s="25"/>
      <c r="B145" s="25"/>
      <c r="C145" s="25"/>
      <c r="D145" s="25"/>
      <c r="E145" s="25"/>
    </row>
    <row r="146" spans="1:5" ht="14.25">
      <c r="A146" s="25"/>
      <c r="B146" s="25"/>
      <c r="C146" s="25"/>
      <c r="D146" s="25"/>
      <c r="E146" s="25"/>
    </row>
    <row r="147" spans="1:5" ht="14.25">
      <c r="A147" s="25"/>
      <c r="B147" s="25"/>
      <c r="C147" s="25"/>
      <c r="D147" s="25"/>
      <c r="E147" s="25"/>
    </row>
    <row r="148" spans="1:5" ht="14.25">
      <c r="A148" s="25"/>
      <c r="B148" s="25"/>
      <c r="C148" s="25"/>
      <c r="D148" s="25"/>
      <c r="E148" s="25"/>
    </row>
    <row r="149" spans="1:5" ht="14.25">
      <c r="A149" s="25"/>
      <c r="B149" s="25"/>
      <c r="C149" s="25"/>
      <c r="D149" s="25"/>
      <c r="E149" s="25"/>
    </row>
    <row r="150" spans="1:5" ht="14.25">
      <c r="A150" s="25"/>
      <c r="B150" s="25"/>
      <c r="C150" s="25"/>
      <c r="D150" s="25"/>
      <c r="E150" s="25"/>
    </row>
    <row r="151" spans="1:5" ht="14.25">
      <c r="A151" s="25"/>
      <c r="B151" s="25"/>
      <c r="C151" s="25"/>
      <c r="D151" s="25"/>
      <c r="E151" s="25"/>
    </row>
    <row r="152" spans="1:5" ht="14.25">
      <c r="A152" s="25"/>
      <c r="B152" s="25"/>
      <c r="C152" s="25"/>
      <c r="D152" s="25"/>
      <c r="E152" s="25"/>
    </row>
    <row r="153" spans="1:5" ht="14.25">
      <c r="A153" s="25"/>
      <c r="B153" s="25"/>
      <c r="C153" s="25"/>
      <c r="D153" s="25"/>
      <c r="E153" s="25"/>
    </row>
    <row r="154" spans="1:5" ht="14.25">
      <c r="A154" s="25"/>
      <c r="B154" s="25"/>
      <c r="C154" s="25"/>
      <c r="D154" s="25"/>
      <c r="E154" s="25"/>
    </row>
    <row r="155" spans="1:5" ht="14.25">
      <c r="A155" s="25"/>
      <c r="B155" s="25"/>
      <c r="C155" s="25"/>
      <c r="D155" s="25"/>
      <c r="E155" s="25"/>
    </row>
    <row r="156" spans="1:5" ht="14.25">
      <c r="A156" s="25"/>
      <c r="B156" s="25"/>
      <c r="C156" s="25"/>
      <c r="D156" s="25"/>
      <c r="E156" s="25"/>
    </row>
    <row r="157" spans="1:5" ht="14.25">
      <c r="A157" s="25"/>
      <c r="B157" s="25"/>
      <c r="C157" s="25"/>
      <c r="D157" s="25"/>
      <c r="E157" s="25"/>
    </row>
    <row r="158" spans="1:5" ht="14.25">
      <c r="A158" s="25"/>
      <c r="B158" s="25"/>
      <c r="C158" s="25"/>
      <c r="D158" s="25"/>
      <c r="E158" s="25"/>
    </row>
    <row r="159" spans="1:5" ht="14.25">
      <c r="A159" s="25"/>
      <c r="B159" s="25"/>
      <c r="C159" s="25"/>
      <c r="D159" s="25"/>
      <c r="E159" s="25"/>
    </row>
    <row r="160" spans="1:5" ht="14.25">
      <c r="A160" s="25"/>
      <c r="B160" s="25"/>
      <c r="C160" s="25"/>
      <c r="D160" s="25"/>
      <c r="E160" s="25"/>
    </row>
    <row r="161" spans="1:5" ht="14.25">
      <c r="A161" s="25"/>
      <c r="B161" s="25"/>
      <c r="C161" s="25"/>
      <c r="D161" s="25"/>
      <c r="E161" s="25"/>
    </row>
    <row r="162" spans="1:5" ht="14.25">
      <c r="A162" s="25"/>
      <c r="B162" s="25"/>
      <c r="C162" s="25"/>
      <c r="D162" s="25"/>
      <c r="E162" s="25"/>
    </row>
    <row r="163" spans="1:5" ht="14.25">
      <c r="A163" s="25"/>
      <c r="B163" s="25"/>
      <c r="C163" s="25"/>
      <c r="D163" s="25"/>
      <c r="E163" s="25"/>
    </row>
    <row r="164" spans="1:5" ht="14.25">
      <c r="A164" s="25"/>
      <c r="B164" s="25"/>
      <c r="C164" s="25"/>
      <c r="D164" s="25"/>
      <c r="E164" s="25"/>
    </row>
    <row r="165" spans="1:5" ht="14.25">
      <c r="A165" s="25"/>
      <c r="B165" s="25"/>
      <c r="C165" s="25"/>
      <c r="D165" s="25"/>
      <c r="E165" s="25"/>
    </row>
    <row r="166" spans="1:5" ht="14.25">
      <c r="A166" s="25"/>
      <c r="B166" s="25"/>
      <c r="C166" s="25"/>
      <c r="D166" s="25"/>
      <c r="E166" s="25"/>
    </row>
    <row r="167" spans="1:5" ht="14.25">
      <c r="A167" s="25"/>
      <c r="B167" s="25"/>
      <c r="C167" s="25"/>
      <c r="D167" s="25"/>
      <c r="E167" s="25"/>
    </row>
    <row r="168" spans="1:5" ht="14.25">
      <c r="A168" s="25"/>
      <c r="B168" s="25"/>
      <c r="C168" s="25"/>
      <c r="D168" s="25"/>
      <c r="E168" s="25"/>
    </row>
    <row r="169" spans="1:5" ht="14.25">
      <c r="A169" s="25"/>
      <c r="B169" s="25"/>
      <c r="C169" s="25"/>
      <c r="D169" s="25"/>
      <c r="E169" s="25"/>
    </row>
    <row r="170" spans="1:5" ht="14.25">
      <c r="A170" s="25"/>
      <c r="B170" s="25"/>
      <c r="C170" s="25"/>
      <c r="D170" s="25"/>
      <c r="E170" s="25"/>
    </row>
    <row r="171" spans="1:5" ht="14.25">
      <c r="A171" s="25"/>
      <c r="B171" s="25"/>
      <c r="C171" s="25"/>
      <c r="D171" s="25"/>
      <c r="E171" s="25"/>
    </row>
    <row r="172" spans="1:5" ht="14.25">
      <c r="A172" s="25"/>
      <c r="B172" s="25"/>
      <c r="C172" s="25"/>
      <c r="D172" s="25"/>
      <c r="E172" s="25"/>
    </row>
    <row r="173" spans="1:5" ht="14.25">
      <c r="A173" s="25"/>
      <c r="B173" s="25"/>
      <c r="C173" s="25"/>
      <c r="D173" s="25"/>
      <c r="E173" s="25"/>
    </row>
    <row r="174" spans="1:5" ht="14.25">
      <c r="A174" s="25"/>
      <c r="B174" s="25"/>
      <c r="C174" s="25"/>
      <c r="D174" s="25"/>
      <c r="E174" s="25"/>
    </row>
    <row r="175" spans="1:5" ht="14.25">
      <c r="A175" s="25"/>
      <c r="B175" s="25"/>
      <c r="C175" s="25"/>
      <c r="D175" s="25"/>
      <c r="E175" s="25"/>
    </row>
    <row r="176" spans="1:5" ht="14.25">
      <c r="A176" s="25"/>
      <c r="B176" s="25"/>
      <c r="C176" s="25"/>
      <c r="D176" s="25"/>
      <c r="E176" s="25"/>
    </row>
    <row r="177" spans="1:5" ht="14.25">
      <c r="A177" s="25"/>
      <c r="B177" s="25"/>
      <c r="C177" s="25"/>
      <c r="D177" s="25"/>
      <c r="E177" s="25"/>
    </row>
    <row r="178" spans="1:5" ht="14.25">
      <c r="A178" s="25"/>
      <c r="B178" s="25"/>
      <c r="C178" s="25"/>
      <c r="D178" s="25"/>
      <c r="E178" s="25"/>
    </row>
    <row r="179" spans="1:5" ht="14.25">
      <c r="A179" s="25"/>
      <c r="B179" s="25"/>
      <c r="C179" s="25"/>
      <c r="D179" s="25"/>
      <c r="E179" s="25"/>
    </row>
    <row r="180" spans="1:5" ht="14.25">
      <c r="A180" s="25"/>
      <c r="B180" s="25"/>
      <c r="C180" s="25"/>
      <c r="D180" s="25"/>
      <c r="E180" s="25"/>
    </row>
  </sheetData>
  <sheetProtection/>
  <mergeCells count="10">
    <mergeCell ref="D41:D42"/>
    <mergeCell ref="A1:A2"/>
    <mergeCell ref="B1:B2"/>
    <mergeCell ref="E1:E2"/>
    <mergeCell ref="E41:E42"/>
    <mergeCell ref="A41:A42"/>
    <mergeCell ref="B41:B42"/>
    <mergeCell ref="C1:C2"/>
    <mergeCell ref="C41:C42"/>
    <mergeCell ref="D1:D2"/>
  </mergeCells>
  <printOptions horizontalCentered="1"/>
  <pageMargins left="0.35" right="0.2362204724409449" top="1.16" bottom="0.19" header="0.37" footer="0.19"/>
  <pageSetup horizontalDpi="600" verticalDpi="600" orientation="portrait" paperSize="9" scale="70" r:id="rId1"/>
  <headerFooter alignWithMargins="0">
    <oddHeader xml:space="preserve">&amp;C13/2015. (XI.06.) számú költségvetési rendelethez
ZALASZABAR KÖZSÉG ÖNKORMÁNYZATA ÉS INTÉZMÉNYEI BEVÉTELEI ÉS KIADÁSA ELŐIRÁNYZATAINAK ÖSSZESÍTŐJE ROVATONKÉNT
2015. ÉVBEN
&amp;R1sz. </oddHeader>
  </headerFooter>
  <rowBreaks count="1" manualBreakCount="1">
    <brk id="3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K43"/>
  <sheetViews>
    <sheetView view="pageLayout" workbookViewId="0" topLeftCell="B1">
      <selection activeCell="H8" sqref="H8"/>
    </sheetView>
  </sheetViews>
  <sheetFormatPr defaultColWidth="9.00390625" defaultRowHeight="12.75"/>
  <cols>
    <col min="1" max="1" width="8.75390625" style="11" customWidth="1"/>
    <col min="2" max="2" width="49.625" style="11" customWidth="1"/>
    <col min="3" max="4" width="14.375" style="11" customWidth="1"/>
    <col min="5" max="6" width="13.25390625" style="11" customWidth="1"/>
    <col min="7" max="8" width="14.75390625" style="11" customWidth="1"/>
    <col min="9" max="9" width="13.25390625" style="11" customWidth="1"/>
    <col min="10" max="10" width="13.875" style="11" customWidth="1"/>
    <col min="11" max="16384" width="9.125" style="11" customWidth="1"/>
  </cols>
  <sheetData>
    <row r="1" spans="1:10" ht="12.75">
      <c r="A1" s="10"/>
      <c r="B1" s="10"/>
      <c r="C1" s="10"/>
      <c r="D1" s="10"/>
      <c r="E1" s="612" t="s">
        <v>15</v>
      </c>
      <c r="F1" s="612"/>
      <c r="G1" s="612"/>
      <c r="H1" s="612"/>
      <c r="I1" s="612"/>
      <c r="J1" s="612"/>
    </row>
    <row r="2" spans="1:10" ht="15" customHeight="1">
      <c r="A2" s="613" t="s">
        <v>52</v>
      </c>
      <c r="B2" s="616" t="s">
        <v>76</v>
      </c>
      <c r="C2" s="617" t="s">
        <v>237</v>
      </c>
      <c r="D2" s="618"/>
      <c r="E2" s="618"/>
      <c r="F2" s="619"/>
      <c r="G2" s="617" t="s">
        <v>54</v>
      </c>
      <c r="H2" s="618"/>
      <c r="I2" s="618"/>
      <c r="J2" s="619"/>
    </row>
    <row r="3" spans="1:10" ht="15" customHeight="1">
      <c r="A3" s="614"/>
      <c r="B3" s="614"/>
      <c r="C3" s="614" t="s">
        <v>63</v>
      </c>
      <c r="D3" s="614" t="s">
        <v>309</v>
      </c>
      <c r="E3" s="614" t="s">
        <v>285</v>
      </c>
      <c r="F3" s="614" t="s">
        <v>55</v>
      </c>
      <c r="G3" s="614" t="s">
        <v>9</v>
      </c>
      <c r="H3" s="87" t="s">
        <v>171</v>
      </c>
      <c r="I3" s="614" t="s">
        <v>286</v>
      </c>
      <c r="J3" s="614" t="s">
        <v>55</v>
      </c>
    </row>
    <row r="4" spans="1:10" ht="15" customHeight="1">
      <c r="A4" s="614"/>
      <c r="B4" s="614"/>
      <c r="C4" s="614"/>
      <c r="D4" s="614"/>
      <c r="E4" s="614"/>
      <c r="F4" s="614"/>
      <c r="G4" s="614"/>
      <c r="H4" s="87" t="s">
        <v>170</v>
      </c>
      <c r="I4" s="614"/>
      <c r="J4" s="614"/>
    </row>
    <row r="5" spans="1:10" ht="15" customHeight="1">
      <c r="A5" s="615"/>
      <c r="B5" s="615"/>
      <c r="C5" s="615"/>
      <c r="D5" s="615"/>
      <c r="E5" s="615"/>
      <c r="F5" s="615"/>
      <c r="G5" s="615"/>
      <c r="H5" s="88" t="s">
        <v>172</v>
      </c>
      <c r="I5" s="615"/>
      <c r="J5" s="615"/>
    </row>
    <row r="6" spans="1:10" ht="39.75" customHeight="1">
      <c r="A6" s="51"/>
      <c r="B6" s="103"/>
      <c r="C6" s="105"/>
      <c r="D6" s="105"/>
      <c r="E6" s="52"/>
      <c r="F6" s="52"/>
      <c r="G6" s="52"/>
      <c r="H6" s="52"/>
      <c r="I6" s="52"/>
      <c r="J6" s="52"/>
    </row>
    <row r="7" spans="1:10" ht="39.75" customHeight="1">
      <c r="A7" s="44"/>
      <c r="B7" s="104"/>
      <c r="C7" s="52"/>
      <c r="D7" s="52"/>
      <c r="E7" s="52"/>
      <c r="F7" s="52"/>
      <c r="G7" s="52"/>
      <c r="H7" s="52"/>
      <c r="I7" s="52"/>
      <c r="J7" s="52"/>
    </row>
    <row r="8" spans="1:10" ht="39.75" customHeight="1">
      <c r="A8" s="51"/>
      <c r="B8" s="101"/>
      <c r="C8" s="105"/>
      <c r="D8" s="105"/>
      <c r="E8" s="52"/>
      <c r="F8" s="52"/>
      <c r="G8" s="52"/>
      <c r="H8" s="52"/>
      <c r="I8" s="52"/>
      <c r="J8" s="52"/>
    </row>
    <row r="9" spans="1:10" ht="39.75" customHeight="1">
      <c r="A9" s="44"/>
      <c r="B9" s="102"/>
      <c r="C9" s="52"/>
      <c r="D9" s="52"/>
      <c r="E9" s="52"/>
      <c r="F9" s="52"/>
      <c r="G9" s="52"/>
      <c r="H9" s="52"/>
      <c r="I9" s="52"/>
      <c r="J9" s="52"/>
    </row>
    <row r="10" spans="1:10" ht="39.75" customHeight="1">
      <c r="A10" s="13"/>
      <c r="B10" s="116"/>
      <c r="C10" s="106"/>
      <c r="D10" s="106"/>
      <c r="E10" s="53"/>
      <c r="F10" s="53"/>
      <c r="G10" s="53"/>
      <c r="H10" s="53"/>
      <c r="I10" s="53"/>
      <c r="J10" s="53"/>
    </row>
    <row r="11" spans="2:8" ht="39.75" customHeight="1">
      <c r="B11" s="218" t="s">
        <v>239</v>
      </c>
      <c r="C11" s="218"/>
      <c r="D11" s="218"/>
      <c r="E11" s="218"/>
      <c r="F11" s="218"/>
      <c r="G11" s="218"/>
      <c r="H11" s="218"/>
    </row>
    <row r="12" ht="39.75" customHeight="1"/>
    <row r="43" ht="12.75">
      <c r="K43" s="12"/>
    </row>
  </sheetData>
  <sheetProtection/>
  <mergeCells count="12">
    <mergeCell ref="D3:D5"/>
    <mergeCell ref="F3:F5"/>
    <mergeCell ref="E1:J1"/>
    <mergeCell ref="A2:A5"/>
    <mergeCell ref="B2:B5"/>
    <mergeCell ref="G2:J2"/>
    <mergeCell ref="G3:G5"/>
    <mergeCell ref="E3:E5"/>
    <mergeCell ref="C3:C5"/>
    <mergeCell ref="J3:J5"/>
    <mergeCell ref="I3:I5"/>
    <mergeCell ref="C2:F2"/>
  </mergeCells>
  <printOptions horizontalCentered="1"/>
  <pageMargins left="0.2362204724409449" right="0.2362204724409449" top="1.3385826771653544" bottom="0.1968503937007874" header="0.5905511811023623" footer="0.1968503937007874"/>
  <pageSetup horizontalDpi="600" verticalDpi="600" orientation="landscape" paperSize="9" scale="84" r:id="rId1"/>
  <headerFooter alignWithMargins="0">
    <oddHeader>&amp;C&amp;"Garamond,Félkövér"&amp;14 13/2015. (XI.06.) számú költségvetési rendelethez
ZALASZABAR KÖZSÉG  ÖNKORMÁNYZAT 2015.ÉVI EURÓPAI UNIÓS PROJEKTJEINEK BEVÉTELEI ÉS KIADÁSAI&amp;R&amp;A
&amp;P.oldal
1000.-Ft-ban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6"/>
  <sheetViews>
    <sheetView view="pageLayout" zoomScaleSheetLayoutView="80" workbookViewId="0" topLeftCell="A1">
      <selection activeCell="D21" sqref="D21"/>
    </sheetView>
  </sheetViews>
  <sheetFormatPr defaultColWidth="9.00390625" defaultRowHeight="12.75"/>
  <cols>
    <col min="1" max="1" width="7.75390625" style="15" customWidth="1"/>
    <col min="2" max="2" width="44.375" style="15" customWidth="1"/>
    <col min="3" max="3" width="5.625" style="15" hidden="1" customWidth="1"/>
    <col min="4" max="4" width="13.375" style="15" customWidth="1"/>
    <col min="5" max="5" width="21.125" style="15" customWidth="1"/>
    <col min="6" max="16384" width="9.125" style="15" customWidth="1"/>
  </cols>
  <sheetData>
    <row r="1" spans="1:5" ht="12.75" customHeight="1">
      <c r="A1" s="16"/>
      <c r="B1" s="16"/>
      <c r="C1" s="16"/>
      <c r="D1" s="16"/>
      <c r="E1" s="16"/>
    </row>
    <row r="2" spans="1:5" ht="13.5" thickBot="1">
      <c r="A2" s="14"/>
      <c r="B2" s="14"/>
      <c r="C2" s="14"/>
      <c r="D2" s="14"/>
      <c r="E2" s="14"/>
    </row>
    <row r="3" spans="1:5" ht="15.75" customHeight="1" thickBot="1">
      <c r="A3" s="620" t="s">
        <v>16</v>
      </c>
      <c r="B3" s="621" t="s">
        <v>19</v>
      </c>
      <c r="C3" s="621"/>
      <c r="D3" s="622" t="s">
        <v>272</v>
      </c>
      <c r="E3" s="621" t="s">
        <v>20</v>
      </c>
    </row>
    <row r="4" spans="1:5" ht="15.75" customHeight="1" thickBot="1">
      <c r="A4" s="620"/>
      <c r="B4" s="621"/>
      <c r="C4" s="621"/>
      <c r="D4" s="623"/>
      <c r="E4" s="621"/>
    </row>
    <row r="5" spans="1:5" ht="15.75" customHeight="1" thickBot="1">
      <c r="A5" s="620"/>
      <c r="B5" s="621"/>
      <c r="C5" s="621"/>
      <c r="D5" s="623"/>
      <c r="E5" s="621"/>
    </row>
    <row r="6" spans="1:5" ht="15.75" customHeight="1" thickBot="1">
      <c r="A6" s="620"/>
      <c r="B6" s="621"/>
      <c r="C6" s="621"/>
      <c r="D6" s="624"/>
      <c r="E6" s="621"/>
    </row>
    <row r="7" spans="1:5" ht="30" customHeight="1">
      <c r="A7" s="198" t="s">
        <v>14</v>
      </c>
      <c r="B7" s="199" t="s">
        <v>361</v>
      </c>
      <c r="C7" s="200"/>
      <c r="D7" s="289">
        <v>1573</v>
      </c>
      <c r="E7" s="197" t="s">
        <v>342</v>
      </c>
    </row>
    <row r="8" spans="1:5" ht="30" customHeight="1">
      <c r="A8" s="315"/>
      <c r="B8" s="318" t="s">
        <v>358</v>
      </c>
      <c r="C8" s="316"/>
      <c r="D8" s="316">
        <v>-1384</v>
      </c>
      <c r="E8" s="197" t="s">
        <v>342</v>
      </c>
    </row>
    <row r="9" spans="1:5" ht="30" customHeight="1">
      <c r="A9" s="315"/>
      <c r="B9" s="318" t="s">
        <v>167</v>
      </c>
      <c r="C9" s="316"/>
      <c r="D9" s="316">
        <v>1145</v>
      </c>
      <c r="E9" s="197" t="s">
        <v>342</v>
      </c>
    </row>
    <row r="10" spans="1:5" ht="30" customHeight="1">
      <c r="A10" s="315"/>
      <c r="B10" s="318" t="s">
        <v>359</v>
      </c>
      <c r="C10" s="316"/>
      <c r="D10" s="316">
        <v>-695</v>
      </c>
      <c r="E10" s="197" t="s">
        <v>342</v>
      </c>
    </row>
    <row r="11" spans="1:5" ht="30" customHeight="1">
      <c r="A11" s="315"/>
      <c r="B11" s="318" t="s">
        <v>360</v>
      </c>
      <c r="C11" s="316"/>
      <c r="D11" s="316">
        <v>189</v>
      </c>
      <c r="E11" s="197" t="s">
        <v>342</v>
      </c>
    </row>
    <row r="12" spans="1:5" ht="30" customHeight="1" thickBot="1">
      <c r="A12" s="262"/>
      <c r="B12" s="263" t="s">
        <v>362</v>
      </c>
      <c r="C12" s="264"/>
      <c r="D12" s="314">
        <f>SUM(D3:D11)</f>
        <v>828</v>
      </c>
      <c r="E12" s="265"/>
    </row>
    <row r="13" spans="1:5" ht="30" customHeight="1">
      <c r="A13" s="198" t="s">
        <v>14</v>
      </c>
      <c r="B13" s="199" t="s">
        <v>363</v>
      </c>
      <c r="C13" s="316"/>
      <c r="D13" s="317">
        <v>0</v>
      </c>
      <c r="E13" s="197" t="s">
        <v>342</v>
      </c>
    </row>
    <row r="14" spans="1:5" ht="30" customHeight="1">
      <c r="A14" s="315"/>
      <c r="B14" s="318"/>
      <c r="C14" s="316"/>
      <c r="D14" s="316"/>
      <c r="E14" s="197"/>
    </row>
    <row r="15" spans="1:5" ht="30" customHeight="1">
      <c r="A15" s="315"/>
      <c r="B15" s="318"/>
      <c r="C15" s="316"/>
      <c r="D15" s="316"/>
      <c r="E15" s="197"/>
    </row>
    <row r="16" spans="1:5" ht="30" customHeight="1" thickBot="1">
      <c r="A16" s="262"/>
      <c r="B16" s="263" t="s">
        <v>362</v>
      </c>
      <c r="C16" s="264"/>
      <c r="D16" s="314">
        <v>828</v>
      </c>
      <c r="E16" s="265"/>
    </row>
    <row r="17" ht="16.5" customHeight="1"/>
  </sheetData>
  <sheetProtection/>
  <mergeCells count="5">
    <mergeCell ref="A3:A6"/>
    <mergeCell ref="B3:B6"/>
    <mergeCell ref="C3:C6"/>
    <mergeCell ref="E3:E6"/>
    <mergeCell ref="D3:D6"/>
  </mergeCells>
  <printOptions horizontalCentered="1"/>
  <pageMargins left="0.2362204724409449" right="0.2362204724409449" top="1.25" bottom="0.19" header="0.44" footer="0.19"/>
  <pageSetup horizontalDpi="600" verticalDpi="600" orientation="portrait" paperSize="9" r:id="rId1"/>
  <headerFooter alignWithMargins="0">
    <oddHeader>&amp;C&amp;"Garamond,Félkövér"&amp;14 13/2015.(XI.06.) számú költségvetési rendelethez
ZALASZABAR KÖZSÉG ÖNKORMÁNYZAT 2015.ÉVI TARTALÉKA&amp;R&amp;A
&amp;P.oldal
ezer Ft-ban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8"/>
  <sheetViews>
    <sheetView view="pageLayout" workbookViewId="0" topLeftCell="A1">
      <selection activeCell="G6" sqref="G6"/>
    </sheetView>
  </sheetViews>
  <sheetFormatPr defaultColWidth="9.00390625" defaultRowHeight="12.75"/>
  <cols>
    <col min="1" max="1" width="12.625" style="33" customWidth="1"/>
    <col min="2" max="2" width="8.125" style="33" customWidth="1"/>
    <col min="3" max="3" width="8.25390625" style="33" customWidth="1"/>
    <col min="4" max="4" width="48.375" style="33" customWidth="1"/>
    <col min="5" max="6" width="12.125" style="33" customWidth="1"/>
    <col min="7" max="7" width="13.375" style="33" customWidth="1"/>
    <col min="8" max="8" width="12.25390625" style="33" customWidth="1"/>
    <col min="9" max="9" width="11.00390625" style="33" customWidth="1"/>
    <col min="10" max="16384" width="9.125" style="33" customWidth="1"/>
  </cols>
  <sheetData>
    <row r="1" ht="12.75">
      <c r="H1" s="40" t="s">
        <v>15</v>
      </c>
    </row>
    <row r="2" spans="1:8" ht="16.5" customHeight="1">
      <c r="A2" s="636" t="s">
        <v>0</v>
      </c>
      <c r="B2" s="639" t="s">
        <v>48</v>
      </c>
      <c r="C2" s="640"/>
      <c r="D2" s="641"/>
      <c r="E2" s="633" t="s">
        <v>272</v>
      </c>
      <c r="F2" s="633" t="s">
        <v>349</v>
      </c>
      <c r="G2" s="43">
        <v>2016</v>
      </c>
      <c r="H2" s="43">
        <v>2017</v>
      </c>
    </row>
    <row r="3" spans="1:8" ht="17.25" customHeight="1">
      <c r="A3" s="637"/>
      <c r="B3" s="642"/>
      <c r="C3" s="643"/>
      <c r="D3" s="644"/>
      <c r="E3" s="634"/>
      <c r="F3" s="634"/>
      <c r="G3" s="626" t="s">
        <v>240</v>
      </c>
      <c r="H3" s="627"/>
    </row>
    <row r="4" spans="1:8" ht="12" customHeight="1">
      <c r="A4" s="638"/>
      <c r="B4" s="645"/>
      <c r="C4" s="646"/>
      <c r="D4" s="647"/>
      <c r="E4" s="635"/>
      <c r="F4" s="635"/>
      <c r="G4" s="628"/>
      <c r="H4" s="629"/>
    </row>
    <row r="5" spans="1:8" ht="34.5" customHeight="1">
      <c r="A5" s="42" t="s">
        <v>1</v>
      </c>
      <c r="B5" s="625" t="s">
        <v>310</v>
      </c>
      <c r="C5" s="625"/>
      <c r="D5" s="625"/>
      <c r="E5" s="74">
        <v>18706</v>
      </c>
      <c r="F5" s="74">
        <v>15726</v>
      </c>
      <c r="G5" s="74"/>
      <c r="H5" s="74"/>
    </row>
    <row r="6" spans="1:8" ht="34.5" customHeight="1">
      <c r="A6" s="42" t="s">
        <v>3</v>
      </c>
      <c r="B6" s="625" t="s">
        <v>75</v>
      </c>
      <c r="C6" s="625"/>
      <c r="D6" s="625"/>
      <c r="E6" s="74">
        <v>11190</v>
      </c>
      <c r="F6" s="74">
        <v>10474</v>
      </c>
      <c r="G6" s="74"/>
      <c r="H6" s="74"/>
    </row>
    <row r="7" spans="1:8" ht="34.5" customHeight="1">
      <c r="A7" s="42" t="s">
        <v>4</v>
      </c>
      <c r="B7" s="648" t="s">
        <v>311</v>
      </c>
      <c r="C7" s="649"/>
      <c r="D7" s="650"/>
      <c r="E7" s="74">
        <v>10000</v>
      </c>
      <c r="F7" s="74">
        <v>10000</v>
      </c>
      <c r="G7" s="74"/>
      <c r="H7" s="74"/>
    </row>
    <row r="8" spans="1:8" ht="34.5" customHeight="1">
      <c r="A8" s="42"/>
      <c r="B8" s="630" t="s">
        <v>66</v>
      </c>
      <c r="C8" s="631"/>
      <c r="D8" s="632"/>
      <c r="E8" s="95">
        <f>SUM(E5:E7)</f>
        <v>39896</v>
      </c>
      <c r="F8" s="95">
        <f>SUM(F5:F7)</f>
        <v>36200</v>
      </c>
      <c r="G8" s="95">
        <f>SUM(G5:G7)</f>
        <v>0</v>
      </c>
      <c r="H8" s="95">
        <f>SUM(H5:H7)</f>
        <v>0</v>
      </c>
    </row>
  </sheetData>
  <sheetProtection/>
  <mergeCells count="9">
    <mergeCell ref="B6:D6"/>
    <mergeCell ref="G3:H4"/>
    <mergeCell ref="B8:D8"/>
    <mergeCell ref="E2:E4"/>
    <mergeCell ref="A2:A4"/>
    <mergeCell ref="B2:D4"/>
    <mergeCell ref="B7:D7"/>
    <mergeCell ref="B5:D5"/>
    <mergeCell ref="F2:F4"/>
  </mergeCells>
  <printOptions horizontalCentered="1"/>
  <pageMargins left="0.2362204724409449" right="0.2362204724409449" top="1.54" bottom="0.19" header="0.45" footer="0.19"/>
  <pageSetup horizontalDpi="600" verticalDpi="600" orientation="landscape" paperSize="9" r:id="rId1"/>
  <headerFooter alignWithMargins="0">
    <oddHeader>&amp;C&amp;"Garamond,Félkövér"&amp;14 13/2015. (XI.06.) számú költségvetési rendelethez
ZALASZABAR KÖZSÉG ÖNKORMÁNYZAT 
TÖBB ÉVES KIHATÁSSAL JÁRÓ ELŐIRÁNYZATA ÉVES BONTÁSBAN&amp;R&amp;A
&amp;P.oldal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"/>
  <sheetViews>
    <sheetView view="pageLayout" workbookViewId="0" topLeftCell="C1">
      <selection activeCell="G12" sqref="G12"/>
    </sheetView>
  </sheetViews>
  <sheetFormatPr defaultColWidth="9.00390625" defaultRowHeight="12.75"/>
  <cols>
    <col min="1" max="1" width="3.75390625" style="30" customWidth="1"/>
    <col min="2" max="2" width="9.125" style="30" customWidth="1"/>
    <col min="3" max="3" width="8.375" style="30" customWidth="1"/>
    <col min="4" max="4" width="22.875" style="30" customWidth="1"/>
    <col min="5" max="5" width="25.625" style="30" customWidth="1"/>
    <col min="6" max="6" width="10.875" style="30" customWidth="1"/>
    <col min="7" max="7" width="11.125" style="30" customWidth="1"/>
    <col min="8" max="8" width="16.75390625" style="30" customWidth="1"/>
    <col min="9" max="9" width="9.125" style="30" customWidth="1"/>
    <col min="10" max="10" width="11.125" style="30" customWidth="1"/>
    <col min="11" max="11" width="11.375" style="30" customWidth="1"/>
    <col min="12" max="16384" width="9.125" style="30" customWidth="1"/>
  </cols>
  <sheetData>
    <row r="1" spans="10:11" ht="12.75">
      <c r="J1" s="662" t="s">
        <v>15</v>
      </c>
      <c r="K1" s="662"/>
    </row>
    <row r="2" spans="1:11" ht="24.75" customHeight="1">
      <c r="A2" s="654" t="s">
        <v>18</v>
      </c>
      <c r="B2" s="654" t="s">
        <v>21</v>
      </c>
      <c r="C2" s="654"/>
      <c r="D2" s="654"/>
      <c r="E2" s="664" t="s">
        <v>56</v>
      </c>
      <c r="F2" s="664"/>
      <c r="G2" s="664"/>
      <c r="H2" s="664" t="s">
        <v>57</v>
      </c>
      <c r="I2" s="664"/>
      <c r="J2" s="664"/>
      <c r="K2" s="31" t="s">
        <v>9</v>
      </c>
    </row>
    <row r="3" spans="1:11" ht="24.75" customHeight="1">
      <c r="A3" s="654"/>
      <c r="B3" s="654"/>
      <c r="C3" s="654"/>
      <c r="D3" s="654"/>
      <c r="E3" s="654" t="s">
        <v>22</v>
      </c>
      <c r="F3" s="654" t="s">
        <v>23</v>
      </c>
      <c r="G3" s="654" t="s">
        <v>24</v>
      </c>
      <c r="H3" s="654" t="s">
        <v>22</v>
      </c>
      <c r="I3" s="654" t="s">
        <v>23</v>
      </c>
      <c r="J3" s="654" t="s">
        <v>24</v>
      </c>
      <c r="K3" s="663" t="s">
        <v>25</v>
      </c>
    </row>
    <row r="4" spans="1:11" ht="24.75" customHeight="1">
      <c r="A4" s="654"/>
      <c r="B4" s="654"/>
      <c r="C4" s="654"/>
      <c r="D4" s="654"/>
      <c r="E4" s="654"/>
      <c r="F4" s="654"/>
      <c r="G4" s="654"/>
      <c r="H4" s="654"/>
      <c r="I4" s="654"/>
      <c r="J4" s="654"/>
      <c r="K4" s="663"/>
    </row>
    <row r="5" spans="1:11" ht="24.75" customHeight="1">
      <c r="A5" s="59" t="s">
        <v>30</v>
      </c>
      <c r="B5" s="655" t="s">
        <v>58</v>
      </c>
      <c r="C5" s="656"/>
      <c r="D5" s="657"/>
      <c r="E5" s="59"/>
      <c r="F5" s="59"/>
      <c r="G5" s="59"/>
      <c r="H5" s="59"/>
      <c r="I5" s="59"/>
      <c r="J5" s="59"/>
      <c r="K5" s="60"/>
    </row>
    <row r="6" spans="1:11" ht="49.5" customHeight="1">
      <c r="A6" s="32" t="s">
        <v>2</v>
      </c>
      <c r="B6" s="652" t="s">
        <v>26</v>
      </c>
      <c r="C6" s="653"/>
      <c r="D6" s="653"/>
      <c r="E6" s="46"/>
      <c r="F6" s="86"/>
      <c r="G6" s="90"/>
      <c r="H6" s="41" t="s">
        <v>47</v>
      </c>
      <c r="I6" s="41" t="s">
        <v>47</v>
      </c>
      <c r="J6" s="41" t="s">
        <v>47</v>
      </c>
      <c r="K6" s="90">
        <f>SUM(G6:J6)</f>
        <v>0</v>
      </c>
    </row>
    <row r="7" spans="1:11" ht="30" customHeight="1">
      <c r="A7" s="32" t="s">
        <v>8</v>
      </c>
      <c r="B7" s="652" t="s">
        <v>27</v>
      </c>
      <c r="C7" s="653"/>
      <c r="D7" s="653"/>
      <c r="E7" s="41"/>
      <c r="F7" s="41"/>
      <c r="G7" s="41"/>
      <c r="H7" s="41" t="s">
        <v>47</v>
      </c>
      <c r="I7" s="41" t="s">
        <v>47</v>
      </c>
      <c r="J7" s="41" t="s">
        <v>47</v>
      </c>
      <c r="K7" s="41" t="s">
        <v>47</v>
      </c>
    </row>
    <row r="8" spans="1:11" ht="30" customHeight="1">
      <c r="A8" s="32" t="s">
        <v>4</v>
      </c>
      <c r="B8" s="652" t="s">
        <v>28</v>
      </c>
      <c r="C8" s="653"/>
      <c r="D8" s="653"/>
      <c r="E8" s="41"/>
      <c r="F8" s="41"/>
      <c r="G8" s="41"/>
      <c r="H8" s="41" t="s">
        <v>47</v>
      </c>
      <c r="I8" s="41" t="s">
        <v>47</v>
      </c>
      <c r="J8" s="41" t="s">
        <v>47</v>
      </c>
      <c r="K8" s="46" t="s">
        <v>47</v>
      </c>
    </row>
    <row r="9" spans="1:11" ht="33" customHeight="1">
      <c r="A9" s="32" t="s">
        <v>5</v>
      </c>
      <c r="B9" s="652" t="s">
        <v>29</v>
      </c>
      <c r="C9" s="653"/>
      <c r="D9" s="653"/>
      <c r="E9" s="45"/>
      <c r="F9" s="46"/>
      <c r="G9" s="47"/>
      <c r="H9" s="45" t="s">
        <v>53</v>
      </c>
      <c r="I9" s="49">
        <v>1</v>
      </c>
      <c r="J9" s="47">
        <v>10</v>
      </c>
      <c r="K9" s="90">
        <f>SUM(G9+J9)</f>
        <v>10</v>
      </c>
    </row>
    <row r="10" spans="1:11" ht="33" customHeight="1">
      <c r="A10" s="32"/>
      <c r="B10" s="661" t="s">
        <v>334</v>
      </c>
      <c r="C10" s="661"/>
      <c r="D10" s="661"/>
      <c r="E10" s="55"/>
      <c r="F10" s="56"/>
      <c r="G10" s="89"/>
      <c r="H10" s="55"/>
      <c r="I10" s="58"/>
      <c r="J10" s="57">
        <f>SUM(J9)</f>
        <v>10</v>
      </c>
      <c r="K10" s="209">
        <f>SUM(K6:K9)</f>
        <v>10</v>
      </c>
    </row>
    <row r="11" spans="1:11" ht="33" customHeight="1">
      <c r="A11" s="32"/>
      <c r="B11" s="652"/>
      <c r="C11" s="653"/>
      <c r="D11" s="653"/>
      <c r="E11" s="45"/>
      <c r="F11" s="210"/>
      <c r="G11" s="47"/>
      <c r="H11" s="45"/>
      <c r="I11" s="49"/>
      <c r="J11" s="47"/>
      <c r="K11" s="90"/>
    </row>
    <row r="12" spans="1:11" ht="33" customHeight="1">
      <c r="A12" s="54"/>
      <c r="B12" s="658" t="s">
        <v>238</v>
      </c>
      <c r="C12" s="659"/>
      <c r="D12" s="660"/>
      <c r="E12" s="55"/>
      <c r="F12" s="56"/>
      <c r="G12" s="89"/>
      <c r="H12" s="55"/>
      <c r="I12" s="58"/>
      <c r="J12" s="57">
        <f>SUM(J10:J11)</f>
        <v>10</v>
      </c>
      <c r="K12" s="89">
        <f>SUM(K10:K11)</f>
        <v>10</v>
      </c>
    </row>
    <row r="13" spans="2:4" ht="12.75">
      <c r="B13" s="651"/>
      <c r="C13" s="651"/>
      <c r="D13" s="651"/>
    </row>
    <row r="21" ht="12.75">
      <c r="D21" s="50"/>
    </row>
  </sheetData>
  <sheetProtection/>
  <mergeCells count="21">
    <mergeCell ref="J1:K1"/>
    <mergeCell ref="J3:J4"/>
    <mergeCell ref="K3:K4"/>
    <mergeCell ref="E2:G2"/>
    <mergeCell ref="H2:J2"/>
    <mergeCell ref="F3:F4"/>
    <mergeCell ref="G3:G4"/>
    <mergeCell ref="A2:A4"/>
    <mergeCell ref="H3:H4"/>
    <mergeCell ref="I3:I4"/>
    <mergeCell ref="B12:D12"/>
    <mergeCell ref="B10:D10"/>
    <mergeCell ref="B11:D11"/>
    <mergeCell ref="B13:D13"/>
    <mergeCell ref="B8:D8"/>
    <mergeCell ref="B9:D9"/>
    <mergeCell ref="B6:D6"/>
    <mergeCell ref="B7:D7"/>
    <mergeCell ref="E3:E4"/>
    <mergeCell ref="B2:D4"/>
    <mergeCell ref="B5:D5"/>
  </mergeCells>
  <printOptions horizontalCentered="1"/>
  <pageMargins left="0.2362204724409449" right="0.2362204724409449" top="1.13" bottom="0.19" header="0.37" footer="0.19"/>
  <pageSetup horizontalDpi="600" verticalDpi="600" orientation="landscape" paperSize="9" r:id="rId1"/>
  <headerFooter alignWithMargins="0">
    <oddHeader>&amp;C&amp;"Garamond,Félkövér"&amp;14 13/2015.(XI.06.) számú költségvetési rendelethez
ZALASZABAR KÖZSÉG  ÖNKORMÁNYZATA
2015.ÉVI KÖZVETETT TÁMOGATÁSAI
&amp;R&amp;A
&amp;P.oldal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Q15"/>
  <sheetViews>
    <sheetView view="pageLayout" workbookViewId="0" topLeftCell="A1">
      <selection activeCell="P9" sqref="P9"/>
    </sheetView>
  </sheetViews>
  <sheetFormatPr defaultColWidth="9.00390625" defaultRowHeight="12.75"/>
  <cols>
    <col min="1" max="1" width="3.00390625" style="34" customWidth="1"/>
    <col min="2" max="3" width="9.125" style="34" customWidth="1"/>
    <col min="4" max="4" width="8.75390625" style="34" customWidth="1"/>
    <col min="5" max="5" width="7.625" style="34" customWidth="1"/>
    <col min="6" max="6" width="8.25390625" style="34" customWidth="1"/>
    <col min="7" max="7" width="8.625" style="34" customWidth="1"/>
    <col min="8" max="8" width="8.25390625" style="34" customWidth="1"/>
    <col min="9" max="10" width="8.375" style="34" customWidth="1"/>
    <col min="11" max="11" width="8.875" style="34" customWidth="1"/>
    <col min="12" max="12" width="9.00390625" style="34" customWidth="1"/>
    <col min="13" max="13" width="8.625" style="34" customWidth="1"/>
    <col min="14" max="14" width="8.75390625" style="34" customWidth="1"/>
    <col min="15" max="16" width="8.125" style="34" customWidth="1"/>
    <col min="17" max="17" width="12.00390625" style="34" customWidth="1"/>
    <col min="18" max="16384" width="9.125" style="34" customWidth="1"/>
  </cols>
  <sheetData>
    <row r="1" spans="15:17" ht="12.75">
      <c r="O1" s="667" t="s">
        <v>15</v>
      </c>
      <c r="P1" s="667"/>
      <c r="Q1" s="667"/>
    </row>
    <row r="2" spans="1:17" ht="27.75" customHeight="1">
      <c r="A2" s="35" t="s">
        <v>241</v>
      </c>
      <c r="B2" s="668" t="s">
        <v>11</v>
      </c>
      <c r="C2" s="668"/>
      <c r="D2" s="668"/>
      <c r="E2" s="222" t="s">
        <v>31</v>
      </c>
      <c r="F2" s="222" t="s">
        <v>32</v>
      </c>
      <c r="G2" s="222" t="s">
        <v>33</v>
      </c>
      <c r="H2" s="222" t="s">
        <v>34</v>
      </c>
      <c r="I2" s="222" t="s">
        <v>35</v>
      </c>
      <c r="J2" s="222" t="s">
        <v>36</v>
      </c>
      <c r="K2" s="222" t="s">
        <v>37</v>
      </c>
      <c r="L2" s="222" t="s">
        <v>38</v>
      </c>
      <c r="M2" s="222" t="s">
        <v>39</v>
      </c>
      <c r="N2" s="222" t="s">
        <v>40</v>
      </c>
      <c r="O2" s="222" t="s">
        <v>41</v>
      </c>
      <c r="P2" s="222" t="s">
        <v>42</v>
      </c>
      <c r="Q2" s="222" t="s">
        <v>9</v>
      </c>
    </row>
    <row r="3" spans="1:17" ht="27.75" customHeight="1">
      <c r="A3" s="37"/>
      <c r="B3" s="666" t="s">
        <v>43</v>
      </c>
      <c r="C3" s="666"/>
      <c r="D3" s="666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</row>
    <row r="4" spans="1:17" ht="27.75" customHeight="1">
      <c r="A4" s="38" t="s">
        <v>1</v>
      </c>
      <c r="B4" s="665" t="s">
        <v>67</v>
      </c>
      <c r="C4" s="665"/>
      <c r="D4" s="665"/>
      <c r="E4" s="220">
        <v>14374</v>
      </c>
      <c r="F4" s="220">
        <v>5374</v>
      </c>
      <c r="G4" s="220">
        <v>21574</v>
      </c>
      <c r="H4" s="220">
        <v>6374</v>
      </c>
      <c r="I4" s="220">
        <v>5374</v>
      </c>
      <c r="J4" s="220">
        <v>5374</v>
      </c>
      <c r="K4" s="220">
        <v>5374</v>
      </c>
      <c r="L4" s="220">
        <v>5374</v>
      </c>
      <c r="M4" s="220">
        <v>10374</v>
      </c>
      <c r="N4" s="220">
        <v>5374</v>
      </c>
      <c r="O4" s="220">
        <v>5374</v>
      </c>
      <c r="P4" s="220">
        <v>4175</v>
      </c>
      <c r="Q4" s="224">
        <f>SUM(E4:P4)</f>
        <v>94489</v>
      </c>
    </row>
    <row r="5" spans="1:17" ht="27.75" customHeight="1">
      <c r="A5" s="38" t="s">
        <v>3</v>
      </c>
      <c r="B5" s="665" t="s">
        <v>316</v>
      </c>
      <c r="C5" s="665"/>
      <c r="D5" s="665"/>
      <c r="E5" s="220">
        <v>2010</v>
      </c>
      <c r="F5" s="220">
        <v>2010</v>
      </c>
      <c r="G5" s="220">
        <v>2010</v>
      </c>
      <c r="H5" s="220">
        <v>2010</v>
      </c>
      <c r="I5" s="220">
        <v>2010</v>
      </c>
      <c r="J5" s="220">
        <v>2010</v>
      </c>
      <c r="K5" s="220">
        <v>1000</v>
      </c>
      <c r="L5" s="220">
        <v>1000</v>
      </c>
      <c r="M5" s="220">
        <v>2010</v>
      </c>
      <c r="N5" s="220">
        <v>2010</v>
      </c>
      <c r="O5" s="220">
        <v>2010</v>
      </c>
      <c r="P5" s="220">
        <v>1402</v>
      </c>
      <c r="Q5" s="224">
        <f>SUM(E5:P5)</f>
        <v>21492</v>
      </c>
    </row>
    <row r="6" spans="1:17" ht="27.75" customHeight="1">
      <c r="A6" s="38"/>
      <c r="B6" s="666" t="s">
        <v>59</v>
      </c>
      <c r="C6" s="666"/>
      <c r="D6" s="666"/>
      <c r="E6" s="221">
        <f aca="true" t="shared" si="0" ref="E6:Q6">SUM(E4:E5)</f>
        <v>16384</v>
      </c>
      <c r="F6" s="221">
        <f t="shared" si="0"/>
        <v>7384</v>
      </c>
      <c r="G6" s="221">
        <f t="shared" si="0"/>
        <v>23584</v>
      </c>
      <c r="H6" s="221">
        <f t="shared" si="0"/>
        <v>8384</v>
      </c>
      <c r="I6" s="221">
        <f t="shared" si="0"/>
        <v>7384</v>
      </c>
      <c r="J6" s="221">
        <f t="shared" si="0"/>
        <v>7384</v>
      </c>
      <c r="K6" s="221">
        <f t="shared" si="0"/>
        <v>6374</v>
      </c>
      <c r="L6" s="221">
        <f t="shared" si="0"/>
        <v>6374</v>
      </c>
      <c r="M6" s="221">
        <f t="shared" si="0"/>
        <v>12384</v>
      </c>
      <c r="N6" s="221">
        <f t="shared" si="0"/>
        <v>7384</v>
      </c>
      <c r="O6" s="221">
        <f t="shared" si="0"/>
        <v>7384</v>
      </c>
      <c r="P6" s="221">
        <f t="shared" si="0"/>
        <v>5577</v>
      </c>
      <c r="Q6" s="224">
        <f t="shared" si="0"/>
        <v>115981</v>
      </c>
    </row>
    <row r="7" spans="1:17" ht="27.75" customHeight="1">
      <c r="A7" s="37"/>
      <c r="B7" s="666" t="s">
        <v>44</v>
      </c>
      <c r="C7" s="666"/>
      <c r="D7" s="66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223"/>
    </row>
    <row r="8" spans="1:17" ht="27.75" customHeight="1">
      <c r="A8" s="38" t="s">
        <v>4</v>
      </c>
      <c r="B8" s="665" t="s">
        <v>67</v>
      </c>
      <c r="C8" s="665"/>
      <c r="D8" s="665"/>
      <c r="E8" s="220">
        <v>3350</v>
      </c>
      <c r="F8" s="220">
        <v>3350</v>
      </c>
      <c r="G8" s="220">
        <v>31350</v>
      </c>
      <c r="H8" s="220">
        <v>2350</v>
      </c>
      <c r="I8" s="220">
        <v>2350</v>
      </c>
      <c r="J8" s="220">
        <v>2350</v>
      </c>
      <c r="K8" s="220">
        <v>3350</v>
      </c>
      <c r="L8" s="220">
        <v>3350</v>
      </c>
      <c r="M8" s="220">
        <v>4350</v>
      </c>
      <c r="N8" s="220">
        <v>4350</v>
      </c>
      <c r="O8" s="220">
        <v>4350</v>
      </c>
      <c r="P8" s="220">
        <v>3490</v>
      </c>
      <c r="Q8" s="224">
        <f>SUM(E8:P8)</f>
        <v>68340</v>
      </c>
    </row>
    <row r="9" spans="1:17" ht="27.75" customHeight="1">
      <c r="A9" s="38" t="s">
        <v>5</v>
      </c>
      <c r="B9" s="665" t="s">
        <v>316</v>
      </c>
      <c r="C9" s="665"/>
      <c r="D9" s="665"/>
      <c r="E9" s="220">
        <v>3970</v>
      </c>
      <c r="F9" s="220">
        <v>3970</v>
      </c>
      <c r="G9" s="220">
        <v>3970</v>
      </c>
      <c r="H9" s="220">
        <v>3970</v>
      </c>
      <c r="I9" s="220">
        <v>3970</v>
      </c>
      <c r="J9" s="220">
        <v>3970</v>
      </c>
      <c r="K9" s="220">
        <v>3970</v>
      </c>
      <c r="L9" s="220">
        <v>3970</v>
      </c>
      <c r="M9" s="220">
        <v>3970</v>
      </c>
      <c r="N9" s="220">
        <v>3970</v>
      </c>
      <c r="O9" s="220">
        <v>3970</v>
      </c>
      <c r="P9" s="220">
        <v>3971</v>
      </c>
      <c r="Q9" s="224">
        <f>SUM(E9:P9)</f>
        <v>47641</v>
      </c>
    </row>
    <row r="10" spans="1:17" ht="27.75" customHeight="1">
      <c r="A10" s="38"/>
      <c r="B10" s="666" t="s">
        <v>60</v>
      </c>
      <c r="C10" s="666"/>
      <c r="D10" s="666"/>
      <c r="E10" s="221">
        <f aca="true" t="shared" si="1" ref="E10:Q10">SUM(E8:E9)</f>
        <v>7320</v>
      </c>
      <c r="F10" s="221">
        <f t="shared" si="1"/>
        <v>7320</v>
      </c>
      <c r="G10" s="221">
        <f t="shared" si="1"/>
        <v>35320</v>
      </c>
      <c r="H10" s="221">
        <f t="shared" si="1"/>
        <v>6320</v>
      </c>
      <c r="I10" s="221">
        <f t="shared" si="1"/>
        <v>6320</v>
      </c>
      <c r="J10" s="221">
        <f t="shared" si="1"/>
        <v>6320</v>
      </c>
      <c r="K10" s="221">
        <f t="shared" si="1"/>
        <v>7320</v>
      </c>
      <c r="L10" s="221">
        <f t="shared" si="1"/>
        <v>7320</v>
      </c>
      <c r="M10" s="221">
        <f t="shared" si="1"/>
        <v>8320</v>
      </c>
      <c r="N10" s="221">
        <f t="shared" si="1"/>
        <v>8320</v>
      </c>
      <c r="O10" s="221">
        <f t="shared" si="1"/>
        <v>8320</v>
      </c>
      <c r="P10" s="221">
        <f t="shared" si="1"/>
        <v>7461</v>
      </c>
      <c r="Q10" s="224">
        <f t="shared" si="1"/>
        <v>115981</v>
      </c>
    </row>
    <row r="15" ht="22.5" customHeight="1">
      <c r="B15" s="225"/>
    </row>
  </sheetData>
  <sheetProtection/>
  <mergeCells count="10">
    <mergeCell ref="B9:D9"/>
    <mergeCell ref="B7:D7"/>
    <mergeCell ref="B6:D6"/>
    <mergeCell ref="B8:D8"/>
    <mergeCell ref="O1:Q1"/>
    <mergeCell ref="B10:D10"/>
    <mergeCell ref="B2:D2"/>
    <mergeCell ref="B3:D3"/>
    <mergeCell ref="B4:D4"/>
    <mergeCell ref="B5:D5"/>
  </mergeCells>
  <printOptions horizontalCentered="1"/>
  <pageMargins left="0.2362204724409449" right="0.2362204724409449" top="0.9055118110236221" bottom="0.1968503937007874" header="0.35433070866141736" footer="0.1968503937007874"/>
  <pageSetup horizontalDpi="600" verticalDpi="600" orientation="landscape" paperSize="9" r:id="rId1"/>
  <headerFooter alignWithMargins="0">
    <oddHeader>&amp;C&amp;"Garamond,Félkövér"&amp;12  13/2015. (&amp;"Arial,Normál"&amp;11XI.06.&amp;"Garamond,Félkövér"&amp;12) számú költségvetési rendelethez
ZALASZABAR KÖZSÉG  ÖNKORMÁNYZATA 2015.ÉVI ELŐIRÁNYZAT  FELHASZNÁLÁSI ÜTEMTERVE
&amp;R&amp;A
&amp;P.oldal
1000.-Ft-ban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K14"/>
  <sheetViews>
    <sheetView view="pageLayout" zoomScaleSheetLayoutView="100" workbookViewId="0" topLeftCell="A1">
      <selection activeCell="B9" sqref="B9"/>
    </sheetView>
  </sheetViews>
  <sheetFormatPr defaultColWidth="9.00390625" defaultRowHeight="12.75"/>
  <cols>
    <col min="1" max="1" width="44.375" style="0" customWidth="1"/>
    <col min="2" max="2" width="10.75390625" style="0" customWidth="1"/>
    <col min="3" max="3" width="10.125" style="0" customWidth="1"/>
    <col min="4" max="4" width="11.125" style="0" customWidth="1"/>
    <col min="5" max="5" width="11.375" style="0" customWidth="1"/>
    <col min="6" max="6" width="11.125" style="0" customWidth="1"/>
    <col min="7" max="7" width="11.375" style="0" customWidth="1"/>
    <col min="8" max="8" width="10.25390625" style="0" customWidth="1"/>
    <col min="9" max="9" width="8.625" style="0" customWidth="1"/>
    <col min="10" max="10" width="11.25390625" style="0" customWidth="1"/>
    <col min="11" max="11" width="9.875" style="0" customWidth="1"/>
  </cols>
  <sheetData>
    <row r="1" spans="1:11" ht="51">
      <c r="A1" s="211" t="s">
        <v>198</v>
      </c>
      <c r="B1" s="287" t="s">
        <v>312</v>
      </c>
      <c r="C1" s="287" t="s">
        <v>201</v>
      </c>
      <c r="D1" s="287" t="s">
        <v>202</v>
      </c>
      <c r="E1" s="287" t="s">
        <v>346</v>
      </c>
      <c r="F1" s="287" t="s">
        <v>209</v>
      </c>
      <c r="G1" s="287" t="s">
        <v>203</v>
      </c>
      <c r="H1" s="287" t="s">
        <v>207</v>
      </c>
      <c r="I1" s="287" t="s">
        <v>199</v>
      </c>
      <c r="J1" s="287" t="s">
        <v>210</v>
      </c>
      <c r="K1" s="287" t="s">
        <v>313</v>
      </c>
    </row>
    <row r="2" spans="1:11" ht="24.75" customHeight="1">
      <c r="A2" s="188" t="s">
        <v>200</v>
      </c>
      <c r="B2" s="73"/>
      <c r="C2" s="68"/>
      <c r="D2" s="68"/>
      <c r="E2" s="68"/>
      <c r="F2" s="68"/>
      <c r="G2" s="68"/>
      <c r="H2" s="68"/>
      <c r="I2" s="68"/>
      <c r="J2" s="68"/>
      <c r="K2" s="73"/>
    </row>
    <row r="3" spans="1:11" ht="24.75" customHeight="1">
      <c r="A3" s="68" t="s">
        <v>338</v>
      </c>
      <c r="B3" s="73">
        <v>0</v>
      </c>
      <c r="C3" s="68"/>
      <c r="D3" s="68"/>
      <c r="E3" s="68"/>
      <c r="F3" s="68"/>
      <c r="G3" s="68"/>
      <c r="H3" s="68"/>
      <c r="I3" s="68"/>
      <c r="J3" s="68"/>
      <c r="K3" s="73">
        <f>SUM(C3:J3)</f>
        <v>0</v>
      </c>
    </row>
    <row r="4" spans="1:11" ht="24.75" customHeight="1">
      <c r="A4" s="68" t="s">
        <v>205</v>
      </c>
      <c r="B4" s="73">
        <v>10</v>
      </c>
      <c r="C4" s="68"/>
      <c r="D4" s="68"/>
      <c r="E4" s="68"/>
      <c r="F4" s="68"/>
      <c r="G4" s="68"/>
      <c r="H4" s="68"/>
      <c r="I4" s="68"/>
      <c r="J4" s="68">
        <v>12</v>
      </c>
      <c r="K4" s="73">
        <f>SUM(C4:J4)</f>
        <v>12</v>
      </c>
    </row>
    <row r="5" spans="1:11" s="119" customFormat="1" ht="24.75" customHeight="1">
      <c r="A5" s="203" t="s">
        <v>206</v>
      </c>
      <c r="B5" s="203">
        <f aca="true" t="shared" si="0" ref="B5:K5">SUM(B3:B4)</f>
        <v>10</v>
      </c>
      <c r="C5" s="203">
        <f t="shared" si="0"/>
        <v>0</v>
      </c>
      <c r="D5" s="203">
        <f t="shared" si="0"/>
        <v>0</v>
      </c>
      <c r="E5" s="203">
        <f t="shared" si="0"/>
        <v>0</v>
      </c>
      <c r="F5" s="203">
        <f t="shared" si="0"/>
        <v>0</v>
      </c>
      <c r="G5" s="203">
        <f t="shared" si="0"/>
        <v>0</v>
      </c>
      <c r="H5" s="203">
        <f t="shared" si="0"/>
        <v>0</v>
      </c>
      <c r="I5" s="203">
        <f t="shared" si="0"/>
        <v>0</v>
      </c>
      <c r="J5" s="203">
        <f t="shared" si="0"/>
        <v>12</v>
      </c>
      <c r="K5" s="203">
        <f t="shared" si="0"/>
        <v>12</v>
      </c>
    </row>
    <row r="6" spans="1:11" s="119" customFormat="1" ht="24.75" customHeight="1">
      <c r="A6" s="204" t="s">
        <v>335</v>
      </c>
      <c r="B6" s="204"/>
      <c r="C6" s="204"/>
      <c r="D6" s="204"/>
      <c r="E6" s="204"/>
      <c r="F6" s="204"/>
      <c r="G6" s="204"/>
      <c r="H6" s="204"/>
      <c r="I6" s="204"/>
      <c r="J6" s="204"/>
      <c r="K6" s="204">
        <f>SUM(C6:J6)</f>
        <v>0</v>
      </c>
    </row>
    <row r="7" spans="1:11" ht="24.75" customHeight="1">
      <c r="A7" s="68" t="s">
        <v>204</v>
      </c>
      <c r="B7" s="73">
        <v>6</v>
      </c>
      <c r="C7" s="68"/>
      <c r="D7" s="68">
        <v>4</v>
      </c>
      <c r="E7" s="68">
        <v>2</v>
      </c>
      <c r="F7" s="68"/>
      <c r="G7" s="68"/>
      <c r="H7" s="68"/>
      <c r="I7" s="68"/>
      <c r="J7" s="68"/>
      <c r="K7" s="73">
        <f>SUM(D7:J7)</f>
        <v>6</v>
      </c>
    </row>
    <row r="8" spans="1:11" ht="24.75" customHeight="1">
      <c r="A8" s="68" t="s">
        <v>336</v>
      </c>
      <c r="B8" s="73">
        <v>4</v>
      </c>
      <c r="C8" s="68"/>
      <c r="D8" s="68"/>
      <c r="E8" s="68"/>
      <c r="F8" s="68"/>
      <c r="G8" s="68"/>
      <c r="H8" s="68"/>
      <c r="I8" s="68">
        <v>4</v>
      </c>
      <c r="J8" s="68"/>
      <c r="K8" s="73">
        <f>SUM(D8:J8)</f>
        <v>4</v>
      </c>
    </row>
    <row r="9" spans="1:11" ht="24.75" customHeight="1">
      <c r="A9" s="203" t="s">
        <v>337</v>
      </c>
      <c r="B9" s="203">
        <f aca="true" t="shared" si="1" ref="B9:K9">SUM(B7:B8)</f>
        <v>10</v>
      </c>
      <c r="C9" s="203">
        <f t="shared" si="1"/>
        <v>0</v>
      </c>
      <c r="D9" s="203">
        <f t="shared" si="1"/>
        <v>4</v>
      </c>
      <c r="E9" s="203">
        <f t="shared" si="1"/>
        <v>2</v>
      </c>
      <c r="F9" s="203">
        <f t="shared" si="1"/>
        <v>0</v>
      </c>
      <c r="G9" s="203">
        <f t="shared" si="1"/>
        <v>0</v>
      </c>
      <c r="H9" s="203">
        <f t="shared" si="1"/>
        <v>0</v>
      </c>
      <c r="I9" s="203">
        <f t="shared" si="1"/>
        <v>4</v>
      </c>
      <c r="J9" s="203">
        <f t="shared" si="1"/>
        <v>0</v>
      </c>
      <c r="K9" s="203">
        <f t="shared" si="1"/>
        <v>10</v>
      </c>
    </row>
    <row r="10" spans="1:11" s="119" customFormat="1" ht="24.75" customHeight="1">
      <c r="A10" s="204" t="s">
        <v>208</v>
      </c>
      <c r="B10" s="204">
        <f aca="true" t="shared" si="2" ref="B10:K10">SUM(B9+B6+B5)</f>
        <v>20</v>
      </c>
      <c r="C10" s="204">
        <f t="shared" si="2"/>
        <v>0</v>
      </c>
      <c r="D10" s="204">
        <f t="shared" si="2"/>
        <v>4</v>
      </c>
      <c r="E10" s="204">
        <f t="shared" si="2"/>
        <v>2</v>
      </c>
      <c r="F10" s="204">
        <f t="shared" si="2"/>
        <v>0</v>
      </c>
      <c r="G10" s="204">
        <f t="shared" si="2"/>
        <v>0</v>
      </c>
      <c r="H10" s="204">
        <f t="shared" si="2"/>
        <v>0</v>
      </c>
      <c r="I10" s="204">
        <f t="shared" si="2"/>
        <v>4</v>
      </c>
      <c r="J10" s="204">
        <f t="shared" si="2"/>
        <v>12</v>
      </c>
      <c r="K10" s="204">
        <f t="shared" si="2"/>
        <v>22</v>
      </c>
    </row>
    <row r="12" spans="1:9" ht="15.75">
      <c r="A12" s="212"/>
      <c r="B12" s="212"/>
      <c r="C12" s="212"/>
      <c r="D12" s="212"/>
      <c r="I12" s="202"/>
    </row>
    <row r="13" ht="12.75">
      <c r="A13" s="119"/>
    </row>
    <row r="14" ht="12.75">
      <c r="A14" s="119"/>
    </row>
  </sheetData>
  <sheetProtection/>
  <printOptions horizontalCentered="1"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96" r:id="rId1"/>
  <headerFooter>
    <oddHeader>&amp;C13/2015.(XI.06.) számú rendelethez
ZALASZABAR  KÖZSÉG ÖNKORMÁNYZATÁNAK ÉS INTÉZMÉNYÉNEK  2015.ÉVI LÉTSZÁMÁNAK ALAKULÁSA&amp;R11.számú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44"/>
  <sheetViews>
    <sheetView view="pageLayout" zoomScale="75" zoomScaleSheetLayoutView="100" zoomScalePageLayoutView="75" workbookViewId="0" topLeftCell="A1">
      <selection activeCell="I28" sqref="I28"/>
    </sheetView>
  </sheetViews>
  <sheetFormatPr defaultColWidth="9.00390625" defaultRowHeight="12.75"/>
  <cols>
    <col min="1" max="1" width="76.75390625" style="120" customWidth="1"/>
    <col min="2" max="2" width="9.25390625" style="120" bestFit="1" customWidth="1"/>
    <col min="3" max="3" width="13.125" style="120" customWidth="1"/>
    <col min="4" max="4" width="12.00390625" style="120" customWidth="1"/>
    <col min="5" max="5" width="11.125" style="120" customWidth="1"/>
    <col min="6" max="6" width="12.875" style="120" customWidth="1"/>
    <col min="7" max="7" width="11.75390625" style="120" customWidth="1"/>
    <col min="8" max="8" width="10.25390625" style="120" customWidth="1"/>
    <col min="9" max="9" width="10.875" style="120" customWidth="1"/>
    <col min="10" max="10" width="11.375" style="120" customWidth="1"/>
    <col min="11" max="16384" width="9.125" style="120" customWidth="1"/>
  </cols>
  <sheetData>
    <row r="1" spans="1:10" ht="15">
      <c r="A1" s="537" t="s">
        <v>45</v>
      </c>
      <c r="B1" s="539" t="s">
        <v>109</v>
      </c>
      <c r="C1" s="540"/>
      <c r="D1" s="541"/>
      <c r="E1" s="539" t="s">
        <v>284</v>
      </c>
      <c r="F1" s="540"/>
      <c r="G1" s="541"/>
      <c r="H1" s="539" t="s">
        <v>348</v>
      </c>
      <c r="I1" s="540"/>
      <c r="J1" s="541"/>
    </row>
    <row r="2" spans="1:10" s="173" customFormat="1" ht="30">
      <c r="A2" s="538"/>
      <c r="B2" s="175" t="s">
        <v>194</v>
      </c>
      <c r="C2" s="175" t="s">
        <v>99</v>
      </c>
      <c r="D2" s="176" t="s">
        <v>195</v>
      </c>
      <c r="E2" s="175" t="s">
        <v>194</v>
      </c>
      <c r="F2" s="175" t="s">
        <v>99</v>
      </c>
      <c r="G2" s="176" t="s">
        <v>195</v>
      </c>
      <c r="H2" s="175" t="s">
        <v>194</v>
      </c>
      <c r="I2" s="175" t="s">
        <v>99</v>
      </c>
      <c r="J2" s="176" t="s">
        <v>195</v>
      </c>
    </row>
    <row r="3" spans="1:10" ht="15">
      <c r="A3" s="177"/>
      <c r="B3" s="178"/>
      <c r="C3" s="179" t="s">
        <v>46</v>
      </c>
      <c r="D3" s="180" t="s">
        <v>25</v>
      </c>
      <c r="E3" s="178"/>
      <c r="F3" s="179" t="s">
        <v>46</v>
      </c>
      <c r="G3" s="180" t="s">
        <v>25</v>
      </c>
      <c r="H3" s="178"/>
      <c r="I3" s="179" t="s">
        <v>46</v>
      </c>
      <c r="J3" s="180" t="s">
        <v>25</v>
      </c>
    </row>
    <row r="4" spans="1:10" ht="15">
      <c r="A4" s="266" t="s">
        <v>81</v>
      </c>
      <c r="B4" s="267"/>
      <c r="C4" s="267"/>
      <c r="D4" s="267"/>
      <c r="E4" s="267"/>
      <c r="F4" s="267"/>
      <c r="G4" s="268"/>
      <c r="H4" s="267"/>
      <c r="I4" s="267"/>
      <c r="J4" s="268"/>
    </row>
    <row r="5" spans="1:10" ht="15">
      <c r="A5" s="166" t="s">
        <v>82</v>
      </c>
      <c r="B5" s="269"/>
      <c r="C5" s="270"/>
      <c r="D5" s="270"/>
      <c r="E5" s="269"/>
      <c r="F5" s="270"/>
      <c r="G5" s="271"/>
      <c r="H5" s="269"/>
      <c r="I5" s="270"/>
      <c r="J5" s="271"/>
    </row>
    <row r="6" spans="1:10" ht="15">
      <c r="A6" s="166" t="s">
        <v>83</v>
      </c>
      <c r="B6" s="270"/>
      <c r="C6" s="270"/>
      <c r="D6" s="270"/>
      <c r="E6" s="270"/>
      <c r="F6" s="270"/>
      <c r="G6" s="271"/>
      <c r="H6" s="270"/>
      <c r="I6" s="270"/>
      <c r="J6" s="271"/>
    </row>
    <row r="7" spans="1:10" ht="15">
      <c r="A7" s="166" t="s">
        <v>243</v>
      </c>
      <c r="B7" s="270"/>
      <c r="C7" s="270"/>
      <c r="D7" s="270"/>
      <c r="E7" s="270"/>
      <c r="F7" s="270"/>
      <c r="G7" s="271"/>
      <c r="H7" s="270"/>
      <c r="I7" s="270"/>
      <c r="J7" s="271"/>
    </row>
    <row r="8" spans="1:10" ht="14.25">
      <c r="A8" s="167" t="s">
        <v>84</v>
      </c>
      <c r="B8" s="122"/>
      <c r="C8" s="123"/>
      <c r="D8" s="125">
        <v>2321</v>
      </c>
      <c r="E8" s="122"/>
      <c r="F8" s="123"/>
      <c r="G8" s="124">
        <v>2322</v>
      </c>
      <c r="H8" s="122"/>
      <c r="I8" s="123"/>
      <c r="J8" s="124">
        <v>2322</v>
      </c>
    </row>
    <row r="9" spans="1:10" ht="14.25">
      <c r="A9" s="167" t="s">
        <v>110</v>
      </c>
      <c r="B9" s="122"/>
      <c r="C9" s="123"/>
      <c r="D9" s="125">
        <v>0</v>
      </c>
      <c r="E9" s="122"/>
      <c r="F9" s="123"/>
      <c r="G9" s="124"/>
      <c r="H9" s="122"/>
      <c r="I9" s="123"/>
      <c r="J9" s="124"/>
    </row>
    <row r="10" spans="1:10" ht="14.25">
      <c r="A10" s="167" t="s">
        <v>85</v>
      </c>
      <c r="B10" s="125"/>
      <c r="C10" s="125"/>
      <c r="D10" s="125">
        <v>2974</v>
      </c>
      <c r="E10" s="125"/>
      <c r="F10" s="125"/>
      <c r="G10" s="124">
        <v>3360</v>
      </c>
      <c r="H10" s="125"/>
      <c r="I10" s="125"/>
      <c r="J10" s="124">
        <v>3360</v>
      </c>
    </row>
    <row r="11" spans="1:10" ht="14.25">
      <c r="A11" s="167" t="s">
        <v>111</v>
      </c>
      <c r="B11" s="125"/>
      <c r="C11" s="125"/>
      <c r="D11" s="125">
        <v>0</v>
      </c>
      <c r="E11" s="125"/>
      <c r="F11" s="125"/>
      <c r="G11" s="124"/>
      <c r="H11" s="125"/>
      <c r="I11" s="125"/>
      <c r="J11" s="124"/>
    </row>
    <row r="12" spans="1:10" ht="14.25">
      <c r="A12" s="167" t="s">
        <v>86</v>
      </c>
      <c r="B12" s="125"/>
      <c r="C12" s="125"/>
      <c r="D12" s="125">
        <v>646</v>
      </c>
      <c r="E12" s="125"/>
      <c r="F12" s="125"/>
      <c r="G12" s="124">
        <v>646</v>
      </c>
      <c r="H12" s="125"/>
      <c r="I12" s="125"/>
      <c r="J12" s="124">
        <v>646</v>
      </c>
    </row>
    <row r="13" spans="1:10" ht="14.25">
      <c r="A13" s="167" t="s">
        <v>112</v>
      </c>
      <c r="B13" s="125"/>
      <c r="C13" s="125"/>
      <c r="D13" s="125">
        <v>0</v>
      </c>
      <c r="E13" s="125"/>
      <c r="F13" s="125"/>
      <c r="G13" s="124"/>
      <c r="H13" s="125"/>
      <c r="I13" s="125"/>
      <c r="J13" s="124"/>
    </row>
    <row r="14" spans="1:10" ht="14.25">
      <c r="A14" s="167" t="s">
        <v>87</v>
      </c>
      <c r="B14" s="125"/>
      <c r="C14" s="125"/>
      <c r="D14" s="125">
        <v>793</v>
      </c>
      <c r="E14" s="125"/>
      <c r="F14" s="125"/>
      <c r="G14" s="124">
        <v>792</v>
      </c>
      <c r="H14" s="125"/>
      <c r="I14" s="125"/>
      <c r="J14" s="124">
        <v>792</v>
      </c>
    </row>
    <row r="15" spans="1:10" ht="14.25">
      <c r="A15" s="167" t="s">
        <v>87</v>
      </c>
      <c r="B15" s="125"/>
      <c r="C15" s="125"/>
      <c r="D15" s="125"/>
      <c r="E15" s="125"/>
      <c r="F15" s="125"/>
      <c r="G15" s="124"/>
      <c r="H15" s="125"/>
      <c r="I15" s="125"/>
      <c r="J15" s="124"/>
    </row>
    <row r="16" spans="1:10" ht="15">
      <c r="A16" s="166" t="s">
        <v>300</v>
      </c>
      <c r="B16" s="126"/>
      <c r="C16" s="126"/>
      <c r="D16" s="126"/>
      <c r="E16" s="126"/>
      <c r="F16" s="126"/>
      <c r="G16" s="127"/>
      <c r="H16" s="126"/>
      <c r="I16" s="126"/>
      <c r="J16" s="127"/>
    </row>
    <row r="17" spans="1:10" ht="15">
      <c r="A17" s="166" t="s">
        <v>301</v>
      </c>
      <c r="B17" s="126"/>
      <c r="C17" s="126"/>
      <c r="D17" s="126">
        <v>4000</v>
      </c>
      <c r="E17" s="126"/>
      <c r="F17" s="126"/>
      <c r="G17" s="127">
        <v>4000</v>
      </c>
      <c r="H17" s="126"/>
      <c r="I17" s="126"/>
      <c r="J17" s="127">
        <v>4000</v>
      </c>
    </row>
    <row r="18" spans="1:10" ht="14.25" customHeight="1">
      <c r="A18" s="166" t="s">
        <v>304</v>
      </c>
      <c r="B18" s="126"/>
      <c r="C18" s="126"/>
      <c r="D18" s="126"/>
      <c r="E18" s="126"/>
      <c r="F18" s="126"/>
      <c r="G18" s="127"/>
      <c r="H18" s="126"/>
      <c r="I18" s="126"/>
      <c r="J18" s="127"/>
    </row>
    <row r="19" spans="1:10" ht="14.25" customHeight="1">
      <c r="A19" s="166" t="s">
        <v>302</v>
      </c>
      <c r="B19" s="126"/>
      <c r="C19" s="126"/>
      <c r="D19" s="126"/>
      <c r="E19" s="126"/>
      <c r="F19" s="126"/>
      <c r="G19" s="127">
        <v>31</v>
      </c>
      <c r="H19" s="126"/>
      <c r="I19" s="126"/>
      <c r="J19" s="127">
        <v>31</v>
      </c>
    </row>
    <row r="20" spans="1:10" ht="14.25" customHeight="1">
      <c r="A20" s="166" t="s">
        <v>303</v>
      </c>
      <c r="B20" s="126"/>
      <c r="C20" s="126"/>
      <c r="D20" s="126"/>
      <c r="E20" s="126"/>
      <c r="F20" s="126"/>
      <c r="G20" s="127"/>
      <c r="H20" s="126"/>
      <c r="I20" s="126"/>
      <c r="J20" s="127"/>
    </row>
    <row r="21" spans="1:10" ht="14.25" customHeight="1">
      <c r="A21" s="166" t="s">
        <v>305</v>
      </c>
      <c r="B21" s="126"/>
      <c r="C21" s="126"/>
      <c r="D21" s="126"/>
      <c r="E21" s="126"/>
      <c r="F21" s="126"/>
      <c r="G21" s="127"/>
      <c r="H21" s="126"/>
      <c r="I21" s="126"/>
      <c r="J21" s="127"/>
    </row>
    <row r="22" spans="1:10" ht="14.25" customHeight="1">
      <c r="A22" s="166" t="s">
        <v>306</v>
      </c>
      <c r="B22" s="126"/>
      <c r="C22" s="126"/>
      <c r="D22" s="126"/>
      <c r="E22" s="126"/>
      <c r="F22" s="126"/>
      <c r="G22" s="127"/>
      <c r="H22" s="126"/>
      <c r="I22" s="126"/>
      <c r="J22" s="127"/>
    </row>
    <row r="23" spans="1:10" ht="14.25" customHeight="1">
      <c r="A23" s="166" t="s">
        <v>307</v>
      </c>
      <c r="B23" s="126"/>
      <c r="C23" s="126"/>
      <c r="D23" s="126"/>
      <c r="E23" s="126"/>
      <c r="F23" s="126"/>
      <c r="G23" s="127">
        <v>2788</v>
      </c>
      <c r="H23" s="126"/>
      <c r="I23" s="126"/>
      <c r="J23" s="127">
        <v>2788</v>
      </c>
    </row>
    <row r="24" spans="1:10" ht="15">
      <c r="A24" s="279" t="s">
        <v>88</v>
      </c>
      <c r="B24" s="280"/>
      <c r="C24" s="280"/>
      <c r="D24" s="280">
        <f>SUM(D8:D23)</f>
        <v>10734</v>
      </c>
      <c r="E24" s="280"/>
      <c r="F24" s="280"/>
      <c r="G24" s="280">
        <f>SUM(G8:G23)</f>
        <v>13939</v>
      </c>
      <c r="H24" s="280"/>
      <c r="I24" s="280"/>
      <c r="J24" s="280">
        <f>SUM(J8:J23)</f>
        <v>13939</v>
      </c>
    </row>
    <row r="25" spans="1:10" ht="15">
      <c r="A25" s="166" t="s">
        <v>89</v>
      </c>
      <c r="B25" s="270"/>
      <c r="C25" s="270"/>
      <c r="D25" s="270"/>
      <c r="E25" s="270"/>
      <c r="F25" s="270"/>
      <c r="G25" s="271"/>
      <c r="H25" s="270"/>
      <c r="I25" s="270"/>
      <c r="J25" s="271"/>
    </row>
    <row r="26" spans="1:10" ht="14.25">
      <c r="A26" s="167" t="s">
        <v>113</v>
      </c>
      <c r="B26" s="272">
        <v>4</v>
      </c>
      <c r="C26" s="273">
        <v>3911</v>
      </c>
      <c r="D26" s="273">
        <v>15647</v>
      </c>
      <c r="E26" s="272">
        <v>3.2</v>
      </c>
      <c r="F26" s="273"/>
      <c r="G26" s="274">
        <v>13286</v>
      </c>
      <c r="H26" s="272">
        <v>3.2</v>
      </c>
      <c r="I26" s="273"/>
      <c r="J26" s="274">
        <v>13636</v>
      </c>
    </row>
    <row r="27" spans="1:10" ht="14.25">
      <c r="A27" s="228" t="s">
        <v>244</v>
      </c>
      <c r="B27" s="272">
        <v>4</v>
      </c>
      <c r="C27" s="273">
        <v>33540</v>
      </c>
      <c r="D27" s="273">
        <v>134</v>
      </c>
      <c r="E27" s="272"/>
      <c r="F27" s="273"/>
      <c r="G27" s="274">
        <v>464</v>
      </c>
      <c r="H27" s="272"/>
      <c r="I27" s="273"/>
      <c r="J27" s="274">
        <v>464</v>
      </c>
    </row>
    <row r="28" spans="1:10" ht="14.25">
      <c r="A28" s="168" t="s">
        <v>114</v>
      </c>
      <c r="B28" s="125">
        <v>2</v>
      </c>
      <c r="C28" s="273">
        <v>1800</v>
      </c>
      <c r="D28" s="273">
        <v>3600</v>
      </c>
      <c r="E28" s="125">
        <v>2</v>
      </c>
      <c r="F28" s="273"/>
      <c r="G28" s="274">
        <v>3600</v>
      </c>
      <c r="H28" s="125">
        <v>2</v>
      </c>
      <c r="I28" s="273"/>
      <c r="J28" s="274">
        <v>3600</v>
      </c>
    </row>
    <row r="29" spans="1:10" ht="14.25">
      <c r="A29" s="275" t="s">
        <v>90</v>
      </c>
      <c r="B29" s="276">
        <v>40</v>
      </c>
      <c r="C29" s="276">
        <v>56000</v>
      </c>
      <c r="D29" s="277">
        <v>2240</v>
      </c>
      <c r="E29" s="276">
        <v>32</v>
      </c>
      <c r="F29" s="276"/>
      <c r="G29" s="278">
        <v>2240</v>
      </c>
      <c r="H29" s="276">
        <v>32</v>
      </c>
      <c r="I29" s="276"/>
      <c r="J29" s="278">
        <v>2240</v>
      </c>
    </row>
    <row r="30" spans="1:10" ht="15">
      <c r="A30" s="281" t="s">
        <v>91</v>
      </c>
      <c r="B30" s="282"/>
      <c r="C30" s="282"/>
      <c r="D30" s="282">
        <f>SUM(D26:D29)</f>
        <v>21621</v>
      </c>
      <c r="E30" s="282"/>
      <c r="F30" s="282"/>
      <c r="G30" s="282">
        <f>SUM(G26:G29)</f>
        <v>19590</v>
      </c>
      <c r="H30" s="282"/>
      <c r="I30" s="282"/>
      <c r="J30" s="282">
        <f>SUM(J26:J29)</f>
        <v>19940</v>
      </c>
    </row>
    <row r="31" spans="1:10" ht="15">
      <c r="A31" s="226" t="s">
        <v>92</v>
      </c>
      <c r="B31" s="227"/>
      <c r="C31" s="227"/>
      <c r="D31" s="227"/>
      <c r="E31" s="227"/>
      <c r="F31" s="227"/>
      <c r="G31" s="227"/>
      <c r="H31" s="227"/>
      <c r="I31" s="227"/>
      <c r="J31" s="227"/>
    </row>
    <row r="32" spans="1:10" ht="14.25">
      <c r="A32" s="167" t="s">
        <v>93</v>
      </c>
      <c r="B32" s="128"/>
      <c r="C32" s="128"/>
      <c r="D32" s="128"/>
      <c r="E32" s="128"/>
      <c r="F32" s="128"/>
      <c r="G32" s="128"/>
      <c r="H32" s="128"/>
      <c r="I32" s="128"/>
      <c r="J32" s="128"/>
    </row>
    <row r="33" spans="1:10" ht="14.25">
      <c r="A33" s="228" t="s">
        <v>245</v>
      </c>
      <c r="B33" s="128"/>
      <c r="C33" s="128"/>
      <c r="D33" s="128">
        <v>3159</v>
      </c>
      <c r="E33" s="128"/>
      <c r="F33" s="128"/>
      <c r="G33" s="128">
        <v>3903</v>
      </c>
      <c r="H33" s="128"/>
      <c r="I33" s="128"/>
      <c r="J33" s="128">
        <v>3903</v>
      </c>
    </row>
    <row r="34" spans="1:10" ht="14.25">
      <c r="A34" s="167" t="s">
        <v>94</v>
      </c>
      <c r="B34" s="128"/>
      <c r="C34" s="125"/>
      <c r="D34" s="125"/>
      <c r="E34" s="128"/>
      <c r="F34" s="125"/>
      <c r="G34" s="125"/>
      <c r="H34" s="128"/>
      <c r="I34" s="125"/>
      <c r="J34" s="125"/>
    </row>
    <row r="35" spans="1:10" ht="14.25">
      <c r="A35" s="167" t="s">
        <v>97</v>
      </c>
      <c r="B35" s="129">
        <v>26</v>
      </c>
      <c r="C35" s="130">
        <v>55360</v>
      </c>
      <c r="D35" s="130">
        <v>1440</v>
      </c>
      <c r="E35" s="129">
        <v>25</v>
      </c>
      <c r="F35" s="130">
        <v>55360</v>
      </c>
      <c r="G35" s="130">
        <v>1384</v>
      </c>
      <c r="H35" s="129">
        <v>25</v>
      </c>
      <c r="I35" s="130">
        <v>55360</v>
      </c>
      <c r="J35" s="130">
        <v>1384</v>
      </c>
    </row>
    <row r="36" spans="1:10" ht="14.25">
      <c r="A36" s="169" t="s">
        <v>95</v>
      </c>
      <c r="B36" s="131"/>
      <c r="C36" s="132"/>
      <c r="D36" s="130">
        <f>B36*C36</f>
        <v>0</v>
      </c>
      <c r="E36" s="131"/>
      <c r="F36" s="132"/>
      <c r="G36" s="130"/>
      <c r="H36" s="131"/>
      <c r="I36" s="132"/>
      <c r="J36" s="130"/>
    </row>
    <row r="37" spans="1:10" ht="14.25">
      <c r="A37" s="170" t="s">
        <v>115</v>
      </c>
      <c r="B37" s="131"/>
      <c r="C37" s="132"/>
      <c r="D37" s="130">
        <f>B37*C37</f>
        <v>0</v>
      </c>
      <c r="E37" s="131"/>
      <c r="F37" s="132"/>
      <c r="G37" s="130"/>
      <c r="H37" s="131"/>
      <c r="I37" s="132"/>
      <c r="J37" s="130"/>
    </row>
    <row r="38" spans="1:10" ht="14.25">
      <c r="A38" s="172" t="s">
        <v>116</v>
      </c>
      <c r="B38" s="133"/>
      <c r="C38" s="132"/>
      <c r="D38" s="130">
        <f>B38*C38</f>
        <v>0</v>
      </c>
      <c r="E38" s="283"/>
      <c r="F38" s="132"/>
      <c r="G38" s="130"/>
      <c r="H38" s="283"/>
      <c r="I38" s="132"/>
      <c r="J38" s="130"/>
    </row>
    <row r="39" spans="1:10" ht="14.25">
      <c r="A39" s="205" t="s">
        <v>308</v>
      </c>
      <c r="B39" s="133"/>
      <c r="C39" s="132"/>
      <c r="D39" s="136">
        <v>3462</v>
      </c>
      <c r="E39" s="133"/>
      <c r="F39" s="132"/>
      <c r="G39" s="136">
        <v>2364</v>
      </c>
      <c r="H39" s="133"/>
      <c r="I39" s="132"/>
      <c r="J39" s="136">
        <v>2364</v>
      </c>
    </row>
    <row r="40" spans="1:10" ht="14.25">
      <c r="A40" s="205" t="s">
        <v>314</v>
      </c>
      <c r="B40" s="133"/>
      <c r="C40" s="132"/>
      <c r="D40" s="136">
        <v>600</v>
      </c>
      <c r="E40" s="133"/>
      <c r="F40" s="132"/>
      <c r="G40" s="136"/>
      <c r="H40" s="133"/>
      <c r="I40" s="132"/>
      <c r="J40" s="136"/>
    </row>
    <row r="41" spans="1:10" ht="15">
      <c r="A41" s="281" t="s">
        <v>96</v>
      </c>
      <c r="B41" s="284"/>
      <c r="C41" s="285"/>
      <c r="D41" s="286">
        <f>SUM(D33:D40)</f>
        <v>8661</v>
      </c>
      <c r="E41" s="284"/>
      <c r="F41" s="285"/>
      <c r="G41" s="286">
        <f>SUM(G33:G40)</f>
        <v>7651</v>
      </c>
      <c r="H41" s="284"/>
      <c r="I41" s="285"/>
      <c r="J41" s="286">
        <f>SUM(J33:J40)</f>
        <v>7651</v>
      </c>
    </row>
    <row r="42" spans="1:10" ht="15">
      <c r="A42" s="171" t="s">
        <v>232</v>
      </c>
      <c r="B42" s="121">
        <v>586</v>
      </c>
      <c r="C42" s="134">
        <v>1140</v>
      </c>
      <c r="D42" s="135">
        <v>668</v>
      </c>
      <c r="E42" s="121"/>
      <c r="F42" s="134"/>
      <c r="G42" s="135">
        <v>1200</v>
      </c>
      <c r="H42" s="121"/>
      <c r="I42" s="134"/>
      <c r="J42" s="135">
        <v>1200</v>
      </c>
    </row>
    <row r="43" spans="1:10" s="206" customFormat="1" ht="15">
      <c r="A43" s="174" t="s">
        <v>98</v>
      </c>
      <c r="B43" s="213"/>
      <c r="C43" s="214"/>
      <c r="D43" s="215">
        <f>D24+D30+D41+D42</f>
        <v>41684</v>
      </c>
      <c r="E43" s="213"/>
      <c r="F43" s="214"/>
      <c r="G43" s="215">
        <f>G24+G30+G41+G42</f>
        <v>42380</v>
      </c>
      <c r="H43" s="306"/>
      <c r="I43" s="306"/>
      <c r="J43" s="215">
        <f>J24+J30+J41+J42</f>
        <v>42730</v>
      </c>
    </row>
    <row r="44" spans="1:2" ht="14.25">
      <c r="A44" s="216"/>
      <c r="B44" s="217"/>
    </row>
  </sheetData>
  <sheetProtection/>
  <mergeCells count="4">
    <mergeCell ref="A1:A2"/>
    <mergeCell ref="B1:D1"/>
    <mergeCell ref="E1:G1"/>
    <mergeCell ref="H1:J1"/>
  </mergeCells>
  <printOptions horizontalCentered="1"/>
  <pageMargins left="0.2362204724409449" right="0.2362204724409449" top="0.8069444444444445" bottom="0.19" header="0.19" footer="0.19"/>
  <pageSetup horizontalDpi="600" verticalDpi="600" orientation="landscape" paperSize="9" scale="73" r:id="rId1"/>
  <headerFooter alignWithMargins="0">
    <oddHeader>&amp;C&amp;"Garamond,Félkövér"&amp;14 13/2015. (XI.06.) számú rendelethez 
ZALASZABAR KÖZSÉG ÖNKORMÁNYZATÁNAK 
ÁLLAMI HOZZÁJÁRULÁSA 2015. ÉVBEN 
&amp;12
&amp;14
&amp;R&amp;A
&amp;P.oldal
1000.-Ft-ban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46"/>
  <sheetViews>
    <sheetView view="pageLayout" zoomScaleSheetLayoutView="100" workbookViewId="0" topLeftCell="A1">
      <selection activeCell="J40" sqref="J40"/>
    </sheetView>
  </sheetViews>
  <sheetFormatPr defaultColWidth="9.00390625" defaultRowHeight="12.75"/>
  <cols>
    <col min="1" max="1" width="4.625" style="0" customWidth="1"/>
    <col min="2" max="2" width="40.875" style="0" customWidth="1"/>
    <col min="3" max="5" width="10.00390625" style="0" customWidth="1"/>
    <col min="6" max="6" width="11.25390625" style="0" customWidth="1"/>
    <col min="7" max="7" width="4.625" style="0" customWidth="1"/>
    <col min="8" max="8" width="43.00390625" style="0" customWidth="1"/>
    <col min="9" max="11" width="11.00390625" style="0" customWidth="1"/>
    <col min="12" max="12" width="11.375" style="0" customWidth="1"/>
  </cols>
  <sheetData>
    <row r="1" spans="1:12" ht="18" customHeight="1">
      <c r="A1" s="550" t="s">
        <v>12</v>
      </c>
      <c r="B1" s="548" t="s">
        <v>419</v>
      </c>
      <c r="C1" s="370" t="s">
        <v>418</v>
      </c>
      <c r="D1" s="370" t="s">
        <v>418</v>
      </c>
      <c r="E1" s="370" t="s">
        <v>417</v>
      </c>
      <c r="F1" s="370" t="s">
        <v>417</v>
      </c>
      <c r="G1" s="550" t="s">
        <v>12</v>
      </c>
      <c r="H1" s="548" t="s">
        <v>419</v>
      </c>
      <c r="I1" s="370" t="s">
        <v>418</v>
      </c>
      <c r="J1" s="370" t="s">
        <v>418</v>
      </c>
      <c r="K1" s="370" t="s">
        <v>417</v>
      </c>
      <c r="L1" s="370" t="s">
        <v>417</v>
      </c>
    </row>
    <row r="2" spans="1:12" ht="18" customHeight="1">
      <c r="A2" s="551"/>
      <c r="B2" s="549"/>
      <c r="C2" s="369" t="s">
        <v>415</v>
      </c>
      <c r="D2" s="369" t="s">
        <v>416</v>
      </c>
      <c r="E2" s="369" t="s">
        <v>415</v>
      </c>
      <c r="F2" s="369" t="s">
        <v>414</v>
      </c>
      <c r="G2" s="551"/>
      <c r="H2" s="549"/>
      <c r="I2" s="369" t="s">
        <v>415</v>
      </c>
      <c r="J2" s="369" t="s">
        <v>416</v>
      </c>
      <c r="K2" s="369" t="s">
        <v>415</v>
      </c>
      <c r="L2" s="369" t="s">
        <v>414</v>
      </c>
    </row>
    <row r="3" spans="1:12" ht="15" customHeight="1">
      <c r="A3" s="556" t="s">
        <v>413</v>
      </c>
      <c r="B3" s="557"/>
      <c r="C3" s="557"/>
      <c r="D3" s="557"/>
      <c r="E3" s="557"/>
      <c r="F3" s="557"/>
      <c r="G3" s="556" t="s">
        <v>412</v>
      </c>
      <c r="H3" s="557"/>
      <c r="I3" s="557"/>
      <c r="J3" s="557"/>
      <c r="K3" s="557"/>
      <c r="L3" s="557"/>
    </row>
    <row r="4" spans="1:12" ht="15" customHeight="1">
      <c r="A4" s="341" t="s">
        <v>70</v>
      </c>
      <c r="B4" s="340" t="s">
        <v>67</v>
      </c>
      <c r="C4" s="339"/>
      <c r="D4" s="339"/>
      <c r="E4" s="339"/>
      <c r="F4" s="339"/>
      <c r="G4" s="359" t="s">
        <v>70</v>
      </c>
      <c r="H4" s="349" t="s">
        <v>67</v>
      </c>
      <c r="I4" s="339"/>
      <c r="J4" s="339"/>
      <c r="K4" s="339"/>
      <c r="L4" s="339"/>
    </row>
    <row r="5" spans="1:12" ht="15" customHeight="1">
      <c r="A5" s="341"/>
      <c r="B5" s="364" t="s">
        <v>411</v>
      </c>
      <c r="C5" s="368">
        <v>49314</v>
      </c>
      <c r="D5" s="368">
        <v>47686</v>
      </c>
      <c r="E5" s="368">
        <v>42380</v>
      </c>
      <c r="F5" s="368">
        <v>42730</v>
      </c>
      <c r="G5" s="367"/>
      <c r="H5" s="338" t="s">
        <v>410</v>
      </c>
      <c r="I5" s="337">
        <v>29395</v>
      </c>
      <c r="J5" s="337">
        <v>33213</v>
      </c>
      <c r="K5" s="337">
        <v>24801</v>
      </c>
      <c r="L5" s="337">
        <v>29846</v>
      </c>
    </row>
    <row r="6" spans="1:12" ht="15" customHeight="1">
      <c r="A6" s="341"/>
      <c r="B6" s="366" t="s">
        <v>409</v>
      </c>
      <c r="C6" s="363">
        <v>8200</v>
      </c>
      <c r="D6" s="363">
        <v>9033</v>
      </c>
      <c r="E6" s="363">
        <v>9110</v>
      </c>
      <c r="F6" s="363">
        <v>9122</v>
      </c>
      <c r="G6" s="359"/>
      <c r="H6" s="365" t="s">
        <v>408</v>
      </c>
      <c r="I6" s="337">
        <v>10297</v>
      </c>
      <c r="J6" s="337">
        <v>9760</v>
      </c>
      <c r="K6" s="337">
        <v>3903</v>
      </c>
      <c r="L6" s="337">
        <v>4092</v>
      </c>
    </row>
    <row r="7" spans="1:12" ht="15" customHeight="1">
      <c r="A7" s="341"/>
      <c r="B7" s="364" t="s">
        <v>407</v>
      </c>
      <c r="C7" s="363">
        <v>3794</v>
      </c>
      <c r="D7" s="363">
        <v>6687</v>
      </c>
      <c r="E7" s="363">
        <v>2800</v>
      </c>
      <c r="F7" s="363">
        <v>2788</v>
      </c>
      <c r="G7" s="359"/>
      <c r="H7" s="338" t="s">
        <v>406</v>
      </c>
      <c r="I7" s="337"/>
      <c r="J7" s="337">
        <v>2100</v>
      </c>
      <c r="K7" s="337">
        <v>1488</v>
      </c>
      <c r="L7" s="337">
        <v>1488</v>
      </c>
    </row>
    <row r="8" spans="1:12" ht="15" customHeight="1">
      <c r="A8" s="341"/>
      <c r="B8" s="364" t="s">
        <v>405</v>
      </c>
      <c r="C8" s="363">
        <v>6899</v>
      </c>
      <c r="D8" s="363">
        <v>11653</v>
      </c>
      <c r="E8" s="363">
        <v>5650</v>
      </c>
      <c r="F8" s="363">
        <v>7020</v>
      </c>
      <c r="G8" s="359"/>
      <c r="H8" s="338" t="s">
        <v>404</v>
      </c>
      <c r="I8" s="337">
        <v>2945</v>
      </c>
      <c r="J8" s="337">
        <v>1358</v>
      </c>
      <c r="K8" s="337">
        <v>8129</v>
      </c>
      <c r="L8" s="337">
        <v>8129</v>
      </c>
    </row>
    <row r="9" spans="1:12" ht="15" customHeight="1">
      <c r="A9" s="341"/>
      <c r="B9" s="342" t="s">
        <v>377</v>
      </c>
      <c r="C9" s="358">
        <f>SUM(C5:C8)</f>
        <v>68207</v>
      </c>
      <c r="D9" s="358">
        <f>SUM(D5:D8)</f>
        <v>75059</v>
      </c>
      <c r="E9" s="358">
        <f>SUM(E5:E8)</f>
        <v>59940</v>
      </c>
      <c r="F9" s="358">
        <f>SUM(F5:F8)</f>
        <v>61660</v>
      </c>
      <c r="G9" s="359"/>
      <c r="H9" s="338" t="s">
        <v>403</v>
      </c>
      <c r="I9" s="337"/>
      <c r="J9" s="337">
        <v>1154</v>
      </c>
      <c r="K9" s="337"/>
      <c r="L9" s="337"/>
    </row>
    <row r="10" spans="1:12" ht="15" customHeight="1">
      <c r="A10" s="341"/>
      <c r="B10" s="342"/>
      <c r="C10" s="358"/>
      <c r="D10" s="358"/>
      <c r="E10" s="358"/>
      <c r="F10" s="358"/>
      <c r="G10" s="359"/>
      <c r="H10" s="338" t="s">
        <v>402</v>
      </c>
      <c r="I10" s="337">
        <v>11629</v>
      </c>
      <c r="J10" s="337"/>
      <c r="K10" s="337">
        <v>1573</v>
      </c>
      <c r="L10" s="337">
        <v>828</v>
      </c>
    </row>
    <row r="11" spans="1:12" ht="15" customHeight="1">
      <c r="A11" s="341"/>
      <c r="B11" s="342"/>
      <c r="C11" s="361"/>
      <c r="D11" s="361"/>
      <c r="E11" s="361"/>
      <c r="F11" s="361"/>
      <c r="G11" s="362"/>
      <c r="H11" s="340" t="s">
        <v>377</v>
      </c>
      <c r="I11" s="331">
        <f>SUM(I4:I10)</f>
        <v>54266</v>
      </c>
      <c r="J11" s="331">
        <f>SUM(J4:J10)</f>
        <v>47585</v>
      </c>
      <c r="K11" s="331">
        <f>SUM(K4:K10)</f>
        <v>39894</v>
      </c>
      <c r="L11" s="331">
        <f>SUM(L4:L10)</f>
        <v>44383</v>
      </c>
    </row>
    <row r="12" spans="1:12" ht="15" customHeight="1">
      <c r="A12" s="341" t="s">
        <v>71</v>
      </c>
      <c r="B12" s="342" t="s">
        <v>316</v>
      </c>
      <c r="C12" s="361"/>
      <c r="D12" s="361"/>
      <c r="E12" s="361"/>
      <c r="F12" s="361"/>
      <c r="G12" s="359" t="s">
        <v>71</v>
      </c>
      <c r="H12" s="342" t="s">
        <v>316</v>
      </c>
      <c r="I12" s="339"/>
      <c r="J12" s="339"/>
      <c r="K12" s="339"/>
      <c r="L12" s="339"/>
    </row>
    <row r="13" spans="1:12" ht="15" customHeight="1">
      <c r="A13" s="341"/>
      <c r="B13" s="338" t="s">
        <v>401</v>
      </c>
      <c r="C13" s="357">
        <v>22499</v>
      </c>
      <c r="D13" s="357">
        <v>18926</v>
      </c>
      <c r="E13" s="357">
        <v>21492</v>
      </c>
      <c r="F13" s="357">
        <v>21492</v>
      </c>
      <c r="G13" s="359"/>
      <c r="H13" s="338" t="s">
        <v>400</v>
      </c>
      <c r="I13" s="337">
        <v>46363</v>
      </c>
      <c r="J13" s="337">
        <v>45274</v>
      </c>
      <c r="K13" s="337">
        <v>47381</v>
      </c>
      <c r="L13" s="337">
        <v>47588</v>
      </c>
    </row>
    <row r="14" spans="1:12" ht="15" customHeight="1">
      <c r="A14" s="341"/>
      <c r="B14" s="342" t="s">
        <v>383</v>
      </c>
      <c r="C14" s="360">
        <f>SUM(C13)</f>
        <v>22499</v>
      </c>
      <c r="D14" s="360">
        <f>SUM(D13)</f>
        <v>18926</v>
      </c>
      <c r="E14" s="360">
        <f>SUM(E13)</f>
        <v>21492</v>
      </c>
      <c r="F14" s="360">
        <f>SUM(F13)</f>
        <v>21492</v>
      </c>
      <c r="G14" s="359"/>
      <c r="H14" s="342" t="s">
        <v>383</v>
      </c>
      <c r="I14" s="331">
        <f>SUM(I12:I13)</f>
        <v>46363</v>
      </c>
      <c r="J14" s="331">
        <f>SUM(J12:J13)</f>
        <v>45274</v>
      </c>
      <c r="K14" s="331">
        <f>SUM(K12:K13)</f>
        <v>47381</v>
      </c>
      <c r="L14" s="331">
        <f>SUM(L13)</f>
        <v>47588</v>
      </c>
    </row>
    <row r="15" spans="1:12" ht="15" customHeight="1">
      <c r="A15" s="552" t="s">
        <v>399</v>
      </c>
      <c r="B15" s="553"/>
      <c r="C15" s="358">
        <f>C9+C14</f>
        <v>90706</v>
      </c>
      <c r="D15" s="358">
        <f>D9+D14</f>
        <v>93985</v>
      </c>
      <c r="E15" s="358">
        <f>E9+E14</f>
        <v>81432</v>
      </c>
      <c r="F15" s="358">
        <f>F9+F14</f>
        <v>83152</v>
      </c>
      <c r="G15" s="542" t="s">
        <v>398</v>
      </c>
      <c r="H15" s="543"/>
      <c r="I15" s="334">
        <f>I11+I14</f>
        <v>100629</v>
      </c>
      <c r="J15" s="334">
        <f>J11+J14</f>
        <v>92859</v>
      </c>
      <c r="K15" s="334">
        <f>K11+K14</f>
        <v>87275</v>
      </c>
      <c r="L15" s="331">
        <f>L11+L14</f>
        <v>91971</v>
      </c>
    </row>
    <row r="16" spans="1:12" ht="15" customHeight="1">
      <c r="A16" s="542" t="s">
        <v>231</v>
      </c>
      <c r="B16" s="543"/>
      <c r="C16" s="357"/>
      <c r="D16" s="357"/>
      <c r="E16" s="357"/>
      <c r="F16" s="357"/>
      <c r="G16" s="560" t="s">
        <v>192</v>
      </c>
      <c r="H16" s="561"/>
      <c r="I16" s="337"/>
      <c r="J16" s="337"/>
      <c r="K16" s="337"/>
      <c r="L16" s="345"/>
    </row>
    <row r="17" spans="1:12" ht="15" customHeight="1">
      <c r="A17" s="343"/>
      <c r="B17" s="338"/>
      <c r="C17" s="337"/>
      <c r="D17" s="337"/>
      <c r="E17" s="337"/>
      <c r="F17" s="337"/>
      <c r="G17" s="355"/>
      <c r="H17" s="356" t="s">
        <v>397</v>
      </c>
      <c r="I17" s="337"/>
      <c r="J17" s="337"/>
      <c r="K17" s="337"/>
      <c r="L17" s="345">
        <v>1384</v>
      </c>
    </row>
    <row r="18" spans="1:12" ht="15" customHeight="1">
      <c r="A18" s="343"/>
      <c r="B18" s="340"/>
      <c r="C18" s="331"/>
      <c r="D18" s="331"/>
      <c r="E18" s="331"/>
      <c r="F18" s="331"/>
      <c r="G18" s="355"/>
      <c r="H18" s="354"/>
      <c r="I18" s="337"/>
      <c r="J18" s="337"/>
      <c r="K18" s="337"/>
      <c r="L18" s="345"/>
    </row>
    <row r="19" spans="1:12" ht="15" customHeight="1">
      <c r="A19" s="555" t="s">
        <v>396</v>
      </c>
      <c r="B19" s="555"/>
      <c r="C19" s="353">
        <f>C15+C16</f>
        <v>90706</v>
      </c>
      <c r="D19" s="353">
        <f>D15+D16</f>
        <v>93985</v>
      </c>
      <c r="E19" s="353">
        <f>E15+E16</f>
        <v>81432</v>
      </c>
      <c r="F19" s="353">
        <f>F15+F16</f>
        <v>83152</v>
      </c>
      <c r="G19" s="555" t="s">
        <v>395</v>
      </c>
      <c r="H19" s="555" t="s">
        <v>394</v>
      </c>
      <c r="I19" s="353">
        <f>I15+I16</f>
        <v>100629</v>
      </c>
      <c r="J19" s="353">
        <f>J15+J16</f>
        <v>92859</v>
      </c>
      <c r="K19" s="353">
        <f>K15+K16</f>
        <v>87275</v>
      </c>
      <c r="L19" s="353">
        <f>L15+L16+L17</f>
        <v>93355</v>
      </c>
    </row>
    <row r="20" spans="1:12" ht="15" customHeight="1">
      <c r="A20" s="558" t="s">
        <v>393</v>
      </c>
      <c r="B20" s="559"/>
      <c r="C20" s="352"/>
      <c r="D20" s="352"/>
      <c r="E20" s="352"/>
      <c r="F20" s="352"/>
      <c r="G20" s="558" t="s">
        <v>392</v>
      </c>
      <c r="H20" s="559"/>
      <c r="I20" s="351"/>
      <c r="J20" s="351"/>
      <c r="K20" s="351"/>
      <c r="L20" s="351"/>
    </row>
    <row r="21" spans="1:12" ht="15" customHeight="1">
      <c r="A21" s="341" t="s">
        <v>70</v>
      </c>
      <c r="B21" s="350" t="s">
        <v>67</v>
      </c>
      <c r="C21" s="345"/>
      <c r="D21" s="345"/>
      <c r="E21" s="345"/>
      <c r="F21" s="345"/>
      <c r="G21" s="341" t="s">
        <v>70</v>
      </c>
      <c r="H21" s="349" t="s">
        <v>67</v>
      </c>
      <c r="I21" s="339"/>
      <c r="J21" s="339"/>
      <c r="K21" s="339"/>
      <c r="L21" s="339"/>
    </row>
    <row r="22" spans="1:12" ht="15" customHeight="1">
      <c r="A22" s="336"/>
      <c r="B22" s="348" t="s">
        <v>391</v>
      </c>
      <c r="C22" s="337">
        <v>313</v>
      </c>
      <c r="D22" s="337">
        <v>16748</v>
      </c>
      <c r="E22" s="337"/>
      <c r="F22" s="337"/>
      <c r="G22" s="341"/>
      <c r="H22" s="338" t="s">
        <v>390</v>
      </c>
      <c r="I22" s="337">
        <v>826</v>
      </c>
      <c r="J22" s="337">
        <v>30809</v>
      </c>
      <c r="K22" s="337">
        <v>18446</v>
      </c>
      <c r="L22" s="337">
        <v>15466</v>
      </c>
    </row>
    <row r="23" spans="1:12" ht="15" customHeight="1">
      <c r="A23" s="336"/>
      <c r="B23" s="348" t="s">
        <v>389</v>
      </c>
      <c r="C23" s="337"/>
      <c r="D23" s="337">
        <v>989</v>
      </c>
      <c r="E23" s="337"/>
      <c r="F23" s="337">
        <v>1145</v>
      </c>
      <c r="G23" s="341"/>
      <c r="H23" s="346" t="s">
        <v>388</v>
      </c>
      <c r="I23" s="337"/>
      <c r="J23" s="337"/>
      <c r="K23" s="337"/>
      <c r="L23" s="337"/>
    </row>
    <row r="24" spans="1:12" ht="15" customHeight="1">
      <c r="A24" s="336"/>
      <c r="B24" s="348" t="s">
        <v>387</v>
      </c>
      <c r="C24" s="337"/>
      <c r="D24" s="337">
        <v>9926</v>
      </c>
      <c r="E24" s="337">
        <v>26</v>
      </c>
      <c r="F24" s="337">
        <v>26</v>
      </c>
      <c r="G24" s="341"/>
      <c r="H24" s="346" t="s">
        <v>386</v>
      </c>
      <c r="I24" s="337"/>
      <c r="J24" s="337"/>
      <c r="K24" s="337"/>
      <c r="L24" s="337"/>
    </row>
    <row r="25" spans="1:12" ht="15" customHeight="1">
      <c r="A25" s="336"/>
      <c r="B25" s="348" t="s">
        <v>385</v>
      </c>
      <c r="C25" s="337"/>
      <c r="D25" s="337"/>
      <c r="E25" s="337">
        <v>26523</v>
      </c>
      <c r="F25" s="337">
        <v>26523</v>
      </c>
      <c r="G25" s="341"/>
      <c r="H25" s="340" t="s">
        <v>377</v>
      </c>
      <c r="I25" s="334">
        <f>SUM(I22:I24)</f>
        <v>826</v>
      </c>
      <c r="J25" s="334">
        <f>SUM(J22:J24)</f>
        <v>30809</v>
      </c>
      <c r="K25" s="334">
        <f>SUM(K22:K24)</f>
        <v>18446</v>
      </c>
      <c r="L25" s="334">
        <f>SUM(L22:L24)</f>
        <v>15466</v>
      </c>
    </row>
    <row r="26" spans="1:12" s="347" customFormat="1" ht="14.25">
      <c r="A26" s="336"/>
      <c r="B26" s="340" t="s">
        <v>377</v>
      </c>
      <c r="C26" s="334">
        <f>SUM(C22:C25)</f>
        <v>313</v>
      </c>
      <c r="D26" s="334">
        <f>SUM(D22:D25)</f>
        <v>27663</v>
      </c>
      <c r="E26" s="334">
        <f>SUM(E22:E25)</f>
        <v>26549</v>
      </c>
      <c r="F26" s="334">
        <f>SUM(F22:F25)</f>
        <v>27694</v>
      </c>
      <c r="G26" s="341"/>
      <c r="H26" s="340"/>
      <c r="I26" s="331"/>
      <c r="J26" s="331"/>
      <c r="K26" s="331"/>
      <c r="L26" s="331"/>
    </row>
    <row r="27" spans="1:12" ht="15" customHeight="1">
      <c r="A27" s="341"/>
      <c r="B27" s="340"/>
      <c r="C27" s="339"/>
      <c r="D27" s="339"/>
      <c r="E27" s="339"/>
      <c r="F27" s="339"/>
      <c r="G27" s="341" t="s">
        <v>71</v>
      </c>
      <c r="H27" s="342" t="s">
        <v>316</v>
      </c>
      <c r="I27" s="337"/>
      <c r="J27" s="337"/>
      <c r="K27" s="337"/>
      <c r="L27" s="337"/>
    </row>
    <row r="28" spans="1:12" ht="15" customHeight="1">
      <c r="A28" s="336"/>
      <c r="B28" s="338"/>
      <c r="C28" s="337"/>
      <c r="D28" s="337"/>
      <c r="E28" s="337"/>
      <c r="F28" s="337"/>
      <c r="G28" s="341"/>
      <c r="H28" s="346" t="s">
        <v>384</v>
      </c>
      <c r="I28" s="339"/>
      <c r="J28" s="339">
        <v>534</v>
      </c>
      <c r="K28" s="339">
        <v>260</v>
      </c>
      <c r="L28" s="345">
        <v>260</v>
      </c>
    </row>
    <row r="29" spans="1:12" ht="15" customHeight="1">
      <c r="A29" s="336"/>
      <c r="B29" s="335"/>
      <c r="C29" s="334"/>
      <c r="D29" s="334"/>
      <c r="E29" s="334"/>
      <c r="F29" s="334"/>
      <c r="G29" s="341"/>
      <c r="H29" s="342" t="s">
        <v>383</v>
      </c>
      <c r="I29" s="334">
        <f>SUM(I28)</f>
        <v>0</v>
      </c>
      <c r="J29" s="334">
        <f>SUM(J28)</f>
        <v>534</v>
      </c>
      <c r="K29" s="334">
        <f>SUM(K28)</f>
        <v>260</v>
      </c>
      <c r="L29" s="334">
        <f>SUM(L28)</f>
        <v>260</v>
      </c>
    </row>
    <row r="30" spans="1:12" ht="15" customHeight="1">
      <c r="A30" s="544" t="s">
        <v>382</v>
      </c>
      <c r="B30" s="545"/>
      <c r="C30" s="330">
        <f>C26+C29</f>
        <v>313</v>
      </c>
      <c r="D30" s="330">
        <f>D26+D29</f>
        <v>27663</v>
      </c>
      <c r="E30" s="330">
        <f>E26+E29</f>
        <v>26549</v>
      </c>
      <c r="F30" s="330">
        <f>F26+F29</f>
        <v>27694</v>
      </c>
      <c r="G30" s="544" t="s">
        <v>381</v>
      </c>
      <c r="H30" s="545"/>
      <c r="I30" s="330">
        <f>I25+I29</f>
        <v>826</v>
      </c>
      <c r="J30" s="330">
        <f>J25+J29</f>
        <v>31343</v>
      </c>
      <c r="K30" s="330">
        <f>K25+K29</f>
        <v>18706</v>
      </c>
      <c r="L30" s="330">
        <f>L25+L29</f>
        <v>15726</v>
      </c>
    </row>
    <row r="31" spans="1:12" ht="15" customHeight="1">
      <c r="A31" s="542" t="s">
        <v>231</v>
      </c>
      <c r="B31" s="543"/>
      <c r="C31" s="331"/>
      <c r="D31" s="331"/>
      <c r="E31" s="331"/>
      <c r="F31" s="331"/>
      <c r="G31" s="542" t="s">
        <v>192</v>
      </c>
      <c r="H31" s="543"/>
      <c r="I31" s="337"/>
      <c r="J31" s="337"/>
      <c r="K31" s="337"/>
      <c r="L31" s="337"/>
    </row>
    <row r="32" spans="1:12" ht="15" customHeight="1">
      <c r="A32" s="343" t="s">
        <v>70</v>
      </c>
      <c r="B32" s="344" t="s">
        <v>67</v>
      </c>
      <c r="C32" s="331"/>
      <c r="D32" s="331"/>
      <c r="E32" s="331"/>
      <c r="F32" s="331"/>
      <c r="G32" s="343" t="s">
        <v>70</v>
      </c>
      <c r="H32" s="342" t="s">
        <v>377</v>
      </c>
      <c r="I32" s="337"/>
      <c r="J32" s="337"/>
      <c r="K32" s="337"/>
      <c r="L32" s="337"/>
    </row>
    <row r="33" spans="1:12" ht="15" customHeight="1">
      <c r="A33" s="336"/>
      <c r="B33" s="338" t="s">
        <v>380</v>
      </c>
      <c r="C33" s="337">
        <v>9823</v>
      </c>
      <c r="D33" s="337">
        <v>9823</v>
      </c>
      <c r="E33" s="337">
        <v>8000</v>
      </c>
      <c r="F33" s="337">
        <v>8189</v>
      </c>
      <c r="G33" s="333"/>
      <c r="H33" s="338" t="s">
        <v>379</v>
      </c>
      <c r="I33" s="337"/>
      <c r="J33" s="337"/>
      <c r="K33" s="337">
        <v>10000</v>
      </c>
      <c r="L33" s="337">
        <v>10000</v>
      </c>
    </row>
    <row r="34" spans="1:12" ht="15" customHeight="1">
      <c r="A34" s="336"/>
      <c r="B34" s="340" t="s">
        <v>378</v>
      </c>
      <c r="C34" s="331">
        <f>SUM(C33)</f>
        <v>9823</v>
      </c>
      <c r="D34" s="331">
        <f>SUM(D33)</f>
        <v>9823</v>
      </c>
      <c r="E34" s="331">
        <f>SUM(E33)</f>
        <v>8000</v>
      </c>
      <c r="F34" s="331">
        <f>SUM(F33)</f>
        <v>8189</v>
      </c>
      <c r="G34" s="333"/>
      <c r="H34" s="332" t="s">
        <v>377</v>
      </c>
      <c r="I34" s="331">
        <f>SUM(I33)</f>
        <v>0</v>
      </c>
      <c r="J34" s="331">
        <f>SUM(J33)</f>
        <v>0</v>
      </c>
      <c r="K34" s="331">
        <f>SUM(K33)</f>
        <v>10000</v>
      </c>
      <c r="L34" s="331">
        <f>SUM(L33)</f>
        <v>10000</v>
      </c>
    </row>
    <row r="35" spans="1:12" ht="15" customHeight="1">
      <c r="A35" s="341" t="s">
        <v>71</v>
      </c>
      <c r="B35" s="340" t="s">
        <v>316</v>
      </c>
      <c r="C35" s="339"/>
      <c r="D35" s="339"/>
      <c r="E35" s="339"/>
      <c r="F35" s="339"/>
      <c r="G35" s="333"/>
      <c r="H35" s="332"/>
      <c r="I35" s="331"/>
      <c r="J35" s="331"/>
      <c r="K35" s="331"/>
      <c r="L35" s="331"/>
    </row>
    <row r="36" spans="1:12" ht="15" customHeight="1">
      <c r="A36" s="336"/>
      <c r="B36" s="338" t="s">
        <v>376</v>
      </c>
      <c r="C36" s="337">
        <v>613</v>
      </c>
      <c r="D36" s="337">
        <v>613</v>
      </c>
      <c r="E36" s="337"/>
      <c r="F36" s="337">
        <v>46</v>
      </c>
      <c r="G36" s="333"/>
      <c r="H36" s="332"/>
      <c r="I36" s="331"/>
      <c r="J36" s="331"/>
      <c r="K36" s="331"/>
      <c r="L36" s="331"/>
    </row>
    <row r="37" spans="1:12" ht="15" customHeight="1">
      <c r="A37" s="336"/>
      <c r="B37" s="335" t="s">
        <v>375</v>
      </c>
      <c r="C37" s="334">
        <f>SUM(C36)</f>
        <v>613</v>
      </c>
      <c r="D37" s="334">
        <f>SUM(D36)</f>
        <v>613</v>
      </c>
      <c r="E37" s="334">
        <f>SUM(E36)</f>
        <v>0</v>
      </c>
      <c r="F37" s="334">
        <f>SUM(F36)</f>
        <v>46</v>
      </c>
      <c r="G37" s="333"/>
      <c r="H37" s="332"/>
      <c r="I37" s="331"/>
      <c r="J37" s="331"/>
      <c r="K37" s="331"/>
      <c r="L37" s="331"/>
    </row>
    <row r="38" spans="1:12" ht="15" customHeight="1">
      <c r="A38" s="544" t="s">
        <v>374</v>
      </c>
      <c r="B38" s="545"/>
      <c r="C38" s="330">
        <f>C34+C37</f>
        <v>10436</v>
      </c>
      <c r="D38" s="330">
        <f>D34+D37</f>
        <v>10436</v>
      </c>
      <c r="E38" s="330">
        <f>E34+E37</f>
        <v>8000</v>
      </c>
      <c r="F38" s="330">
        <f>F34+F37</f>
        <v>8235</v>
      </c>
      <c r="G38" s="544" t="s">
        <v>373</v>
      </c>
      <c r="H38" s="545"/>
      <c r="I38" s="329">
        <f>I34</f>
        <v>0</v>
      </c>
      <c r="J38" s="329">
        <f>J34</f>
        <v>0</v>
      </c>
      <c r="K38" s="329">
        <f>K34</f>
        <v>10000</v>
      </c>
      <c r="L38" s="329">
        <f>L34</f>
        <v>10000</v>
      </c>
    </row>
    <row r="39" spans="1:12" ht="15" customHeight="1">
      <c r="A39" s="546" t="s">
        <v>372</v>
      </c>
      <c r="B39" s="547"/>
      <c r="C39" s="328">
        <f>C30+C38</f>
        <v>10749</v>
      </c>
      <c r="D39" s="328">
        <f>D30+D38</f>
        <v>38099</v>
      </c>
      <c r="E39" s="328">
        <f>E30+E38</f>
        <v>34549</v>
      </c>
      <c r="F39" s="328">
        <f>F30+F38</f>
        <v>35929</v>
      </c>
      <c r="G39" s="327"/>
      <c r="H39" s="326" t="s">
        <v>371</v>
      </c>
      <c r="I39" s="325">
        <f>I30+I34</f>
        <v>826</v>
      </c>
      <c r="J39" s="325">
        <f>J30+J34</f>
        <v>31343</v>
      </c>
      <c r="K39" s="325">
        <f>K30+K34</f>
        <v>28706</v>
      </c>
      <c r="L39" s="325">
        <f>L30+L34</f>
        <v>25726</v>
      </c>
    </row>
    <row r="40" spans="1:12" ht="15" customHeight="1">
      <c r="A40" s="554" t="s">
        <v>370</v>
      </c>
      <c r="B40" s="554"/>
      <c r="C40" s="323">
        <f>C19+C39</f>
        <v>101455</v>
      </c>
      <c r="D40" s="323">
        <f>D19+D39</f>
        <v>132084</v>
      </c>
      <c r="E40" s="323">
        <f>E19+E39</f>
        <v>115981</v>
      </c>
      <c r="F40" s="323">
        <f>F19+F39</f>
        <v>119081</v>
      </c>
      <c r="G40" s="324"/>
      <c r="H40" s="324" t="s">
        <v>369</v>
      </c>
      <c r="I40" s="323">
        <f>I19+I39</f>
        <v>101455</v>
      </c>
      <c r="J40" s="323">
        <f>J19+J39</f>
        <v>124202</v>
      </c>
      <c r="K40" s="323">
        <f>K19+K39</f>
        <v>115981</v>
      </c>
      <c r="L40" s="323">
        <f>L19+L39</f>
        <v>119081</v>
      </c>
    </row>
    <row r="41" s="321" customFormat="1" ht="12.75"/>
    <row r="42" s="321" customFormat="1" ht="12.75"/>
    <row r="43" s="321" customFormat="1" ht="12.75"/>
    <row r="44" s="321" customFormat="1" ht="12.75"/>
    <row r="45" s="321" customFormat="1" ht="12.75"/>
    <row r="46" s="321" customFormat="1" ht="12.75">
      <c r="H46" s="322"/>
    </row>
    <row r="47" s="321" customFormat="1" ht="12.75"/>
    <row r="48" s="321" customFormat="1" ht="12.75"/>
    <row r="49" s="321" customFormat="1" ht="12.75"/>
    <row r="50" s="321" customFormat="1" ht="12.75"/>
    <row r="51" s="321" customFormat="1" ht="12.75"/>
    <row r="52" s="321" customFormat="1" ht="12.75"/>
    <row r="53" s="321" customFormat="1" ht="12.75"/>
    <row r="54" s="321" customFormat="1" ht="12.75"/>
    <row r="55" s="321" customFormat="1" ht="12.75"/>
    <row r="56" s="321" customFormat="1" ht="12.75"/>
    <row r="57" s="321" customFormat="1" ht="12.75"/>
    <row r="58" s="321" customFormat="1" ht="12.75"/>
    <row r="59" s="321" customFormat="1" ht="12.75"/>
    <row r="60" s="321" customFormat="1" ht="12.75"/>
    <row r="61" s="321" customFormat="1" ht="12.75"/>
    <row r="62" s="321" customFormat="1" ht="12.75"/>
    <row r="63" s="321" customFormat="1" ht="12.75"/>
    <row r="64" s="321" customFormat="1" ht="12.75"/>
    <row r="65" s="321" customFormat="1" ht="12.75"/>
    <row r="66" s="321" customFormat="1" ht="12.75"/>
    <row r="67" s="321" customFormat="1" ht="12.75"/>
    <row r="68" s="321" customFormat="1" ht="12.75"/>
    <row r="69" s="321" customFormat="1" ht="12.75"/>
    <row r="70" s="321" customFormat="1" ht="12.75"/>
    <row r="71" s="321" customFormat="1" ht="12.75"/>
    <row r="72" s="321" customFormat="1" ht="12.75"/>
    <row r="73" s="321" customFormat="1" ht="12.75"/>
    <row r="74" s="321" customFormat="1" ht="12.75"/>
    <row r="75" s="321" customFormat="1" ht="12.75"/>
    <row r="76" s="321" customFormat="1" ht="12.75"/>
    <row r="77" s="321" customFormat="1" ht="12.75"/>
    <row r="78" s="321" customFormat="1" ht="12.75"/>
    <row r="79" s="321" customFormat="1" ht="12.75"/>
    <row r="80" s="321" customFormat="1" ht="12.75"/>
    <row r="81" s="321" customFormat="1" ht="12.75"/>
    <row r="82" s="321" customFormat="1" ht="12.75"/>
    <row r="83" s="321" customFormat="1" ht="12.75"/>
    <row r="84" s="321" customFormat="1" ht="12.75"/>
    <row r="85" s="321" customFormat="1" ht="12.75"/>
    <row r="86" s="321" customFormat="1" ht="12.75"/>
    <row r="87" s="321" customFormat="1" ht="12.75"/>
    <row r="88" s="321" customFormat="1" ht="12.75"/>
    <row r="89" s="321" customFormat="1" ht="12.75"/>
    <row r="90" s="321" customFormat="1" ht="12.75"/>
    <row r="91" s="321" customFormat="1" ht="12.75"/>
    <row r="92" s="321" customFormat="1" ht="12.75"/>
    <row r="93" s="321" customFormat="1" ht="12.75"/>
    <row r="94" s="321" customFormat="1" ht="12.75"/>
    <row r="95" s="321" customFormat="1" ht="12.75"/>
    <row r="96" s="321" customFormat="1" ht="12.75"/>
    <row r="97" s="321" customFormat="1" ht="12.75"/>
    <row r="98" s="321" customFormat="1" ht="12.75"/>
    <row r="99" s="321" customFormat="1" ht="12.75"/>
    <row r="100" s="321" customFormat="1" ht="12.75"/>
    <row r="101" s="321" customFormat="1" ht="12.75"/>
    <row r="102" s="321" customFormat="1" ht="12.75"/>
    <row r="103" s="321" customFormat="1" ht="12.75"/>
    <row r="104" s="321" customFormat="1" ht="12.75"/>
    <row r="105" s="321" customFormat="1" ht="12.75"/>
    <row r="106" s="321" customFormat="1" ht="12.75"/>
    <row r="107" s="321" customFormat="1" ht="12.75"/>
    <row r="108" s="321" customFormat="1" ht="12.75"/>
    <row r="109" s="321" customFormat="1" ht="12.75"/>
    <row r="110" s="321" customFormat="1" ht="12.75"/>
    <row r="111" s="321" customFormat="1" ht="12.75"/>
    <row r="112" s="321" customFormat="1" ht="12.75"/>
    <row r="113" s="321" customFormat="1" ht="12.75"/>
    <row r="114" s="321" customFormat="1" ht="12.75"/>
    <row r="115" s="321" customFormat="1" ht="12.75"/>
    <row r="116" s="321" customFormat="1" ht="12.75"/>
    <row r="117" s="321" customFormat="1" ht="12.75"/>
    <row r="118" s="321" customFormat="1" ht="12.75"/>
    <row r="119" s="321" customFormat="1" ht="12.75"/>
    <row r="120" s="321" customFormat="1" ht="12.75"/>
    <row r="121" s="321" customFormat="1" ht="12.75"/>
    <row r="122" s="321" customFormat="1" ht="12.75"/>
    <row r="123" s="321" customFormat="1" ht="12.75"/>
    <row r="124" s="321" customFormat="1" ht="12.75"/>
    <row r="125" s="321" customFormat="1" ht="12.75"/>
    <row r="126" s="321" customFormat="1" ht="12.75"/>
    <row r="127" s="321" customFormat="1" ht="12.75"/>
    <row r="128" s="321" customFormat="1" ht="12.75"/>
    <row r="129" s="321" customFormat="1" ht="12.75"/>
    <row r="130" s="321" customFormat="1" ht="12.75"/>
    <row r="131" s="321" customFormat="1" ht="12.75"/>
    <row r="132" s="321" customFormat="1" ht="12.75"/>
    <row r="133" s="321" customFormat="1" ht="12.75"/>
    <row r="134" s="321" customFormat="1" ht="12.75"/>
    <row r="135" s="321" customFormat="1" ht="12.75"/>
    <row r="136" s="321" customFormat="1" ht="12.75"/>
    <row r="137" s="321" customFormat="1" ht="12.75"/>
    <row r="138" s="321" customFormat="1" ht="12.75"/>
    <row r="139" s="321" customFormat="1" ht="12.75"/>
    <row r="140" s="321" customFormat="1" ht="12.75"/>
    <row r="141" s="321" customFormat="1" ht="12.75"/>
    <row r="142" s="321" customFormat="1" ht="12.75"/>
    <row r="143" s="321" customFormat="1" ht="12.75"/>
    <row r="144" s="321" customFormat="1" ht="12.75"/>
    <row r="145" s="321" customFormat="1" ht="12.75"/>
    <row r="146" s="321" customFormat="1" ht="12.75"/>
    <row r="147" s="321" customFormat="1" ht="12.75"/>
    <row r="148" s="321" customFormat="1" ht="12.75"/>
    <row r="149" s="321" customFormat="1" ht="12.75"/>
    <row r="150" s="321" customFormat="1" ht="12.75"/>
    <row r="151" s="321" customFormat="1" ht="12.75"/>
    <row r="152" s="321" customFormat="1" ht="12.75"/>
    <row r="153" s="321" customFormat="1" ht="12.75"/>
    <row r="154" s="321" customFormat="1" ht="12.75"/>
    <row r="155" s="321" customFormat="1" ht="12.75"/>
    <row r="156" s="321" customFormat="1" ht="12.75"/>
    <row r="157" s="321" customFormat="1" ht="12.75"/>
    <row r="158" s="321" customFormat="1" ht="12.75"/>
    <row r="159" s="321" customFormat="1" ht="12.75"/>
    <row r="160" s="321" customFormat="1" ht="12.75"/>
    <row r="161" s="321" customFormat="1" ht="12.75"/>
    <row r="162" s="321" customFormat="1" ht="12.75"/>
    <row r="163" s="321" customFormat="1" ht="12.75"/>
    <row r="164" s="321" customFormat="1" ht="12.75"/>
    <row r="165" s="321" customFormat="1" ht="12.75"/>
    <row r="166" s="321" customFormat="1" ht="12.75"/>
    <row r="167" s="321" customFormat="1" ht="12.75"/>
    <row r="168" s="321" customFormat="1" ht="12.75"/>
    <row r="169" s="321" customFormat="1" ht="12.75"/>
    <row r="170" s="321" customFormat="1" ht="12.75"/>
    <row r="171" s="321" customFormat="1" ht="12.75"/>
    <row r="172" s="321" customFormat="1" ht="12.75"/>
    <row r="173" s="321" customFormat="1" ht="12.75"/>
    <row r="174" s="321" customFormat="1" ht="12.75"/>
    <row r="175" s="321" customFormat="1" ht="12.75"/>
    <row r="176" s="321" customFormat="1" ht="12.75"/>
    <row r="177" s="321" customFormat="1" ht="12.75"/>
    <row r="178" s="321" customFormat="1" ht="12.75"/>
    <row r="179" s="321" customFormat="1" ht="12.75"/>
    <row r="180" s="321" customFormat="1" ht="12.75"/>
    <row r="181" s="321" customFormat="1" ht="12.75"/>
    <row r="182" s="321" customFormat="1" ht="12.75"/>
    <row r="183" s="321" customFormat="1" ht="12.75"/>
    <row r="184" s="321" customFormat="1" ht="12.75"/>
    <row r="185" s="321" customFormat="1" ht="12.75"/>
    <row r="186" s="321" customFormat="1" ht="12.75"/>
    <row r="187" s="321" customFormat="1" ht="12.75"/>
    <row r="188" s="321" customFormat="1" ht="12.75"/>
    <row r="189" s="321" customFormat="1" ht="12.75"/>
    <row r="190" s="321" customFormat="1" ht="12.75"/>
    <row r="191" s="321" customFormat="1" ht="12.75"/>
    <row r="192" s="321" customFormat="1" ht="12.75"/>
    <row r="193" s="321" customFormat="1" ht="12.75"/>
    <row r="194" s="321" customFormat="1" ht="12.75"/>
    <row r="195" s="321" customFormat="1" ht="12.75"/>
    <row r="196" s="321" customFormat="1" ht="12.75"/>
    <row r="197" s="321" customFormat="1" ht="12.75"/>
    <row r="198" s="321" customFormat="1" ht="12.75"/>
    <row r="199" s="321" customFormat="1" ht="12.75"/>
    <row r="200" s="321" customFormat="1" ht="12.75"/>
    <row r="201" s="321" customFormat="1" ht="12.75"/>
    <row r="202" s="321" customFormat="1" ht="12.75"/>
    <row r="203" s="321" customFormat="1" ht="12.75"/>
    <row r="204" s="321" customFormat="1" ht="12.75"/>
    <row r="205" s="321" customFormat="1" ht="12.75"/>
    <row r="206" s="321" customFormat="1" ht="12.75"/>
    <row r="207" s="321" customFormat="1" ht="12.75"/>
    <row r="208" s="321" customFormat="1" ht="12.75"/>
    <row r="209" s="321" customFormat="1" ht="12.75"/>
    <row r="210" s="321" customFormat="1" ht="12.75"/>
    <row r="211" s="321" customFormat="1" ht="12.75"/>
  </sheetData>
  <sheetProtection/>
  <mergeCells count="22">
    <mergeCell ref="A40:B40"/>
    <mergeCell ref="A19:B19"/>
    <mergeCell ref="G19:H19"/>
    <mergeCell ref="A3:F3"/>
    <mergeCell ref="G3:L3"/>
    <mergeCell ref="A20:B20"/>
    <mergeCell ref="G20:H20"/>
    <mergeCell ref="A16:B16"/>
    <mergeCell ref="G16:H16"/>
    <mergeCell ref="A31:B31"/>
    <mergeCell ref="H1:H2"/>
    <mergeCell ref="A1:A2"/>
    <mergeCell ref="B1:B2"/>
    <mergeCell ref="G1:G2"/>
    <mergeCell ref="A15:B15"/>
    <mergeCell ref="G15:H15"/>
    <mergeCell ref="G31:H31"/>
    <mergeCell ref="A30:B30"/>
    <mergeCell ref="G30:H30"/>
    <mergeCell ref="A39:B39"/>
    <mergeCell ref="A38:B38"/>
    <mergeCell ref="G38:H38"/>
  </mergeCells>
  <printOptions horizontalCentered="1"/>
  <pageMargins left="0.2362204724409449" right="0.2362204724409449" top="1.0236220472440944" bottom="0.1968503937007874" header="0.2755905511811024" footer="0.1968503937007874"/>
  <pageSetup horizontalDpi="600" verticalDpi="600" orientation="landscape" paperSize="9" scale="77" r:id="rId1"/>
  <headerFooter alignWithMargins="0">
    <oddHeader>&amp;C&amp;"Garamond,Félkövér"&amp;12  13/2015. (XI.06.) számú költségvetési rendelethez
ZALASZABAR KÖZSÉG  ÖNKORMÁNYZATA ÉS INTÉZMÉNYE
2015. ÉVI MŰKÖDÉSI ÉS FELHALMOZÁSI CÉLÚ BEVÉTELEI ÉS KIADÁSAI
&amp;R&amp;A
&amp;P.oldal
1000.-Ft-ban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205"/>
  <sheetViews>
    <sheetView view="pageLayout" zoomScaleSheetLayoutView="100" workbookViewId="0" topLeftCell="A1">
      <selection activeCell="E34" sqref="E34"/>
    </sheetView>
  </sheetViews>
  <sheetFormatPr defaultColWidth="9.00390625" defaultRowHeight="12.75"/>
  <cols>
    <col min="1" max="1" width="5.625" style="20" customWidth="1"/>
    <col min="2" max="2" width="68.375" style="20" customWidth="1"/>
    <col min="3" max="3" width="19.75390625" style="20" customWidth="1"/>
    <col min="4" max="4" width="19.00390625" style="20" customWidth="1"/>
    <col min="5" max="5" width="18.125" style="20" customWidth="1"/>
    <col min="6" max="16384" width="9.125" style="20" customWidth="1"/>
  </cols>
  <sheetData>
    <row r="1" spans="3:5" ht="12.75">
      <c r="C1" s="149" t="s">
        <v>15</v>
      </c>
      <c r="D1" s="149"/>
      <c r="E1" s="149"/>
    </row>
    <row r="2" spans="1:5" ht="15" customHeight="1">
      <c r="A2" s="529" t="s">
        <v>16</v>
      </c>
      <c r="B2" s="530" t="s">
        <v>11</v>
      </c>
      <c r="C2" s="529" t="s">
        <v>287</v>
      </c>
      <c r="D2" s="562" t="s">
        <v>272</v>
      </c>
      <c r="E2" s="562" t="s">
        <v>349</v>
      </c>
    </row>
    <row r="3" spans="1:5" ht="15" customHeight="1">
      <c r="A3" s="529"/>
      <c r="B3" s="530"/>
      <c r="C3" s="529"/>
      <c r="D3" s="563"/>
      <c r="E3" s="563"/>
    </row>
    <row r="4" spans="1:5" ht="19.5" customHeight="1">
      <c r="A4" s="28" t="s">
        <v>70</v>
      </c>
      <c r="B4" s="66" t="s">
        <v>211</v>
      </c>
      <c r="C4" s="21"/>
      <c r="D4" s="21"/>
      <c r="E4" s="250"/>
    </row>
    <row r="5" spans="1:5" ht="19.5" customHeight="1">
      <c r="A5" s="28" t="s">
        <v>30</v>
      </c>
      <c r="B5" s="66" t="s">
        <v>212</v>
      </c>
      <c r="C5" s="22"/>
      <c r="D5" s="22"/>
      <c r="E5" s="22"/>
    </row>
    <row r="6" spans="1:5" ht="19.5" customHeight="1">
      <c r="A6" s="28">
        <v>1</v>
      </c>
      <c r="B6" s="66" t="s">
        <v>339</v>
      </c>
      <c r="C6" s="22"/>
      <c r="D6" s="22"/>
      <c r="E6" s="22"/>
    </row>
    <row r="7" spans="1:5" ht="19.5" customHeight="1">
      <c r="A7" s="28"/>
      <c r="B7" s="107" t="s">
        <v>289</v>
      </c>
      <c r="C7" s="22"/>
      <c r="D7" s="22"/>
      <c r="E7" s="22"/>
    </row>
    <row r="8" spans="1:5" ht="19.5" customHeight="1">
      <c r="A8" s="28"/>
      <c r="B8" s="201" t="s">
        <v>317</v>
      </c>
      <c r="C8" s="23">
        <v>10734</v>
      </c>
      <c r="D8" s="23">
        <v>13939</v>
      </c>
      <c r="E8" s="23">
        <v>13939</v>
      </c>
    </row>
    <row r="9" spans="1:5" ht="19.5" customHeight="1">
      <c r="A9" s="28"/>
      <c r="B9" s="193" t="s">
        <v>290</v>
      </c>
      <c r="C9" s="23">
        <v>25083</v>
      </c>
      <c r="D9" s="23">
        <v>19590</v>
      </c>
      <c r="E9" s="23">
        <v>19590</v>
      </c>
    </row>
    <row r="10" spans="1:5" ht="19.5" customHeight="1">
      <c r="A10" s="28"/>
      <c r="B10" s="193" t="s">
        <v>291</v>
      </c>
      <c r="C10" s="23">
        <v>12829</v>
      </c>
      <c r="D10" s="23">
        <v>7651</v>
      </c>
      <c r="E10" s="23">
        <v>7651</v>
      </c>
    </row>
    <row r="11" spans="1:5" ht="19.5" customHeight="1">
      <c r="A11" s="28"/>
      <c r="B11" s="193" t="s">
        <v>292</v>
      </c>
      <c r="C11" s="23">
        <v>668</v>
      </c>
      <c r="D11" s="23">
        <v>1200</v>
      </c>
      <c r="E11" s="23">
        <v>1200</v>
      </c>
    </row>
    <row r="12" spans="1:5" ht="19.5" customHeight="1">
      <c r="A12" s="28"/>
      <c r="B12" s="193" t="s">
        <v>293</v>
      </c>
      <c r="C12" s="23"/>
      <c r="D12" s="23"/>
      <c r="E12" s="23">
        <v>350</v>
      </c>
    </row>
    <row r="13" spans="1:5" ht="19.5" customHeight="1">
      <c r="A13" s="28"/>
      <c r="B13" s="290" t="s">
        <v>213</v>
      </c>
      <c r="C13" s="291">
        <f>SUM(C8:C12)</f>
        <v>49314</v>
      </c>
      <c r="D13" s="291">
        <f>SUM(D8:D12)</f>
        <v>42380</v>
      </c>
      <c r="E13" s="291">
        <f>SUM(E8:E12)</f>
        <v>42730</v>
      </c>
    </row>
    <row r="14" spans="1:5" ht="19.5" customHeight="1">
      <c r="A14" s="190"/>
      <c r="B14" s="189" t="s">
        <v>324</v>
      </c>
      <c r="C14" s="23"/>
      <c r="D14" s="23"/>
      <c r="E14" s="23"/>
    </row>
    <row r="15" spans="1:5" ht="19.5" customHeight="1">
      <c r="A15" s="28"/>
      <c r="B15" s="195" t="s">
        <v>294</v>
      </c>
      <c r="C15" s="23">
        <v>2919</v>
      </c>
      <c r="D15" s="23">
        <v>2515</v>
      </c>
      <c r="E15" s="23">
        <v>3885</v>
      </c>
    </row>
    <row r="16" spans="1:5" ht="19.5" customHeight="1">
      <c r="A16" s="28"/>
      <c r="B16" s="195" t="s">
        <v>318</v>
      </c>
      <c r="C16" s="23">
        <v>2000</v>
      </c>
      <c r="D16" s="23">
        <v>1235</v>
      </c>
      <c r="E16" s="23">
        <v>1235</v>
      </c>
    </row>
    <row r="17" spans="1:5" ht="19.5" customHeight="1">
      <c r="A17" s="28"/>
      <c r="B17" s="195" t="s">
        <v>319</v>
      </c>
      <c r="C17" s="23">
        <v>1200</v>
      </c>
      <c r="D17" s="23">
        <v>1200</v>
      </c>
      <c r="E17" s="23">
        <v>1200</v>
      </c>
    </row>
    <row r="18" spans="1:5" ht="19.5" customHeight="1">
      <c r="A18" s="28"/>
      <c r="B18" s="193" t="s">
        <v>325</v>
      </c>
      <c r="C18" s="23">
        <v>780</v>
      </c>
      <c r="D18" s="23">
        <v>700</v>
      </c>
      <c r="E18" s="23">
        <v>700</v>
      </c>
    </row>
    <row r="19" spans="1:5" ht="19.5" customHeight="1">
      <c r="A19" s="28"/>
      <c r="B19" s="292" t="s">
        <v>234</v>
      </c>
      <c r="C19" s="291">
        <f>SUM(C15:C18)</f>
        <v>6899</v>
      </c>
      <c r="D19" s="291">
        <f>SUM(D15:D18)</f>
        <v>5650</v>
      </c>
      <c r="E19" s="291">
        <f>SUM(E15:E18)</f>
        <v>7020</v>
      </c>
    </row>
    <row r="20" spans="1:5" ht="19.5" customHeight="1">
      <c r="A20" s="28"/>
      <c r="B20" s="295" t="s">
        <v>214</v>
      </c>
      <c r="C20" s="296">
        <f>C13+C19</f>
        <v>56213</v>
      </c>
      <c r="D20" s="296">
        <f>D13+D19</f>
        <v>48030</v>
      </c>
      <c r="E20" s="296">
        <f>E13+E19</f>
        <v>49750</v>
      </c>
    </row>
    <row r="21" spans="1:5" ht="19.5" customHeight="1">
      <c r="A21" s="28">
        <v>2</v>
      </c>
      <c r="B21" s="66" t="s">
        <v>320</v>
      </c>
      <c r="C21" s="22"/>
      <c r="D21" s="22"/>
      <c r="E21" s="22"/>
    </row>
    <row r="22" spans="1:5" ht="19.5" customHeight="1">
      <c r="A22" s="28"/>
      <c r="B22" s="192" t="s">
        <v>321</v>
      </c>
      <c r="C22" s="22"/>
      <c r="D22" s="288">
        <v>16523</v>
      </c>
      <c r="E22" s="288">
        <v>16523</v>
      </c>
    </row>
    <row r="23" spans="1:5" ht="19.5" customHeight="1">
      <c r="A23" s="28"/>
      <c r="B23" s="192" t="s">
        <v>322</v>
      </c>
      <c r="C23" s="22"/>
      <c r="D23" s="191">
        <v>10000</v>
      </c>
      <c r="E23" s="191">
        <v>10000</v>
      </c>
    </row>
    <row r="24" spans="1:5" ht="19.5" customHeight="1">
      <c r="A24" s="28"/>
      <c r="B24" s="295" t="s">
        <v>288</v>
      </c>
      <c r="C24" s="296">
        <f>SUM(C22:C23)</f>
        <v>0</v>
      </c>
      <c r="D24" s="296">
        <f>SUM(D22:D23)</f>
        <v>26523</v>
      </c>
      <c r="E24" s="296">
        <f>SUM(E22:E23)</f>
        <v>26523</v>
      </c>
    </row>
    <row r="25" spans="1:5" ht="19.5" customHeight="1">
      <c r="A25" s="28" t="s">
        <v>4</v>
      </c>
      <c r="B25" s="66" t="s">
        <v>215</v>
      </c>
      <c r="C25" s="22"/>
      <c r="D25" s="22"/>
      <c r="E25" s="22"/>
    </row>
    <row r="26" spans="1:5" ht="19.5" customHeight="1">
      <c r="A26" s="28"/>
      <c r="B26" s="194" t="s">
        <v>219</v>
      </c>
      <c r="C26" s="23">
        <v>2900</v>
      </c>
      <c r="D26" s="23">
        <v>2000</v>
      </c>
      <c r="E26" s="23">
        <v>2000</v>
      </c>
    </row>
    <row r="27" spans="1:5" ht="19.5" customHeight="1">
      <c r="A27" s="28"/>
      <c r="B27" s="194" t="s">
        <v>220</v>
      </c>
      <c r="C27" s="23">
        <v>1800</v>
      </c>
      <c r="D27" s="23">
        <v>2300</v>
      </c>
      <c r="E27" s="23">
        <v>2300</v>
      </c>
    </row>
    <row r="28" spans="1:5" ht="19.5" customHeight="1">
      <c r="A28" s="28"/>
      <c r="B28" s="192" t="s">
        <v>221</v>
      </c>
      <c r="C28" s="23">
        <v>2600</v>
      </c>
      <c r="D28" s="23">
        <v>3500</v>
      </c>
      <c r="E28" s="23">
        <v>3500</v>
      </c>
    </row>
    <row r="29" spans="1:5" ht="19.5" customHeight="1">
      <c r="A29" s="28"/>
      <c r="B29" s="69" t="s">
        <v>222</v>
      </c>
      <c r="C29" s="39">
        <v>900</v>
      </c>
      <c r="D29" s="39">
        <v>1310</v>
      </c>
      <c r="E29" s="39">
        <v>1310</v>
      </c>
    </row>
    <row r="30" spans="1:5" ht="19.5" customHeight="1">
      <c r="A30" s="28"/>
      <c r="B30" s="69" t="s">
        <v>223</v>
      </c>
      <c r="C30" s="39"/>
      <c r="D30" s="39"/>
      <c r="E30" s="39">
        <v>12</v>
      </c>
    </row>
    <row r="31" spans="1:5" ht="19.5" customHeight="1">
      <c r="A31" s="28"/>
      <c r="B31" s="295" t="s">
        <v>78</v>
      </c>
      <c r="C31" s="296">
        <f>SUM(C26:C30)</f>
        <v>8200</v>
      </c>
      <c r="D31" s="296">
        <f>SUM(D26:D30)</f>
        <v>9110</v>
      </c>
      <c r="E31" s="296">
        <f>SUM(E26:E30)</f>
        <v>9122</v>
      </c>
    </row>
    <row r="32" spans="1:5" ht="19.5" customHeight="1">
      <c r="A32" s="28" t="s">
        <v>5</v>
      </c>
      <c r="B32" s="295" t="s">
        <v>216</v>
      </c>
      <c r="C32" s="296">
        <v>3794</v>
      </c>
      <c r="D32" s="296">
        <v>2800</v>
      </c>
      <c r="E32" s="296">
        <v>2788</v>
      </c>
    </row>
    <row r="33" spans="1:5" ht="19.5" customHeight="1">
      <c r="A33" s="28" t="s">
        <v>6</v>
      </c>
      <c r="B33" s="295" t="s">
        <v>217</v>
      </c>
      <c r="C33" s="296">
        <v>0</v>
      </c>
      <c r="D33" s="296"/>
      <c r="E33" s="296">
        <v>1145</v>
      </c>
    </row>
    <row r="34" spans="1:5" ht="19.5" customHeight="1">
      <c r="A34" s="28" t="s">
        <v>218</v>
      </c>
      <c r="B34" s="66" t="s">
        <v>224</v>
      </c>
      <c r="C34" s="22"/>
      <c r="D34" s="22"/>
      <c r="E34" s="22"/>
    </row>
    <row r="35" spans="1:5" ht="19.5" customHeight="1">
      <c r="A35" s="28"/>
      <c r="B35" s="66" t="s">
        <v>225</v>
      </c>
      <c r="C35" s="22">
        <v>0</v>
      </c>
      <c r="D35" s="22"/>
      <c r="E35" s="22">
        <v>0</v>
      </c>
    </row>
    <row r="36" spans="1:5" ht="19.5" customHeight="1">
      <c r="A36" s="141" t="s">
        <v>13</v>
      </c>
      <c r="B36" s="196" t="s">
        <v>226</v>
      </c>
      <c r="C36" s="191"/>
      <c r="D36" s="191"/>
      <c r="E36" s="191"/>
    </row>
    <row r="37" spans="1:5" ht="19.5" customHeight="1">
      <c r="A37" s="21"/>
      <c r="B37" s="192" t="s">
        <v>341</v>
      </c>
      <c r="C37" s="191"/>
      <c r="D37" s="191">
        <v>26</v>
      </c>
      <c r="E37" s="191">
        <v>26</v>
      </c>
    </row>
    <row r="38" spans="1:5" ht="19.5" customHeight="1">
      <c r="A38" s="24"/>
      <c r="B38" s="196" t="s">
        <v>227</v>
      </c>
      <c r="C38" s="22">
        <f>SUM(C37:C37)</f>
        <v>0</v>
      </c>
      <c r="D38" s="22">
        <f>SUM(D37:D37)</f>
        <v>26</v>
      </c>
      <c r="E38" s="22">
        <f>SUM(E37:E37)</f>
        <v>26</v>
      </c>
    </row>
    <row r="39" spans="1:5" ht="19.5" customHeight="1">
      <c r="A39" s="26" t="s">
        <v>17</v>
      </c>
      <c r="B39" s="66" t="s">
        <v>228</v>
      </c>
      <c r="C39" s="23">
        <v>313</v>
      </c>
      <c r="D39" s="23"/>
      <c r="E39" s="23"/>
    </row>
    <row r="40" spans="1:5" ht="19.5" customHeight="1">
      <c r="A40" s="26"/>
      <c r="B40" s="66" t="s">
        <v>229</v>
      </c>
      <c r="C40" s="22">
        <f>SUM(C39:C39)</f>
        <v>313</v>
      </c>
      <c r="D40" s="22"/>
      <c r="E40" s="22">
        <v>0</v>
      </c>
    </row>
    <row r="41" spans="1:5" ht="19.5" customHeight="1">
      <c r="A41" s="297"/>
      <c r="B41" s="293" t="s">
        <v>151</v>
      </c>
      <c r="C41" s="294">
        <f>SUM(+C38+C35+C32+C31+C24+C20)</f>
        <v>68207</v>
      </c>
      <c r="D41" s="294">
        <f>SUM(+D38+D35+D32+D31+D24+D20)</f>
        <v>86489</v>
      </c>
      <c r="E41" s="294">
        <f>SUM(+E38+E35+E32+E31+E24+E20)</f>
        <v>88209</v>
      </c>
    </row>
    <row r="42" spans="1:5" ht="19.5" customHeight="1">
      <c r="A42" s="26" t="s">
        <v>102</v>
      </c>
      <c r="B42" s="66" t="s">
        <v>231</v>
      </c>
      <c r="C42" s="22"/>
      <c r="D42" s="22"/>
      <c r="E42" s="22"/>
    </row>
    <row r="43" spans="1:5" ht="19.5" customHeight="1">
      <c r="A43" s="26"/>
      <c r="B43" s="66" t="s">
        <v>230</v>
      </c>
      <c r="C43" s="22">
        <v>9823</v>
      </c>
      <c r="D43" s="22">
        <v>8000</v>
      </c>
      <c r="E43" s="22">
        <v>8189</v>
      </c>
    </row>
    <row r="44" spans="1:5" ht="19.5" customHeight="1">
      <c r="A44" s="151"/>
      <c r="B44" s="152" t="s">
        <v>68</v>
      </c>
      <c r="C44" s="153">
        <f>C20+C24+C31+C32+C33+C35+C38+C40+C43</f>
        <v>78343</v>
      </c>
      <c r="D44" s="153">
        <f>D20+D24+D31+D32+D33+D35+D38+D40+D43</f>
        <v>94489</v>
      </c>
      <c r="E44" s="153">
        <f>E20+E24+E31+E32+E33+E35+E38+E40+E43</f>
        <v>97543</v>
      </c>
    </row>
    <row r="45" spans="1:5" ht="19.5" customHeight="1">
      <c r="A45" s="26" t="s">
        <v>71</v>
      </c>
      <c r="B45" s="71" t="s">
        <v>316</v>
      </c>
      <c r="C45" s="70"/>
      <c r="D45" s="70"/>
      <c r="E45" s="70"/>
    </row>
    <row r="46" spans="1:5" ht="19.5" customHeight="1">
      <c r="A46" s="26" t="s">
        <v>30</v>
      </c>
      <c r="B46" s="66" t="s">
        <v>49</v>
      </c>
      <c r="C46" s="22"/>
      <c r="D46" s="22"/>
      <c r="E46" s="22"/>
    </row>
    <row r="47" spans="1:5" ht="19.5" customHeight="1">
      <c r="A47" s="26" t="s">
        <v>1</v>
      </c>
      <c r="B47" s="64" t="s">
        <v>51</v>
      </c>
      <c r="C47" s="23">
        <v>22499</v>
      </c>
      <c r="D47" s="23">
        <v>21492</v>
      </c>
      <c r="E47" s="23">
        <v>21492</v>
      </c>
    </row>
    <row r="48" spans="1:5" ht="19.5" customHeight="1">
      <c r="A48" s="26"/>
      <c r="B48" s="66" t="s">
        <v>50</v>
      </c>
      <c r="C48" s="23">
        <f>C47</f>
        <v>22499</v>
      </c>
      <c r="D48" s="22">
        <f>D47</f>
        <v>21492</v>
      </c>
      <c r="E48" s="22">
        <f>E47</f>
        <v>21492</v>
      </c>
    </row>
    <row r="49" spans="1:5" ht="19.5" customHeight="1">
      <c r="A49" s="26" t="s">
        <v>102</v>
      </c>
      <c r="B49" s="66" t="s">
        <v>230</v>
      </c>
      <c r="C49" s="23">
        <v>613</v>
      </c>
      <c r="D49" s="23"/>
      <c r="E49" s="23">
        <v>46</v>
      </c>
    </row>
    <row r="50" spans="1:5" ht="19.5" customHeight="1">
      <c r="A50" s="157"/>
      <c r="B50" s="152" t="s">
        <v>323</v>
      </c>
      <c r="C50" s="153">
        <f>SUM(C48:C49)</f>
        <v>23112</v>
      </c>
      <c r="D50" s="153">
        <f>SUM(D48:D49)</f>
        <v>21492</v>
      </c>
      <c r="E50" s="153">
        <f>SUM(E48:E49)</f>
        <v>21538</v>
      </c>
    </row>
    <row r="51" spans="1:5" ht="19.5" customHeight="1">
      <c r="A51" s="151"/>
      <c r="B51" s="152" t="s">
        <v>69</v>
      </c>
      <c r="C51" s="153">
        <f>SUM(C50+C44)</f>
        <v>101455</v>
      </c>
      <c r="D51" s="153">
        <f>SUM(D50+D44)</f>
        <v>115981</v>
      </c>
      <c r="E51" s="153">
        <f>SUM(E50+E44)</f>
        <v>119081</v>
      </c>
    </row>
    <row r="52" spans="1:5" ht="14.25">
      <c r="A52" s="25"/>
      <c r="B52" s="25"/>
      <c r="C52" s="25"/>
      <c r="D52" s="25"/>
      <c r="E52" s="25"/>
    </row>
    <row r="53" spans="1:5" ht="14.25">
      <c r="A53" s="25"/>
      <c r="B53" s="25"/>
      <c r="C53" s="25"/>
      <c r="D53" s="25"/>
      <c r="E53" s="25"/>
    </row>
    <row r="54" spans="1:5" ht="14.25">
      <c r="A54" s="25"/>
      <c r="B54" s="25"/>
      <c r="C54" s="25"/>
      <c r="D54" s="25"/>
      <c r="E54" s="25"/>
    </row>
    <row r="55" spans="1:5" ht="14.25">
      <c r="A55" s="25"/>
      <c r="B55" s="25"/>
      <c r="C55" s="25"/>
      <c r="D55" s="25"/>
      <c r="E55" s="25"/>
    </row>
    <row r="56" spans="1:5" ht="14.25">
      <c r="A56" s="25"/>
      <c r="B56" s="25"/>
      <c r="C56" s="25"/>
      <c r="D56" s="25"/>
      <c r="E56" s="25"/>
    </row>
    <row r="57" spans="1:5" ht="18" customHeight="1">
      <c r="A57" s="25"/>
      <c r="B57" s="25"/>
      <c r="C57" s="25"/>
      <c r="D57" s="25"/>
      <c r="E57" s="25"/>
    </row>
    <row r="58" spans="1:5" ht="14.25">
      <c r="A58" s="25"/>
      <c r="B58" s="25"/>
      <c r="C58" s="25"/>
      <c r="D58" s="25"/>
      <c r="E58" s="25"/>
    </row>
    <row r="59" spans="1:5" ht="14.25">
      <c r="A59" s="25"/>
      <c r="B59" s="25"/>
      <c r="C59" s="25"/>
      <c r="D59" s="25"/>
      <c r="E59" s="25"/>
    </row>
    <row r="60" spans="1:5" ht="13.5" customHeight="1">
      <c r="A60" s="25"/>
      <c r="B60" s="25"/>
      <c r="C60" s="25"/>
      <c r="D60" s="25"/>
      <c r="E60" s="25"/>
    </row>
    <row r="61" spans="1:5" ht="14.25">
      <c r="A61" s="25"/>
      <c r="B61" s="25"/>
      <c r="C61" s="25"/>
      <c r="D61" s="25"/>
      <c r="E61" s="25"/>
    </row>
    <row r="62" spans="1:5" ht="14.25">
      <c r="A62" s="25"/>
      <c r="B62" s="25"/>
      <c r="C62" s="25"/>
      <c r="D62" s="25"/>
      <c r="E62" s="25"/>
    </row>
    <row r="63" spans="1:5" ht="14.25">
      <c r="A63" s="25"/>
      <c r="B63" s="25"/>
      <c r="C63" s="25"/>
      <c r="D63" s="25"/>
      <c r="E63" s="25"/>
    </row>
    <row r="64" spans="1:5" ht="14.25">
      <c r="A64" s="25"/>
      <c r="B64" s="25"/>
      <c r="C64" s="25"/>
      <c r="D64" s="25"/>
      <c r="E64" s="25"/>
    </row>
    <row r="65" spans="1:5" ht="14.25">
      <c r="A65" s="25"/>
      <c r="B65" s="25"/>
      <c r="C65" s="25"/>
      <c r="D65" s="25"/>
      <c r="E65" s="25"/>
    </row>
    <row r="66" spans="1:5" ht="14.25">
      <c r="A66" s="25"/>
      <c r="B66" s="25"/>
      <c r="C66" s="25"/>
      <c r="D66" s="25"/>
      <c r="E66" s="25"/>
    </row>
    <row r="67" spans="1:5" ht="14.25">
      <c r="A67" s="25"/>
      <c r="B67" s="25"/>
      <c r="C67" s="25"/>
      <c r="D67" s="25"/>
      <c r="E67" s="25"/>
    </row>
    <row r="68" spans="1:5" ht="14.25">
      <c r="A68" s="25"/>
      <c r="B68" s="25"/>
      <c r="C68" s="25"/>
      <c r="D68" s="25"/>
      <c r="E68" s="25"/>
    </row>
    <row r="69" spans="1:5" ht="14.25">
      <c r="A69" s="25"/>
      <c r="B69" s="25"/>
      <c r="C69" s="25"/>
      <c r="D69" s="25"/>
      <c r="E69" s="25"/>
    </row>
    <row r="70" spans="1:5" ht="14.25">
      <c r="A70" s="25"/>
      <c r="B70" s="25"/>
      <c r="C70" s="25"/>
      <c r="D70" s="25"/>
      <c r="E70" s="25"/>
    </row>
    <row r="71" spans="1:5" ht="14.25">
      <c r="A71" s="25"/>
      <c r="B71" s="25"/>
      <c r="C71" s="25"/>
      <c r="D71" s="25"/>
      <c r="E71" s="25"/>
    </row>
    <row r="72" spans="1:5" ht="18" customHeight="1">
      <c r="A72" s="25"/>
      <c r="B72" s="25"/>
      <c r="C72" s="25"/>
      <c r="D72" s="25"/>
      <c r="E72" s="25"/>
    </row>
    <row r="73" spans="1:5" ht="12.75" customHeight="1">
      <c r="A73" s="25"/>
      <c r="B73" s="25"/>
      <c r="C73" s="25"/>
      <c r="D73" s="25"/>
      <c r="E73" s="25"/>
    </row>
    <row r="74" spans="1:5" ht="14.25">
      <c r="A74" s="25"/>
      <c r="B74" s="25"/>
      <c r="C74" s="25"/>
      <c r="D74" s="25"/>
      <c r="E74" s="25"/>
    </row>
    <row r="75" spans="1:5" ht="14.25">
      <c r="A75" s="25"/>
      <c r="B75" s="25"/>
      <c r="C75" s="25"/>
      <c r="D75" s="25"/>
      <c r="E75" s="25"/>
    </row>
    <row r="76" spans="1:5" ht="15" customHeight="1">
      <c r="A76" s="25"/>
      <c r="B76" s="25"/>
      <c r="C76" s="25"/>
      <c r="D76" s="25"/>
      <c r="E76" s="25"/>
    </row>
    <row r="77" spans="1:5" ht="14.25">
      <c r="A77" s="25"/>
      <c r="B77" s="25"/>
      <c r="C77" s="25"/>
      <c r="D77" s="25"/>
      <c r="E77" s="25"/>
    </row>
    <row r="78" spans="1:5" ht="14.25">
      <c r="A78" s="25"/>
      <c r="B78" s="25"/>
      <c r="C78" s="25"/>
      <c r="D78" s="25"/>
      <c r="E78" s="25"/>
    </row>
    <row r="79" spans="1:5" ht="14.25">
      <c r="A79" s="25"/>
      <c r="B79" s="25"/>
      <c r="C79" s="25"/>
      <c r="D79" s="25"/>
      <c r="E79" s="25"/>
    </row>
    <row r="80" spans="1:5" ht="14.25">
      <c r="A80" s="25"/>
      <c r="B80" s="25"/>
      <c r="C80" s="25"/>
      <c r="D80" s="25"/>
      <c r="E80" s="25"/>
    </row>
    <row r="81" spans="1:5" ht="14.25">
      <c r="A81" s="25"/>
      <c r="B81" s="25"/>
      <c r="C81" s="25"/>
      <c r="D81" s="25"/>
      <c r="E81" s="25"/>
    </row>
    <row r="82" spans="1:5" ht="14.25">
      <c r="A82" s="25"/>
      <c r="B82" s="25"/>
      <c r="C82" s="25"/>
      <c r="D82" s="25"/>
      <c r="E82" s="25"/>
    </row>
    <row r="83" spans="1:5" ht="14.25">
      <c r="A83" s="25"/>
      <c r="B83" s="25"/>
      <c r="C83" s="25"/>
      <c r="D83" s="25"/>
      <c r="E83" s="25"/>
    </row>
    <row r="84" spans="1:5" ht="14.25">
      <c r="A84" s="25"/>
      <c r="B84" s="25"/>
      <c r="C84" s="25"/>
      <c r="D84" s="25"/>
      <c r="E84" s="25"/>
    </row>
    <row r="85" spans="1:5" ht="14.25">
      <c r="A85" s="25"/>
      <c r="B85" s="25"/>
      <c r="C85" s="25"/>
      <c r="D85" s="25"/>
      <c r="E85" s="25"/>
    </row>
    <row r="86" spans="1:5" ht="14.25">
      <c r="A86" s="25"/>
      <c r="B86" s="25"/>
      <c r="C86" s="25"/>
      <c r="D86" s="25"/>
      <c r="E86" s="25"/>
    </row>
    <row r="87" spans="1:5" ht="14.25">
      <c r="A87" s="25"/>
      <c r="B87" s="25"/>
      <c r="C87" s="25"/>
      <c r="D87" s="25"/>
      <c r="E87" s="25"/>
    </row>
    <row r="88" spans="1:5" ht="14.25">
      <c r="A88" s="25"/>
      <c r="B88" s="25"/>
      <c r="C88" s="25"/>
      <c r="D88" s="25"/>
      <c r="E88" s="25"/>
    </row>
    <row r="89" spans="1:5" ht="14.25">
      <c r="A89" s="25"/>
      <c r="B89" s="25"/>
      <c r="C89" s="25"/>
      <c r="D89" s="25"/>
      <c r="E89" s="25"/>
    </row>
    <row r="90" spans="1:5" ht="14.25">
      <c r="A90" s="25"/>
      <c r="B90" s="25"/>
      <c r="C90" s="25"/>
      <c r="D90" s="25"/>
      <c r="E90" s="25"/>
    </row>
    <row r="91" spans="1:5" ht="14.25">
      <c r="A91" s="25"/>
      <c r="B91" s="25"/>
      <c r="C91" s="25"/>
      <c r="D91" s="25"/>
      <c r="E91" s="25"/>
    </row>
    <row r="92" spans="1:5" ht="14.25">
      <c r="A92" s="25"/>
      <c r="B92" s="25"/>
      <c r="C92" s="25"/>
      <c r="D92" s="25"/>
      <c r="E92" s="25"/>
    </row>
    <row r="93" spans="1:5" ht="14.25">
      <c r="A93" s="25"/>
      <c r="B93" s="25"/>
      <c r="C93" s="25"/>
      <c r="D93" s="25"/>
      <c r="E93" s="25"/>
    </row>
    <row r="94" spans="1:5" ht="14.25">
      <c r="A94" s="25"/>
      <c r="B94" s="25"/>
      <c r="C94" s="25"/>
      <c r="D94" s="25"/>
      <c r="E94" s="25"/>
    </row>
    <row r="95" spans="1:5" ht="14.25">
      <c r="A95" s="25"/>
      <c r="B95" s="25"/>
      <c r="C95" s="25"/>
      <c r="D95" s="25"/>
      <c r="E95" s="25"/>
    </row>
    <row r="96" spans="1:5" ht="14.25">
      <c r="A96" s="25"/>
      <c r="B96" s="25"/>
      <c r="C96" s="25"/>
      <c r="D96" s="25"/>
      <c r="E96" s="25"/>
    </row>
    <row r="97" spans="1:5" ht="14.25">
      <c r="A97" s="25"/>
      <c r="B97" s="25"/>
      <c r="C97" s="25"/>
      <c r="D97" s="25"/>
      <c r="E97" s="25"/>
    </row>
    <row r="98" spans="1:5" ht="14.25">
      <c r="A98" s="25"/>
      <c r="B98" s="25"/>
      <c r="C98" s="25"/>
      <c r="D98" s="25"/>
      <c r="E98" s="25"/>
    </row>
    <row r="99" spans="1:5" ht="14.25">
      <c r="A99" s="25"/>
      <c r="B99" s="25"/>
      <c r="C99" s="25"/>
      <c r="D99" s="25"/>
      <c r="E99" s="25"/>
    </row>
    <row r="100" spans="1:5" ht="14.25">
      <c r="A100" s="25"/>
      <c r="B100" s="25"/>
      <c r="C100" s="25"/>
      <c r="D100" s="25"/>
      <c r="E100" s="25"/>
    </row>
    <row r="101" spans="1:5" ht="14.25">
      <c r="A101" s="25"/>
      <c r="B101" s="25"/>
      <c r="C101" s="25"/>
      <c r="D101" s="25"/>
      <c r="E101" s="25"/>
    </row>
    <row r="102" spans="1:5" ht="14.25">
      <c r="A102" s="25"/>
      <c r="B102" s="25"/>
      <c r="C102" s="25"/>
      <c r="D102" s="25"/>
      <c r="E102" s="25"/>
    </row>
    <row r="103" spans="1:5" ht="14.25">
      <c r="A103" s="25"/>
      <c r="B103" s="25"/>
      <c r="C103" s="25"/>
      <c r="D103" s="25"/>
      <c r="E103" s="25"/>
    </row>
    <row r="104" spans="1:5" ht="14.25">
      <c r="A104" s="25"/>
      <c r="B104" s="25"/>
      <c r="C104" s="25"/>
      <c r="D104" s="25"/>
      <c r="E104" s="25"/>
    </row>
    <row r="105" spans="1:5" ht="14.25">
      <c r="A105" s="25"/>
      <c r="B105" s="25"/>
      <c r="C105" s="25"/>
      <c r="D105" s="25"/>
      <c r="E105" s="25"/>
    </row>
    <row r="106" spans="1:5" ht="14.25">
      <c r="A106" s="25"/>
      <c r="B106" s="25"/>
      <c r="C106" s="25"/>
      <c r="D106" s="25"/>
      <c r="E106" s="25"/>
    </row>
    <row r="107" spans="1:5" ht="14.25">
      <c r="A107" s="25"/>
      <c r="B107" s="25"/>
      <c r="C107" s="25"/>
      <c r="D107" s="25"/>
      <c r="E107" s="25"/>
    </row>
    <row r="108" spans="1:5" ht="14.25">
      <c r="A108" s="25"/>
      <c r="B108" s="25"/>
      <c r="C108" s="25"/>
      <c r="D108" s="25"/>
      <c r="E108" s="25"/>
    </row>
    <row r="109" spans="1:5" ht="14.25">
      <c r="A109" s="25"/>
      <c r="B109" s="25"/>
      <c r="C109" s="25"/>
      <c r="D109" s="25"/>
      <c r="E109" s="25"/>
    </row>
    <row r="110" spans="1:5" ht="14.25">
      <c r="A110" s="25"/>
      <c r="B110" s="25"/>
      <c r="C110" s="25"/>
      <c r="D110" s="25"/>
      <c r="E110" s="25"/>
    </row>
    <row r="111" spans="1:5" ht="14.25">
      <c r="A111" s="25"/>
      <c r="B111" s="25"/>
      <c r="C111" s="25"/>
      <c r="D111" s="25"/>
      <c r="E111" s="25"/>
    </row>
    <row r="112" spans="1:5" ht="14.25">
      <c r="A112" s="25"/>
      <c r="B112" s="25"/>
      <c r="C112" s="25"/>
      <c r="D112" s="25"/>
      <c r="E112" s="25"/>
    </row>
    <row r="113" spans="1:5" ht="14.25">
      <c r="A113" s="25"/>
      <c r="B113" s="25"/>
      <c r="C113" s="25"/>
      <c r="D113" s="25"/>
      <c r="E113" s="25"/>
    </row>
    <row r="114" spans="1:5" ht="14.25">
      <c r="A114" s="25"/>
      <c r="B114" s="25"/>
      <c r="C114" s="25"/>
      <c r="D114" s="25"/>
      <c r="E114" s="25"/>
    </row>
    <row r="115" spans="1:5" ht="14.25">
      <c r="A115" s="25"/>
      <c r="B115" s="25"/>
      <c r="C115" s="25"/>
      <c r="D115" s="25"/>
      <c r="E115" s="25"/>
    </row>
    <row r="116" spans="1:5" ht="14.25">
      <c r="A116" s="25"/>
      <c r="B116" s="25"/>
      <c r="C116" s="25"/>
      <c r="D116" s="25"/>
      <c r="E116" s="25"/>
    </row>
    <row r="117" spans="1:5" ht="14.25">
      <c r="A117" s="25"/>
      <c r="B117" s="25"/>
      <c r="C117" s="25"/>
      <c r="D117" s="25"/>
      <c r="E117" s="25"/>
    </row>
    <row r="118" spans="1:5" ht="14.25">
      <c r="A118" s="25"/>
      <c r="B118" s="25"/>
      <c r="C118" s="25"/>
      <c r="D118" s="25"/>
      <c r="E118" s="25"/>
    </row>
    <row r="119" spans="1:5" ht="14.25">
      <c r="A119" s="25"/>
      <c r="B119" s="25"/>
      <c r="C119" s="25"/>
      <c r="D119" s="25"/>
      <c r="E119" s="25"/>
    </row>
    <row r="120" spans="1:5" ht="14.25">
      <c r="A120" s="25"/>
      <c r="B120" s="25"/>
      <c r="C120" s="25"/>
      <c r="D120" s="25"/>
      <c r="E120" s="25"/>
    </row>
    <row r="121" spans="1:5" ht="14.25">
      <c r="A121" s="25"/>
      <c r="B121" s="25"/>
      <c r="C121" s="25"/>
      <c r="D121" s="25"/>
      <c r="E121" s="25"/>
    </row>
    <row r="122" spans="1:5" ht="14.25">
      <c r="A122" s="25"/>
      <c r="B122" s="25"/>
      <c r="C122" s="25"/>
      <c r="D122" s="25"/>
      <c r="E122" s="25"/>
    </row>
    <row r="123" spans="1:5" ht="14.25">
      <c r="A123" s="25"/>
      <c r="B123" s="25"/>
      <c r="C123" s="25"/>
      <c r="D123" s="25"/>
      <c r="E123" s="25"/>
    </row>
    <row r="124" spans="1:5" ht="14.25">
      <c r="A124" s="25"/>
      <c r="B124" s="25"/>
      <c r="C124" s="25"/>
      <c r="D124" s="25"/>
      <c r="E124" s="25"/>
    </row>
    <row r="125" spans="1:5" ht="14.25">
      <c r="A125" s="25"/>
      <c r="B125" s="25"/>
      <c r="C125" s="25"/>
      <c r="D125" s="25"/>
      <c r="E125" s="25"/>
    </row>
    <row r="126" spans="1:5" ht="14.25">
      <c r="A126" s="25"/>
      <c r="B126" s="25"/>
      <c r="C126" s="25"/>
      <c r="D126" s="25"/>
      <c r="E126" s="25"/>
    </row>
    <row r="127" spans="1:5" ht="14.25">
      <c r="A127" s="25"/>
      <c r="B127" s="25"/>
      <c r="C127" s="25"/>
      <c r="D127" s="25"/>
      <c r="E127" s="25"/>
    </row>
    <row r="128" spans="1:5" ht="14.25">
      <c r="A128" s="25"/>
      <c r="B128" s="25"/>
      <c r="C128" s="25"/>
      <c r="D128" s="25"/>
      <c r="E128" s="25"/>
    </row>
    <row r="129" spans="1:5" ht="14.25">
      <c r="A129" s="25"/>
      <c r="B129" s="25"/>
      <c r="C129" s="25"/>
      <c r="D129" s="25"/>
      <c r="E129" s="25"/>
    </row>
    <row r="130" spans="1:5" ht="14.25">
      <c r="A130" s="25"/>
      <c r="B130" s="25"/>
      <c r="C130" s="25"/>
      <c r="D130" s="25"/>
      <c r="E130" s="25"/>
    </row>
    <row r="131" spans="1:5" ht="14.25">
      <c r="A131" s="25"/>
      <c r="B131" s="25"/>
      <c r="C131" s="25"/>
      <c r="D131" s="25"/>
      <c r="E131" s="25"/>
    </row>
    <row r="132" spans="1:5" ht="14.25">
      <c r="A132" s="25"/>
      <c r="B132" s="25"/>
      <c r="C132" s="25"/>
      <c r="D132" s="25"/>
      <c r="E132" s="25"/>
    </row>
    <row r="133" spans="1:5" ht="14.25">
      <c r="A133" s="25"/>
      <c r="B133" s="25"/>
      <c r="C133" s="25"/>
      <c r="D133" s="25"/>
      <c r="E133" s="25"/>
    </row>
    <row r="134" spans="1:5" ht="14.25">
      <c r="A134" s="25"/>
      <c r="B134" s="25"/>
      <c r="C134" s="25"/>
      <c r="D134" s="25"/>
      <c r="E134" s="25"/>
    </row>
    <row r="135" spans="1:5" ht="14.25">
      <c r="A135" s="25"/>
      <c r="B135" s="25"/>
      <c r="C135" s="25"/>
      <c r="D135" s="25"/>
      <c r="E135" s="25"/>
    </row>
    <row r="136" spans="1:5" ht="14.25">
      <c r="A136" s="25"/>
      <c r="B136" s="25"/>
      <c r="C136" s="25"/>
      <c r="D136" s="25"/>
      <c r="E136" s="25"/>
    </row>
    <row r="137" spans="1:5" ht="14.25">
      <c r="A137" s="25"/>
      <c r="B137" s="25"/>
      <c r="C137" s="25"/>
      <c r="D137" s="25"/>
      <c r="E137" s="25"/>
    </row>
    <row r="138" spans="1:5" ht="14.25">
      <c r="A138" s="25"/>
      <c r="B138" s="25"/>
      <c r="C138" s="25"/>
      <c r="D138" s="25"/>
      <c r="E138" s="25"/>
    </row>
    <row r="139" spans="1:5" ht="14.25">
      <c r="A139" s="25"/>
      <c r="B139" s="25"/>
      <c r="C139" s="25"/>
      <c r="D139" s="25"/>
      <c r="E139" s="25"/>
    </row>
    <row r="140" spans="1:5" ht="14.25">
      <c r="A140" s="25"/>
      <c r="B140" s="25"/>
      <c r="C140" s="25"/>
      <c r="D140" s="25"/>
      <c r="E140" s="25"/>
    </row>
    <row r="141" spans="1:5" ht="14.25">
      <c r="A141" s="25"/>
      <c r="B141" s="25"/>
      <c r="C141" s="25"/>
      <c r="D141" s="25"/>
      <c r="E141" s="25"/>
    </row>
    <row r="142" spans="1:5" ht="14.25">
      <c r="A142" s="25"/>
      <c r="B142" s="25"/>
      <c r="C142" s="25"/>
      <c r="D142" s="25"/>
      <c r="E142" s="25"/>
    </row>
    <row r="143" spans="1:5" ht="14.25">
      <c r="A143" s="25"/>
      <c r="B143" s="25"/>
      <c r="C143" s="25"/>
      <c r="D143" s="25"/>
      <c r="E143" s="25"/>
    </row>
    <row r="144" spans="1:5" ht="14.25">
      <c r="A144" s="25"/>
      <c r="B144" s="25"/>
      <c r="C144" s="25"/>
      <c r="D144" s="25"/>
      <c r="E144" s="25"/>
    </row>
    <row r="145" spans="1:5" ht="14.25">
      <c r="A145" s="25"/>
      <c r="B145" s="25"/>
      <c r="C145" s="25"/>
      <c r="D145" s="25"/>
      <c r="E145" s="25"/>
    </row>
    <row r="146" spans="1:5" ht="14.25">
      <c r="A146" s="25"/>
      <c r="B146" s="25"/>
      <c r="C146" s="25"/>
      <c r="D146" s="25"/>
      <c r="E146" s="25"/>
    </row>
    <row r="147" spans="1:5" ht="14.25">
      <c r="A147" s="25"/>
      <c r="B147" s="25"/>
      <c r="C147" s="25"/>
      <c r="D147" s="25"/>
      <c r="E147" s="25"/>
    </row>
    <row r="148" spans="1:5" ht="14.25">
      <c r="A148" s="25"/>
      <c r="B148" s="25"/>
      <c r="C148" s="25"/>
      <c r="D148" s="25"/>
      <c r="E148" s="25"/>
    </row>
    <row r="149" spans="1:5" ht="14.25">
      <c r="A149" s="25"/>
      <c r="B149" s="25"/>
      <c r="C149" s="25"/>
      <c r="D149" s="25"/>
      <c r="E149" s="25"/>
    </row>
    <row r="150" spans="1:5" ht="14.25">
      <c r="A150" s="25"/>
      <c r="B150" s="25"/>
      <c r="C150" s="25"/>
      <c r="D150" s="25"/>
      <c r="E150" s="25"/>
    </row>
    <row r="151" spans="1:5" ht="14.25">
      <c r="A151" s="25"/>
      <c r="B151" s="25"/>
      <c r="C151" s="25"/>
      <c r="D151" s="25"/>
      <c r="E151" s="25"/>
    </row>
    <row r="152" spans="1:5" ht="14.25">
      <c r="A152" s="25"/>
      <c r="B152" s="25"/>
      <c r="C152" s="25"/>
      <c r="D152" s="25"/>
      <c r="E152" s="25"/>
    </row>
    <row r="153" spans="1:5" ht="14.25">
      <c r="A153" s="25"/>
      <c r="B153" s="25"/>
      <c r="C153" s="25"/>
      <c r="D153" s="25"/>
      <c r="E153" s="25"/>
    </row>
    <row r="154" spans="1:5" ht="14.25">
      <c r="A154" s="25"/>
      <c r="B154" s="25"/>
      <c r="C154" s="25"/>
      <c r="D154" s="25"/>
      <c r="E154" s="25"/>
    </row>
    <row r="155" spans="1:5" ht="14.25">
      <c r="A155" s="25"/>
      <c r="B155" s="25"/>
      <c r="C155" s="25"/>
      <c r="D155" s="25"/>
      <c r="E155" s="25"/>
    </row>
    <row r="156" spans="1:5" ht="14.25">
      <c r="A156" s="25"/>
      <c r="B156" s="25"/>
      <c r="C156" s="25"/>
      <c r="D156" s="25"/>
      <c r="E156" s="25"/>
    </row>
    <row r="157" spans="1:5" ht="14.25">
      <c r="A157" s="25"/>
      <c r="B157" s="25"/>
      <c r="C157" s="25"/>
      <c r="D157" s="25"/>
      <c r="E157" s="25"/>
    </row>
    <row r="158" spans="1:5" ht="14.25">
      <c r="A158" s="25"/>
      <c r="B158" s="25"/>
      <c r="C158" s="25"/>
      <c r="D158" s="25"/>
      <c r="E158" s="25"/>
    </row>
    <row r="159" spans="1:5" ht="14.25">
      <c r="A159" s="25"/>
      <c r="B159" s="25"/>
      <c r="C159" s="25"/>
      <c r="D159" s="25"/>
      <c r="E159" s="25"/>
    </row>
    <row r="160" spans="1:5" ht="14.25">
      <c r="A160" s="25"/>
      <c r="B160" s="25"/>
      <c r="C160" s="25"/>
      <c r="D160" s="25"/>
      <c r="E160" s="25"/>
    </row>
    <row r="161" spans="1:5" ht="14.25">
      <c r="A161" s="25"/>
      <c r="B161" s="25"/>
      <c r="C161" s="25"/>
      <c r="D161" s="25"/>
      <c r="E161" s="25"/>
    </row>
    <row r="162" spans="1:5" ht="14.25">
      <c r="A162" s="25"/>
      <c r="B162" s="25"/>
      <c r="C162" s="25"/>
      <c r="D162" s="25"/>
      <c r="E162" s="25"/>
    </row>
    <row r="163" spans="1:5" ht="14.25">
      <c r="A163" s="25"/>
      <c r="B163" s="25"/>
      <c r="C163" s="25"/>
      <c r="D163" s="25"/>
      <c r="E163" s="25"/>
    </row>
    <row r="164" spans="1:5" ht="14.25">
      <c r="A164" s="25"/>
      <c r="B164" s="25"/>
      <c r="C164" s="25"/>
      <c r="D164" s="25"/>
      <c r="E164" s="25"/>
    </row>
    <row r="165" spans="1:5" ht="14.25">
      <c r="A165" s="25"/>
      <c r="B165" s="25"/>
      <c r="C165" s="25"/>
      <c r="D165" s="25"/>
      <c r="E165" s="25"/>
    </row>
    <row r="166" spans="1:5" ht="14.25">
      <c r="A166" s="25"/>
      <c r="B166" s="25"/>
      <c r="C166" s="25"/>
      <c r="D166" s="25"/>
      <c r="E166" s="25"/>
    </row>
    <row r="167" spans="1:5" ht="14.25">
      <c r="A167" s="25"/>
      <c r="B167" s="25"/>
      <c r="C167" s="25"/>
      <c r="D167" s="25"/>
      <c r="E167" s="25"/>
    </row>
    <row r="168" spans="1:5" ht="14.25">
      <c r="A168" s="25"/>
      <c r="B168" s="25"/>
      <c r="C168" s="25"/>
      <c r="D168" s="25"/>
      <c r="E168" s="25"/>
    </row>
    <row r="169" spans="1:5" ht="14.25">
      <c r="A169" s="25"/>
      <c r="B169" s="25"/>
      <c r="C169" s="25"/>
      <c r="D169" s="25"/>
      <c r="E169" s="25"/>
    </row>
    <row r="170" spans="1:5" ht="14.25">
      <c r="A170" s="25"/>
      <c r="B170" s="25"/>
      <c r="C170" s="25"/>
      <c r="D170" s="25"/>
      <c r="E170" s="25"/>
    </row>
    <row r="171" spans="1:5" ht="14.25">
      <c r="A171" s="25"/>
      <c r="B171" s="25"/>
      <c r="C171" s="25"/>
      <c r="D171" s="25"/>
      <c r="E171" s="25"/>
    </row>
    <row r="172" spans="1:5" ht="14.25">
      <c r="A172" s="25"/>
      <c r="B172" s="25"/>
      <c r="C172" s="25"/>
      <c r="D172" s="25"/>
      <c r="E172" s="25"/>
    </row>
    <row r="173" spans="1:5" ht="14.25">
      <c r="A173" s="25"/>
      <c r="B173" s="25"/>
      <c r="C173" s="25"/>
      <c r="D173" s="25"/>
      <c r="E173" s="25"/>
    </row>
    <row r="174" spans="1:5" ht="14.25">
      <c r="A174" s="25"/>
      <c r="B174" s="25"/>
      <c r="C174" s="25"/>
      <c r="D174" s="25"/>
      <c r="E174" s="25"/>
    </row>
    <row r="175" spans="1:5" ht="14.25">
      <c r="A175" s="25"/>
      <c r="B175" s="25"/>
      <c r="C175" s="25"/>
      <c r="D175" s="25"/>
      <c r="E175" s="25"/>
    </row>
    <row r="176" spans="1:5" ht="14.25">
      <c r="A176" s="25"/>
      <c r="B176" s="25"/>
      <c r="C176" s="25"/>
      <c r="D176" s="25"/>
      <c r="E176" s="25"/>
    </row>
    <row r="177" spans="1:5" ht="14.25">
      <c r="A177" s="25"/>
      <c r="B177" s="25"/>
      <c r="C177" s="25"/>
      <c r="D177" s="25"/>
      <c r="E177" s="25"/>
    </row>
    <row r="178" spans="1:5" ht="14.25">
      <c r="A178" s="25"/>
      <c r="B178" s="25"/>
      <c r="C178" s="25"/>
      <c r="D178" s="25"/>
      <c r="E178" s="25"/>
    </row>
    <row r="179" spans="1:5" ht="14.25">
      <c r="A179" s="25"/>
      <c r="B179" s="25"/>
      <c r="C179" s="25"/>
      <c r="D179" s="25"/>
      <c r="E179" s="25"/>
    </row>
    <row r="180" spans="1:5" ht="14.25">
      <c r="A180" s="25"/>
      <c r="B180" s="25"/>
      <c r="C180" s="25"/>
      <c r="D180" s="25"/>
      <c r="E180" s="25"/>
    </row>
    <row r="181" spans="1:5" ht="14.25">
      <c r="A181" s="25"/>
      <c r="B181" s="25"/>
      <c r="C181" s="25"/>
      <c r="D181" s="25"/>
      <c r="E181" s="25"/>
    </row>
    <row r="182" spans="1:5" ht="14.25">
      <c r="A182" s="25"/>
      <c r="B182" s="25"/>
      <c r="C182" s="25"/>
      <c r="D182" s="25"/>
      <c r="E182" s="25"/>
    </row>
    <row r="183" spans="1:5" ht="14.25">
      <c r="A183" s="25"/>
      <c r="B183" s="25"/>
      <c r="C183" s="25"/>
      <c r="D183" s="25"/>
      <c r="E183" s="25"/>
    </row>
    <row r="184" spans="1:5" ht="14.25">
      <c r="A184" s="25"/>
      <c r="B184" s="25"/>
      <c r="C184" s="25"/>
      <c r="D184" s="25"/>
      <c r="E184" s="25"/>
    </row>
    <row r="185" spans="1:5" ht="14.25">
      <c r="A185" s="25"/>
      <c r="B185" s="25"/>
      <c r="C185" s="25"/>
      <c r="D185" s="25"/>
      <c r="E185" s="25"/>
    </row>
    <row r="186" spans="1:5" ht="14.25">
      <c r="A186" s="25"/>
      <c r="B186" s="25"/>
      <c r="C186" s="25"/>
      <c r="D186" s="25"/>
      <c r="E186" s="25"/>
    </row>
    <row r="187" spans="1:5" ht="14.25">
      <c r="A187" s="25"/>
      <c r="B187" s="25"/>
      <c r="C187" s="25"/>
      <c r="D187" s="25"/>
      <c r="E187" s="25"/>
    </row>
    <row r="188" spans="1:5" ht="14.25">
      <c r="A188" s="25"/>
      <c r="B188" s="25"/>
      <c r="C188" s="25"/>
      <c r="D188" s="25"/>
      <c r="E188" s="25"/>
    </row>
    <row r="189" spans="1:5" ht="14.25">
      <c r="A189" s="25"/>
      <c r="B189" s="25"/>
      <c r="C189" s="25"/>
      <c r="D189" s="25"/>
      <c r="E189" s="25"/>
    </row>
    <row r="190" spans="1:5" ht="14.25">
      <c r="A190" s="25"/>
      <c r="B190" s="25"/>
      <c r="C190" s="25"/>
      <c r="D190" s="25"/>
      <c r="E190" s="25"/>
    </row>
    <row r="191" spans="1:5" ht="14.25">
      <c r="A191" s="25"/>
      <c r="B191" s="25"/>
      <c r="C191" s="25"/>
      <c r="D191" s="25"/>
      <c r="E191" s="25"/>
    </row>
    <row r="192" spans="1:5" ht="14.25">
      <c r="A192" s="25"/>
      <c r="B192" s="25"/>
      <c r="C192" s="25"/>
      <c r="D192" s="25"/>
      <c r="E192" s="25"/>
    </row>
    <row r="193" spans="1:5" ht="14.25">
      <c r="A193" s="25"/>
      <c r="B193" s="25"/>
      <c r="C193" s="25"/>
      <c r="D193" s="25"/>
      <c r="E193" s="25"/>
    </row>
    <row r="194" spans="1:5" ht="14.25">
      <c r="A194" s="25"/>
      <c r="B194" s="25"/>
      <c r="C194" s="25"/>
      <c r="D194" s="25"/>
      <c r="E194" s="25"/>
    </row>
    <row r="195" spans="1:5" ht="14.25">
      <c r="A195" s="25"/>
      <c r="B195" s="25"/>
      <c r="C195" s="25"/>
      <c r="D195" s="25"/>
      <c r="E195" s="25"/>
    </row>
    <row r="196" spans="1:5" ht="14.25">
      <c r="A196" s="25"/>
      <c r="B196" s="25"/>
      <c r="C196" s="25"/>
      <c r="D196" s="25"/>
      <c r="E196" s="25"/>
    </row>
    <row r="197" spans="1:5" ht="14.25">
      <c r="A197" s="25"/>
      <c r="B197" s="25"/>
      <c r="C197" s="25"/>
      <c r="D197" s="25"/>
      <c r="E197" s="25"/>
    </row>
    <row r="198" spans="1:5" ht="14.25">
      <c r="A198" s="25"/>
      <c r="B198" s="25"/>
      <c r="C198" s="25"/>
      <c r="D198" s="25"/>
      <c r="E198" s="25"/>
    </row>
    <row r="199" spans="1:5" ht="14.25">
      <c r="A199" s="25"/>
      <c r="B199" s="25"/>
      <c r="C199" s="25"/>
      <c r="D199" s="25"/>
      <c r="E199" s="25"/>
    </row>
    <row r="200" spans="1:5" ht="14.25">
      <c r="A200" s="25"/>
      <c r="B200" s="25"/>
      <c r="C200" s="25"/>
      <c r="D200" s="25"/>
      <c r="E200" s="25"/>
    </row>
    <row r="201" spans="1:5" ht="14.25">
      <c r="A201" s="25"/>
      <c r="B201" s="25"/>
      <c r="C201" s="25"/>
      <c r="D201" s="25"/>
      <c r="E201" s="25"/>
    </row>
    <row r="202" spans="1:5" ht="14.25">
      <c r="A202" s="25"/>
      <c r="B202" s="25"/>
      <c r="C202" s="25"/>
      <c r="D202" s="25"/>
      <c r="E202" s="25"/>
    </row>
    <row r="203" spans="1:5" ht="14.25">
      <c r="A203" s="25"/>
      <c r="B203" s="25"/>
      <c r="C203" s="25"/>
      <c r="D203" s="25"/>
      <c r="E203" s="25"/>
    </row>
    <row r="204" spans="1:5" ht="14.25">
      <c r="A204" s="25"/>
      <c r="B204" s="25"/>
      <c r="C204" s="25"/>
      <c r="D204" s="25"/>
      <c r="E204" s="25"/>
    </row>
    <row r="205" spans="1:5" ht="14.25">
      <c r="A205" s="25"/>
      <c r="B205" s="25"/>
      <c r="C205" s="25"/>
      <c r="D205" s="25"/>
      <c r="E205" s="25"/>
    </row>
  </sheetData>
  <sheetProtection/>
  <mergeCells count="5">
    <mergeCell ref="A2:A3"/>
    <mergeCell ref="B2:B3"/>
    <mergeCell ref="C2:C3"/>
    <mergeCell ref="E2:E3"/>
    <mergeCell ref="D2:D3"/>
  </mergeCells>
  <printOptions horizontalCentered="1"/>
  <pageMargins left="0.2362204724409449" right="0.2362204724409449" top="0.88" bottom="0.19" header="0.2" footer="0.19"/>
  <pageSetup horizontalDpi="600" verticalDpi="600" orientation="portrait" paperSize="9" scale="73" r:id="rId1"/>
  <headerFooter alignWithMargins="0">
    <oddHeader>&amp;C&amp;"Garamond,Félkövér"&amp;12 13/2015. (XI.06.) számú költségvetési rendelethez
ZALASZABAR KÖZSÉG ÖNKORMÁNYZAT ÉS INTÉZMÉNYE 2015. ÉVI BEVÉTELEI FORRÁSONKÉNT
 &amp;R&amp;A
&amp;P.oldal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K53"/>
  <sheetViews>
    <sheetView view="pageLayout" zoomScaleNormal="65" zoomScaleSheetLayoutView="100" workbookViewId="0" topLeftCell="A1">
      <selection activeCell="AE3" sqref="AE3"/>
    </sheetView>
  </sheetViews>
  <sheetFormatPr defaultColWidth="9.00390625" defaultRowHeight="12.75"/>
  <cols>
    <col min="1" max="1" width="5.875" style="0" customWidth="1"/>
    <col min="2" max="2" width="11.75390625" style="0" customWidth="1"/>
    <col min="3" max="3" width="0.12890625" style="0" hidden="1" customWidth="1"/>
    <col min="4" max="4" width="48.25390625" style="0" customWidth="1"/>
    <col min="5" max="5" width="8.125" style="0" customWidth="1"/>
    <col min="6" max="6" width="8.00390625" style="0" customWidth="1"/>
    <col min="7" max="7" width="8.125" style="0" customWidth="1"/>
    <col min="8" max="8" width="9.375" style="0" customWidth="1"/>
    <col min="9" max="9" width="8.00390625" style="0" customWidth="1"/>
    <col min="10" max="10" width="8.875" style="0" customWidth="1"/>
    <col min="11" max="11" width="8.375" style="0" customWidth="1"/>
    <col min="12" max="12" width="7.625" style="0" customWidth="1"/>
    <col min="13" max="13" width="9.00390625" style="0" customWidth="1"/>
    <col min="14" max="14" width="8.625" style="0" customWidth="1"/>
    <col min="15" max="15" width="8.125" style="0" customWidth="1"/>
    <col min="16" max="16" width="8.75390625" style="0" customWidth="1"/>
    <col min="17" max="17" width="9.875" style="0" customWidth="1"/>
    <col min="18" max="18" width="10.00390625" style="0" customWidth="1"/>
    <col min="19" max="19" width="9.25390625" style="0" customWidth="1"/>
    <col min="20" max="20" width="9.75390625" style="0" customWidth="1"/>
    <col min="21" max="21" width="9.375" style="0" customWidth="1"/>
    <col min="22" max="22" width="9.125" style="0" customWidth="1"/>
    <col min="23" max="23" width="9.75390625" style="0" customWidth="1"/>
    <col min="24" max="24" width="8.375" style="0" customWidth="1"/>
    <col min="25" max="25" width="8.625" style="0" customWidth="1"/>
    <col min="26" max="26" width="8.25390625" style="0" customWidth="1"/>
    <col min="27" max="27" width="9.375" style="0" customWidth="1"/>
    <col min="28" max="28" width="9.75390625" style="0" customWidth="1"/>
    <col min="29" max="30" width="10.75390625" style="0" customWidth="1"/>
    <col min="31" max="31" width="14.375" style="0" customWidth="1"/>
  </cols>
  <sheetData>
    <row r="1" spans="1:31" ht="21.75" customHeight="1">
      <c r="A1" s="576" t="s">
        <v>518</v>
      </c>
      <c r="B1" s="578" t="s">
        <v>517</v>
      </c>
      <c r="C1" s="578" t="s">
        <v>516</v>
      </c>
      <c r="D1" s="580" t="s">
        <v>11</v>
      </c>
      <c r="E1" s="566" t="s">
        <v>515</v>
      </c>
      <c r="F1" s="567"/>
      <c r="G1" s="567"/>
      <c r="H1" s="567"/>
      <c r="I1" s="566" t="s">
        <v>514</v>
      </c>
      <c r="J1" s="567"/>
      <c r="K1" s="566" t="s">
        <v>513</v>
      </c>
      <c r="L1" s="567"/>
      <c r="M1" s="566" t="s">
        <v>512</v>
      </c>
      <c r="N1" s="567"/>
      <c r="O1" s="566" t="s">
        <v>511</v>
      </c>
      <c r="P1" s="567"/>
      <c r="Q1" s="564" t="s">
        <v>510</v>
      </c>
      <c r="R1" s="565"/>
      <c r="S1" s="565"/>
      <c r="T1" s="565"/>
      <c r="U1" s="564" t="s">
        <v>509</v>
      </c>
      <c r="V1" s="565"/>
      <c r="W1" s="565"/>
      <c r="X1" s="565"/>
      <c r="Y1" s="566" t="s">
        <v>508</v>
      </c>
      <c r="Z1" s="567"/>
      <c r="AA1" s="566" t="s">
        <v>507</v>
      </c>
      <c r="AB1" s="567"/>
      <c r="AC1" s="570" t="s">
        <v>9</v>
      </c>
      <c r="AD1" s="571"/>
      <c r="AE1" s="436"/>
    </row>
    <row r="2" spans="1:31" ht="21.75" customHeight="1">
      <c r="A2" s="577"/>
      <c r="B2" s="579"/>
      <c r="C2" s="579"/>
      <c r="D2" s="581"/>
      <c r="E2" s="564" t="s">
        <v>506</v>
      </c>
      <c r="F2" s="565"/>
      <c r="G2" s="564" t="s">
        <v>505</v>
      </c>
      <c r="H2" s="565"/>
      <c r="I2" s="568"/>
      <c r="J2" s="569"/>
      <c r="K2" s="568"/>
      <c r="L2" s="569"/>
      <c r="M2" s="568"/>
      <c r="N2" s="569"/>
      <c r="O2" s="568"/>
      <c r="P2" s="569"/>
      <c r="Q2" s="574" t="s">
        <v>504</v>
      </c>
      <c r="R2" s="575"/>
      <c r="S2" s="574" t="s">
        <v>503</v>
      </c>
      <c r="T2" s="575"/>
      <c r="U2" s="564" t="s">
        <v>502</v>
      </c>
      <c r="V2" s="565"/>
      <c r="W2" s="568" t="s">
        <v>501</v>
      </c>
      <c r="X2" s="569"/>
      <c r="Y2" s="568"/>
      <c r="Z2" s="569"/>
      <c r="AA2" s="568"/>
      <c r="AB2" s="569"/>
      <c r="AC2" s="572"/>
      <c r="AD2" s="573"/>
      <c r="AE2" s="436"/>
    </row>
    <row r="3" spans="1:31" ht="27.75" customHeight="1">
      <c r="A3" s="435"/>
      <c r="B3" s="435"/>
      <c r="C3" s="435"/>
      <c r="D3" s="434"/>
      <c r="E3" s="433" t="s">
        <v>500</v>
      </c>
      <c r="F3" s="431" t="s">
        <v>499</v>
      </c>
      <c r="G3" s="433" t="s">
        <v>500</v>
      </c>
      <c r="H3" s="431" t="s">
        <v>499</v>
      </c>
      <c r="I3" s="432" t="s">
        <v>500</v>
      </c>
      <c r="J3" s="431" t="s">
        <v>499</v>
      </c>
      <c r="K3" s="433" t="s">
        <v>500</v>
      </c>
      <c r="L3" s="431" t="s">
        <v>499</v>
      </c>
      <c r="M3" s="432" t="s">
        <v>500</v>
      </c>
      <c r="N3" s="431" t="s">
        <v>499</v>
      </c>
      <c r="O3" s="432" t="s">
        <v>500</v>
      </c>
      <c r="P3" s="431" t="s">
        <v>499</v>
      </c>
      <c r="Q3" s="432" t="s">
        <v>500</v>
      </c>
      <c r="R3" s="431" t="s">
        <v>499</v>
      </c>
      <c r="S3" s="432" t="s">
        <v>500</v>
      </c>
      <c r="T3" s="431" t="s">
        <v>499</v>
      </c>
      <c r="U3" s="432" t="s">
        <v>500</v>
      </c>
      <c r="V3" s="431" t="s">
        <v>499</v>
      </c>
      <c r="W3" s="432" t="s">
        <v>500</v>
      </c>
      <c r="X3" s="431" t="s">
        <v>499</v>
      </c>
      <c r="Y3" s="432" t="s">
        <v>500</v>
      </c>
      <c r="Z3" s="431" t="s">
        <v>499</v>
      </c>
      <c r="AA3" s="432" t="s">
        <v>500</v>
      </c>
      <c r="AB3" s="431" t="s">
        <v>499</v>
      </c>
      <c r="AC3" s="432" t="s">
        <v>500</v>
      </c>
      <c r="AD3" s="431" t="s">
        <v>499</v>
      </c>
      <c r="AE3" s="430"/>
    </row>
    <row r="4" spans="1:31" ht="15.75" customHeight="1">
      <c r="A4" s="429"/>
      <c r="B4" s="428"/>
      <c r="C4" s="427"/>
      <c r="D4" s="426" t="s">
        <v>498</v>
      </c>
      <c r="E4" s="426"/>
      <c r="F4" s="425"/>
      <c r="G4" s="425"/>
      <c r="H4" s="423"/>
      <c r="I4" s="423"/>
      <c r="J4" s="423"/>
      <c r="K4" s="424"/>
      <c r="L4" s="424"/>
      <c r="M4" s="424"/>
      <c r="N4" s="423"/>
      <c r="O4" s="423"/>
      <c r="P4" s="423"/>
      <c r="Q4" s="424"/>
      <c r="R4" s="424"/>
      <c r="S4" s="424"/>
      <c r="T4" s="424"/>
      <c r="U4" s="424"/>
      <c r="V4" s="423"/>
      <c r="W4" s="423"/>
      <c r="X4" s="423"/>
      <c r="Y4" s="423"/>
      <c r="Z4" s="423"/>
      <c r="AA4" s="423"/>
      <c r="AB4" s="423"/>
      <c r="AC4" s="423"/>
      <c r="AD4" s="423"/>
      <c r="AE4" s="422"/>
    </row>
    <row r="5" spans="1:31" ht="15.75" customHeight="1">
      <c r="A5" s="392" t="s">
        <v>497</v>
      </c>
      <c r="B5" s="421"/>
      <c r="C5" s="420"/>
      <c r="D5" s="419" t="s">
        <v>496</v>
      </c>
      <c r="E5" s="419"/>
      <c r="F5" s="418"/>
      <c r="G5" s="417"/>
      <c r="H5" s="417"/>
      <c r="I5" s="417"/>
      <c r="J5" s="417"/>
      <c r="K5" s="417"/>
      <c r="L5" s="417"/>
      <c r="M5" s="417"/>
      <c r="N5" s="417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7"/>
      <c r="Z5" s="417"/>
      <c r="AA5" s="417"/>
      <c r="AB5" s="417"/>
      <c r="AC5" s="416"/>
      <c r="AD5" s="416"/>
      <c r="AE5" s="415"/>
    </row>
    <row r="6" spans="1:31" ht="15.75" customHeight="1">
      <c r="A6" s="392"/>
      <c r="B6" s="388" t="s">
        <v>495</v>
      </c>
      <c r="C6" s="387"/>
      <c r="D6" s="386" t="s">
        <v>494</v>
      </c>
      <c r="E6" s="386"/>
      <c r="F6" s="393"/>
      <c r="G6" s="393">
        <v>1900</v>
      </c>
      <c r="H6" s="393">
        <v>1900</v>
      </c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84">
        <f>G6+M6</f>
        <v>1900</v>
      </c>
      <c r="AD6" s="384">
        <f>H6+N6</f>
        <v>1900</v>
      </c>
      <c r="AE6" s="383"/>
    </row>
    <row r="7" spans="1:31" ht="15.75" customHeight="1">
      <c r="A7" s="392"/>
      <c r="B7" s="414" t="s">
        <v>493</v>
      </c>
      <c r="C7" s="397">
        <v>960302</v>
      </c>
      <c r="D7" s="386" t="s">
        <v>492</v>
      </c>
      <c r="E7" s="393">
        <v>646</v>
      </c>
      <c r="F7" s="393">
        <v>646</v>
      </c>
      <c r="G7" s="393"/>
      <c r="H7" s="393"/>
      <c r="I7" s="393"/>
      <c r="J7" s="393"/>
      <c r="K7" s="393"/>
      <c r="L7" s="393"/>
      <c r="M7" s="393">
        <v>20</v>
      </c>
      <c r="N7" s="393">
        <v>20</v>
      </c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3"/>
      <c r="Z7" s="393"/>
      <c r="AA7" s="413"/>
      <c r="AB7" s="413"/>
      <c r="AC7" s="384">
        <f aca="true" t="shared" si="0" ref="AC7:AD13">AA7+Y7+W7+U7+S7+Q7+O7+M7+K7+I7+E7</f>
        <v>666</v>
      </c>
      <c r="AD7" s="384">
        <f t="shared" si="0"/>
        <v>666</v>
      </c>
      <c r="AE7" s="406"/>
    </row>
    <row r="8" spans="1:31" ht="15.75" customHeight="1">
      <c r="A8" s="392"/>
      <c r="B8" s="412" t="s">
        <v>491</v>
      </c>
      <c r="C8" s="411"/>
      <c r="D8" s="401" t="s">
        <v>490</v>
      </c>
      <c r="E8" s="393"/>
      <c r="F8" s="393"/>
      <c r="G8" s="393"/>
      <c r="H8" s="393"/>
      <c r="I8" s="393"/>
      <c r="J8" s="393"/>
      <c r="K8" s="393"/>
      <c r="L8" s="393"/>
      <c r="M8" s="393">
        <v>260</v>
      </c>
      <c r="N8" s="393">
        <v>260</v>
      </c>
      <c r="O8" s="393"/>
      <c r="P8" s="393">
        <v>1145</v>
      </c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84">
        <f t="shared" si="0"/>
        <v>260</v>
      </c>
      <c r="AD8" s="384">
        <f t="shared" si="0"/>
        <v>1405</v>
      </c>
      <c r="AE8" s="406"/>
    </row>
    <row r="9" spans="1:31" ht="15.75" customHeight="1">
      <c r="A9" s="392"/>
      <c r="B9" s="388" t="s">
        <v>489</v>
      </c>
      <c r="C9" s="387"/>
      <c r="D9" s="386" t="s">
        <v>488</v>
      </c>
      <c r="E9" s="393"/>
      <c r="F9" s="393"/>
      <c r="G9" s="393"/>
      <c r="H9" s="393"/>
      <c r="I9" s="400"/>
      <c r="J9" s="400"/>
      <c r="K9" s="393">
        <v>9110</v>
      </c>
      <c r="L9" s="393">
        <v>9122</v>
      </c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384">
        <f t="shared" si="0"/>
        <v>9110</v>
      </c>
      <c r="AD9" s="384">
        <f t="shared" si="0"/>
        <v>9122</v>
      </c>
      <c r="AE9" s="383"/>
    </row>
    <row r="10" spans="1:31" ht="15.75" customHeight="1">
      <c r="A10" s="392"/>
      <c r="B10" s="410" t="s">
        <v>485</v>
      </c>
      <c r="C10" s="387"/>
      <c r="D10" s="386" t="s">
        <v>487</v>
      </c>
      <c r="E10" s="393">
        <v>31</v>
      </c>
      <c r="F10" s="393">
        <v>31</v>
      </c>
      <c r="G10" s="393"/>
      <c r="H10" s="393"/>
      <c r="I10" s="400"/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384">
        <f t="shared" si="0"/>
        <v>31</v>
      </c>
      <c r="AD10" s="384">
        <f t="shared" si="0"/>
        <v>31</v>
      </c>
      <c r="AE10" s="406"/>
    </row>
    <row r="11" spans="1:31" ht="15.75" customHeight="1">
      <c r="A11" s="392"/>
      <c r="B11" s="410" t="s">
        <v>485</v>
      </c>
      <c r="C11" s="387"/>
      <c r="D11" s="386" t="s">
        <v>486</v>
      </c>
      <c r="E11" s="393">
        <v>4000</v>
      </c>
      <c r="F11" s="393">
        <v>4000</v>
      </c>
      <c r="G11" s="393"/>
      <c r="H11" s="393"/>
      <c r="I11" s="400"/>
      <c r="J11" s="400"/>
      <c r="K11" s="400"/>
      <c r="L11" s="400"/>
      <c r="M11" s="400"/>
      <c r="N11" s="400"/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384">
        <f t="shared" si="0"/>
        <v>4000</v>
      </c>
      <c r="AD11" s="384">
        <f t="shared" si="0"/>
        <v>4000</v>
      </c>
      <c r="AE11" s="406"/>
    </row>
    <row r="12" spans="1:31" ht="15.75" customHeight="1">
      <c r="A12" s="392"/>
      <c r="B12" s="410" t="s">
        <v>485</v>
      </c>
      <c r="C12" s="387"/>
      <c r="D12" s="386" t="s">
        <v>484</v>
      </c>
      <c r="E12" s="393">
        <v>2788</v>
      </c>
      <c r="F12" s="393">
        <v>2788</v>
      </c>
      <c r="G12" s="393"/>
      <c r="H12" s="393"/>
      <c r="I12" s="400"/>
      <c r="J12" s="400"/>
      <c r="K12" s="400"/>
      <c r="L12" s="400"/>
      <c r="M12" s="400"/>
      <c r="N12" s="400"/>
      <c r="O12" s="400"/>
      <c r="P12" s="400"/>
      <c r="Q12" s="400"/>
      <c r="R12" s="400"/>
      <c r="S12" s="400"/>
      <c r="T12" s="400"/>
      <c r="U12" s="400"/>
      <c r="V12" s="400"/>
      <c r="W12" s="400"/>
      <c r="X12" s="400"/>
      <c r="Y12" s="400"/>
      <c r="Z12" s="400"/>
      <c r="AA12" s="400"/>
      <c r="AB12" s="400"/>
      <c r="AC12" s="384">
        <f t="shared" si="0"/>
        <v>2788</v>
      </c>
      <c r="AD12" s="384">
        <f t="shared" si="0"/>
        <v>2788</v>
      </c>
      <c r="AE12" s="406"/>
    </row>
    <row r="13" spans="1:31" ht="15.75" customHeight="1">
      <c r="A13" s="392"/>
      <c r="B13" s="410" t="s">
        <v>483</v>
      </c>
      <c r="C13" s="387"/>
      <c r="D13" s="386" t="s">
        <v>482</v>
      </c>
      <c r="E13" s="393"/>
      <c r="F13" s="393"/>
      <c r="G13" s="393"/>
      <c r="H13" s="393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393"/>
      <c r="Z13" s="393"/>
      <c r="AA13" s="400"/>
      <c r="AB13" s="400"/>
      <c r="AC13" s="384">
        <f t="shared" si="0"/>
        <v>0</v>
      </c>
      <c r="AD13" s="384">
        <f t="shared" si="0"/>
        <v>0</v>
      </c>
      <c r="AE13" s="383"/>
    </row>
    <row r="14" spans="1:31" ht="15.75" customHeight="1">
      <c r="A14" s="392"/>
      <c r="B14" s="409"/>
      <c r="C14" s="387"/>
      <c r="D14" s="398" t="s">
        <v>481</v>
      </c>
      <c r="E14" s="408">
        <f aca="true" t="shared" si="1" ref="E14:AD14">SUM(E6:E13)</f>
        <v>7465</v>
      </c>
      <c r="F14" s="408">
        <f t="shared" si="1"/>
        <v>7465</v>
      </c>
      <c r="G14" s="408">
        <f t="shared" si="1"/>
        <v>1900</v>
      </c>
      <c r="H14" s="408">
        <f t="shared" si="1"/>
        <v>1900</v>
      </c>
      <c r="I14" s="408">
        <f t="shared" si="1"/>
        <v>0</v>
      </c>
      <c r="J14" s="408">
        <f t="shared" si="1"/>
        <v>0</v>
      </c>
      <c r="K14" s="408">
        <f t="shared" si="1"/>
        <v>9110</v>
      </c>
      <c r="L14" s="408">
        <f t="shared" si="1"/>
        <v>9122</v>
      </c>
      <c r="M14" s="408">
        <f t="shared" si="1"/>
        <v>280</v>
      </c>
      <c r="N14" s="408">
        <f t="shared" si="1"/>
        <v>280</v>
      </c>
      <c r="O14" s="408">
        <f t="shared" si="1"/>
        <v>0</v>
      </c>
      <c r="P14" s="408">
        <f t="shared" si="1"/>
        <v>1145</v>
      </c>
      <c r="Q14" s="408">
        <f t="shared" si="1"/>
        <v>0</v>
      </c>
      <c r="R14" s="408">
        <f t="shared" si="1"/>
        <v>0</v>
      </c>
      <c r="S14" s="408">
        <f t="shared" si="1"/>
        <v>0</v>
      </c>
      <c r="T14" s="408">
        <f t="shared" si="1"/>
        <v>0</v>
      </c>
      <c r="U14" s="408">
        <f t="shared" si="1"/>
        <v>0</v>
      </c>
      <c r="V14" s="408">
        <f t="shared" si="1"/>
        <v>0</v>
      </c>
      <c r="W14" s="408">
        <f t="shared" si="1"/>
        <v>0</v>
      </c>
      <c r="X14" s="408">
        <f t="shared" si="1"/>
        <v>0</v>
      </c>
      <c r="Y14" s="408">
        <f t="shared" si="1"/>
        <v>0</v>
      </c>
      <c r="Z14" s="408">
        <f t="shared" si="1"/>
        <v>0</v>
      </c>
      <c r="AA14" s="408">
        <f t="shared" si="1"/>
        <v>0</v>
      </c>
      <c r="AB14" s="408">
        <f t="shared" si="1"/>
        <v>0</v>
      </c>
      <c r="AC14" s="408">
        <f t="shared" si="1"/>
        <v>18755</v>
      </c>
      <c r="AD14" s="408">
        <f t="shared" si="1"/>
        <v>19912</v>
      </c>
      <c r="AE14" s="407"/>
    </row>
    <row r="15" spans="1:31" ht="15.75" customHeight="1">
      <c r="A15" s="396" t="s">
        <v>480</v>
      </c>
      <c r="B15" s="397"/>
      <c r="C15" s="394"/>
      <c r="D15" s="396" t="s">
        <v>479</v>
      </c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C15" s="385"/>
      <c r="AD15" s="385">
        <f>AB15+Z15+X15+V15+T15+R15+P15+N15+L15+J15+F15</f>
        <v>0</v>
      </c>
      <c r="AE15" s="383"/>
    </row>
    <row r="16" spans="1:31" ht="15.75" customHeight="1">
      <c r="A16" s="404"/>
      <c r="B16" s="388" t="s">
        <v>478</v>
      </c>
      <c r="C16" s="387"/>
      <c r="D16" s="386" t="s">
        <v>477</v>
      </c>
      <c r="E16" s="393"/>
      <c r="F16" s="393"/>
      <c r="G16" s="393">
        <v>2515</v>
      </c>
      <c r="H16" s="393">
        <v>3885</v>
      </c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84">
        <v>2515</v>
      </c>
      <c r="AD16" s="384">
        <f>AB16+Z16+X16+V16+T16+R16+P16+N16+L16+J16+H16+F16</f>
        <v>3885</v>
      </c>
      <c r="AE16" s="406"/>
    </row>
    <row r="17" spans="1:31" ht="15.75" customHeight="1">
      <c r="A17" s="404"/>
      <c r="B17" s="388" t="s">
        <v>476</v>
      </c>
      <c r="C17" s="387"/>
      <c r="D17" s="386" t="s">
        <v>475</v>
      </c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84">
        <f>SUM(D17:Z17)</f>
        <v>0</v>
      </c>
      <c r="AD17" s="384">
        <f>AB17+Z17+X17+V17+T17+R17+P17+N17+L17+J17+F17</f>
        <v>0</v>
      </c>
      <c r="AE17" s="383"/>
    </row>
    <row r="18" spans="1:31" ht="15.75" customHeight="1">
      <c r="A18" s="404"/>
      <c r="B18" s="388" t="s">
        <v>474</v>
      </c>
      <c r="C18" s="387"/>
      <c r="D18" s="386" t="s">
        <v>473</v>
      </c>
      <c r="E18" s="393">
        <v>792</v>
      </c>
      <c r="F18" s="393">
        <v>792</v>
      </c>
      <c r="G18" s="393"/>
      <c r="H18" s="393"/>
      <c r="I18" s="393">
        <v>16523</v>
      </c>
      <c r="J18" s="393">
        <v>16523</v>
      </c>
      <c r="K18" s="393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Y18" s="393">
        <v>8000</v>
      </c>
      <c r="Z18" s="393">
        <v>8189</v>
      </c>
      <c r="AA18" s="393"/>
      <c r="AB18" s="393"/>
      <c r="AC18" s="384">
        <v>25315</v>
      </c>
      <c r="AD18" s="384">
        <f>AB18+Z18+X18+V18+T18+R18+P18+N18+L18+J18+F18</f>
        <v>25504</v>
      </c>
      <c r="AE18" s="383"/>
    </row>
    <row r="19" spans="1:31" ht="15.75" customHeight="1">
      <c r="A19" s="404"/>
      <c r="B19" s="381"/>
      <c r="C19" s="387"/>
      <c r="D19" s="398" t="s">
        <v>472</v>
      </c>
      <c r="E19" s="378">
        <f aca="true" t="shared" si="2" ref="E19:AD19">SUM(E16:E18)</f>
        <v>792</v>
      </c>
      <c r="F19" s="378">
        <f t="shared" si="2"/>
        <v>792</v>
      </c>
      <c r="G19" s="378">
        <f t="shared" si="2"/>
        <v>2515</v>
      </c>
      <c r="H19" s="378">
        <f t="shared" si="2"/>
        <v>3885</v>
      </c>
      <c r="I19" s="378">
        <f t="shared" si="2"/>
        <v>16523</v>
      </c>
      <c r="J19" s="378">
        <f t="shared" si="2"/>
        <v>16523</v>
      </c>
      <c r="K19" s="378">
        <f t="shared" si="2"/>
        <v>0</v>
      </c>
      <c r="L19" s="378">
        <f t="shared" si="2"/>
        <v>0</v>
      </c>
      <c r="M19" s="378">
        <f t="shared" si="2"/>
        <v>0</v>
      </c>
      <c r="N19" s="378">
        <f t="shared" si="2"/>
        <v>0</v>
      </c>
      <c r="O19" s="378">
        <f t="shared" si="2"/>
        <v>0</v>
      </c>
      <c r="P19" s="378">
        <f t="shared" si="2"/>
        <v>0</v>
      </c>
      <c r="Q19" s="378">
        <f t="shared" si="2"/>
        <v>0</v>
      </c>
      <c r="R19" s="378">
        <f t="shared" si="2"/>
        <v>0</v>
      </c>
      <c r="S19" s="378">
        <f t="shared" si="2"/>
        <v>0</v>
      </c>
      <c r="T19" s="378">
        <f t="shared" si="2"/>
        <v>0</v>
      </c>
      <c r="U19" s="378">
        <f t="shared" si="2"/>
        <v>0</v>
      </c>
      <c r="V19" s="378">
        <f t="shared" si="2"/>
        <v>0</v>
      </c>
      <c r="W19" s="378">
        <f t="shared" si="2"/>
        <v>0</v>
      </c>
      <c r="X19" s="378">
        <f t="shared" si="2"/>
        <v>0</v>
      </c>
      <c r="Y19" s="378">
        <f t="shared" si="2"/>
        <v>8000</v>
      </c>
      <c r="Z19" s="378">
        <f t="shared" si="2"/>
        <v>8189</v>
      </c>
      <c r="AA19" s="378">
        <f t="shared" si="2"/>
        <v>0</v>
      </c>
      <c r="AB19" s="378">
        <f t="shared" si="2"/>
        <v>0</v>
      </c>
      <c r="AC19" s="378">
        <f t="shared" si="2"/>
        <v>27830</v>
      </c>
      <c r="AD19" s="378">
        <f t="shared" si="2"/>
        <v>29389</v>
      </c>
      <c r="AE19" s="377"/>
    </row>
    <row r="20" spans="1:31" ht="15.75" customHeight="1">
      <c r="A20" s="396" t="s">
        <v>471</v>
      </c>
      <c r="B20" s="387"/>
      <c r="C20" s="397"/>
      <c r="D20" s="396" t="s">
        <v>470</v>
      </c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384">
        <f>SUM(D20:Z20)</f>
        <v>0</v>
      </c>
      <c r="AD20" s="385">
        <f>AB20+Z20+X20+V20+T20+R20+P20+N20+L20+J20+H20+F20</f>
        <v>0</v>
      </c>
      <c r="AE20" s="383"/>
    </row>
    <row r="21" spans="1:31" ht="15.75" customHeight="1">
      <c r="A21" s="404"/>
      <c r="B21" s="388" t="s">
        <v>469</v>
      </c>
      <c r="C21" s="387"/>
      <c r="D21" s="386" t="s">
        <v>468</v>
      </c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84">
        <f>SUM(D21:Z21)</f>
        <v>0</v>
      </c>
      <c r="AD21" s="385">
        <f>AB21+Z21+X21+V21+T21+R21+P21+N21+L21+J21+H21+F21</f>
        <v>0</v>
      </c>
      <c r="AE21" s="383"/>
    </row>
    <row r="22" spans="1:31" ht="15.75" customHeight="1">
      <c r="A22" s="404"/>
      <c r="B22" s="381"/>
      <c r="C22" s="387"/>
      <c r="D22" s="398" t="s">
        <v>467</v>
      </c>
      <c r="E22" s="378">
        <f aca="true" t="shared" si="3" ref="E22:AD22">SUM(E21:E21)</f>
        <v>0</v>
      </c>
      <c r="F22" s="378">
        <f t="shared" si="3"/>
        <v>0</v>
      </c>
      <c r="G22" s="378">
        <f t="shared" si="3"/>
        <v>0</v>
      </c>
      <c r="H22" s="378">
        <f t="shared" si="3"/>
        <v>0</v>
      </c>
      <c r="I22" s="378">
        <f t="shared" si="3"/>
        <v>0</v>
      </c>
      <c r="J22" s="378">
        <f t="shared" si="3"/>
        <v>0</v>
      </c>
      <c r="K22" s="378">
        <f t="shared" si="3"/>
        <v>0</v>
      </c>
      <c r="L22" s="378">
        <f t="shared" si="3"/>
        <v>0</v>
      </c>
      <c r="M22" s="378">
        <f t="shared" si="3"/>
        <v>0</v>
      </c>
      <c r="N22" s="378">
        <f t="shared" si="3"/>
        <v>0</v>
      </c>
      <c r="O22" s="378">
        <f t="shared" si="3"/>
        <v>0</v>
      </c>
      <c r="P22" s="378">
        <f t="shared" si="3"/>
        <v>0</v>
      </c>
      <c r="Q22" s="378">
        <f t="shared" si="3"/>
        <v>0</v>
      </c>
      <c r="R22" s="378">
        <f t="shared" si="3"/>
        <v>0</v>
      </c>
      <c r="S22" s="378">
        <f t="shared" si="3"/>
        <v>0</v>
      </c>
      <c r="T22" s="378">
        <f t="shared" si="3"/>
        <v>0</v>
      </c>
      <c r="U22" s="378">
        <f t="shared" si="3"/>
        <v>0</v>
      </c>
      <c r="V22" s="378">
        <f t="shared" si="3"/>
        <v>0</v>
      </c>
      <c r="W22" s="378">
        <f t="shared" si="3"/>
        <v>0</v>
      </c>
      <c r="X22" s="378">
        <f t="shared" si="3"/>
        <v>0</v>
      </c>
      <c r="Y22" s="378">
        <f t="shared" si="3"/>
        <v>0</v>
      </c>
      <c r="Z22" s="378">
        <f t="shared" si="3"/>
        <v>0</v>
      </c>
      <c r="AA22" s="378">
        <f t="shared" si="3"/>
        <v>0</v>
      </c>
      <c r="AB22" s="378">
        <f t="shared" si="3"/>
        <v>0</v>
      </c>
      <c r="AC22" s="378">
        <f t="shared" si="3"/>
        <v>0</v>
      </c>
      <c r="AD22" s="378">
        <f t="shared" si="3"/>
        <v>0</v>
      </c>
      <c r="AE22" s="377"/>
    </row>
    <row r="23" spans="1:31" ht="15.75" customHeight="1">
      <c r="A23" s="395" t="s">
        <v>466</v>
      </c>
      <c r="B23" s="397"/>
      <c r="C23" s="394"/>
      <c r="D23" s="396" t="s">
        <v>465</v>
      </c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3"/>
      <c r="W23" s="393"/>
      <c r="X23" s="393"/>
      <c r="Y23" s="393"/>
      <c r="Z23" s="393"/>
      <c r="AA23" s="393"/>
      <c r="AB23" s="393"/>
      <c r="AC23" s="384">
        <f>SUM(D23:Z23)</f>
        <v>0</v>
      </c>
      <c r="AD23" s="384">
        <f>AB23+Z23+X23+V23+T23+R23+P23+N23+L23+J23+H23+F23</f>
        <v>0</v>
      </c>
      <c r="AE23" s="383"/>
    </row>
    <row r="24" spans="1:31" ht="15.75" customHeight="1">
      <c r="A24" s="404"/>
      <c r="B24" s="388" t="s">
        <v>464</v>
      </c>
      <c r="C24" s="387"/>
      <c r="D24" s="386" t="s">
        <v>463</v>
      </c>
      <c r="E24" s="393">
        <v>3360</v>
      </c>
      <c r="F24" s="393">
        <v>3360</v>
      </c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84">
        <v>3360</v>
      </c>
      <c r="AD24" s="384">
        <f>AB24+Z24+X24+V24+T24+R24+P24+N24+L24+J24+H24+F24</f>
        <v>3360</v>
      </c>
      <c r="AE24" s="383"/>
    </row>
    <row r="25" spans="1:31" ht="15.75" customHeight="1">
      <c r="A25" s="404"/>
      <c r="B25" s="388" t="s">
        <v>462</v>
      </c>
      <c r="C25" s="387">
        <v>813000</v>
      </c>
      <c r="D25" s="386" t="s">
        <v>461</v>
      </c>
      <c r="E25" s="393">
        <v>2322</v>
      </c>
      <c r="F25" s="393">
        <v>2322</v>
      </c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Y25" s="393"/>
      <c r="Z25" s="393"/>
      <c r="AA25" s="393"/>
      <c r="AB25" s="393"/>
      <c r="AC25" s="384">
        <v>2322</v>
      </c>
      <c r="AD25" s="384">
        <f>AB25+Z25+X25+V25+T25+R25+P25+N25+L25+J25+H25+F25</f>
        <v>2322</v>
      </c>
      <c r="AE25" s="383"/>
    </row>
    <row r="26" spans="1:31" ht="15.75" customHeight="1">
      <c r="A26" s="404"/>
      <c r="B26" s="388" t="s">
        <v>460</v>
      </c>
      <c r="C26" s="387"/>
      <c r="D26" s="386" t="s">
        <v>459</v>
      </c>
      <c r="E26" s="393"/>
      <c r="F26" s="393"/>
      <c r="G26" s="393"/>
      <c r="H26" s="393"/>
      <c r="I26" s="393">
        <v>10000</v>
      </c>
      <c r="J26" s="393">
        <v>10000</v>
      </c>
      <c r="K26" s="393"/>
      <c r="L26" s="393"/>
      <c r="M26" s="393"/>
      <c r="N26" s="393"/>
      <c r="O26" s="405"/>
      <c r="P26" s="405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84">
        <v>10000</v>
      </c>
      <c r="AD26" s="384">
        <f>AB26+Z26+X26+V26+T26+R26+P26+N26+L26+J26+H26+F26</f>
        <v>10000</v>
      </c>
      <c r="AE26" s="383"/>
    </row>
    <row r="27" spans="1:31" ht="15.75" customHeight="1">
      <c r="A27" s="404"/>
      <c r="B27" s="381"/>
      <c r="C27" s="387"/>
      <c r="D27" s="374" t="s">
        <v>458</v>
      </c>
      <c r="E27" s="378">
        <f aca="true" t="shared" si="4" ref="E27:AD27">SUM(E24:E26)</f>
        <v>5682</v>
      </c>
      <c r="F27" s="378">
        <f t="shared" si="4"/>
        <v>5682</v>
      </c>
      <c r="G27" s="378">
        <f t="shared" si="4"/>
        <v>0</v>
      </c>
      <c r="H27" s="378">
        <f t="shared" si="4"/>
        <v>0</v>
      </c>
      <c r="I27" s="378">
        <f t="shared" si="4"/>
        <v>10000</v>
      </c>
      <c r="J27" s="378">
        <f t="shared" si="4"/>
        <v>10000</v>
      </c>
      <c r="K27" s="378">
        <f t="shared" si="4"/>
        <v>0</v>
      </c>
      <c r="L27" s="378">
        <f t="shared" si="4"/>
        <v>0</v>
      </c>
      <c r="M27" s="378">
        <f t="shared" si="4"/>
        <v>0</v>
      </c>
      <c r="N27" s="378">
        <f t="shared" si="4"/>
        <v>0</v>
      </c>
      <c r="O27" s="378">
        <f t="shared" si="4"/>
        <v>0</v>
      </c>
      <c r="P27" s="378">
        <f t="shared" si="4"/>
        <v>0</v>
      </c>
      <c r="Q27" s="378">
        <f t="shared" si="4"/>
        <v>0</v>
      </c>
      <c r="R27" s="378">
        <f t="shared" si="4"/>
        <v>0</v>
      </c>
      <c r="S27" s="378">
        <f t="shared" si="4"/>
        <v>0</v>
      </c>
      <c r="T27" s="378">
        <f t="shared" si="4"/>
        <v>0</v>
      </c>
      <c r="U27" s="378">
        <f t="shared" si="4"/>
        <v>0</v>
      </c>
      <c r="V27" s="378">
        <f t="shared" si="4"/>
        <v>0</v>
      </c>
      <c r="W27" s="378">
        <f t="shared" si="4"/>
        <v>0</v>
      </c>
      <c r="X27" s="378">
        <f t="shared" si="4"/>
        <v>0</v>
      </c>
      <c r="Y27" s="378">
        <f t="shared" si="4"/>
        <v>0</v>
      </c>
      <c r="Z27" s="378">
        <f t="shared" si="4"/>
        <v>0</v>
      </c>
      <c r="AA27" s="378">
        <f t="shared" si="4"/>
        <v>0</v>
      </c>
      <c r="AB27" s="378">
        <f t="shared" si="4"/>
        <v>0</v>
      </c>
      <c r="AC27" s="378">
        <f t="shared" si="4"/>
        <v>15682</v>
      </c>
      <c r="AD27" s="378">
        <f t="shared" si="4"/>
        <v>15682</v>
      </c>
      <c r="AE27" s="377"/>
    </row>
    <row r="28" spans="1:31" ht="15.75" customHeight="1">
      <c r="A28" s="395" t="s">
        <v>457</v>
      </c>
      <c r="B28" s="397"/>
      <c r="C28" s="394"/>
      <c r="D28" s="396" t="s">
        <v>456</v>
      </c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393"/>
      <c r="Z28" s="393"/>
      <c r="AA28" s="393"/>
      <c r="AB28" s="393"/>
      <c r="AC28" s="384">
        <f>SUM(D28:Z28)</f>
        <v>0</v>
      </c>
      <c r="AD28" s="384">
        <f>AB28+Z28+X28+V28+T28+R28+P28+N28+L28+J28+H28+F28</f>
        <v>0</v>
      </c>
      <c r="AE28" s="383"/>
    </row>
    <row r="29" spans="1:89" ht="15.75" customHeight="1">
      <c r="A29" s="404"/>
      <c r="B29" s="388" t="s">
        <v>455</v>
      </c>
      <c r="C29" s="387"/>
      <c r="D29" s="386" t="s">
        <v>454</v>
      </c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  <c r="AA29" s="393"/>
      <c r="AB29" s="393"/>
      <c r="AC29" s="384">
        <f>SUM(D29:Z29)</f>
        <v>0</v>
      </c>
      <c r="AD29" s="384">
        <f>AB29+Z29+X29+V29+T29+R29+P29+N29+L29+J29+H29+F29</f>
        <v>0</v>
      </c>
      <c r="AE29" s="383"/>
      <c r="AF29" s="321"/>
      <c r="AG29" s="321"/>
      <c r="AH29" s="321"/>
      <c r="AI29" s="321"/>
      <c r="AJ29" s="321"/>
      <c r="AK29" s="321"/>
      <c r="AL29" s="321"/>
      <c r="AM29" s="321"/>
      <c r="AN29" s="321"/>
      <c r="AO29" s="321"/>
      <c r="AP29" s="321"/>
      <c r="AQ29" s="321"/>
      <c r="AR29" s="321"/>
      <c r="AS29" s="321"/>
      <c r="AT29" s="321"/>
      <c r="AU29" s="321"/>
      <c r="AV29" s="321"/>
      <c r="AW29" s="321"/>
      <c r="AX29" s="321"/>
      <c r="AY29" s="321"/>
      <c r="AZ29" s="321"/>
      <c r="BA29" s="321"/>
      <c r="BB29" s="321"/>
      <c r="BC29" s="321"/>
      <c r="BD29" s="321"/>
      <c r="BE29" s="321"/>
      <c r="BF29" s="321"/>
      <c r="BG29" s="321"/>
      <c r="BH29" s="321"/>
      <c r="BI29" s="321"/>
      <c r="BJ29" s="321"/>
      <c r="BK29" s="321"/>
      <c r="BL29" s="321"/>
      <c r="BM29" s="321"/>
      <c r="BN29" s="321"/>
      <c r="BO29" s="321"/>
      <c r="BP29" s="321"/>
      <c r="BQ29" s="321"/>
      <c r="BR29" s="321"/>
      <c r="BS29" s="321"/>
      <c r="BT29" s="321"/>
      <c r="BU29" s="321"/>
      <c r="BV29" s="321"/>
      <c r="BW29" s="321"/>
      <c r="BX29" s="321"/>
      <c r="BY29" s="321"/>
      <c r="BZ29" s="321"/>
      <c r="CA29" s="321"/>
      <c r="CB29" s="321"/>
      <c r="CC29" s="321"/>
      <c r="CD29" s="321"/>
      <c r="CE29" s="321"/>
      <c r="CF29" s="321"/>
      <c r="CG29" s="321"/>
      <c r="CH29" s="321"/>
      <c r="CI29" s="321"/>
      <c r="CJ29" s="321"/>
      <c r="CK29" s="321"/>
    </row>
    <row r="30" spans="1:31" ht="15.75" customHeight="1">
      <c r="A30" s="404"/>
      <c r="B30" s="381"/>
      <c r="C30" s="387"/>
      <c r="D30" s="374" t="s">
        <v>453</v>
      </c>
      <c r="E30" s="378">
        <f aca="true" t="shared" si="5" ref="E30:AD30">SUM(E29:E29)</f>
        <v>0</v>
      </c>
      <c r="F30" s="378">
        <f t="shared" si="5"/>
        <v>0</v>
      </c>
      <c r="G30" s="378">
        <f t="shared" si="5"/>
        <v>0</v>
      </c>
      <c r="H30" s="378">
        <f t="shared" si="5"/>
        <v>0</v>
      </c>
      <c r="I30" s="378">
        <f t="shared" si="5"/>
        <v>0</v>
      </c>
      <c r="J30" s="378">
        <f t="shared" si="5"/>
        <v>0</v>
      </c>
      <c r="K30" s="378">
        <f t="shared" si="5"/>
        <v>0</v>
      </c>
      <c r="L30" s="378">
        <f t="shared" si="5"/>
        <v>0</v>
      </c>
      <c r="M30" s="378">
        <f t="shared" si="5"/>
        <v>0</v>
      </c>
      <c r="N30" s="378">
        <f t="shared" si="5"/>
        <v>0</v>
      </c>
      <c r="O30" s="378">
        <f t="shared" si="5"/>
        <v>0</v>
      </c>
      <c r="P30" s="378">
        <f t="shared" si="5"/>
        <v>0</v>
      </c>
      <c r="Q30" s="378">
        <f t="shared" si="5"/>
        <v>0</v>
      </c>
      <c r="R30" s="378">
        <f t="shared" si="5"/>
        <v>0</v>
      </c>
      <c r="S30" s="378">
        <f t="shared" si="5"/>
        <v>0</v>
      </c>
      <c r="T30" s="378">
        <f t="shared" si="5"/>
        <v>0</v>
      </c>
      <c r="U30" s="378">
        <f t="shared" si="5"/>
        <v>0</v>
      </c>
      <c r="V30" s="378">
        <f t="shared" si="5"/>
        <v>0</v>
      </c>
      <c r="W30" s="378">
        <f t="shared" si="5"/>
        <v>0</v>
      </c>
      <c r="X30" s="378">
        <f t="shared" si="5"/>
        <v>0</v>
      </c>
      <c r="Y30" s="378">
        <f t="shared" si="5"/>
        <v>0</v>
      </c>
      <c r="Z30" s="378">
        <f t="shared" si="5"/>
        <v>0</v>
      </c>
      <c r="AA30" s="378">
        <f t="shared" si="5"/>
        <v>0</v>
      </c>
      <c r="AB30" s="378">
        <f t="shared" si="5"/>
        <v>0</v>
      </c>
      <c r="AC30" s="378">
        <f t="shared" si="5"/>
        <v>0</v>
      </c>
      <c r="AD30" s="378">
        <f t="shared" si="5"/>
        <v>0</v>
      </c>
      <c r="AE30" s="377"/>
    </row>
    <row r="31" spans="1:31" ht="15.75" customHeight="1">
      <c r="A31" s="395" t="s">
        <v>452</v>
      </c>
      <c r="B31" s="397"/>
      <c r="C31" s="394"/>
      <c r="D31" s="396" t="s">
        <v>451</v>
      </c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3"/>
      <c r="Y31" s="393"/>
      <c r="Z31" s="393"/>
      <c r="AA31" s="393"/>
      <c r="AB31" s="393"/>
      <c r="AC31" s="384">
        <f>SUM(D31:Z31)</f>
        <v>0</v>
      </c>
      <c r="AD31" s="384">
        <f>AB31+Z31+X31+V31+T31+R31+P31+N31+L31+J31+H31+F31</f>
        <v>0</v>
      </c>
      <c r="AE31" s="383"/>
    </row>
    <row r="32" spans="1:31" ht="15.75" customHeight="1">
      <c r="A32" s="404"/>
      <c r="B32" s="388" t="s">
        <v>450</v>
      </c>
      <c r="C32" s="387">
        <v>910110</v>
      </c>
      <c r="D32" s="386" t="s">
        <v>449</v>
      </c>
      <c r="E32" s="393">
        <v>1200</v>
      </c>
      <c r="F32" s="393">
        <v>1200</v>
      </c>
      <c r="G32" s="393">
        <v>1235</v>
      </c>
      <c r="H32" s="393">
        <v>1235</v>
      </c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  <c r="AA32" s="393"/>
      <c r="AB32" s="393"/>
      <c r="AC32" s="384">
        <v>2435</v>
      </c>
      <c r="AD32" s="384">
        <f>AB32+Z32+X32+V32+T32+R32+P32+N32+L32+J32+H32+F32</f>
        <v>2435</v>
      </c>
      <c r="AE32" s="383"/>
    </row>
    <row r="33" spans="1:31" ht="15.75" customHeight="1">
      <c r="A33" s="392"/>
      <c r="B33" s="381"/>
      <c r="C33" s="374"/>
      <c r="D33" s="398" t="s">
        <v>448</v>
      </c>
      <c r="E33" s="378">
        <f aca="true" t="shared" si="6" ref="E33:AD33">SUM(E32:E32)</f>
        <v>1200</v>
      </c>
      <c r="F33" s="378">
        <f t="shared" si="6"/>
        <v>1200</v>
      </c>
      <c r="G33" s="378">
        <f t="shared" si="6"/>
        <v>1235</v>
      </c>
      <c r="H33" s="378">
        <f t="shared" si="6"/>
        <v>1235</v>
      </c>
      <c r="I33" s="378">
        <f t="shared" si="6"/>
        <v>0</v>
      </c>
      <c r="J33" s="378">
        <f t="shared" si="6"/>
        <v>0</v>
      </c>
      <c r="K33" s="378">
        <f t="shared" si="6"/>
        <v>0</v>
      </c>
      <c r="L33" s="378">
        <f t="shared" si="6"/>
        <v>0</v>
      </c>
      <c r="M33" s="378">
        <f t="shared" si="6"/>
        <v>0</v>
      </c>
      <c r="N33" s="378">
        <f t="shared" si="6"/>
        <v>0</v>
      </c>
      <c r="O33" s="378">
        <f t="shared" si="6"/>
        <v>0</v>
      </c>
      <c r="P33" s="378">
        <f t="shared" si="6"/>
        <v>0</v>
      </c>
      <c r="Q33" s="378">
        <f t="shared" si="6"/>
        <v>0</v>
      </c>
      <c r="R33" s="378">
        <f t="shared" si="6"/>
        <v>0</v>
      </c>
      <c r="S33" s="378">
        <f t="shared" si="6"/>
        <v>0</v>
      </c>
      <c r="T33" s="378">
        <f t="shared" si="6"/>
        <v>0</v>
      </c>
      <c r="U33" s="378">
        <f t="shared" si="6"/>
        <v>0</v>
      </c>
      <c r="V33" s="378">
        <f t="shared" si="6"/>
        <v>0</v>
      </c>
      <c r="W33" s="378">
        <f t="shared" si="6"/>
        <v>0</v>
      </c>
      <c r="X33" s="378">
        <f t="shared" si="6"/>
        <v>0</v>
      </c>
      <c r="Y33" s="378">
        <f t="shared" si="6"/>
        <v>0</v>
      </c>
      <c r="Z33" s="378">
        <f t="shared" si="6"/>
        <v>0</v>
      </c>
      <c r="AA33" s="378">
        <f t="shared" si="6"/>
        <v>0</v>
      </c>
      <c r="AB33" s="378">
        <f t="shared" si="6"/>
        <v>0</v>
      </c>
      <c r="AC33" s="378">
        <f t="shared" si="6"/>
        <v>2435</v>
      </c>
      <c r="AD33" s="378">
        <f t="shared" si="6"/>
        <v>2435</v>
      </c>
      <c r="AE33" s="377"/>
    </row>
    <row r="34" spans="1:31" ht="15.75" customHeight="1">
      <c r="A34" s="395" t="s">
        <v>447</v>
      </c>
      <c r="B34" s="388"/>
      <c r="C34" s="402"/>
      <c r="D34" s="403" t="s">
        <v>446</v>
      </c>
      <c r="E34" s="400"/>
      <c r="F34" s="400"/>
      <c r="G34" s="400"/>
      <c r="H34" s="400"/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384">
        <f>SUM(D34:Z34)</f>
        <v>0</v>
      </c>
      <c r="AD34" s="384">
        <f>AB34+Z34+X34+V34+T34+R34+P34+N34+L34+J34+H34+F34</f>
        <v>0</v>
      </c>
      <c r="AE34" s="383"/>
    </row>
    <row r="35" spans="1:31" ht="15.75" customHeight="1">
      <c r="A35" s="392"/>
      <c r="B35" s="388" t="s">
        <v>430</v>
      </c>
      <c r="C35" s="402"/>
      <c r="D35" s="401" t="s">
        <v>445</v>
      </c>
      <c r="E35" s="393">
        <v>19590</v>
      </c>
      <c r="F35" s="393">
        <v>19590</v>
      </c>
      <c r="G35" s="400"/>
      <c r="H35" s="400"/>
      <c r="I35" s="400"/>
      <c r="J35" s="400"/>
      <c r="K35" s="400"/>
      <c r="L35" s="400"/>
      <c r="M35" s="400"/>
      <c r="N35" s="400"/>
      <c r="O35" s="400"/>
      <c r="P35" s="400"/>
      <c r="Q35" s="400"/>
      <c r="R35" s="400"/>
      <c r="S35" s="400"/>
      <c r="T35" s="400"/>
      <c r="U35" s="400"/>
      <c r="V35" s="400"/>
      <c r="W35" s="400"/>
      <c r="X35" s="400"/>
      <c r="Y35" s="400"/>
      <c r="Z35" s="400"/>
      <c r="AA35" s="400"/>
      <c r="AB35" s="400"/>
      <c r="AC35" s="384">
        <v>19590</v>
      </c>
      <c r="AD35" s="384">
        <f>AB35+Z35+X35+V35+T35+R35+P35+N35+L35+J35+H35+F35</f>
        <v>19590</v>
      </c>
      <c r="AE35" s="383"/>
    </row>
    <row r="36" spans="1:31" ht="15.75" customHeight="1">
      <c r="A36" s="392"/>
      <c r="B36" s="388" t="s">
        <v>444</v>
      </c>
      <c r="C36" s="402"/>
      <c r="D36" s="401" t="s">
        <v>443</v>
      </c>
      <c r="E36" s="393"/>
      <c r="F36" s="393">
        <v>161</v>
      </c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  <c r="R36" s="400"/>
      <c r="S36" s="400"/>
      <c r="T36" s="400"/>
      <c r="U36" s="400"/>
      <c r="V36" s="400"/>
      <c r="W36" s="400"/>
      <c r="X36" s="400"/>
      <c r="Y36" s="400"/>
      <c r="Z36" s="400"/>
      <c r="AA36" s="400"/>
      <c r="AB36" s="400"/>
      <c r="AC36" s="384">
        <f>E36</f>
        <v>0</v>
      </c>
      <c r="AD36" s="384">
        <f>F36</f>
        <v>161</v>
      </c>
      <c r="AE36" s="383"/>
    </row>
    <row r="37" spans="1:31" ht="15.75" customHeight="1">
      <c r="A37" s="392"/>
      <c r="B37" s="388" t="s">
        <v>428</v>
      </c>
      <c r="C37" s="402" t="s">
        <v>442</v>
      </c>
      <c r="D37" s="401" t="s">
        <v>441</v>
      </c>
      <c r="E37" s="393">
        <v>2364</v>
      </c>
      <c r="F37" s="393">
        <v>2364</v>
      </c>
      <c r="G37" s="400"/>
      <c r="H37" s="400"/>
      <c r="I37" s="400"/>
      <c r="J37" s="400"/>
      <c r="K37" s="400"/>
      <c r="L37" s="400"/>
      <c r="M37" s="400"/>
      <c r="N37" s="400"/>
      <c r="O37" s="400"/>
      <c r="P37" s="400"/>
      <c r="Q37" s="400"/>
      <c r="R37" s="400"/>
      <c r="S37" s="400"/>
      <c r="T37" s="400"/>
      <c r="U37" s="400"/>
      <c r="V37" s="400"/>
      <c r="W37" s="400"/>
      <c r="X37" s="400"/>
      <c r="Y37" s="400"/>
      <c r="Z37" s="400"/>
      <c r="AA37" s="400"/>
      <c r="AB37" s="400"/>
      <c r="AC37" s="384">
        <v>2364</v>
      </c>
      <c r="AD37" s="384">
        <f>AB37+Z37+X37+V37+T37+R37+P37+N37+L37+J37+H37+F37</f>
        <v>2364</v>
      </c>
      <c r="AE37" s="383"/>
    </row>
    <row r="38" spans="1:31" ht="15.75" customHeight="1">
      <c r="A38" s="395"/>
      <c r="B38" s="398"/>
      <c r="C38" s="399"/>
      <c r="D38" s="398" t="s">
        <v>440</v>
      </c>
      <c r="E38" s="378">
        <f aca="true" t="shared" si="7" ref="E38:AD38">SUM(E35:E37)</f>
        <v>21954</v>
      </c>
      <c r="F38" s="378">
        <f t="shared" si="7"/>
        <v>22115</v>
      </c>
      <c r="G38" s="378">
        <f t="shared" si="7"/>
        <v>0</v>
      </c>
      <c r="H38" s="378">
        <f t="shared" si="7"/>
        <v>0</v>
      </c>
      <c r="I38" s="378">
        <f t="shared" si="7"/>
        <v>0</v>
      </c>
      <c r="J38" s="378">
        <f t="shared" si="7"/>
        <v>0</v>
      </c>
      <c r="K38" s="378">
        <f t="shared" si="7"/>
        <v>0</v>
      </c>
      <c r="L38" s="378">
        <f t="shared" si="7"/>
        <v>0</v>
      </c>
      <c r="M38" s="378">
        <f t="shared" si="7"/>
        <v>0</v>
      </c>
      <c r="N38" s="378">
        <f t="shared" si="7"/>
        <v>0</v>
      </c>
      <c r="O38" s="378">
        <f t="shared" si="7"/>
        <v>0</v>
      </c>
      <c r="P38" s="378">
        <f t="shared" si="7"/>
        <v>0</v>
      </c>
      <c r="Q38" s="378">
        <f t="shared" si="7"/>
        <v>0</v>
      </c>
      <c r="R38" s="378">
        <f t="shared" si="7"/>
        <v>0</v>
      </c>
      <c r="S38" s="378">
        <f t="shared" si="7"/>
        <v>0</v>
      </c>
      <c r="T38" s="378">
        <f t="shared" si="7"/>
        <v>0</v>
      </c>
      <c r="U38" s="378">
        <f t="shared" si="7"/>
        <v>0</v>
      </c>
      <c r="V38" s="378">
        <f t="shared" si="7"/>
        <v>0</v>
      </c>
      <c r="W38" s="378">
        <f t="shared" si="7"/>
        <v>0</v>
      </c>
      <c r="X38" s="378">
        <f t="shared" si="7"/>
        <v>0</v>
      </c>
      <c r="Y38" s="378">
        <f t="shared" si="7"/>
        <v>0</v>
      </c>
      <c r="Z38" s="378">
        <f t="shared" si="7"/>
        <v>0</v>
      </c>
      <c r="AA38" s="378">
        <f t="shared" si="7"/>
        <v>0</v>
      </c>
      <c r="AB38" s="378">
        <f t="shared" si="7"/>
        <v>0</v>
      </c>
      <c r="AC38" s="378">
        <f t="shared" si="7"/>
        <v>21954</v>
      </c>
      <c r="AD38" s="378">
        <f t="shared" si="7"/>
        <v>22115</v>
      </c>
      <c r="AE38" s="377"/>
    </row>
    <row r="39" spans="1:31" ht="15.75" customHeight="1">
      <c r="A39" s="395" t="s">
        <v>439</v>
      </c>
      <c r="B39" s="397"/>
      <c r="C39" s="394"/>
      <c r="D39" s="396" t="s">
        <v>438</v>
      </c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3"/>
      <c r="T39" s="393"/>
      <c r="U39" s="393"/>
      <c r="V39" s="393"/>
      <c r="W39" s="393"/>
      <c r="X39" s="393"/>
      <c r="Y39" s="393"/>
      <c r="Z39" s="393"/>
      <c r="AA39" s="393"/>
      <c r="AB39" s="393"/>
      <c r="AC39" s="384">
        <f>SUM(D39:Z39)</f>
        <v>0</v>
      </c>
      <c r="AD39" s="384">
        <f>AB39+Z39+X39+V39+T39+R39+P39+N39+L39+J39+H39+F39</f>
        <v>0</v>
      </c>
      <c r="AE39" s="383"/>
    </row>
    <row r="40" spans="1:31" ht="15.75" customHeight="1">
      <c r="A40" s="395"/>
      <c r="B40" s="387">
        <v>107060</v>
      </c>
      <c r="C40" s="394"/>
      <c r="D40" s="386" t="s">
        <v>437</v>
      </c>
      <c r="E40" s="393">
        <v>3903</v>
      </c>
      <c r="F40" s="393">
        <v>4092</v>
      </c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  <c r="U40" s="393"/>
      <c r="V40" s="393"/>
      <c r="W40" s="393"/>
      <c r="X40" s="393"/>
      <c r="Y40" s="393"/>
      <c r="Z40" s="393"/>
      <c r="AA40" s="393"/>
      <c r="AB40" s="393"/>
      <c r="AC40" s="384">
        <f>AA40+Y40+W40+U40+S40+Q40+O40+M40+K40+I40+G40+E40</f>
        <v>3903</v>
      </c>
      <c r="AD40" s="384">
        <f>AB40+Z40+X40+V40+T40+R40+P40+N40+L40+J40+H40+F40</f>
        <v>4092</v>
      </c>
      <c r="AE40" s="383"/>
    </row>
    <row r="41" spans="1:31" ht="15.75" customHeight="1">
      <c r="A41" s="395"/>
      <c r="B41" s="387">
        <v>105010</v>
      </c>
      <c r="C41" s="394"/>
      <c r="D41" s="386" t="s">
        <v>436</v>
      </c>
      <c r="E41" s="393"/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393"/>
      <c r="R41" s="393"/>
      <c r="S41" s="393"/>
      <c r="T41" s="393"/>
      <c r="U41" s="393"/>
      <c r="V41" s="393"/>
      <c r="W41" s="393"/>
      <c r="X41" s="393"/>
      <c r="Y41" s="393"/>
      <c r="Z41" s="393"/>
      <c r="AA41" s="393"/>
      <c r="AB41" s="393"/>
      <c r="AC41" s="384">
        <f>SUM(D41:Z41)</f>
        <v>0</v>
      </c>
      <c r="AD41" s="384">
        <f>AB41+Z41+X41+V41+T41+R41+P41+N41+L41+J41+H41+F41</f>
        <v>0</v>
      </c>
      <c r="AE41" s="383"/>
    </row>
    <row r="42" spans="1:31" ht="15.75" customHeight="1">
      <c r="A42" s="395"/>
      <c r="B42" s="387">
        <v>107051</v>
      </c>
      <c r="C42" s="394"/>
      <c r="D42" s="386" t="s">
        <v>435</v>
      </c>
      <c r="E42" s="393">
        <v>1384</v>
      </c>
      <c r="F42" s="393">
        <v>1384</v>
      </c>
      <c r="G42" s="393"/>
      <c r="H42" s="393"/>
      <c r="I42" s="393"/>
      <c r="J42" s="393"/>
      <c r="K42" s="393"/>
      <c r="L42" s="393"/>
      <c r="M42" s="393">
        <v>2520</v>
      </c>
      <c r="N42" s="393">
        <v>2508</v>
      </c>
      <c r="O42" s="393"/>
      <c r="P42" s="393"/>
      <c r="Q42" s="393"/>
      <c r="R42" s="393"/>
      <c r="S42" s="393"/>
      <c r="T42" s="393"/>
      <c r="U42" s="393"/>
      <c r="V42" s="393"/>
      <c r="W42" s="393"/>
      <c r="X42" s="393"/>
      <c r="Y42" s="393"/>
      <c r="Z42" s="393"/>
      <c r="AA42" s="393"/>
      <c r="AB42" s="393"/>
      <c r="AC42" s="384">
        <f>AA42+Y42+W42+U42+S42+Q42+O42+M42+K42+I42+G42+E42</f>
        <v>3904</v>
      </c>
      <c r="AD42" s="384">
        <f>AB42+Z42+X42+V42+T42+R42+P42+N42+L42+J42+H42+F42</f>
        <v>3892</v>
      </c>
      <c r="AE42" s="383"/>
    </row>
    <row r="43" spans="1:31" ht="15.75" customHeight="1">
      <c r="A43" s="395"/>
      <c r="B43" s="387">
        <v>106020</v>
      </c>
      <c r="C43" s="394"/>
      <c r="D43" s="386" t="s">
        <v>434</v>
      </c>
      <c r="E43" s="393"/>
      <c r="F43" s="393"/>
      <c r="G43" s="393"/>
      <c r="H43" s="393"/>
      <c r="I43" s="393"/>
      <c r="J43" s="393"/>
      <c r="K43" s="393"/>
      <c r="L43" s="393"/>
      <c r="M43" s="393"/>
      <c r="N43" s="393"/>
      <c r="O43" s="393"/>
      <c r="P43" s="393"/>
      <c r="Q43" s="393">
        <v>26</v>
      </c>
      <c r="R43" s="393">
        <v>26</v>
      </c>
      <c r="S43" s="393"/>
      <c r="T43" s="393"/>
      <c r="U43" s="393"/>
      <c r="V43" s="393"/>
      <c r="W43" s="393"/>
      <c r="X43" s="393"/>
      <c r="Y43" s="393"/>
      <c r="Z43" s="393"/>
      <c r="AA43" s="393"/>
      <c r="AB43" s="393"/>
      <c r="AC43" s="384">
        <f>AA43+Y43+W43+U43+S43+Q43+O43+M43+K43+I43+G43+E43</f>
        <v>26</v>
      </c>
      <c r="AD43" s="384">
        <f>AB43+Z43+X43+V43+T43+R43+P43+N43+L43+J43+H43+F43</f>
        <v>26</v>
      </c>
      <c r="AE43" s="383"/>
    </row>
    <row r="44" spans="1:31" ht="15.75" customHeight="1">
      <c r="A44" s="392"/>
      <c r="B44" s="381"/>
      <c r="C44" s="374"/>
      <c r="D44" s="374" t="s">
        <v>433</v>
      </c>
      <c r="E44" s="378">
        <f aca="true" t="shared" si="8" ref="E44:AD44">SUM(E40:E43)</f>
        <v>5287</v>
      </c>
      <c r="F44" s="378">
        <f t="shared" si="8"/>
        <v>5476</v>
      </c>
      <c r="G44" s="378">
        <f t="shared" si="8"/>
        <v>0</v>
      </c>
      <c r="H44" s="378">
        <f t="shared" si="8"/>
        <v>0</v>
      </c>
      <c r="I44" s="378">
        <f t="shared" si="8"/>
        <v>0</v>
      </c>
      <c r="J44" s="378">
        <f t="shared" si="8"/>
        <v>0</v>
      </c>
      <c r="K44" s="378">
        <f t="shared" si="8"/>
        <v>0</v>
      </c>
      <c r="L44" s="378">
        <f t="shared" si="8"/>
        <v>0</v>
      </c>
      <c r="M44" s="378">
        <f t="shared" si="8"/>
        <v>2520</v>
      </c>
      <c r="N44" s="378">
        <f t="shared" si="8"/>
        <v>2508</v>
      </c>
      <c r="O44" s="378">
        <f t="shared" si="8"/>
        <v>0</v>
      </c>
      <c r="P44" s="378">
        <f t="shared" si="8"/>
        <v>0</v>
      </c>
      <c r="Q44" s="378">
        <f t="shared" si="8"/>
        <v>26</v>
      </c>
      <c r="R44" s="378">
        <f t="shared" si="8"/>
        <v>26</v>
      </c>
      <c r="S44" s="378">
        <f t="shared" si="8"/>
        <v>0</v>
      </c>
      <c r="T44" s="378">
        <f t="shared" si="8"/>
        <v>0</v>
      </c>
      <c r="U44" s="378">
        <f t="shared" si="8"/>
        <v>0</v>
      </c>
      <c r="V44" s="378">
        <f t="shared" si="8"/>
        <v>0</v>
      </c>
      <c r="W44" s="378">
        <f t="shared" si="8"/>
        <v>0</v>
      </c>
      <c r="X44" s="378">
        <f t="shared" si="8"/>
        <v>0</v>
      </c>
      <c r="Y44" s="378">
        <f t="shared" si="8"/>
        <v>0</v>
      </c>
      <c r="Z44" s="378">
        <f t="shared" si="8"/>
        <v>0</v>
      </c>
      <c r="AA44" s="378">
        <f t="shared" si="8"/>
        <v>0</v>
      </c>
      <c r="AB44" s="378">
        <f t="shared" si="8"/>
        <v>0</v>
      </c>
      <c r="AC44" s="378">
        <f t="shared" si="8"/>
        <v>7833</v>
      </c>
      <c r="AD44" s="378">
        <f t="shared" si="8"/>
        <v>8010</v>
      </c>
      <c r="AE44" s="377"/>
    </row>
    <row r="45" spans="1:31" ht="15.75" customHeight="1">
      <c r="A45" s="392"/>
      <c r="B45" s="381" t="s">
        <v>423</v>
      </c>
      <c r="C45" s="374"/>
      <c r="D45" s="374" t="s">
        <v>422</v>
      </c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8"/>
      <c r="AB45" s="378"/>
      <c r="AC45" s="378">
        <f>G45+K45</f>
        <v>0</v>
      </c>
      <c r="AD45" s="378">
        <f>H45+L45</f>
        <v>0</v>
      </c>
      <c r="AE45" s="377"/>
    </row>
    <row r="46" spans="1:31" s="376" customFormat="1" ht="15.75" customHeight="1">
      <c r="A46" s="391"/>
      <c r="B46" s="381"/>
      <c r="C46" s="380"/>
      <c r="D46" s="379" t="s">
        <v>432</v>
      </c>
      <c r="E46" s="378">
        <f aca="true" t="shared" si="9" ref="E46:AD46">SUM(E14,E19,E22,E27,E30,E33,E44,E38,E45)</f>
        <v>42380</v>
      </c>
      <c r="F46" s="378">
        <f t="shared" si="9"/>
        <v>42730</v>
      </c>
      <c r="G46" s="378">
        <f t="shared" si="9"/>
        <v>5650</v>
      </c>
      <c r="H46" s="378">
        <f t="shared" si="9"/>
        <v>7020</v>
      </c>
      <c r="I46" s="378">
        <f t="shared" si="9"/>
        <v>26523</v>
      </c>
      <c r="J46" s="378">
        <f t="shared" si="9"/>
        <v>26523</v>
      </c>
      <c r="K46" s="378">
        <f t="shared" si="9"/>
        <v>9110</v>
      </c>
      <c r="L46" s="378">
        <f t="shared" si="9"/>
        <v>9122</v>
      </c>
      <c r="M46" s="378">
        <f t="shared" si="9"/>
        <v>2800</v>
      </c>
      <c r="N46" s="378">
        <f t="shared" si="9"/>
        <v>2788</v>
      </c>
      <c r="O46" s="378">
        <f t="shared" si="9"/>
        <v>0</v>
      </c>
      <c r="P46" s="378">
        <f t="shared" si="9"/>
        <v>1145</v>
      </c>
      <c r="Q46" s="378">
        <f t="shared" si="9"/>
        <v>26</v>
      </c>
      <c r="R46" s="378">
        <f t="shared" si="9"/>
        <v>26</v>
      </c>
      <c r="S46" s="378">
        <f t="shared" si="9"/>
        <v>0</v>
      </c>
      <c r="T46" s="378">
        <f t="shared" si="9"/>
        <v>0</v>
      </c>
      <c r="U46" s="378">
        <f t="shared" si="9"/>
        <v>0</v>
      </c>
      <c r="V46" s="378">
        <f t="shared" si="9"/>
        <v>0</v>
      </c>
      <c r="W46" s="378">
        <f t="shared" si="9"/>
        <v>0</v>
      </c>
      <c r="X46" s="378">
        <f t="shared" si="9"/>
        <v>0</v>
      </c>
      <c r="Y46" s="378">
        <f t="shared" si="9"/>
        <v>8000</v>
      </c>
      <c r="Z46" s="378">
        <f t="shared" si="9"/>
        <v>8189</v>
      </c>
      <c r="AA46" s="378">
        <f t="shared" si="9"/>
        <v>0</v>
      </c>
      <c r="AB46" s="378">
        <f t="shared" si="9"/>
        <v>0</v>
      </c>
      <c r="AC46" s="378">
        <f t="shared" si="9"/>
        <v>94489</v>
      </c>
      <c r="AD46" s="378">
        <f t="shared" si="9"/>
        <v>97543</v>
      </c>
      <c r="AE46" s="377"/>
    </row>
    <row r="47" spans="1:31" s="376" customFormat="1" ht="15.75" customHeight="1">
      <c r="A47" s="391"/>
      <c r="B47" s="388"/>
      <c r="C47" s="387"/>
      <c r="D47" s="390" t="s">
        <v>431</v>
      </c>
      <c r="E47" s="384"/>
      <c r="F47" s="384"/>
      <c r="G47" s="384"/>
      <c r="H47" s="384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384"/>
      <c r="T47" s="384"/>
      <c r="U47" s="384"/>
      <c r="V47" s="384"/>
      <c r="W47" s="384"/>
      <c r="X47" s="384"/>
      <c r="Y47" s="384"/>
      <c r="Z47" s="384"/>
      <c r="AA47" s="384"/>
      <c r="AB47" s="384"/>
      <c r="AC47" s="384"/>
      <c r="AD47" s="384">
        <f>AB47+Z47+X47+V47+T47+R47+P47+N47+L47+J47+H47+F47</f>
        <v>0</v>
      </c>
      <c r="AE47" s="383"/>
    </row>
    <row r="48" spans="1:31" s="376" customFormat="1" ht="15.75" customHeight="1">
      <c r="A48" s="382"/>
      <c r="B48" s="388" t="s">
        <v>430</v>
      </c>
      <c r="C48" s="387">
        <v>561000</v>
      </c>
      <c r="D48" s="386" t="s">
        <v>429</v>
      </c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  <c r="S48" s="385"/>
      <c r="T48" s="385"/>
      <c r="U48" s="385"/>
      <c r="V48" s="385"/>
      <c r="W48" s="385"/>
      <c r="X48" s="385"/>
      <c r="Y48" s="385"/>
      <c r="Z48" s="385"/>
      <c r="AA48" s="384"/>
      <c r="AB48" s="384"/>
      <c r="AC48" s="384"/>
      <c r="AD48" s="384">
        <f>AB48+Z48+X48+V48+T48+R48+P48+N48+L48+J48+H48+F48</f>
        <v>0</v>
      </c>
      <c r="AE48" s="383"/>
    </row>
    <row r="49" spans="1:31" s="376" customFormat="1" ht="15.75" customHeight="1">
      <c r="A49" s="382"/>
      <c r="B49" s="389" t="s">
        <v>428</v>
      </c>
      <c r="C49" s="387" t="s">
        <v>427</v>
      </c>
      <c r="D49" s="386" t="s">
        <v>426</v>
      </c>
      <c r="E49" s="385"/>
      <c r="F49" s="385"/>
      <c r="G49" s="385"/>
      <c r="H49" s="385"/>
      <c r="I49" s="385"/>
      <c r="J49" s="385"/>
      <c r="K49" s="385"/>
      <c r="L49" s="385"/>
      <c r="M49" s="385">
        <v>401</v>
      </c>
      <c r="N49" s="385">
        <v>401</v>
      </c>
      <c r="O49" s="385"/>
      <c r="P49" s="385"/>
      <c r="Q49" s="385"/>
      <c r="R49" s="385"/>
      <c r="S49" s="385"/>
      <c r="T49" s="385"/>
      <c r="U49" s="385"/>
      <c r="V49" s="385"/>
      <c r="W49" s="385"/>
      <c r="X49" s="385"/>
      <c r="Y49" s="385"/>
      <c r="Z49" s="385">
        <v>46</v>
      </c>
      <c r="AA49" s="384"/>
      <c r="AB49" s="384"/>
      <c r="AC49" s="384">
        <f>AA49+Y49+W49+U49+S49+Q49+O49+M49+K49+I49+G49+E49</f>
        <v>401</v>
      </c>
      <c r="AD49" s="384">
        <f>AB49+Z49+X49+V49+T49+R49+P49+N49+L49+J49+H49+F49</f>
        <v>447</v>
      </c>
      <c r="AE49" s="383"/>
    </row>
    <row r="50" spans="1:31" s="376" customFormat="1" ht="15.75" customHeight="1">
      <c r="A50" s="382"/>
      <c r="B50" s="388" t="s">
        <v>425</v>
      </c>
      <c r="C50" s="387"/>
      <c r="D50" s="386" t="s">
        <v>424</v>
      </c>
      <c r="E50" s="385"/>
      <c r="F50" s="385"/>
      <c r="G50" s="385"/>
      <c r="H50" s="385"/>
      <c r="I50" s="385"/>
      <c r="J50" s="385"/>
      <c r="K50" s="385"/>
      <c r="L50" s="385"/>
      <c r="M50" s="385">
        <v>1511</v>
      </c>
      <c r="N50" s="385">
        <v>1511</v>
      </c>
      <c r="O50" s="385"/>
      <c r="P50" s="385"/>
      <c r="Q50" s="385"/>
      <c r="R50" s="385"/>
      <c r="S50" s="385"/>
      <c r="T50" s="385"/>
      <c r="U50" s="385"/>
      <c r="V50" s="385"/>
      <c r="W50" s="385"/>
      <c r="X50" s="385"/>
      <c r="Y50" s="385"/>
      <c r="Z50" s="385"/>
      <c r="AA50" s="384"/>
      <c r="AB50" s="384"/>
      <c r="AC50" s="384">
        <f>AA50+Y50+W50+U50+S50+Q50+O50+M50+K50+I50+G50+E50</f>
        <v>1511</v>
      </c>
      <c r="AD50" s="384">
        <f>AB50+Z50+X50+V50+T50+R50+P50+N50+L50+J50+H50+F50</f>
        <v>1511</v>
      </c>
      <c r="AE50" s="383"/>
    </row>
    <row r="51" spans="1:31" s="376" customFormat="1" ht="15.75" customHeight="1">
      <c r="A51" s="382"/>
      <c r="B51" s="388" t="s">
        <v>423</v>
      </c>
      <c r="C51" s="387"/>
      <c r="D51" s="386" t="s">
        <v>422</v>
      </c>
      <c r="E51" s="385"/>
      <c r="F51" s="385"/>
      <c r="G51" s="385"/>
      <c r="H51" s="385"/>
      <c r="I51" s="385"/>
      <c r="J51" s="385"/>
      <c r="K51" s="385"/>
      <c r="L51" s="385"/>
      <c r="M51" s="385">
        <v>19580</v>
      </c>
      <c r="N51" s="385">
        <v>19580</v>
      </c>
      <c r="O51" s="385"/>
      <c r="P51" s="385"/>
      <c r="Q51" s="385"/>
      <c r="R51" s="385"/>
      <c r="S51" s="385"/>
      <c r="T51" s="385"/>
      <c r="U51" s="385"/>
      <c r="V51" s="385"/>
      <c r="W51" s="385"/>
      <c r="X51" s="385"/>
      <c r="Y51" s="385"/>
      <c r="Z51" s="385"/>
      <c r="AA51" s="384"/>
      <c r="AB51" s="384"/>
      <c r="AC51" s="384">
        <f>AA51+Y51+W51+U51+S51+Q51+O51+M51+K51+I51+G51+E51</f>
        <v>19580</v>
      </c>
      <c r="AD51" s="384">
        <f>AB51+Z51+X51+V51+T51+R51+P51+N51+L51+J51+H51+F51</f>
        <v>19580</v>
      </c>
      <c r="AE51" s="383"/>
    </row>
    <row r="52" spans="1:31" s="376" customFormat="1" ht="15.75" customHeight="1">
      <c r="A52" s="382"/>
      <c r="B52" s="381"/>
      <c r="C52" s="380"/>
      <c r="D52" s="379" t="s">
        <v>421</v>
      </c>
      <c r="E52" s="378">
        <f aca="true" t="shared" si="10" ref="E52:AD52">SUM(E48:E51)</f>
        <v>0</v>
      </c>
      <c r="F52" s="378">
        <f t="shared" si="10"/>
        <v>0</v>
      </c>
      <c r="G52" s="378">
        <f t="shared" si="10"/>
        <v>0</v>
      </c>
      <c r="H52" s="378">
        <f t="shared" si="10"/>
        <v>0</v>
      </c>
      <c r="I52" s="378">
        <f t="shared" si="10"/>
        <v>0</v>
      </c>
      <c r="J52" s="378">
        <f t="shared" si="10"/>
        <v>0</v>
      </c>
      <c r="K52" s="378">
        <f t="shared" si="10"/>
        <v>0</v>
      </c>
      <c r="L52" s="378">
        <f t="shared" si="10"/>
        <v>0</v>
      </c>
      <c r="M52" s="378">
        <f t="shared" si="10"/>
        <v>21492</v>
      </c>
      <c r="N52" s="378">
        <f t="shared" si="10"/>
        <v>21492</v>
      </c>
      <c r="O52" s="378">
        <f t="shared" si="10"/>
        <v>0</v>
      </c>
      <c r="P52" s="378">
        <f t="shared" si="10"/>
        <v>0</v>
      </c>
      <c r="Q52" s="378">
        <f t="shared" si="10"/>
        <v>0</v>
      </c>
      <c r="R52" s="378">
        <f t="shared" si="10"/>
        <v>0</v>
      </c>
      <c r="S52" s="378">
        <f t="shared" si="10"/>
        <v>0</v>
      </c>
      <c r="T52" s="378">
        <f t="shared" si="10"/>
        <v>0</v>
      </c>
      <c r="U52" s="378">
        <f t="shared" si="10"/>
        <v>0</v>
      </c>
      <c r="V52" s="378">
        <f t="shared" si="10"/>
        <v>0</v>
      </c>
      <c r="W52" s="378">
        <f t="shared" si="10"/>
        <v>0</v>
      </c>
      <c r="X52" s="378">
        <f t="shared" si="10"/>
        <v>0</v>
      </c>
      <c r="Y52" s="378">
        <f t="shared" si="10"/>
        <v>0</v>
      </c>
      <c r="Z52" s="378">
        <f t="shared" si="10"/>
        <v>46</v>
      </c>
      <c r="AA52" s="378">
        <f t="shared" si="10"/>
        <v>0</v>
      </c>
      <c r="AB52" s="378">
        <f t="shared" si="10"/>
        <v>0</v>
      </c>
      <c r="AC52" s="378">
        <f t="shared" si="10"/>
        <v>21492</v>
      </c>
      <c r="AD52" s="378">
        <f t="shared" si="10"/>
        <v>21538</v>
      </c>
      <c r="AE52" s="377"/>
    </row>
    <row r="53" spans="1:31" ht="15.75" customHeight="1">
      <c r="A53" s="375"/>
      <c r="B53" s="374"/>
      <c r="C53" s="374"/>
      <c r="D53" s="373" t="s">
        <v>420</v>
      </c>
      <c r="E53" s="372">
        <f aca="true" t="shared" si="11" ref="E53:AD53">E46+E52</f>
        <v>42380</v>
      </c>
      <c r="F53" s="372">
        <f t="shared" si="11"/>
        <v>42730</v>
      </c>
      <c r="G53" s="372">
        <f t="shared" si="11"/>
        <v>5650</v>
      </c>
      <c r="H53" s="372">
        <f t="shared" si="11"/>
        <v>7020</v>
      </c>
      <c r="I53" s="372">
        <f t="shared" si="11"/>
        <v>26523</v>
      </c>
      <c r="J53" s="372">
        <f t="shared" si="11"/>
        <v>26523</v>
      </c>
      <c r="K53" s="372">
        <f t="shared" si="11"/>
        <v>9110</v>
      </c>
      <c r="L53" s="372">
        <f t="shared" si="11"/>
        <v>9122</v>
      </c>
      <c r="M53" s="372">
        <f t="shared" si="11"/>
        <v>24292</v>
      </c>
      <c r="N53" s="372">
        <f t="shared" si="11"/>
        <v>24280</v>
      </c>
      <c r="O53" s="372">
        <f t="shared" si="11"/>
        <v>0</v>
      </c>
      <c r="P53" s="372">
        <f t="shared" si="11"/>
        <v>1145</v>
      </c>
      <c r="Q53" s="372">
        <f t="shared" si="11"/>
        <v>26</v>
      </c>
      <c r="R53" s="372">
        <f t="shared" si="11"/>
        <v>26</v>
      </c>
      <c r="S53" s="372">
        <f t="shared" si="11"/>
        <v>0</v>
      </c>
      <c r="T53" s="372">
        <f t="shared" si="11"/>
        <v>0</v>
      </c>
      <c r="U53" s="372">
        <f t="shared" si="11"/>
        <v>0</v>
      </c>
      <c r="V53" s="372">
        <f t="shared" si="11"/>
        <v>0</v>
      </c>
      <c r="W53" s="372">
        <f t="shared" si="11"/>
        <v>0</v>
      </c>
      <c r="X53" s="372">
        <f t="shared" si="11"/>
        <v>0</v>
      </c>
      <c r="Y53" s="372">
        <f t="shared" si="11"/>
        <v>8000</v>
      </c>
      <c r="Z53" s="372">
        <f t="shared" si="11"/>
        <v>8235</v>
      </c>
      <c r="AA53" s="372">
        <f t="shared" si="11"/>
        <v>0</v>
      </c>
      <c r="AB53" s="372">
        <f t="shared" si="11"/>
        <v>0</v>
      </c>
      <c r="AC53" s="372">
        <f t="shared" si="11"/>
        <v>115981</v>
      </c>
      <c r="AD53" s="372">
        <f t="shared" si="11"/>
        <v>119081</v>
      </c>
      <c r="AE53" s="371"/>
    </row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20">
    <mergeCell ref="A1:A2"/>
    <mergeCell ref="B1:B2"/>
    <mergeCell ref="C1:C2"/>
    <mergeCell ref="D1:D2"/>
    <mergeCell ref="U2:V2"/>
    <mergeCell ref="W2:X2"/>
    <mergeCell ref="U1:X1"/>
    <mergeCell ref="M1:N2"/>
    <mergeCell ref="E2:F2"/>
    <mergeCell ref="E1:H1"/>
    <mergeCell ref="G2:H2"/>
    <mergeCell ref="I1:J2"/>
    <mergeCell ref="K1:L2"/>
    <mergeCell ref="AC1:AD2"/>
    <mergeCell ref="Q1:T1"/>
    <mergeCell ref="O1:P2"/>
    <mergeCell ref="Q2:R2"/>
    <mergeCell ref="S2:T2"/>
    <mergeCell ref="Y1:Z2"/>
    <mergeCell ref="AA1:AB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2" r:id="rId1"/>
  <headerFooter>
    <oddHeader>&amp;C&amp;"Arial CE,Félkövér" 13/2015. (XI.06.) számú költségvetési rendelethez
ZALASZABAR KÖZSÉG  ÖNKORMÁNYZATA ÉS INTÉZMÉNYE 
2015. ÉVI BEVÉTELI ELŐIRÁNYZATAI 
&amp;"Arial CE,Normál" &amp;R&amp;A
&amp;P.oldal
1000.-FT-ban</oddHeader>
  </headerFooter>
  <colBreaks count="1" manualBreakCount="1">
    <brk id="18" max="5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57"/>
  <sheetViews>
    <sheetView view="pageLayout" zoomScale="62" zoomScaleNormal="60" zoomScaleSheetLayoutView="65" zoomScalePageLayoutView="62" workbookViewId="0" topLeftCell="A1">
      <selection activeCell="AO1" sqref="AO1"/>
    </sheetView>
  </sheetViews>
  <sheetFormatPr defaultColWidth="9.00390625" defaultRowHeight="12.75"/>
  <cols>
    <col min="1" max="1" width="12.125" style="0" customWidth="1"/>
    <col min="2" max="2" width="56.25390625" style="0" customWidth="1"/>
    <col min="3" max="3" width="6.875" style="437" customWidth="1"/>
    <col min="4" max="4" width="8.625" style="437" customWidth="1"/>
    <col min="5" max="5" width="11.375" style="0" customWidth="1"/>
    <col min="6" max="6" width="12.00390625" style="0" customWidth="1"/>
    <col min="7" max="7" width="12.125" style="0" customWidth="1"/>
    <col min="8" max="8" width="11.25390625" style="0" customWidth="1"/>
    <col min="9" max="9" width="12.875" style="0" customWidth="1"/>
    <col min="10" max="10" width="12.375" style="0" customWidth="1"/>
    <col min="11" max="11" width="11.375" style="0" customWidth="1"/>
    <col min="12" max="12" width="11.625" style="0" customWidth="1"/>
    <col min="13" max="13" width="11.375" style="0" customWidth="1"/>
    <col min="14" max="14" width="11.625" style="0" customWidth="1"/>
    <col min="15" max="15" width="12.625" style="0" customWidth="1"/>
    <col min="16" max="17" width="12.25390625" style="0" customWidth="1"/>
    <col min="18" max="18" width="11.625" style="0" customWidth="1"/>
    <col min="19" max="19" width="12.625" style="0" customWidth="1"/>
    <col min="20" max="21" width="12.25390625" style="0" customWidth="1"/>
    <col min="22" max="22" width="12.00390625" style="0" customWidth="1"/>
    <col min="23" max="23" width="11.75390625" style="0" customWidth="1"/>
    <col min="24" max="24" width="11.25390625" style="0" customWidth="1"/>
    <col min="25" max="25" width="12.125" style="0" customWidth="1"/>
    <col min="26" max="26" width="11.375" style="0" customWidth="1"/>
    <col min="27" max="27" width="13.125" style="0" customWidth="1"/>
    <col min="28" max="28" width="13.00390625" style="0" customWidth="1"/>
    <col min="29" max="29" width="14.00390625" style="0" customWidth="1"/>
    <col min="30" max="30" width="14.625" style="0" customWidth="1"/>
    <col min="31" max="31" width="13.375" style="0" customWidth="1"/>
    <col min="32" max="32" width="11.75390625" style="0" customWidth="1"/>
    <col min="33" max="33" width="14.25390625" style="0" customWidth="1"/>
    <col min="34" max="36" width="14.125" style="0" customWidth="1"/>
    <col min="37" max="37" width="13.75390625" style="0" customWidth="1"/>
    <col min="38" max="38" width="12.625" style="0" customWidth="1"/>
    <col min="39" max="39" width="15.125" style="0" customWidth="1"/>
    <col min="40" max="40" width="16.125" style="0" customWidth="1"/>
    <col min="41" max="41" width="6.125" style="0" customWidth="1"/>
    <col min="42" max="42" width="6.75390625" style="0" customWidth="1"/>
    <col min="43" max="43" width="45.125" style="0" customWidth="1"/>
    <col min="44" max="44" width="10.75390625" style="0" customWidth="1"/>
    <col min="45" max="45" width="12.875" style="0" customWidth="1"/>
    <col min="46" max="49" width="10.75390625" style="0" customWidth="1"/>
    <col min="50" max="52" width="12.625" style="0" customWidth="1"/>
    <col min="53" max="54" width="6.875" style="0" customWidth="1"/>
    <col min="55" max="55" width="8.625" style="0" customWidth="1"/>
  </cols>
  <sheetData>
    <row r="1" spans="1:55" ht="60" customHeight="1">
      <c r="A1" s="594" t="s">
        <v>583</v>
      </c>
      <c r="B1" s="596" t="s">
        <v>11</v>
      </c>
      <c r="C1" s="525" t="s">
        <v>582</v>
      </c>
      <c r="D1" s="594" t="s">
        <v>581</v>
      </c>
      <c r="E1" s="582" t="s">
        <v>580</v>
      </c>
      <c r="F1" s="583"/>
      <c r="G1" s="582" t="s">
        <v>579</v>
      </c>
      <c r="H1" s="583"/>
      <c r="I1" s="582" t="s">
        <v>578</v>
      </c>
      <c r="J1" s="583"/>
      <c r="K1" s="582" t="s">
        <v>577</v>
      </c>
      <c r="L1" s="583"/>
      <c r="M1" s="582" t="s">
        <v>576</v>
      </c>
      <c r="N1" s="583"/>
      <c r="O1" s="583"/>
      <c r="P1" s="583"/>
      <c r="Q1" s="583"/>
      <c r="R1" s="583"/>
      <c r="S1" s="583"/>
      <c r="T1" s="583"/>
      <c r="U1" s="583"/>
      <c r="V1" s="583"/>
      <c r="W1" s="582" t="s">
        <v>575</v>
      </c>
      <c r="X1" s="583"/>
      <c r="Y1" s="582" t="s">
        <v>574</v>
      </c>
      <c r="Z1" s="583"/>
      <c r="AA1" s="582" t="s">
        <v>573</v>
      </c>
      <c r="AB1" s="583"/>
      <c r="AC1" s="583"/>
      <c r="AD1" s="583"/>
      <c r="AE1" s="583"/>
      <c r="AF1" s="583"/>
      <c r="AG1" s="583"/>
      <c r="AH1" s="583"/>
      <c r="AI1" s="582" t="s">
        <v>572</v>
      </c>
      <c r="AJ1" s="583"/>
      <c r="AK1" s="582" t="s">
        <v>571</v>
      </c>
      <c r="AL1" s="583"/>
      <c r="AM1" s="582" t="s">
        <v>570</v>
      </c>
      <c r="AN1" s="583"/>
      <c r="AO1" s="521"/>
      <c r="AP1" s="521"/>
      <c r="AQ1" s="521"/>
      <c r="AR1" s="588"/>
      <c r="AS1" s="588"/>
      <c r="AT1" s="588"/>
      <c r="AU1" s="588"/>
      <c r="AV1" s="588"/>
      <c r="AW1" s="588"/>
      <c r="AX1" s="588"/>
      <c r="AY1" s="588"/>
      <c r="AZ1" s="588"/>
      <c r="BA1" s="588"/>
      <c r="BB1" s="588"/>
      <c r="BC1" s="588"/>
    </row>
    <row r="2" spans="1:55" ht="49.5" customHeight="1">
      <c r="A2" s="595"/>
      <c r="B2" s="597"/>
      <c r="C2" s="525" t="s">
        <v>569</v>
      </c>
      <c r="D2" s="595"/>
      <c r="E2" s="584"/>
      <c r="F2" s="585"/>
      <c r="G2" s="584"/>
      <c r="H2" s="585"/>
      <c r="I2" s="584"/>
      <c r="J2" s="585"/>
      <c r="K2" s="584"/>
      <c r="L2" s="585"/>
      <c r="M2" s="589" t="s">
        <v>568</v>
      </c>
      <c r="N2" s="590"/>
      <c r="O2" s="586" t="s">
        <v>567</v>
      </c>
      <c r="P2" s="587"/>
      <c r="Q2" s="586" t="s">
        <v>566</v>
      </c>
      <c r="R2" s="587"/>
      <c r="S2" s="586" t="s">
        <v>565</v>
      </c>
      <c r="T2" s="587"/>
      <c r="U2" s="586" t="s">
        <v>564</v>
      </c>
      <c r="V2" s="587"/>
      <c r="W2" s="584"/>
      <c r="X2" s="585"/>
      <c r="Y2" s="584"/>
      <c r="Z2" s="585"/>
      <c r="AA2" s="586" t="s">
        <v>563</v>
      </c>
      <c r="AB2" s="587"/>
      <c r="AC2" s="586" t="s">
        <v>562</v>
      </c>
      <c r="AD2" s="587"/>
      <c r="AE2" s="586" t="s">
        <v>561</v>
      </c>
      <c r="AF2" s="587"/>
      <c r="AG2" s="586" t="s">
        <v>560</v>
      </c>
      <c r="AH2" s="587"/>
      <c r="AI2" s="584"/>
      <c r="AJ2" s="585"/>
      <c r="AK2" s="584"/>
      <c r="AL2" s="585"/>
      <c r="AM2" s="584"/>
      <c r="AN2" s="585"/>
      <c r="AO2" s="521"/>
      <c r="AP2" s="521"/>
      <c r="AQ2" s="521"/>
      <c r="AR2" s="521"/>
      <c r="AS2" s="521"/>
      <c r="AT2" s="521"/>
      <c r="AU2" s="521"/>
      <c r="AV2" s="521"/>
      <c r="AW2" s="521"/>
      <c r="AX2" s="521"/>
      <c r="AY2" s="521"/>
      <c r="AZ2" s="521"/>
      <c r="BA2" s="521"/>
      <c r="BB2" s="521"/>
      <c r="BC2" s="521"/>
    </row>
    <row r="3" spans="1:55" ht="49.5" customHeight="1">
      <c r="A3" s="524"/>
      <c r="B3" s="526"/>
      <c r="C3" s="525"/>
      <c r="D3" s="524"/>
      <c r="E3" s="523" t="s">
        <v>559</v>
      </c>
      <c r="F3" s="522" t="s">
        <v>499</v>
      </c>
      <c r="G3" s="523" t="s">
        <v>559</v>
      </c>
      <c r="H3" s="522" t="s">
        <v>499</v>
      </c>
      <c r="I3" s="523" t="s">
        <v>559</v>
      </c>
      <c r="J3" s="522" t="s">
        <v>499</v>
      </c>
      <c r="K3" s="523" t="s">
        <v>559</v>
      </c>
      <c r="L3" s="522" t="s">
        <v>499</v>
      </c>
      <c r="M3" s="523" t="s">
        <v>559</v>
      </c>
      <c r="N3" s="522" t="s">
        <v>499</v>
      </c>
      <c r="O3" s="523" t="s">
        <v>559</v>
      </c>
      <c r="P3" s="522" t="s">
        <v>499</v>
      </c>
      <c r="Q3" s="523" t="s">
        <v>559</v>
      </c>
      <c r="R3" s="522" t="s">
        <v>499</v>
      </c>
      <c r="S3" s="523" t="s">
        <v>559</v>
      </c>
      <c r="T3" s="522" t="s">
        <v>499</v>
      </c>
      <c r="U3" s="523" t="s">
        <v>559</v>
      </c>
      <c r="V3" s="522" t="s">
        <v>499</v>
      </c>
      <c r="W3" s="523" t="s">
        <v>559</v>
      </c>
      <c r="X3" s="522" t="s">
        <v>499</v>
      </c>
      <c r="Y3" s="523" t="s">
        <v>559</v>
      </c>
      <c r="Z3" s="522" t="s">
        <v>499</v>
      </c>
      <c r="AA3" s="523" t="s">
        <v>559</v>
      </c>
      <c r="AB3" s="522" t="s">
        <v>499</v>
      </c>
      <c r="AC3" s="523" t="s">
        <v>559</v>
      </c>
      <c r="AD3" s="522" t="s">
        <v>499</v>
      </c>
      <c r="AE3" s="523" t="s">
        <v>559</v>
      </c>
      <c r="AF3" s="522" t="s">
        <v>499</v>
      </c>
      <c r="AG3" s="523" t="s">
        <v>559</v>
      </c>
      <c r="AH3" s="522" t="s">
        <v>499</v>
      </c>
      <c r="AI3" s="523" t="s">
        <v>559</v>
      </c>
      <c r="AJ3" s="522" t="s">
        <v>499</v>
      </c>
      <c r="AK3" s="523" t="s">
        <v>559</v>
      </c>
      <c r="AL3" s="522" t="s">
        <v>499</v>
      </c>
      <c r="AM3" s="523" t="s">
        <v>559</v>
      </c>
      <c r="AN3" s="522" t="s">
        <v>499</v>
      </c>
      <c r="AO3" s="521"/>
      <c r="AP3" s="521"/>
      <c r="AQ3" s="521"/>
      <c r="AR3" s="521"/>
      <c r="AS3" s="521"/>
      <c r="AT3" s="521"/>
      <c r="AU3" s="521"/>
      <c r="AV3" s="521"/>
      <c r="AW3" s="521"/>
      <c r="AX3" s="521"/>
      <c r="AY3" s="521"/>
      <c r="AZ3" s="521"/>
      <c r="BA3" s="521"/>
      <c r="BB3" s="521"/>
      <c r="BC3" s="521"/>
    </row>
    <row r="4" spans="1:55" ht="18" customHeight="1">
      <c r="A4" s="475"/>
      <c r="B4" s="520" t="s">
        <v>67</v>
      </c>
      <c r="C4" s="520"/>
      <c r="D4" s="520"/>
      <c r="E4" s="519"/>
      <c r="F4" s="519"/>
      <c r="G4" s="475"/>
      <c r="H4" s="475"/>
      <c r="I4" s="475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518"/>
      <c r="Z4" s="518"/>
      <c r="AA4" s="518"/>
      <c r="AB4" s="518"/>
      <c r="AC4" s="518"/>
      <c r="AD4" s="518"/>
      <c r="AE4" s="518"/>
      <c r="AF4" s="518"/>
      <c r="AG4" s="518"/>
      <c r="AH4" s="518"/>
      <c r="AI4" s="518"/>
      <c r="AJ4" s="518"/>
      <c r="AK4" s="518"/>
      <c r="AL4" s="518"/>
      <c r="AM4" s="517"/>
      <c r="AN4" s="517"/>
      <c r="AO4" s="514"/>
      <c r="AP4" s="514"/>
      <c r="AQ4" s="513"/>
      <c r="AR4" s="497"/>
      <c r="AS4" s="497"/>
      <c r="AT4" s="497"/>
      <c r="AU4" s="497"/>
      <c r="AV4" s="497"/>
      <c r="AW4" s="497"/>
      <c r="AX4" s="497"/>
      <c r="AY4" s="497"/>
      <c r="AZ4" s="497"/>
      <c r="BA4" s="497"/>
      <c r="BB4" s="497"/>
      <c r="BC4" s="497"/>
    </row>
    <row r="5" spans="1:55" ht="18" customHeight="1">
      <c r="A5" s="516" t="s">
        <v>497</v>
      </c>
      <c r="B5" s="498" t="s">
        <v>496</v>
      </c>
      <c r="C5" s="498"/>
      <c r="D5" s="498"/>
      <c r="E5" s="473"/>
      <c r="F5" s="473"/>
      <c r="G5" s="469"/>
      <c r="H5" s="469"/>
      <c r="I5" s="469"/>
      <c r="J5" s="515"/>
      <c r="K5" s="515"/>
      <c r="L5" s="515"/>
      <c r="M5" s="515"/>
      <c r="N5" s="515"/>
      <c r="O5" s="515"/>
      <c r="P5" s="515"/>
      <c r="Q5" s="515"/>
      <c r="R5" s="515"/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515"/>
      <c r="AD5" s="515"/>
      <c r="AE5" s="515"/>
      <c r="AF5" s="515"/>
      <c r="AG5" s="515"/>
      <c r="AH5" s="515"/>
      <c r="AI5" s="515"/>
      <c r="AJ5" s="515"/>
      <c r="AK5" s="515"/>
      <c r="AL5" s="515"/>
      <c r="AM5" s="498"/>
      <c r="AN5" s="466"/>
      <c r="AO5" s="514"/>
      <c r="AP5" s="514"/>
      <c r="AQ5" s="513"/>
      <c r="AR5" s="497"/>
      <c r="AS5" s="497"/>
      <c r="AT5" s="497"/>
      <c r="AU5" s="497"/>
      <c r="AV5" s="497"/>
      <c r="AW5" s="497"/>
      <c r="AX5" s="497"/>
      <c r="AY5" s="497"/>
      <c r="AZ5" s="497"/>
      <c r="BA5" s="497"/>
      <c r="BB5" s="497"/>
      <c r="BC5" s="497"/>
    </row>
    <row r="6" spans="1:55" ht="19.5" customHeight="1">
      <c r="A6" s="495" t="s">
        <v>495</v>
      </c>
      <c r="B6" s="470" t="s">
        <v>494</v>
      </c>
      <c r="C6" s="470" t="s">
        <v>185</v>
      </c>
      <c r="D6" s="470"/>
      <c r="E6" s="473">
        <v>1858</v>
      </c>
      <c r="F6" s="473">
        <v>1858</v>
      </c>
      <c r="G6" s="473">
        <v>436</v>
      </c>
      <c r="H6" s="473">
        <v>436</v>
      </c>
      <c r="I6" s="473">
        <v>3865</v>
      </c>
      <c r="J6" s="473">
        <v>3865</v>
      </c>
      <c r="K6" s="473"/>
      <c r="L6" s="473"/>
      <c r="M6" s="473"/>
      <c r="N6" s="473"/>
      <c r="O6" s="473">
        <v>1488</v>
      </c>
      <c r="P6" s="473">
        <v>1488</v>
      </c>
      <c r="Q6" s="473"/>
      <c r="R6" s="473"/>
      <c r="S6" s="473">
        <v>1180</v>
      </c>
      <c r="T6" s="473">
        <v>1180</v>
      </c>
      <c r="U6" s="473">
        <v>1573</v>
      </c>
      <c r="V6" s="473">
        <v>828</v>
      </c>
      <c r="W6" s="473"/>
      <c r="X6" s="473"/>
      <c r="Y6" s="473"/>
      <c r="Z6" s="473"/>
      <c r="AA6" s="473"/>
      <c r="AB6" s="473"/>
      <c r="AC6" s="473"/>
      <c r="AD6" s="473"/>
      <c r="AE6" s="473"/>
      <c r="AF6" s="473"/>
      <c r="AG6" s="473"/>
      <c r="AH6" s="473"/>
      <c r="AI6" s="473"/>
      <c r="AJ6" s="473">
        <v>1384</v>
      </c>
      <c r="AK6" s="473"/>
      <c r="AL6" s="473"/>
      <c r="AM6" s="466">
        <f>E6+G6+I6+K6+M6+O6+Q6+S6+U6+W6+Y6+AA6+AC6+AE6+AG6+AK6+AL10</f>
        <v>10400</v>
      </c>
      <c r="AN6" s="466">
        <f aca="true" t="shared" si="0" ref="AN6:AN11">AJ6+AH6+AF6+AD6+AB6+Z6+X6+V6+T6+R6+P6+N6+N6+L6+J6+H6+F6</f>
        <v>11039</v>
      </c>
      <c r="AO6" s="465"/>
      <c r="AP6" s="465"/>
      <c r="AQ6" s="502"/>
      <c r="AR6" s="497"/>
      <c r="AS6" s="497"/>
      <c r="AT6" s="497"/>
      <c r="AU6" s="484"/>
      <c r="AV6" s="484"/>
      <c r="AW6" s="484"/>
      <c r="AX6" s="484"/>
      <c r="AY6" s="484"/>
      <c r="AZ6" s="484"/>
      <c r="BA6" s="484"/>
      <c r="BB6" s="484"/>
      <c r="BC6" s="484"/>
    </row>
    <row r="7" spans="1:55" ht="19.5" customHeight="1">
      <c r="A7" s="495" t="s">
        <v>495</v>
      </c>
      <c r="B7" s="387" t="s">
        <v>558</v>
      </c>
      <c r="C7" s="470" t="s">
        <v>185</v>
      </c>
      <c r="D7" s="470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73"/>
      <c r="X7" s="473"/>
      <c r="Y7" s="473"/>
      <c r="Z7" s="473"/>
      <c r="AA7" s="473"/>
      <c r="AB7" s="473"/>
      <c r="AC7" s="473"/>
      <c r="AD7" s="473"/>
      <c r="AE7" s="473"/>
      <c r="AF7" s="473"/>
      <c r="AG7" s="473"/>
      <c r="AH7" s="473"/>
      <c r="AI7" s="473"/>
      <c r="AJ7" s="473"/>
      <c r="AK7" s="473"/>
      <c r="AL7" s="473"/>
      <c r="AM7" s="466">
        <f>E7+G7+I7+K7+M7+O7+Q7+S7+U7+W7+Y7+AA7+AC7+AE7+AG7+AK7</f>
        <v>0</v>
      </c>
      <c r="AN7" s="466">
        <f t="shared" si="0"/>
        <v>0</v>
      </c>
      <c r="AO7" s="465"/>
      <c r="AP7" s="465"/>
      <c r="AQ7" s="502"/>
      <c r="AR7" s="497"/>
      <c r="AS7" s="497"/>
      <c r="AT7" s="497"/>
      <c r="AU7" s="484"/>
      <c r="AV7" s="484"/>
      <c r="AW7" s="484"/>
      <c r="AX7" s="484"/>
      <c r="AY7" s="484"/>
      <c r="AZ7" s="484"/>
      <c r="BA7" s="484"/>
      <c r="BB7" s="484"/>
      <c r="BC7" s="484"/>
    </row>
    <row r="8" spans="1:55" ht="19.5" customHeight="1">
      <c r="A8" s="495" t="s">
        <v>557</v>
      </c>
      <c r="B8" s="469" t="s">
        <v>556</v>
      </c>
      <c r="C8" s="469" t="s">
        <v>185</v>
      </c>
      <c r="D8" s="469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3"/>
      <c r="AF8" s="473"/>
      <c r="AG8" s="473"/>
      <c r="AH8" s="473"/>
      <c r="AI8" s="473"/>
      <c r="AJ8" s="473"/>
      <c r="AK8" s="473"/>
      <c r="AL8" s="473"/>
      <c r="AM8" s="466">
        <f>E8+G8+I8+K8+M8+O8+Q8+S8+U8+W8+Y8+AA8+AC8+AE8+AG8+AK8</f>
        <v>0</v>
      </c>
      <c r="AN8" s="466">
        <f t="shared" si="0"/>
        <v>0</v>
      </c>
      <c r="AO8" s="492"/>
      <c r="AP8" s="492"/>
      <c r="AQ8" s="465"/>
      <c r="AR8" s="497"/>
      <c r="AS8" s="497"/>
      <c r="AT8" s="463"/>
      <c r="AU8" s="484"/>
      <c r="AV8" s="484"/>
      <c r="AW8" s="463"/>
      <c r="AX8" s="484"/>
      <c r="AY8" s="485"/>
      <c r="AZ8" s="463"/>
      <c r="BA8" s="484"/>
      <c r="BB8" s="484"/>
      <c r="BC8" s="463"/>
    </row>
    <row r="9" spans="1:55" ht="19.5" customHeight="1">
      <c r="A9" s="511" t="s">
        <v>493</v>
      </c>
      <c r="B9" s="512" t="s">
        <v>555</v>
      </c>
      <c r="C9" s="469" t="s">
        <v>185</v>
      </c>
      <c r="D9" s="469"/>
      <c r="E9" s="473"/>
      <c r="F9" s="473"/>
      <c r="G9" s="473"/>
      <c r="H9" s="473"/>
      <c r="I9" s="473">
        <v>646</v>
      </c>
      <c r="J9" s="473">
        <v>646</v>
      </c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473"/>
      <c r="Y9" s="473"/>
      <c r="Z9" s="473"/>
      <c r="AA9" s="473"/>
      <c r="AB9" s="473"/>
      <c r="AC9" s="473"/>
      <c r="AD9" s="473"/>
      <c r="AE9" s="473"/>
      <c r="AF9" s="473"/>
      <c r="AG9" s="473"/>
      <c r="AH9" s="473"/>
      <c r="AI9" s="473"/>
      <c r="AJ9" s="473"/>
      <c r="AK9" s="473"/>
      <c r="AL9" s="473"/>
      <c r="AM9" s="466">
        <f>E9+G9+I9+K9+M9+O9+Q9+S9+U9+W9+Y9+AA9+AC9+AE9+AG9+AK9</f>
        <v>646</v>
      </c>
      <c r="AN9" s="466">
        <f t="shared" si="0"/>
        <v>646</v>
      </c>
      <c r="AO9" s="465"/>
      <c r="AP9" s="465"/>
      <c r="AQ9" s="464"/>
      <c r="AR9" s="501"/>
      <c r="AS9" s="501"/>
      <c r="AT9" s="463"/>
      <c r="AU9" s="501"/>
      <c r="AV9" s="501"/>
      <c r="AW9" s="463"/>
      <c r="AX9" s="461"/>
      <c r="AY9" s="461"/>
      <c r="AZ9" s="459"/>
      <c r="BA9" s="500"/>
      <c r="BB9" s="500"/>
      <c r="BC9" s="463"/>
    </row>
    <row r="10" spans="1:55" ht="19.5" customHeight="1">
      <c r="A10" s="511" t="s">
        <v>491</v>
      </c>
      <c r="B10" s="510" t="s">
        <v>554</v>
      </c>
      <c r="C10" s="470" t="s">
        <v>185</v>
      </c>
      <c r="D10" s="470"/>
      <c r="E10" s="473"/>
      <c r="F10" s="473"/>
      <c r="G10" s="473"/>
      <c r="H10" s="473"/>
      <c r="I10" s="473">
        <v>102</v>
      </c>
      <c r="J10" s="473">
        <v>102</v>
      </c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3"/>
      <c r="W10" s="473"/>
      <c r="X10" s="473"/>
      <c r="Y10" s="473"/>
      <c r="Z10" s="473"/>
      <c r="AA10" s="473"/>
      <c r="AB10" s="473"/>
      <c r="AC10" s="473"/>
      <c r="AD10" s="473"/>
      <c r="AE10" s="473"/>
      <c r="AF10" s="473"/>
      <c r="AG10" s="473"/>
      <c r="AH10" s="473"/>
      <c r="AI10" s="473"/>
      <c r="AJ10" s="473"/>
      <c r="AK10" s="473"/>
      <c r="AL10" s="473"/>
      <c r="AM10" s="466">
        <f>E10+G10+I10+K10+M10+O10+Q10+S10+U10+W10+Y10+AA10+AC10+AE10+AG10+AK10</f>
        <v>102</v>
      </c>
      <c r="AN10" s="466">
        <f t="shared" si="0"/>
        <v>102</v>
      </c>
      <c r="AO10" s="465"/>
      <c r="AP10" s="465"/>
      <c r="AQ10" s="464"/>
      <c r="AR10" s="501"/>
      <c r="AS10" s="501"/>
      <c r="AT10" s="463"/>
      <c r="AU10" s="501"/>
      <c r="AV10" s="501"/>
      <c r="AW10" s="463"/>
      <c r="AX10" s="461"/>
      <c r="AY10" s="461"/>
      <c r="AZ10" s="459"/>
      <c r="BA10" s="500"/>
      <c r="BB10" s="500"/>
      <c r="BC10" s="463"/>
    </row>
    <row r="11" spans="1:55" s="119" customFormat="1" ht="19.5" customHeight="1">
      <c r="A11" s="507" t="s">
        <v>483</v>
      </c>
      <c r="B11" s="472" t="s">
        <v>482</v>
      </c>
      <c r="C11" s="472" t="s">
        <v>185</v>
      </c>
      <c r="D11" s="472"/>
      <c r="E11" s="505"/>
      <c r="F11" s="505"/>
      <c r="G11" s="505"/>
      <c r="H11" s="505"/>
      <c r="I11" s="505"/>
      <c r="J11" s="505"/>
      <c r="K11" s="505"/>
      <c r="L11" s="505"/>
      <c r="M11" s="505"/>
      <c r="N11" s="505"/>
      <c r="O11" s="505"/>
      <c r="P11" s="505"/>
      <c r="Q11" s="505"/>
      <c r="R11" s="505"/>
      <c r="S11" s="505"/>
      <c r="T11" s="505"/>
      <c r="U11" s="505"/>
      <c r="V11" s="505"/>
      <c r="W11" s="505"/>
      <c r="X11" s="505"/>
      <c r="Y11" s="505"/>
      <c r="Z11" s="505"/>
      <c r="AA11" s="505"/>
      <c r="AB11" s="505"/>
      <c r="AC11" s="505"/>
      <c r="AD11" s="505"/>
      <c r="AE11" s="505"/>
      <c r="AF11" s="505"/>
      <c r="AG11" s="505"/>
      <c r="AH11" s="505"/>
      <c r="AI11" s="505"/>
      <c r="AJ11" s="505"/>
      <c r="AK11" s="505"/>
      <c r="AL11" s="505"/>
      <c r="AM11" s="466">
        <f>E11+G11+I11+K11+M11+O11+Q11+S11+U11+W11+Y11+AA11+AC11+AE11+AG11+AK11</f>
        <v>0</v>
      </c>
      <c r="AN11" s="466">
        <f t="shared" si="0"/>
        <v>0</v>
      </c>
      <c r="AO11" s="509"/>
      <c r="AP11" s="454"/>
      <c r="AQ11" s="478"/>
      <c r="AR11" s="477"/>
      <c r="AS11" s="477"/>
      <c r="AT11" s="477"/>
      <c r="AU11" s="476"/>
      <c r="AV11" s="476"/>
      <c r="AW11" s="476"/>
      <c r="AX11" s="476"/>
      <c r="AY11" s="476"/>
      <c r="AZ11" s="476"/>
      <c r="BA11" s="476"/>
      <c r="BB11" s="476"/>
      <c r="BC11" s="476"/>
    </row>
    <row r="12" spans="1:55" ht="19.5" customHeight="1">
      <c r="A12" s="483"/>
      <c r="B12" s="482" t="s">
        <v>481</v>
      </c>
      <c r="C12" s="482"/>
      <c r="D12" s="480">
        <f aca="true" t="shared" si="1" ref="D12:AN12">SUM(D6:D11)</f>
        <v>0</v>
      </c>
      <c r="E12" s="480">
        <f t="shared" si="1"/>
        <v>1858</v>
      </c>
      <c r="F12" s="480">
        <f t="shared" si="1"/>
        <v>1858</v>
      </c>
      <c r="G12" s="480">
        <f t="shared" si="1"/>
        <v>436</v>
      </c>
      <c r="H12" s="480">
        <f t="shared" si="1"/>
        <v>436</v>
      </c>
      <c r="I12" s="480">
        <f t="shared" si="1"/>
        <v>4613</v>
      </c>
      <c r="J12" s="480">
        <f t="shared" si="1"/>
        <v>4613</v>
      </c>
      <c r="K12" s="480">
        <f t="shared" si="1"/>
        <v>0</v>
      </c>
      <c r="L12" s="480">
        <f t="shared" si="1"/>
        <v>0</v>
      </c>
      <c r="M12" s="480">
        <f t="shared" si="1"/>
        <v>0</v>
      </c>
      <c r="N12" s="480">
        <f t="shared" si="1"/>
        <v>0</v>
      </c>
      <c r="O12" s="480">
        <f t="shared" si="1"/>
        <v>1488</v>
      </c>
      <c r="P12" s="480">
        <f t="shared" si="1"/>
        <v>1488</v>
      </c>
      <c r="Q12" s="480">
        <f t="shared" si="1"/>
        <v>0</v>
      </c>
      <c r="R12" s="480">
        <f t="shared" si="1"/>
        <v>0</v>
      </c>
      <c r="S12" s="480">
        <f t="shared" si="1"/>
        <v>1180</v>
      </c>
      <c r="T12" s="480">
        <f t="shared" si="1"/>
        <v>1180</v>
      </c>
      <c r="U12" s="480">
        <f t="shared" si="1"/>
        <v>1573</v>
      </c>
      <c r="V12" s="480">
        <f t="shared" si="1"/>
        <v>828</v>
      </c>
      <c r="W12" s="480">
        <f t="shared" si="1"/>
        <v>0</v>
      </c>
      <c r="X12" s="480">
        <f t="shared" si="1"/>
        <v>0</v>
      </c>
      <c r="Y12" s="480">
        <f t="shared" si="1"/>
        <v>0</v>
      </c>
      <c r="Z12" s="480">
        <f t="shared" si="1"/>
        <v>0</v>
      </c>
      <c r="AA12" s="480">
        <f t="shared" si="1"/>
        <v>0</v>
      </c>
      <c r="AB12" s="480">
        <f t="shared" si="1"/>
        <v>0</v>
      </c>
      <c r="AC12" s="480">
        <f t="shared" si="1"/>
        <v>0</v>
      </c>
      <c r="AD12" s="480">
        <f t="shared" si="1"/>
        <v>0</v>
      </c>
      <c r="AE12" s="480">
        <f t="shared" si="1"/>
        <v>0</v>
      </c>
      <c r="AF12" s="480">
        <f t="shared" si="1"/>
        <v>0</v>
      </c>
      <c r="AG12" s="480">
        <f t="shared" si="1"/>
        <v>0</v>
      </c>
      <c r="AH12" s="480">
        <f t="shared" si="1"/>
        <v>0</v>
      </c>
      <c r="AI12" s="480">
        <f t="shared" si="1"/>
        <v>0</v>
      </c>
      <c r="AJ12" s="480">
        <f t="shared" si="1"/>
        <v>1384</v>
      </c>
      <c r="AK12" s="480">
        <f t="shared" si="1"/>
        <v>0</v>
      </c>
      <c r="AL12" s="480">
        <f t="shared" si="1"/>
        <v>0</v>
      </c>
      <c r="AM12" s="480">
        <f t="shared" si="1"/>
        <v>11148</v>
      </c>
      <c r="AN12" s="480">
        <f t="shared" si="1"/>
        <v>11787</v>
      </c>
      <c r="AO12" s="465"/>
      <c r="AP12" s="465"/>
      <c r="AQ12" s="464"/>
      <c r="AR12" s="501"/>
      <c r="AS12" s="501"/>
      <c r="AT12" s="463"/>
      <c r="AU12" s="501"/>
      <c r="AV12" s="501"/>
      <c r="AW12" s="463"/>
      <c r="AX12" s="461"/>
      <c r="AY12" s="461"/>
      <c r="AZ12" s="459"/>
      <c r="BA12" s="500"/>
      <c r="BB12" s="500"/>
      <c r="BC12" s="463"/>
    </row>
    <row r="13" spans="1:55" ht="19.5" customHeight="1">
      <c r="A13" s="498" t="s">
        <v>480</v>
      </c>
      <c r="B13" s="498" t="s">
        <v>479</v>
      </c>
      <c r="C13" s="498"/>
      <c r="D13" s="498"/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473"/>
      <c r="Q13" s="473"/>
      <c r="R13" s="473"/>
      <c r="S13" s="473"/>
      <c r="T13" s="473"/>
      <c r="U13" s="473"/>
      <c r="V13" s="473"/>
      <c r="W13" s="473"/>
      <c r="X13" s="473"/>
      <c r="Y13" s="473"/>
      <c r="Z13" s="473"/>
      <c r="AA13" s="473"/>
      <c r="AB13" s="473"/>
      <c r="AC13" s="473"/>
      <c r="AD13" s="473"/>
      <c r="AE13" s="473"/>
      <c r="AF13" s="473"/>
      <c r="AG13" s="473"/>
      <c r="AH13" s="473"/>
      <c r="AI13" s="473"/>
      <c r="AJ13" s="473"/>
      <c r="AK13" s="473"/>
      <c r="AL13" s="473"/>
      <c r="AM13" s="466">
        <f>E13+G13+I13+K13+M13+O13+Q13+S13+U13+W13+Y13+AA13+AC13+AE13+AG13+AK13</f>
        <v>0</v>
      </c>
      <c r="AN13" s="466">
        <f>AJ13+AH13+AF13+AD13+AB13+Z13+X13+V13+T13+R13+P13+N13+N13+L13+J13+H13+F13</f>
        <v>0</v>
      </c>
      <c r="AO13" s="492"/>
      <c r="AP13" s="492"/>
      <c r="AQ13" s="465"/>
      <c r="AR13" s="497"/>
      <c r="AS13" s="497"/>
      <c r="AT13" s="463"/>
      <c r="AU13" s="484"/>
      <c r="AV13" s="484"/>
      <c r="AW13" s="463"/>
      <c r="AX13" s="484"/>
      <c r="AY13" s="485"/>
      <c r="AZ13" s="463"/>
      <c r="BA13" s="484"/>
      <c r="BB13" s="484"/>
      <c r="BC13" s="463"/>
    </row>
    <row r="14" spans="1:79" ht="19.5" customHeight="1">
      <c r="A14" s="507" t="s">
        <v>478</v>
      </c>
      <c r="B14" s="506" t="s">
        <v>477</v>
      </c>
      <c r="C14" s="469" t="s">
        <v>185</v>
      </c>
      <c r="D14" s="469"/>
      <c r="E14" s="473">
        <v>2216</v>
      </c>
      <c r="F14" s="473">
        <v>3296</v>
      </c>
      <c r="G14" s="473">
        <v>299</v>
      </c>
      <c r="H14" s="473">
        <v>590</v>
      </c>
      <c r="I14" s="473"/>
      <c r="J14" s="473"/>
      <c r="K14" s="473"/>
      <c r="L14" s="473"/>
      <c r="M14" s="473"/>
      <c r="N14" s="473"/>
      <c r="O14" s="473"/>
      <c r="P14" s="473"/>
      <c r="Q14" s="473"/>
      <c r="R14" s="473"/>
      <c r="S14" s="473"/>
      <c r="T14" s="473"/>
      <c r="U14" s="473"/>
      <c r="V14" s="473"/>
      <c r="W14" s="473"/>
      <c r="X14" s="473"/>
      <c r="Y14" s="473"/>
      <c r="Z14" s="473"/>
      <c r="AA14" s="473"/>
      <c r="AB14" s="473"/>
      <c r="AC14" s="473"/>
      <c r="AD14" s="473"/>
      <c r="AE14" s="473"/>
      <c r="AF14" s="473"/>
      <c r="AG14" s="473"/>
      <c r="AH14" s="473"/>
      <c r="AI14" s="473"/>
      <c r="AJ14" s="473"/>
      <c r="AK14" s="473"/>
      <c r="AL14" s="473"/>
      <c r="AM14" s="466">
        <f>E14+G14+I14+K14+M14+O14+Q14+S14+U14+W14+Y14+AA14+AC14+AE14+AG14+AK14</f>
        <v>2515</v>
      </c>
      <c r="AN14" s="466">
        <f>AJ14+AH14+AF14+AD14+AB14+Z14+X14+V14+T14+R14+P14+N14+N14+L14+J14+H14+F14</f>
        <v>3886</v>
      </c>
      <c r="AO14" s="492"/>
      <c r="AP14" s="492"/>
      <c r="AQ14" s="465"/>
      <c r="AR14" s="497"/>
      <c r="AS14" s="497"/>
      <c r="AT14" s="463"/>
      <c r="AU14" s="484"/>
      <c r="AV14" s="484"/>
      <c r="AW14" s="463"/>
      <c r="AX14" s="484"/>
      <c r="AY14" s="461"/>
      <c r="AZ14" s="463"/>
      <c r="BA14" s="484"/>
      <c r="BB14" s="484"/>
      <c r="BC14" s="463"/>
      <c r="BD14" s="321"/>
      <c r="BE14" s="321"/>
      <c r="BF14" s="321"/>
      <c r="BG14" s="321"/>
      <c r="BH14" s="321"/>
      <c r="BI14" s="321"/>
      <c r="BJ14" s="321"/>
      <c r="BK14" s="321"/>
      <c r="BL14" s="321"/>
      <c r="BM14" s="321"/>
      <c r="BN14" s="321"/>
      <c r="BO14" s="321"/>
      <c r="BP14" s="321"/>
      <c r="BQ14" s="321"/>
      <c r="BR14" s="321"/>
      <c r="BS14" s="321"/>
      <c r="BT14" s="321"/>
      <c r="BU14" s="321"/>
      <c r="BV14" s="321"/>
      <c r="BW14" s="321"/>
      <c r="BX14" s="321"/>
      <c r="BY14" s="321"/>
      <c r="BZ14" s="321"/>
      <c r="CA14" s="321"/>
    </row>
    <row r="15" spans="1:55" s="119" customFormat="1" ht="19.5" customHeight="1">
      <c r="A15" s="507" t="s">
        <v>476</v>
      </c>
      <c r="B15" s="506" t="s">
        <v>475</v>
      </c>
      <c r="C15" s="506" t="s">
        <v>185</v>
      </c>
      <c r="D15" s="506"/>
      <c r="E15" s="505"/>
      <c r="F15" s="505"/>
      <c r="G15" s="505"/>
      <c r="H15" s="505"/>
      <c r="I15" s="505"/>
      <c r="J15" s="505"/>
      <c r="K15" s="505"/>
      <c r="L15" s="505"/>
      <c r="M15" s="505"/>
      <c r="N15" s="505"/>
      <c r="O15" s="505"/>
      <c r="P15" s="505"/>
      <c r="Q15" s="505"/>
      <c r="R15" s="505"/>
      <c r="S15" s="505"/>
      <c r="T15" s="505"/>
      <c r="U15" s="505"/>
      <c r="V15" s="505"/>
      <c r="W15" s="505"/>
      <c r="X15" s="505"/>
      <c r="Y15" s="505"/>
      <c r="Z15" s="505"/>
      <c r="AA15" s="505"/>
      <c r="AB15" s="505"/>
      <c r="AC15" s="505"/>
      <c r="AD15" s="505"/>
      <c r="AE15" s="505"/>
      <c r="AF15" s="505"/>
      <c r="AG15" s="505"/>
      <c r="AH15" s="505"/>
      <c r="AI15" s="505"/>
      <c r="AJ15" s="505"/>
      <c r="AK15" s="505"/>
      <c r="AL15" s="505"/>
      <c r="AM15" s="466">
        <f>E15+G15+I15+K15+M15+O15+Q15+S15+U15+W15+Y15+AA15+AC15+AE15+AG15+AK15</f>
        <v>0</v>
      </c>
      <c r="AN15" s="466">
        <f>AJ15+AH15+AF15+AD15+AB15+Z15+X15+V15+T15+R15+P15+N15+N15+L15+J15+H15+F15</f>
        <v>0</v>
      </c>
      <c r="AO15" s="504"/>
      <c r="AP15" s="504"/>
      <c r="AQ15" s="454"/>
      <c r="AR15" s="477"/>
      <c r="AS15" s="477"/>
      <c r="AT15" s="452"/>
      <c r="AU15" s="476"/>
      <c r="AV15" s="476"/>
      <c r="AW15" s="452"/>
      <c r="AX15" s="476"/>
      <c r="AY15" s="450"/>
      <c r="AZ15" s="452"/>
      <c r="BA15" s="476"/>
      <c r="BB15" s="476"/>
      <c r="BC15" s="452"/>
    </row>
    <row r="16" spans="1:55" ht="19.5" customHeight="1">
      <c r="A16" s="495" t="s">
        <v>474</v>
      </c>
      <c r="B16" s="397" t="s">
        <v>553</v>
      </c>
      <c r="C16" s="469" t="s">
        <v>185</v>
      </c>
      <c r="D16" s="469"/>
      <c r="E16" s="473"/>
      <c r="F16" s="473"/>
      <c r="G16" s="473"/>
      <c r="H16" s="473"/>
      <c r="I16" s="473">
        <v>110</v>
      </c>
      <c r="J16" s="473">
        <v>3784</v>
      </c>
      <c r="K16" s="473"/>
      <c r="L16" s="473"/>
      <c r="M16" s="473"/>
      <c r="N16" s="473"/>
      <c r="O16" s="473"/>
      <c r="P16" s="473" t="s">
        <v>552</v>
      </c>
      <c r="Q16" s="473"/>
      <c r="R16" s="473"/>
      <c r="S16" s="473"/>
      <c r="T16" s="473"/>
      <c r="U16" s="473"/>
      <c r="V16" s="473"/>
      <c r="W16" s="473">
        <v>18446</v>
      </c>
      <c r="X16" s="473">
        <v>15466</v>
      </c>
      <c r="Y16" s="473"/>
      <c r="Z16" s="473"/>
      <c r="AA16" s="473"/>
      <c r="AB16" s="473"/>
      <c r="AC16" s="473"/>
      <c r="AD16" s="473"/>
      <c r="AE16" s="473"/>
      <c r="AF16" s="473"/>
      <c r="AG16" s="473"/>
      <c r="AH16" s="473"/>
      <c r="AI16" s="473"/>
      <c r="AJ16" s="473"/>
      <c r="AK16" s="473"/>
      <c r="AL16" s="473"/>
      <c r="AM16" s="466">
        <f>E16+G16+I16+K16+M16+O16+Q16+S16+U16+W16+Y16+AA16+AC16+AE16+AG16+AK16</f>
        <v>18556</v>
      </c>
      <c r="AN16" s="466">
        <f>X16+J16</f>
        <v>19250</v>
      </c>
      <c r="AO16" s="492"/>
      <c r="AP16" s="492"/>
      <c r="AQ16" s="465"/>
      <c r="AR16" s="497"/>
      <c r="AS16" s="497"/>
      <c r="AT16" s="463"/>
      <c r="AU16" s="484"/>
      <c r="AV16" s="484"/>
      <c r="AW16" s="463"/>
      <c r="AX16" s="484"/>
      <c r="AY16" s="485"/>
      <c r="AZ16" s="463"/>
      <c r="BA16" s="484"/>
      <c r="BB16" s="484"/>
      <c r="BC16" s="463"/>
    </row>
    <row r="17" spans="1:55" ht="19.5" customHeight="1">
      <c r="A17" s="495" t="s">
        <v>551</v>
      </c>
      <c r="B17" s="469" t="s">
        <v>550</v>
      </c>
      <c r="C17" s="469" t="s">
        <v>185</v>
      </c>
      <c r="D17" s="469"/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473"/>
      <c r="P17" s="473"/>
      <c r="Q17" s="473"/>
      <c r="R17" s="473"/>
      <c r="S17" s="473"/>
      <c r="T17" s="473"/>
      <c r="U17" s="473"/>
      <c r="V17" s="473"/>
      <c r="W17" s="473"/>
      <c r="X17" s="473"/>
      <c r="Y17" s="473"/>
      <c r="Z17" s="473"/>
      <c r="AA17" s="473"/>
      <c r="AB17" s="473"/>
      <c r="AC17" s="473"/>
      <c r="AD17" s="473"/>
      <c r="AE17" s="473"/>
      <c r="AF17" s="473"/>
      <c r="AG17" s="473"/>
      <c r="AH17" s="473"/>
      <c r="AI17" s="473"/>
      <c r="AJ17" s="473"/>
      <c r="AK17" s="473"/>
      <c r="AL17" s="473"/>
      <c r="AM17" s="466">
        <f>E17+G17+I17+K17+M17+O17+Q17+S17+U17+W17+Y17+AA17+AC17+AE17+AG17+AK17</f>
        <v>0</v>
      </c>
      <c r="AN17" s="466">
        <f>AJ17+AH17+AF17+AD17+AB17+Z17+X17+V17+T17+R17+P17+N17+N17+L17+J17+H17+F17</f>
        <v>0</v>
      </c>
      <c r="AO17" s="492"/>
      <c r="AP17" s="492"/>
      <c r="AQ17" s="502"/>
      <c r="AR17" s="497"/>
      <c r="AS17" s="497"/>
      <c r="AT17" s="463"/>
      <c r="AU17" s="497"/>
      <c r="AV17" s="497"/>
      <c r="AW17" s="463"/>
      <c r="AX17" s="484"/>
      <c r="AY17" s="484"/>
      <c r="AZ17" s="463"/>
      <c r="BA17" s="497"/>
      <c r="BB17" s="497"/>
      <c r="BC17" s="463"/>
    </row>
    <row r="18" spans="1:55" ht="19.5" customHeight="1">
      <c r="A18" s="483"/>
      <c r="B18" s="482" t="s">
        <v>472</v>
      </c>
      <c r="C18" s="482"/>
      <c r="D18" s="480">
        <f aca="true" t="shared" si="2" ref="D18:AN18">SUM(D14:D17)</f>
        <v>0</v>
      </c>
      <c r="E18" s="480">
        <f t="shared" si="2"/>
        <v>2216</v>
      </c>
      <c r="F18" s="480">
        <f t="shared" si="2"/>
        <v>3296</v>
      </c>
      <c r="G18" s="480">
        <f t="shared" si="2"/>
        <v>299</v>
      </c>
      <c r="H18" s="480">
        <f t="shared" si="2"/>
        <v>590</v>
      </c>
      <c r="I18" s="480">
        <f t="shared" si="2"/>
        <v>110</v>
      </c>
      <c r="J18" s="480">
        <f t="shared" si="2"/>
        <v>3784</v>
      </c>
      <c r="K18" s="480">
        <f t="shared" si="2"/>
        <v>0</v>
      </c>
      <c r="L18" s="480">
        <f t="shared" si="2"/>
        <v>0</v>
      </c>
      <c r="M18" s="480">
        <f t="shared" si="2"/>
        <v>0</v>
      </c>
      <c r="N18" s="480">
        <f t="shared" si="2"/>
        <v>0</v>
      </c>
      <c r="O18" s="480">
        <f t="shared" si="2"/>
        <v>0</v>
      </c>
      <c r="P18" s="480">
        <f t="shared" si="2"/>
        <v>0</v>
      </c>
      <c r="Q18" s="480">
        <f t="shared" si="2"/>
        <v>0</v>
      </c>
      <c r="R18" s="480">
        <f t="shared" si="2"/>
        <v>0</v>
      </c>
      <c r="S18" s="480">
        <f t="shared" si="2"/>
        <v>0</v>
      </c>
      <c r="T18" s="480">
        <f t="shared" si="2"/>
        <v>0</v>
      </c>
      <c r="U18" s="480">
        <f t="shared" si="2"/>
        <v>0</v>
      </c>
      <c r="V18" s="480">
        <f t="shared" si="2"/>
        <v>0</v>
      </c>
      <c r="W18" s="480">
        <f t="shared" si="2"/>
        <v>18446</v>
      </c>
      <c r="X18" s="480">
        <f t="shared" si="2"/>
        <v>15466</v>
      </c>
      <c r="Y18" s="480">
        <f t="shared" si="2"/>
        <v>0</v>
      </c>
      <c r="Z18" s="480">
        <f t="shared" si="2"/>
        <v>0</v>
      </c>
      <c r="AA18" s="480">
        <f t="shared" si="2"/>
        <v>0</v>
      </c>
      <c r="AB18" s="480">
        <f t="shared" si="2"/>
        <v>0</v>
      </c>
      <c r="AC18" s="480">
        <f t="shared" si="2"/>
        <v>0</v>
      </c>
      <c r="AD18" s="480">
        <f t="shared" si="2"/>
        <v>0</v>
      </c>
      <c r="AE18" s="480">
        <f t="shared" si="2"/>
        <v>0</v>
      </c>
      <c r="AF18" s="480">
        <f t="shared" si="2"/>
        <v>0</v>
      </c>
      <c r="AG18" s="480">
        <f t="shared" si="2"/>
        <v>0</v>
      </c>
      <c r="AH18" s="480">
        <f t="shared" si="2"/>
        <v>0</v>
      </c>
      <c r="AI18" s="480">
        <f t="shared" si="2"/>
        <v>0</v>
      </c>
      <c r="AJ18" s="480">
        <f t="shared" si="2"/>
        <v>0</v>
      </c>
      <c r="AK18" s="480">
        <f t="shared" si="2"/>
        <v>0</v>
      </c>
      <c r="AL18" s="480">
        <f t="shared" si="2"/>
        <v>0</v>
      </c>
      <c r="AM18" s="480">
        <f t="shared" si="2"/>
        <v>21071</v>
      </c>
      <c r="AN18" s="480">
        <f t="shared" si="2"/>
        <v>23136</v>
      </c>
      <c r="AO18" s="492"/>
      <c r="AP18" s="492"/>
      <c r="AQ18" s="502"/>
      <c r="AR18" s="497"/>
      <c r="AS18" s="497"/>
      <c r="AT18" s="463"/>
      <c r="AU18" s="497"/>
      <c r="AV18" s="497"/>
      <c r="AW18" s="463"/>
      <c r="AX18" s="484"/>
      <c r="AY18" s="484"/>
      <c r="AZ18" s="463"/>
      <c r="BA18" s="497"/>
      <c r="BB18" s="497"/>
      <c r="BC18" s="463"/>
    </row>
    <row r="19" spans="1:55" ht="19.5" customHeight="1">
      <c r="A19" s="499" t="s">
        <v>471</v>
      </c>
      <c r="B19" s="498" t="s">
        <v>470</v>
      </c>
      <c r="C19" s="498"/>
      <c r="D19" s="498"/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473"/>
      <c r="P19" s="473"/>
      <c r="Q19" s="473"/>
      <c r="R19" s="473"/>
      <c r="S19" s="473"/>
      <c r="T19" s="473"/>
      <c r="U19" s="473"/>
      <c r="V19" s="473"/>
      <c r="W19" s="473"/>
      <c r="X19" s="473"/>
      <c r="Y19" s="473"/>
      <c r="Z19" s="473"/>
      <c r="AA19" s="473"/>
      <c r="AB19" s="473"/>
      <c r="AC19" s="473"/>
      <c r="AD19" s="473"/>
      <c r="AE19" s="473"/>
      <c r="AF19" s="473"/>
      <c r="AG19" s="473"/>
      <c r="AH19" s="473"/>
      <c r="AI19" s="473"/>
      <c r="AJ19" s="473"/>
      <c r="AK19" s="473"/>
      <c r="AL19" s="473"/>
      <c r="AM19" s="466">
        <f>E19+G19+I19+K19+M19+O19+Q19+S19+U19+W19+Y19+AA19+AC19+AE19+AG19+AK19</f>
        <v>0</v>
      </c>
      <c r="AN19" s="466">
        <f>E19+G19+I19+K19+M19+O19+Q19+S19+U19+W19+Y19+AA19+AC19+AE19+AG19+AK19</f>
        <v>0</v>
      </c>
      <c r="AO19" s="492"/>
      <c r="AP19" s="492"/>
      <c r="AQ19" s="502"/>
      <c r="AR19" s="497"/>
      <c r="AS19" s="497"/>
      <c r="AT19" s="463"/>
      <c r="AU19" s="497"/>
      <c r="AV19" s="497"/>
      <c r="AW19" s="463"/>
      <c r="AX19" s="484"/>
      <c r="AY19" s="484"/>
      <c r="AZ19" s="463"/>
      <c r="BA19" s="497"/>
      <c r="BB19" s="497"/>
      <c r="BC19" s="463"/>
    </row>
    <row r="20" spans="1:55" ht="19.5" customHeight="1">
      <c r="A20" s="495" t="s">
        <v>469</v>
      </c>
      <c r="B20" s="469" t="s">
        <v>468</v>
      </c>
      <c r="C20" s="469" t="s">
        <v>185</v>
      </c>
      <c r="D20" s="469"/>
      <c r="E20" s="466"/>
      <c r="F20" s="466"/>
      <c r="G20" s="466"/>
      <c r="H20" s="466"/>
      <c r="I20" s="473"/>
      <c r="J20" s="473"/>
      <c r="K20" s="473"/>
      <c r="L20" s="473"/>
      <c r="M20" s="473"/>
      <c r="N20" s="473"/>
      <c r="O20" s="466"/>
      <c r="P20" s="466"/>
      <c r="Q20" s="466"/>
      <c r="R20" s="466"/>
      <c r="S20" s="473">
        <v>6949</v>
      </c>
      <c r="T20" s="473">
        <v>6949</v>
      </c>
      <c r="U20" s="466"/>
      <c r="V20" s="466"/>
      <c r="W20" s="466"/>
      <c r="X20" s="466"/>
      <c r="Y20" s="466"/>
      <c r="Z20" s="466"/>
      <c r="AA20" s="466"/>
      <c r="AB20" s="466"/>
      <c r="AC20" s="466"/>
      <c r="AD20" s="466"/>
      <c r="AE20" s="466"/>
      <c r="AF20" s="466"/>
      <c r="AG20" s="466"/>
      <c r="AH20" s="466"/>
      <c r="AI20" s="466"/>
      <c r="AJ20" s="466"/>
      <c r="AK20" s="466"/>
      <c r="AL20" s="466"/>
      <c r="AM20" s="466">
        <f>E20+G20+I20+K20+M20+O20+Q20+S20+U20+W20+Y20+AA20+AC20+AE20+AG20+AK20</f>
        <v>6949</v>
      </c>
      <c r="AN20" s="466">
        <f>E20+G20+I20+K20+M20+O20+Q20+S20+U20+W20+Y20+AA20+AC20+AE20+AG20+AK20</f>
        <v>6949</v>
      </c>
      <c r="AO20" s="464"/>
      <c r="AP20" s="464"/>
      <c r="AQ20" s="508"/>
      <c r="AR20" s="501"/>
      <c r="AS20" s="501"/>
      <c r="AT20" s="463"/>
      <c r="AU20" s="501"/>
      <c r="AV20" s="501"/>
      <c r="AW20" s="463"/>
      <c r="AX20" s="461"/>
      <c r="AY20" s="461"/>
      <c r="AZ20" s="459"/>
      <c r="BA20" s="501"/>
      <c r="BB20" s="501"/>
      <c r="BC20" s="463"/>
    </row>
    <row r="21" spans="1:79" s="119" customFormat="1" ht="19.5" customHeight="1">
      <c r="A21" s="507" t="s">
        <v>549</v>
      </c>
      <c r="B21" s="506" t="s">
        <v>548</v>
      </c>
      <c r="C21" s="506" t="s">
        <v>185</v>
      </c>
      <c r="D21" s="506"/>
      <c r="E21" s="505"/>
      <c r="F21" s="505"/>
      <c r="G21" s="505"/>
      <c r="H21" s="505"/>
      <c r="I21" s="505"/>
      <c r="J21" s="505"/>
      <c r="K21" s="505"/>
      <c r="L21" s="505"/>
      <c r="M21" s="505"/>
      <c r="N21" s="505"/>
      <c r="O21" s="505"/>
      <c r="P21" s="505"/>
      <c r="Q21" s="505"/>
      <c r="R21" s="505"/>
      <c r="S21" s="505"/>
      <c r="T21" s="505"/>
      <c r="U21" s="505"/>
      <c r="V21" s="505"/>
      <c r="W21" s="505"/>
      <c r="X21" s="505"/>
      <c r="Y21" s="505"/>
      <c r="Z21" s="505"/>
      <c r="AA21" s="505"/>
      <c r="AB21" s="505"/>
      <c r="AC21" s="505"/>
      <c r="AD21" s="505"/>
      <c r="AE21" s="505"/>
      <c r="AF21" s="505"/>
      <c r="AG21" s="505"/>
      <c r="AH21" s="505"/>
      <c r="AI21" s="505"/>
      <c r="AJ21" s="505"/>
      <c r="AK21" s="505"/>
      <c r="AL21" s="505"/>
      <c r="AM21" s="466">
        <f>E21+G21+I21+K21+M21+O21+Q21+S21+U21+W21+Y21+AA21+AC21+AE21+AG21+AK21</f>
        <v>0</v>
      </c>
      <c r="AN21" s="466">
        <f>E21+G21+I21+K21+M21+O21+Q21+S21+U21+W21+Y21+AA21+AC21+AE21+AG21+AK21</f>
        <v>0</v>
      </c>
      <c r="AO21" s="504"/>
      <c r="AP21" s="504"/>
      <c r="AQ21" s="454"/>
      <c r="AR21" s="477"/>
      <c r="AS21" s="477"/>
      <c r="AT21" s="452"/>
      <c r="AU21" s="476"/>
      <c r="AV21" s="476"/>
      <c r="AW21" s="452"/>
      <c r="AX21" s="476"/>
      <c r="AY21" s="450"/>
      <c r="AZ21" s="452"/>
      <c r="BA21" s="476"/>
      <c r="BB21" s="476"/>
      <c r="BC21" s="452"/>
      <c r="BD21" s="503"/>
      <c r="BE21" s="503"/>
      <c r="BF21" s="503"/>
      <c r="BG21" s="503"/>
      <c r="BH21" s="503"/>
      <c r="BI21" s="503"/>
      <c r="BJ21" s="503"/>
      <c r="BK21" s="503"/>
      <c r="BL21" s="503"/>
      <c r="BM21" s="503"/>
      <c r="BN21" s="503"/>
      <c r="BO21" s="503"/>
      <c r="BP21" s="503"/>
      <c r="BQ21" s="503"/>
      <c r="BR21" s="503"/>
      <c r="BS21" s="503"/>
      <c r="BT21" s="503"/>
      <c r="BU21" s="503"/>
      <c r="BV21" s="503"/>
      <c r="BW21" s="503"/>
      <c r="BX21" s="503"/>
      <c r="BY21" s="503"/>
      <c r="BZ21" s="503"/>
      <c r="CA21" s="503"/>
    </row>
    <row r="22" spans="1:79" s="119" customFormat="1" ht="19.5" customHeight="1">
      <c r="A22" s="483"/>
      <c r="B22" s="482" t="s">
        <v>467</v>
      </c>
      <c r="C22" s="482"/>
      <c r="D22" s="482"/>
      <c r="E22" s="480">
        <f aca="true" t="shared" si="3" ref="E22:AN22">SUM(E20:E21)</f>
        <v>0</v>
      </c>
      <c r="F22" s="480">
        <f t="shared" si="3"/>
        <v>0</v>
      </c>
      <c r="G22" s="480">
        <f t="shared" si="3"/>
        <v>0</v>
      </c>
      <c r="H22" s="480">
        <f t="shared" si="3"/>
        <v>0</v>
      </c>
      <c r="I22" s="480">
        <f t="shared" si="3"/>
        <v>0</v>
      </c>
      <c r="J22" s="480">
        <f t="shared" si="3"/>
        <v>0</v>
      </c>
      <c r="K22" s="480">
        <f t="shared" si="3"/>
        <v>0</v>
      </c>
      <c r="L22" s="480">
        <f t="shared" si="3"/>
        <v>0</v>
      </c>
      <c r="M22" s="480">
        <f t="shared" si="3"/>
        <v>0</v>
      </c>
      <c r="N22" s="480">
        <f t="shared" si="3"/>
        <v>0</v>
      </c>
      <c r="O22" s="480">
        <f t="shared" si="3"/>
        <v>0</v>
      </c>
      <c r="P22" s="480">
        <f t="shared" si="3"/>
        <v>0</v>
      </c>
      <c r="Q22" s="480">
        <f t="shared" si="3"/>
        <v>0</v>
      </c>
      <c r="R22" s="480">
        <f t="shared" si="3"/>
        <v>0</v>
      </c>
      <c r="S22" s="480">
        <f t="shared" si="3"/>
        <v>6949</v>
      </c>
      <c r="T22" s="480">
        <f t="shared" si="3"/>
        <v>6949</v>
      </c>
      <c r="U22" s="480">
        <f t="shared" si="3"/>
        <v>0</v>
      </c>
      <c r="V22" s="480">
        <f t="shared" si="3"/>
        <v>0</v>
      </c>
      <c r="W22" s="480">
        <f t="shared" si="3"/>
        <v>0</v>
      </c>
      <c r="X22" s="480">
        <f t="shared" si="3"/>
        <v>0</v>
      </c>
      <c r="Y22" s="480">
        <f t="shared" si="3"/>
        <v>0</v>
      </c>
      <c r="Z22" s="480">
        <f t="shared" si="3"/>
        <v>0</v>
      </c>
      <c r="AA22" s="480">
        <f t="shared" si="3"/>
        <v>0</v>
      </c>
      <c r="AB22" s="480">
        <f t="shared" si="3"/>
        <v>0</v>
      </c>
      <c r="AC22" s="480">
        <f t="shared" si="3"/>
        <v>0</v>
      </c>
      <c r="AD22" s="480">
        <f t="shared" si="3"/>
        <v>0</v>
      </c>
      <c r="AE22" s="480">
        <f t="shared" si="3"/>
        <v>0</v>
      </c>
      <c r="AF22" s="480">
        <f t="shared" si="3"/>
        <v>0</v>
      </c>
      <c r="AG22" s="480">
        <f t="shared" si="3"/>
        <v>0</v>
      </c>
      <c r="AH22" s="480">
        <f t="shared" si="3"/>
        <v>0</v>
      </c>
      <c r="AI22" s="480">
        <f t="shared" si="3"/>
        <v>0</v>
      </c>
      <c r="AJ22" s="480">
        <f t="shared" si="3"/>
        <v>0</v>
      </c>
      <c r="AK22" s="480">
        <f t="shared" si="3"/>
        <v>0</v>
      </c>
      <c r="AL22" s="480">
        <f t="shared" si="3"/>
        <v>0</v>
      </c>
      <c r="AM22" s="480">
        <f t="shared" si="3"/>
        <v>6949</v>
      </c>
      <c r="AN22" s="480">
        <f t="shared" si="3"/>
        <v>6949</v>
      </c>
      <c r="AO22" s="504"/>
      <c r="AP22" s="504"/>
      <c r="AQ22" s="454"/>
      <c r="AR22" s="477"/>
      <c r="AS22" s="477"/>
      <c r="AT22" s="452"/>
      <c r="AU22" s="476"/>
      <c r="AV22" s="476"/>
      <c r="AW22" s="452"/>
      <c r="AX22" s="476"/>
      <c r="AY22" s="450"/>
      <c r="AZ22" s="452"/>
      <c r="BA22" s="476"/>
      <c r="BB22" s="476"/>
      <c r="BC22" s="452"/>
      <c r="BD22" s="503"/>
      <c r="BE22" s="503"/>
      <c r="BF22" s="503"/>
      <c r="BG22" s="503"/>
      <c r="BH22" s="503"/>
      <c r="BI22" s="503"/>
      <c r="BJ22" s="503"/>
      <c r="BK22" s="503"/>
      <c r="BL22" s="503"/>
      <c r="BM22" s="503"/>
      <c r="BN22" s="503"/>
      <c r="BO22" s="503"/>
      <c r="BP22" s="503"/>
      <c r="BQ22" s="503"/>
      <c r="BR22" s="503"/>
      <c r="BS22" s="503"/>
      <c r="BT22" s="503"/>
      <c r="BU22" s="503"/>
      <c r="BV22" s="503"/>
      <c r="BW22" s="503"/>
      <c r="BX22" s="503"/>
      <c r="BY22" s="503"/>
      <c r="BZ22" s="503"/>
      <c r="CA22" s="503"/>
    </row>
    <row r="23" spans="1:55" ht="19.5" customHeight="1">
      <c r="A23" s="499" t="s">
        <v>466</v>
      </c>
      <c r="B23" s="498" t="s">
        <v>465</v>
      </c>
      <c r="C23" s="498"/>
      <c r="D23" s="498"/>
      <c r="E23" s="466"/>
      <c r="F23" s="466"/>
      <c r="G23" s="466"/>
      <c r="H23" s="466"/>
      <c r="I23" s="473"/>
      <c r="J23" s="473"/>
      <c r="K23" s="473"/>
      <c r="L23" s="473"/>
      <c r="M23" s="473"/>
      <c r="N23" s="473"/>
      <c r="O23" s="466"/>
      <c r="P23" s="466"/>
      <c r="Q23" s="466"/>
      <c r="R23" s="466"/>
      <c r="S23" s="466"/>
      <c r="T23" s="466"/>
      <c r="U23" s="466"/>
      <c r="V23" s="466"/>
      <c r="W23" s="466"/>
      <c r="X23" s="466"/>
      <c r="Y23" s="466"/>
      <c r="Z23" s="466"/>
      <c r="AA23" s="466"/>
      <c r="AB23" s="466"/>
      <c r="AC23" s="466"/>
      <c r="AD23" s="466"/>
      <c r="AE23" s="466"/>
      <c r="AF23" s="466"/>
      <c r="AG23" s="466"/>
      <c r="AH23" s="466"/>
      <c r="AI23" s="466"/>
      <c r="AJ23" s="466"/>
      <c r="AK23" s="466"/>
      <c r="AL23" s="466"/>
      <c r="AM23" s="466">
        <f>E23+G23+I23+K23+M23+O23+Q23+S23+U23+W23+Y23+AA23+AC23+AE23+AG23+AK23</f>
        <v>0</v>
      </c>
      <c r="AN23" s="466">
        <f>E23+G23+I23+K23+M23+O23+Q23+S23+U23+W23+Y23+AA23+AC23+AE23+AG23+AK23</f>
        <v>0</v>
      </c>
      <c r="AO23" s="464"/>
      <c r="AP23" s="464"/>
      <c r="AQ23" s="508"/>
      <c r="AR23" s="501"/>
      <c r="AS23" s="501"/>
      <c r="AT23" s="463"/>
      <c r="AU23" s="501"/>
      <c r="AV23" s="501"/>
      <c r="AW23" s="463"/>
      <c r="AX23" s="461"/>
      <c r="AY23" s="461"/>
      <c r="AZ23" s="459"/>
      <c r="BA23" s="501"/>
      <c r="BB23" s="501"/>
      <c r="BC23" s="463"/>
    </row>
    <row r="24" spans="1:79" s="119" customFormat="1" ht="19.5" customHeight="1">
      <c r="A24" s="507" t="s">
        <v>547</v>
      </c>
      <c r="B24" s="506" t="s">
        <v>546</v>
      </c>
      <c r="C24" s="506" t="s">
        <v>185</v>
      </c>
      <c r="D24" s="506"/>
      <c r="E24" s="505"/>
      <c r="F24" s="505"/>
      <c r="G24" s="505"/>
      <c r="H24" s="505"/>
      <c r="I24" s="505"/>
      <c r="J24" s="505"/>
      <c r="K24" s="505"/>
      <c r="L24" s="505"/>
      <c r="M24" s="505"/>
      <c r="N24" s="505"/>
      <c r="O24" s="505"/>
      <c r="P24" s="505"/>
      <c r="Q24" s="505"/>
      <c r="R24" s="505"/>
      <c r="S24" s="505"/>
      <c r="T24" s="505"/>
      <c r="U24" s="505"/>
      <c r="V24" s="505"/>
      <c r="W24" s="505"/>
      <c r="X24" s="505"/>
      <c r="Y24" s="505"/>
      <c r="Z24" s="505"/>
      <c r="AA24" s="505"/>
      <c r="AB24" s="505"/>
      <c r="AC24" s="505"/>
      <c r="AD24" s="505"/>
      <c r="AE24" s="505"/>
      <c r="AF24" s="505"/>
      <c r="AG24" s="505"/>
      <c r="AH24" s="505"/>
      <c r="AI24" s="505"/>
      <c r="AJ24" s="505"/>
      <c r="AK24" s="505"/>
      <c r="AL24" s="505"/>
      <c r="AM24" s="466">
        <f>E24+G24+I24+K24+M24+O24+Q24+S24+U24+W24+Y24+AA24+AC24+AE24+AG24+AK24</f>
        <v>0</v>
      </c>
      <c r="AN24" s="466">
        <f>E24+G24+I24+K24+M24+O24+Q24+S24+U24+W24+Y24+AA24+AC24+AE24+AG24+AK24</f>
        <v>0</v>
      </c>
      <c r="AO24" s="504"/>
      <c r="AP24" s="504"/>
      <c r="AQ24" s="454"/>
      <c r="AR24" s="477"/>
      <c r="AS24" s="477"/>
      <c r="AT24" s="452"/>
      <c r="AU24" s="476"/>
      <c r="AV24" s="476"/>
      <c r="AW24" s="452"/>
      <c r="AX24" s="476"/>
      <c r="AY24" s="450"/>
      <c r="AZ24" s="452"/>
      <c r="BA24" s="476"/>
      <c r="BB24" s="476"/>
      <c r="BC24" s="452"/>
      <c r="BD24" s="503"/>
      <c r="BE24" s="503"/>
      <c r="BF24" s="503"/>
      <c r="BG24" s="503"/>
      <c r="BH24" s="503"/>
      <c r="BI24" s="503"/>
      <c r="BJ24" s="503"/>
      <c r="BK24" s="503"/>
      <c r="BL24" s="503"/>
      <c r="BM24" s="503"/>
      <c r="BN24" s="503"/>
      <c r="BO24" s="503"/>
      <c r="BP24" s="503"/>
      <c r="BQ24" s="503"/>
      <c r="BR24" s="503"/>
      <c r="BS24" s="503"/>
      <c r="BT24" s="503"/>
      <c r="BU24" s="503"/>
      <c r="BV24" s="503"/>
      <c r="BW24" s="503"/>
      <c r="BX24" s="503"/>
      <c r="BY24" s="503"/>
      <c r="BZ24" s="503"/>
      <c r="CA24" s="503"/>
    </row>
    <row r="25" spans="1:55" ht="19.5" customHeight="1">
      <c r="A25" s="495" t="s">
        <v>464</v>
      </c>
      <c r="B25" s="469" t="s">
        <v>463</v>
      </c>
      <c r="C25" s="469" t="s">
        <v>185</v>
      </c>
      <c r="D25" s="469"/>
      <c r="E25" s="473"/>
      <c r="F25" s="473"/>
      <c r="G25" s="473"/>
      <c r="H25" s="473"/>
      <c r="I25" s="473">
        <v>3360</v>
      </c>
      <c r="J25" s="473">
        <v>3360</v>
      </c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73"/>
      <c r="W25" s="473"/>
      <c r="X25" s="473"/>
      <c r="Y25" s="473"/>
      <c r="Z25" s="473"/>
      <c r="AA25" s="473"/>
      <c r="AB25" s="473"/>
      <c r="AC25" s="473"/>
      <c r="AD25" s="473"/>
      <c r="AE25" s="473"/>
      <c r="AF25" s="473"/>
      <c r="AG25" s="473"/>
      <c r="AH25" s="473"/>
      <c r="AI25" s="473"/>
      <c r="AJ25" s="473"/>
      <c r="AK25" s="473"/>
      <c r="AL25" s="473"/>
      <c r="AM25" s="466">
        <f>E25+G25+I25+K25+M25+O25+Q25+S25+U25+W25+Y25+AA25+AC25+AE25+AG25+AK25</f>
        <v>3360</v>
      </c>
      <c r="AN25" s="466">
        <f>E25+G25+I25+K25+M25+O25+Q25+S25+U25+W25+Y25+AA25+AC25+AE25+AG25+AK25</f>
        <v>3360</v>
      </c>
      <c r="AO25" s="492"/>
      <c r="AP25" s="492"/>
      <c r="AQ25" s="502"/>
      <c r="AR25" s="497"/>
      <c r="AS25" s="497"/>
      <c r="AT25" s="463"/>
      <c r="AU25" s="484"/>
      <c r="AV25" s="484"/>
      <c r="AW25" s="463"/>
      <c r="AX25" s="484"/>
      <c r="AY25" s="484"/>
      <c r="AZ25" s="463"/>
      <c r="BA25" s="484"/>
      <c r="BB25" s="484"/>
      <c r="BC25" s="463"/>
    </row>
    <row r="26" spans="1:79" ht="19.5" customHeight="1">
      <c r="A26" s="495" t="s">
        <v>462</v>
      </c>
      <c r="B26" s="469" t="s">
        <v>461</v>
      </c>
      <c r="C26" s="469" t="s">
        <v>185</v>
      </c>
      <c r="D26" s="469"/>
      <c r="E26" s="473"/>
      <c r="F26" s="473"/>
      <c r="G26" s="473"/>
      <c r="H26" s="473"/>
      <c r="I26" s="473">
        <v>2322</v>
      </c>
      <c r="J26" s="473">
        <v>2322</v>
      </c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73"/>
      <c r="W26" s="473"/>
      <c r="X26" s="473"/>
      <c r="Y26" s="473"/>
      <c r="Z26" s="473"/>
      <c r="AA26" s="473"/>
      <c r="AB26" s="473"/>
      <c r="AC26" s="473"/>
      <c r="AD26" s="473"/>
      <c r="AE26" s="473"/>
      <c r="AF26" s="473"/>
      <c r="AG26" s="473"/>
      <c r="AH26" s="473"/>
      <c r="AI26" s="473"/>
      <c r="AJ26" s="473"/>
      <c r="AK26" s="473"/>
      <c r="AL26" s="473"/>
      <c r="AM26" s="466">
        <f>E26+G26+I26+K26+M26+O26+Q26+S26+U26+W26+Y26+AA26+AC26+AE26+AG26+AK26</f>
        <v>2322</v>
      </c>
      <c r="AN26" s="466">
        <f>E26+G26+I26+K26+M26+O26+Q26+S26+U26+W26+Y26+AA26+AC26+AE26+AG26+AK26</f>
        <v>2322</v>
      </c>
      <c r="AO26" s="492"/>
      <c r="AP26" s="492"/>
      <c r="AQ26" s="465"/>
      <c r="AR26" s="497"/>
      <c r="AS26" s="497"/>
      <c r="AT26" s="463"/>
      <c r="AU26" s="484"/>
      <c r="AV26" s="484"/>
      <c r="AW26" s="463"/>
      <c r="AX26" s="484"/>
      <c r="AY26" s="461"/>
      <c r="AZ26" s="463"/>
      <c r="BA26" s="484"/>
      <c r="BB26" s="484"/>
      <c r="BC26" s="463"/>
      <c r="BD26" s="321"/>
      <c r="BE26" s="321"/>
      <c r="BF26" s="321"/>
      <c r="BG26" s="321"/>
      <c r="BH26" s="321"/>
      <c r="BI26" s="321"/>
      <c r="BJ26" s="321"/>
      <c r="BK26" s="321"/>
      <c r="BL26" s="321"/>
      <c r="BM26" s="321"/>
      <c r="BN26" s="321"/>
      <c r="BO26" s="321"/>
      <c r="BP26" s="321"/>
      <c r="BQ26" s="321"/>
      <c r="BR26" s="321"/>
      <c r="BS26" s="321"/>
      <c r="BT26" s="321"/>
      <c r="BU26" s="321"/>
      <c r="BV26" s="321"/>
      <c r="BW26" s="321"/>
      <c r="BX26" s="321"/>
      <c r="BY26" s="321"/>
      <c r="BZ26" s="321"/>
      <c r="CA26" s="321"/>
    </row>
    <row r="27" spans="1:55" ht="19.5" customHeight="1">
      <c r="A27" s="495" t="s">
        <v>460</v>
      </c>
      <c r="B27" s="469" t="s">
        <v>459</v>
      </c>
      <c r="C27" s="469" t="s">
        <v>185</v>
      </c>
      <c r="D27" s="469"/>
      <c r="E27" s="473"/>
      <c r="F27" s="473"/>
      <c r="G27" s="473"/>
      <c r="H27" s="473"/>
      <c r="I27" s="473">
        <v>792</v>
      </c>
      <c r="J27" s="473">
        <v>792</v>
      </c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73"/>
      <c r="W27" s="473"/>
      <c r="X27" s="473"/>
      <c r="Y27" s="473"/>
      <c r="Z27" s="473"/>
      <c r="AA27" s="473"/>
      <c r="AB27" s="473"/>
      <c r="AC27" s="473">
        <v>10000</v>
      </c>
      <c r="AD27" s="473">
        <v>10000</v>
      </c>
      <c r="AE27" s="473"/>
      <c r="AF27" s="473"/>
      <c r="AG27" s="473"/>
      <c r="AH27" s="473"/>
      <c r="AI27" s="473"/>
      <c r="AJ27" s="473"/>
      <c r="AK27" s="473"/>
      <c r="AL27" s="473"/>
      <c r="AM27" s="466">
        <f>E27+G27+I27+K27+M27+O27+Q27+S27+U27+W27+Y27+AA27+AC27+AE27+AG27+AK27</f>
        <v>10792</v>
      </c>
      <c r="AN27" s="466">
        <f>E27+G27+I27+K27+M27+O27+Q27+S27+U27+W27+Y27+AA27+AC27+AE27+AG27+AK27</f>
        <v>10792</v>
      </c>
      <c r="AO27" s="492"/>
      <c r="AP27" s="492"/>
      <c r="AQ27" s="465"/>
      <c r="AR27" s="497"/>
      <c r="AS27" s="497"/>
      <c r="AT27" s="463"/>
      <c r="AU27" s="484"/>
      <c r="AV27" s="484"/>
      <c r="AW27" s="463"/>
      <c r="AX27" s="484"/>
      <c r="AY27" s="485"/>
      <c r="AZ27" s="463"/>
      <c r="BA27" s="484"/>
      <c r="BB27" s="484"/>
      <c r="BC27" s="463"/>
    </row>
    <row r="28" spans="1:55" ht="19.5" customHeight="1">
      <c r="A28" s="483"/>
      <c r="B28" s="482" t="s">
        <v>458</v>
      </c>
      <c r="C28" s="482"/>
      <c r="D28" s="482"/>
      <c r="E28" s="480">
        <f aca="true" t="shared" si="4" ref="E28:AN28">SUM(E24:E27)</f>
        <v>0</v>
      </c>
      <c r="F28" s="480">
        <f t="shared" si="4"/>
        <v>0</v>
      </c>
      <c r="G28" s="480">
        <f t="shared" si="4"/>
        <v>0</v>
      </c>
      <c r="H28" s="480">
        <f t="shared" si="4"/>
        <v>0</v>
      </c>
      <c r="I28" s="480">
        <f t="shared" si="4"/>
        <v>6474</v>
      </c>
      <c r="J28" s="480">
        <f t="shared" si="4"/>
        <v>6474</v>
      </c>
      <c r="K28" s="480">
        <f t="shared" si="4"/>
        <v>0</v>
      </c>
      <c r="L28" s="480">
        <f t="shared" si="4"/>
        <v>0</v>
      </c>
      <c r="M28" s="480">
        <f t="shared" si="4"/>
        <v>0</v>
      </c>
      <c r="N28" s="480">
        <f t="shared" si="4"/>
        <v>0</v>
      </c>
      <c r="O28" s="480">
        <f t="shared" si="4"/>
        <v>0</v>
      </c>
      <c r="P28" s="480">
        <f t="shared" si="4"/>
        <v>0</v>
      </c>
      <c r="Q28" s="480">
        <f t="shared" si="4"/>
        <v>0</v>
      </c>
      <c r="R28" s="480">
        <f t="shared" si="4"/>
        <v>0</v>
      </c>
      <c r="S28" s="480">
        <f t="shared" si="4"/>
        <v>0</v>
      </c>
      <c r="T28" s="480">
        <f t="shared" si="4"/>
        <v>0</v>
      </c>
      <c r="U28" s="480">
        <f t="shared" si="4"/>
        <v>0</v>
      </c>
      <c r="V28" s="480">
        <f t="shared" si="4"/>
        <v>0</v>
      </c>
      <c r="W28" s="480">
        <f t="shared" si="4"/>
        <v>0</v>
      </c>
      <c r="X28" s="480">
        <f t="shared" si="4"/>
        <v>0</v>
      </c>
      <c r="Y28" s="480">
        <f t="shared" si="4"/>
        <v>0</v>
      </c>
      <c r="Z28" s="480">
        <f t="shared" si="4"/>
        <v>0</v>
      </c>
      <c r="AA28" s="480">
        <f t="shared" si="4"/>
        <v>0</v>
      </c>
      <c r="AB28" s="480">
        <f t="shared" si="4"/>
        <v>0</v>
      </c>
      <c r="AC28" s="480">
        <f t="shared" si="4"/>
        <v>10000</v>
      </c>
      <c r="AD28" s="480">
        <f t="shared" si="4"/>
        <v>10000</v>
      </c>
      <c r="AE28" s="480">
        <f t="shared" si="4"/>
        <v>0</v>
      </c>
      <c r="AF28" s="480">
        <f t="shared" si="4"/>
        <v>0</v>
      </c>
      <c r="AG28" s="480">
        <f t="shared" si="4"/>
        <v>0</v>
      </c>
      <c r="AH28" s="480">
        <f t="shared" si="4"/>
        <v>0</v>
      </c>
      <c r="AI28" s="480">
        <f t="shared" si="4"/>
        <v>0</v>
      </c>
      <c r="AJ28" s="480">
        <f t="shared" si="4"/>
        <v>0</v>
      </c>
      <c r="AK28" s="480">
        <f t="shared" si="4"/>
        <v>0</v>
      </c>
      <c r="AL28" s="480">
        <f t="shared" si="4"/>
        <v>0</v>
      </c>
      <c r="AM28" s="480">
        <f t="shared" si="4"/>
        <v>16474</v>
      </c>
      <c r="AN28" s="480">
        <f t="shared" si="4"/>
        <v>16474</v>
      </c>
      <c r="AO28" s="492"/>
      <c r="AP28" s="492"/>
      <c r="AQ28" s="465"/>
      <c r="AR28" s="497"/>
      <c r="AS28" s="497"/>
      <c r="AT28" s="463"/>
      <c r="AU28" s="484"/>
      <c r="AV28" s="484"/>
      <c r="AW28" s="463"/>
      <c r="AX28" s="484"/>
      <c r="AY28" s="485"/>
      <c r="AZ28" s="463"/>
      <c r="BA28" s="484"/>
      <c r="BB28" s="484"/>
      <c r="BC28" s="463"/>
    </row>
    <row r="29" spans="1:55" ht="19.5" customHeight="1">
      <c r="A29" s="499" t="s">
        <v>457</v>
      </c>
      <c r="B29" s="498" t="s">
        <v>456</v>
      </c>
      <c r="C29" s="498"/>
      <c r="D29" s="498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3"/>
      <c r="AF29" s="473"/>
      <c r="AG29" s="473"/>
      <c r="AH29" s="473"/>
      <c r="AI29" s="473"/>
      <c r="AJ29" s="473"/>
      <c r="AK29" s="473"/>
      <c r="AL29" s="473"/>
      <c r="AM29" s="466">
        <f>E29+G29+I29+K29+M29+O29+Q29+S29+U29+W29+Y29+AA29+AC29+AE29+AG29+AK29</f>
        <v>0</v>
      </c>
      <c r="AN29" s="466">
        <f>E29+G29+I29+K29+M29+O29+Q29+S29+U29+W29+Y29+AA29+AC29+AE29+AG29+AK29</f>
        <v>0</v>
      </c>
      <c r="AO29" s="492"/>
      <c r="AP29" s="492"/>
      <c r="AQ29" s="465"/>
      <c r="AR29" s="497"/>
      <c r="AS29" s="497"/>
      <c r="AT29" s="463"/>
      <c r="AU29" s="484"/>
      <c r="AV29" s="484"/>
      <c r="AW29" s="463"/>
      <c r="AX29" s="484"/>
      <c r="AY29" s="485"/>
      <c r="AZ29" s="463"/>
      <c r="BA29" s="484"/>
      <c r="BB29" s="484"/>
      <c r="BC29" s="463"/>
    </row>
    <row r="30" spans="1:55" ht="19.5" customHeight="1">
      <c r="A30" s="495" t="s">
        <v>455</v>
      </c>
      <c r="B30" s="470" t="s">
        <v>454</v>
      </c>
      <c r="C30" s="470" t="s">
        <v>185</v>
      </c>
      <c r="D30" s="470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3"/>
      <c r="AG30" s="473"/>
      <c r="AH30" s="473"/>
      <c r="AI30" s="473"/>
      <c r="AJ30" s="473"/>
      <c r="AK30" s="473"/>
      <c r="AL30" s="473"/>
      <c r="AM30" s="466">
        <f>E30+G30+I30+K30+M30+O30+Q30+S30+U30+W30+Y30+AA30+AC30+AE30+AG30+AK30</f>
        <v>0</v>
      </c>
      <c r="AN30" s="466">
        <f>E30+G30+I30+K30+M30+O30+Q30+S30+U30+W30+Y30+AA30+AC30+AE30+AG30+AK30</f>
        <v>0</v>
      </c>
      <c r="AO30" s="492"/>
      <c r="AP30" s="492"/>
      <c r="AQ30" s="465"/>
      <c r="AR30" s="484"/>
      <c r="AS30" s="484"/>
      <c r="AT30" s="463"/>
      <c r="AU30" s="484"/>
      <c r="AV30" s="484"/>
      <c r="AW30" s="463"/>
      <c r="AX30" s="484"/>
      <c r="AY30" s="485"/>
      <c r="AZ30" s="463"/>
      <c r="BA30" s="484"/>
      <c r="BB30" s="484"/>
      <c r="BC30" s="463"/>
    </row>
    <row r="31" spans="1:55" ht="19.5" customHeight="1">
      <c r="A31" s="495" t="s">
        <v>545</v>
      </c>
      <c r="B31" s="470" t="s">
        <v>544</v>
      </c>
      <c r="C31" s="470" t="s">
        <v>185</v>
      </c>
      <c r="D31" s="470"/>
      <c r="E31" s="473"/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3"/>
      <c r="U31" s="473"/>
      <c r="V31" s="473"/>
      <c r="W31" s="473"/>
      <c r="X31" s="473"/>
      <c r="Y31" s="473"/>
      <c r="Z31" s="473"/>
      <c r="AA31" s="473"/>
      <c r="AB31" s="473"/>
      <c r="AC31" s="473"/>
      <c r="AD31" s="473"/>
      <c r="AE31" s="473"/>
      <c r="AF31" s="473"/>
      <c r="AG31" s="473"/>
      <c r="AH31" s="473"/>
      <c r="AI31" s="473"/>
      <c r="AJ31" s="473"/>
      <c r="AK31" s="473"/>
      <c r="AL31" s="473"/>
      <c r="AM31" s="466">
        <f>E31+G31+I31+K31+M31+O31+Q31+S31+U31+W31+Y31+AA31+AC31+AE31+AG31+AK31</f>
        <v>0</v>
      </c>
      <c r="AN31" s="466">
        <f>E31+G31+I31+K31+M31+O31+Q31+S31+U31+W31+Y31+AA31+AC31+AE31+AG31+AK31</f>
        <v>0</v>
      </c>
      <c r="AO31" s="492"/>
      <c r="AP31" s="492"/>
      <c r="AQ31" s="465"/>
      <c r="AR31" s="484"/>
      <c r="AS31" s="484"/>
      <c r="AT31" s="463"/>
      <c r="AU31" s="484"/>
      <c r="AV31" s="484"/>
      <c r="AW31" s="463"/>
      <c r="AX31" s="484"/>
      <c r="AY31" s="485"/>
      <c r="AZ31" s="463"/>
      <c r="BA31" s="484"/>
      <c r="BB31" s="484"/>
      <c r="BC31" s="463"/>
    </row>
    <row r="32" spans="1:55" ht="19.5" customHeight="1">
      <c r="A32" s="483"/>
      <c r="B32" s="482" t="s">
        <v>453</v>
      </c>
      <c r="C32" s="482"/>
      <c r="D32" s="480">
        <f aca="true" t="shared" si="5" ref="D32:AN32">SUM(D30:D31)</f>
        <v>0</v>
      </c>
      <c r="E32" s="480">
        <f t="shared" si="5"/>
        <v>0</v>
      </c>
      <c r="F32" s="480">
        <f t="shared" si="5"/>
        <v>0</v>
      </c>
      <c r="G32" s="480">
        <f t="shared" si="5"/>
        <v>0</v>
      </c>
      <c r="H32" s="480">
        <f t="shared" si="5"/>
        <v>0</v>
      </c>
      <c r="I32" s="480">
        <f t="shared" si="5"/>
        <v>0</v>
      </c>
      <c r="J32" s="480">
        <f t="shared" si="5"/>
        <v>0</v>
      </c>
      <c r="K32" s="480">
        <f t="shared" si="5"/>
        <v>0</v>
      </c>
      <c r="L32" s="480">
        <f t="shared" si="5"/>
        <v>0</v>
      </c>
      <c r="M32" s="480">
        <f t="shared" si="5"/>
        <v>0</v>
      </c>
      <c r="N32" s="480">
        <f t="shared" si="5"/>
        <v>0</v>
      </c>
      <c r="O32" s="480">
        <f t="shared" si="5"/>
        <v>0</v>
      </c>
      <c r="P32" s="480">
        <f t="shared" si="5"/>
        <v>0</v>
      </c>
      <c r="Q32" s="480">
        <f t="shared" si="5"/>
        <v>0</v>
      </c>
      <c r="R32" s="480">
        <f t="shared" si="5"/>
        <v>0</v>
      </c>
      <c r="S32" s="480">
        <f t="shared" si="5"/>
        <v>0</v>
      </c>
      <c r="T32" s="480">
        <f t="shared" si="5"/>
        <v>0</v>
      </c>
      <c r="U32" s="480">
        <f t="shared" si="5"/>
        <v>0</v>
      </c>
      <c r="V32" s="480">
        <f t="shared" si="5"/>
        <v>0</v>
      </c>
      <c r="W32" s="480">
        <f t="shared" si="5"/>
        <v>0</v>
      </c>
      <c r="X32" s="480">
        <f t="shared" si="5"/>
        <v>0</v>
      </c>
      <c r="Y32" s="480">
        <f t="shared" si="5"/>
        <v>0</v>
      </c>
      <c r="Z32" s="480">
        <f t="shared" si="5"/>
        <v>0</v>
      </c>
      <c r="AA32" s="480">
        <f t="shared" si="5"/>
        <v>0</v>
      </c>
      <c r="AB32" s="480">
        <f t="shared" si="5"/>
        <v>0</v>
      </c>
      <c r="AC32" s="480">
        <f t="shared" si="5"/>
        <v>0</v>
      </c>
      <c r="AD32" s="480">
        <f t="shared" si="5"/>
        <v>0</v>
      </c>
      <c r="AE32" s="480">
        <f t="shared" si="5"/>
        <v>0</v>
      </c>
      <c r="AF32" s="480">
        <f t="shared" si="5"/>
        <v>0</v>
      </c>
      <c r="AG32" s="480">
        <f t="shared" si="5"/>
        <v>0</v>
      </c>
      <c r="AH32" s="480">
        <f t="shared" si="5"/>
        <v>0</v>
      </c>
      <c r="AI32" s="480">
        <f t="shared" si="5"/>
        <v>0</v>
      </c>
      <c r="AJ32" s="480">
        <f t="shared" si="5"/>
        <v>0</v>
      </c>
      <c r="AK32" s="480">
        <f t="shared" si="5"/>
        <v>0</v>
      </c>
      <c r="AL32" s="480">
        <f t="shared" si="5"/>
        <v>0</v>
      </c>
      <c r="AM32" s="480">
        <f t="shared" si="5"/>
        <v>0</v>
      </c>
      <c r="AN32" s="480">
        <f t="shared" si="5"/>
        <v>0</v>
      </c>
      <c r="AO32" s="465"/>
      <c r="AP32" s="465"/>
      <c r="AQ32" s="465"/>
      <c r="AR32" s="484"/>
      <c r="AS32" s="484"/>
      <c r="AT32" s="463"/>
      <c r="AU32" s="484"/>
      <c r="AV32" s="484"/>
      <c r="AW32" s="463"/>
      <c r="AX32" s="484"/>
      <c r="AY32" s="485"/>
      <c r="AZ32" s="463"/>
      <c r="BA32" s="484"/>
      <c r="BB32" s="484"/>
      <c r="BC32" s="463"/>
    </row>
    <row r="33" spans="1:55" ht="19.5" customHeight="1">
      <c r="A33" s="499" t="s">
        <v>452</v>
      </c>
      <c r="B33" s="498" t="s">
        <v>451</v>
      </c>
      <c r="C33" s="498"/>
      <c r="D33" s="498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473"/>
      <c r="S33" s="473"/>
      <c r="T33" s="473"/>
      <c r="U33" s="473"/>
      <c r="V33" s="473"/>
      <c r="W33" s="473"/>
      <c r="X33" s="473"/>
      <c r="Y33" s="473"/>
      <c r="Z33" s="473"/>
      <c r="AA33" s="473"/>
      <c r="AB33" s="473"/>
      <c r="AC33" s="473"/>
      <c r="AD33" s="473"/>
      <c r="AE33" s="473"/>
      <c r="AF33" s="473"/>
      <c r="AG33" s="473"/>
      <c r="AH33" s="473"/>
      <c r="AI33" s="473"/>
      <c r="AJ33" s="473"/>
      <c r="AK33" s="473"/>
      <c r="AL33" s="473"/>
      <c r="AM33" s="466">
        <f>E33+G33+I33+K33+M33+O33+Q33+S33+U33+W33+Y33+AA33+AC33+AE33+AG33+AK33</f>
        <v>0</v>
      </c>
      <c r="AN33" s="466">
        <f>E33+G33+I33+K33+M33+O33+Q33+S33+U33+W33+Y33+AA33+AC33+AE33+AG33+AK33</f>
        <v>0</v>
      </c>
      <c r="AO33" s="465"/>
      <c r="AP33" s="465"/>
      <c r="AQ33" s="465"/>
      <c r="AR33" s="484"/>
      <c r="AS33" s="484"/>
      <c r="AT33" s="463"/>
      <c r="AU33" s="484"/>
      <c r="AV33" s="484"/>
      <c r="AW33" s="463"/>
      <c r="AX33" s="484"/>
      <c r="AY33" s="485"/>
      <c r="AZ33" s="463"/>
      <c r="BA33" s="484"/>
      <c r="BB33" s="484"/>
      <c r="BC33" s="463"/>
    </row>
    <row r="34" spans="1:55" ht="19.5" customHeight="1">
      <c r="A34" s="495" t="s">
        <v>450</v>
      </c>
      <c r="B34" s="470" t="s">
        <v>449</v>
      </c>
      <c r="C34" s="469" t="s">
        <v>185</v>
      </c>
      <c r="D34" s="469"/>
      <c r="E34" s="473">
        <v>2040</v>
      </c>
      <c r="F34" s="473">
        <v>2040</v>
      </c>
      <c r="G34" s="473">
        <v>545</v>
      </c>
      <c r="H34" s="473">
        <v>545</v>
      </c>
      <c r="I34" s="473">
        <v>1680</v>
      </c>
      <c r="J34" s="473">
        <v>1680</v>
      </c>
      <c r="K34" s="473"/>
      <c r="L34" s="473"/>
      <c r="M34" s="473"/>
      <c r="N34" s="473"/>
      <c r="O34" s="473"/>
      <c r="P34" s="473"/>
      <c r="Q34" s="473"/>
      <c r="R34" s="473"/>
      <c r="S34" s="473"/>
      <c r="T34" s="473"/>
      <c r="U34" s="473"/>
      <c r="V34" s="473"/>
      <c r="W34" s="473"/>
      <c r="X34" s="473"/>
      <c r="Y34" s="473"/>
      <c r="Z34" s="473"/>
      <c r="AA34" s="473"/>
      <c r="AB34" s="473"/>
      <c r="AC34" s="473"/>
      <c r="AD34" s="473"/>
      <c r="AE34" s="473"/>
      <c r="AF34" s="473"/>
      <c r="AG34" s="473"/>
      <c r="AH34" s="473"/>
      <c r="AI34" s="473"/>
      <c r="AJ34" s="473"/>
      <c r="AK34" s="473"/>
      <c r="AL34" s="473"/>
      <c r="AM34" s="466">
        <f>E34+G34+I34+K34+M34+O34+Q34+S34+U34+W34+Y34+AA34+AC34+AE34+AG34+AK34</f>
        <v>4265</v>
      </c>
      <c r="AN34" s="466">
        <f>E34+G34+I34+K34+M34+O34+Q34+S34+U34+W34+Y34+AA34+AC34+AE34+AG34+AK34</f>
        <v>4265</v>
      </c>
      <c r="AO34" s="492"/>
      <c r="AP34" s="492"/>
      <c r="AQ34" s="465"/>
      <c r="AR34" s="497"/>
      <c r="AS34" s="497"/>
      <c r="AT34" s="463"/>
      <c r="AU34" s="484"/>
      <c r="AV34" s="484"/>
      <c r="AW34" s="463"/>
      <c r="AX34" s="484"/>
      <c r="AY34" s="485"/>
      <c r="AZ34" s="463"/>
      <c r="BA34" s="484"/>
      <c r="BB34" s="484"/>
      <c r="BC34" s="463"/>
    </row>
    <row r="35" spans="1:55" s="376" customFormat="1" ht="19.5" customHeight="1">
      <c r="A35" s="483"/>
      <c r="B35" s="482" t="s">
        <v>448</v>
      </c>
      <c r="C35" s="482"/>
      <c r="D35" s="482"/>
      <c r="E35" s="480">
        <f aca="true" t="shared" si="6" ref="E35:AN35">SUM(E34:E34)</f>
        <v>2040</v>
      </c>
      <c r="F35" s="480">
        <f t="shared" si="6"/>
        <v>2040</v>
      </c>
      <c r="G35" s="480">
        <f t="shared" si="6"/>
        <v>545</v>
      </c>
      <c r="H35" s="480">
        <f t="shared" si="6"/>
        <v>545</v>
      </c>
      <c r="I35" s="480">
        <f t="shared" si="6"/>
        <v>1680</v>
      </c>
      <c r="J35" s="480">
        <f t="shared" si="6"/>
        <v>1680</v>
      </c>
      <c r="K35" s="480">
        <f t="shared" si="6"/>
        <v>0</v>
      </c>
      <c r="L35" s="480">
        <f t="shared" si="6"/>
        <v>0</v>
      </c>
      <c r="M35" s="480">
        <f t="shared" si="6"/>
        <v>0</v>
      </c>
      <c r="N35" s="480">
        <f t="shared" si="6"/>
        <v>0</v>
      </c>
      <c r="O35" s="480">
        <f t="shared" si="6"/>
        <v>0</v>
      </c>
      <c r="P35" s="480">
        <f t="shared" si="6"/>
        <v>0</v>
      </c>
      <c r="Q35" s="480">
        <f t="shared" si="6"/>
        <v>0</v>
      </c>
      <c r="R35" s="480">
        <f t="shared" si="6"/>
        <v>0</v>
      </c>
      <c r="S35" s="480">
        <f t="shared" si="6"/>
        <v>0</v>
      </c>
      <c r="T35" s="480">
        <f t="shared" si="6"/>
        <v>0</v>
      </c>
      <c r="U35" s="480">
        <f t="shared" si="6"/>
        <v>0</v>
      </c>
      <c r="V35" s="480">
        <f t="shared" si="6"/>
        <v>0</v>
      </c>
      <c r="W35" s="480">
        <f t="shared" si="6"/>
        <v>0</v>
      </c>
      <c r="X35" s="480">
        <f t="shared" si="6"/>
        <v>0</v>
      </c>
      <c r="Y35" s="480">
        <f t="shared" si="6"/>
        <v>0</v>
      </c>
      <c r="Z35" s="480">
        <f t="shared" si="6"/>
        <v>0</v>
      </c>
      <c r="AA35" s="480">
        <f t="shared" si="6"/>
        <v>0</v>
      </c>
      <c r="AB35" s="480">
        <f t="shared" si="6"/>
        <v>0</v>
      </c>
      <c r="AC35" s="480">
        <f t="shared" si="6"/>
        <v>0</v>
      </c>
      <c r="AD35" s="480">
        <f t="shared" si="6"/>
        <v>0</v>
      </c>
      <c r="AE35" s="480">
        <f t="shared" si="6"/>
        <v>0</v>
      </c>
      <c r="AF35" s="480">
        <f t="shared" si="6"/>
        <v>0</v>
      </c>
      <c r="AG35" s="480">
        <f t="shared" si="6"/>
        <v>0</v>
      </c>
      <c r="AH35" s="480">
        <f t="shared" si="6"/>
        <v>0</v>
      </c>
      <c r="AI35" s="480">
        <f t="shared" si="6"/>
        <v>0</v>
      </c>
      <c r="AJ35" s="480">
        <f t="shared" si="6"/>
        <v>0</v>
      </c>
      <c r="AK35" s="480">
        <f t="shared" si="6"/>
        <v>0</v>
      </c>
      <c r="AL35" s="480">
        <f t="shared" si="6"/>
        <v>0</v>
      </c>
      <c r="AM35" s="480">
        <f t="shared" si="6"/>
        <v>4265</v>
      </c>
      <c r="AN35" s="480">
        <f t="shared" si="6"/>
        <v>4265</v>
      </c>
      <c r="AO35" s="492"/>
      <c r="AP35" s="492"/>
      <c r="AQ35" s="464"/>
      <c r="AR35" s="501"/>
      <c r="AS35" s="501"/>
      <c r="AT35" s="463"/>
      <c r="AU35" s="501"/>
      <c r="AV35" s="501"/>
      <c r="AW35" s="463"/>
      <c r="AX35" s="461"/>
      <c r="AY35" s="461"/>
      <c r="AZ35" s="463"/>
      <c r="BA35" s="500"/>
      <c r="BB35" s="500"/>
      <c r="BC35" s="463"/>
    </row>
    <row r="36" spans="1:55" ht="19.5" customHeight="1">
      <c r="A36" s="499" t="s">
        <v>439</v>
      </c>
      <c r="B36" s="498" t="s">
        <v>543</v>
      </c>
      <c r="C36" s="498"/>
      <c r="D36" s="498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473"/>
      <c r="Y36" s="473"/>
      <c r="Z36" s="473"/>
      <c r="AA36" s="473"/>
      <c r="AB36" s="473"/>
      <c r="AC36" s="473"/>
      <c r="AD36" s="473"/>
      <c r="AE36" s="473"/>
      <c r="AF36" s="473"/>
      <c r="AG36" s="473"/>
      <c r="AH36" s="473"/>
      <c r="AI36" s="473"/>
      <c r="AJ36" s="473"/>
      <c r="AK36" s="473"/>
      <c r="AL36" s="473"/>
      <c r="AM36" s="466">
        <f aca="true" t="shared" si="7" ref="AM36:AM44">E36+G36+I36+K36+M36+O36+Q36+S36+U36+W36+Y36+AA36+AC36+AE36+AG36+AK36</f>
        <v>0</v>
      </c>
      <c r="AN36" s="466">
        <f>E36+G36+I36+K36+M36+O36+Q36+S36+U36+W36+Y36+AA36+AC36+AE36+AG36+AK36</f>
        <v>0</v>
      </c>
      <c r="AO36" s="492"/>
      <c r="AP36" s="492"/>
      <c r="AQ36" s="465"/>
      <c r="AR36" s="497"/>
      <c r="AS36" s="497"/>
      <c r="AT36" s="463"/>
      <c r="AU36" s="484"/>
      <c r="AV36" s="484"/>
      <c r="AW36" s="463"/>
      <c r="AX36" s="484"/>
      <c r="AY36" s="485"/>
      <c r="AZ36" s="463"/>
      <c r="BA36" s="484"/>
      <c r="BB36" s="484"/>
      <c r="BC36" s="463"/>
    </row>
    <row r="37" spans="1:55" ht="19.5" customHeight="1">
      <c r="A37" s="495" t="s">
        <v>542</v>
      </c>
      <c r="B37" s="397" t="s">
        <v>541</v>
      </c>
      <c r="C37" s="469" t="s">
        <v>185</v>
      </c>
      <c r="D37" s="469"/>
      <c r="E37" s="473"/>
      <c r="F37" s="473"/>
      <c r="G37" s="473"/>
      <c r="H37" s="473"/>
      <c r="I37" s="473"/>
      <c r="J37" s="473"/>
      <c r="K37" s="473">
        <v>556</v>
      </c>
      <c r="L37" s="473">
        <v>556</v>
      </c>
      <c r="M37" s="473"/>
      <c r="N37" s="473"/>
      <c r="O37" s="473"/>
      <c r="P37" s="473"/>
      <c r="Q37" s="473"/>
      <c r="R37" s="473"/>
      <c r="S37" s="473"/>
      <c r="T37" s="473"/>
      <c r="U37" s="473"/>
      <c r="V37" s="473"/>
      <c r="W37" s="473"/>
      <c r="X37" s="473"/>
      <c r="Y37" s="473"/>
      <c r="Z37" s="473"/>
      <c r="AA37" s="473"/>
      <c r="AB37" s="473"/>
      <c r="AC37" s="473"/>
      <c r="AD37" s="473"/>
      <c r="AE37" s="473"/>
      <c r="AF37" s="473"/>
      <c r="AG37" s="473"/>
      <c r="AH37" s="473"/>
      <c r="AI37" s="473"/>
      <c r="AJ37" s="473"/>
      <c r="AK37" s="473"/>
      <c r="AL37" s="473"/>
      <c r="AM37" s="466">
        <f t="shared" si="7"/>
        <v>556</v>
      </c>
      <c r="AN37" s="466">
        <f>E37+G37+I37+K37+M37+O37+Q37+S37+U37+W37+Y37+AA37+AC37+AE37+AG37+AK37</f>
        <v>556</v>
      </c>
      <c r="AO37" s="492"/>
      <c r="AP37" s="492"/>
      <c r="AQ37" s="465"/>
      <c r="AR37" s="497"/>
      <c r="AS37" s="497"/>
      <c r="AT37" s="463"/>
      <c r="AU37" s="484"/>
      <c r="AV37" s="484"/>
      <c r="AW37" s="463"/>
      <c r="AX37" s="484"/>
      <c r="AY37" s="485"/>
      <c r="AZ37" s="463"/>
      <c r="BA37" s="484"/>
      <c r="BB37" s="484"/>
      <c r="BC37" s="463"/>
    </row>
    <row r="38" spans="1:55" ht="19.5" customHeight="1">
      <c r="A38" s="495" t="s">
        <v>540</v>
      </c>
      <c r="B38" s="470" t="s">
        <v>539</v>
      </c>
      <c r="C38" s="469" t="s">
        <v>185</v>
      </c>
      <c r="D38" s="469"/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473"/>
      <c r="P38" s="473"/>
      <c r="Q38" s="473"/>
      <c r="R38" s="473"/>
      <c r="S38" s="473"/>
      <c r="T38" s="473"/>
      <c r="U38" s="473"/>
      <c r="V38" s="473"/>
      <c r="W38" s="473"/>
      <c r="X38" s="473"/>
      <c r="Y38" s="473"/>
      <c r="Z38" s="473"/>
      <c r="AA38" s="473"/>
      <c r="AB38" s="473"/>
      <c r="AC38" s="473"/>
      <c r="AD38" s="473"/>
      <c r="AE38" s="473"/>
      <c r="AF38" s="473"/>
      <c r="AG38" s="473"/>
      <c r="AH38" s="473"/>
      <c r="AI38" s="473"/>
      <c r="AJ38" s="473"/>
      <c r="AK38" s="473"/>
      <c r="AL38" s="473"/>
      <c r="AM38" s="466">
        <f t="shared" si="7"/>
        <v>0</v>
      </c>
      <c r="AN38" s="466">
        <f>E38+G38+I38+K38+M38+O38+Q38+S38+U38+W38+Y38+AA38+AC38+AE38+AG38+AK38</f>
        <v>0</v>
      </c>
      <c r="AO38" s="492"/>
      <c r="AP38" s="492"/>
      <c r="AQ38" s="465"/>
      <c r="AR38" s="497"/>
      <c r="AS38" s="497"/>
      <c r="AT38" s="463"/>
      <c r="AU38" s="484"/>
      <c r="AV38" s="484"/>
      <c r="AW38" s="463"/>
      <c r="AX38" s="484"/>
      <c r="AY38" s="485"/>
      <c r="AZ38" s="463"/>
      <c r="BA38" s="484"/>
      <c r="BB38" s="484"/>
      <c r="BC38" s="463"/>
    </row>
    <row r="39" spans="1:55" ht="19.5" customHeight="1">
      <c r="A39" s="495" t="s">
        <v>538</v>
      </c>
      <c r="B39" s="469" t="s">
        <v>537</v>
      </c>
      <c r="C39" s="469" t="s">
        <v>185</v>
      </c>
      <c r="D39" s="469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3"/>
      <c r="T39" s="473"/>
      <c r="U39" s="473"/>
      <c r="V39" s="473"/>
      <c r="W39" s="473"/>
      <c r="X39" s="473"/>
      <c r="Y39" s="473"/>
      <c r="Z39" s="473"/>
      <c r="AA39" s="473"/>
      <c r="AB39" s="473"/>
      <c r="AC39" s="473"/>
      <c r="AD39" s="473"/>
      <c r="AE39" s="473"/>
      <c r="AF39" s="473"/>
      <c r="AG39" s="473"/>
      <c r="AH39" s="473"/>
      <c r="AI39" s="473"/>
      <c r="AJ39" s="473"/>
      <c r="AK39" s="473"/>
      <c r="AL39" s="473"/>
      <c r="AM39" s="466">
        <f t="shared" si="7"/>
        <v>0</v>
      </c>
      <c r="AN39" s="466">
        <f>E39+G39+I39+K39+M39+O39+Q39+S39+U39+W39+Y39+AA39+AC39+AE39+AG39+AK39</f>
        <v>0</v>
      </c>
      <c r="AO39" s="492"/>
      <c r="AP39" s="492"/>
      <c r="AQ39" s="465"/>
      <c r="AR39" s="497"/>
      <c r="AS39" s="497"/>
      <c r="AT39" s="463"/>
      <c r="AU39" s="484"/>
      <c r="AV39" s="484"/>
      <c r="AW39" s="463"/>
      <c r="AX39" s="484"/>
      <c r="AY39" s="485"/>
      <c r="AZ39" s="463"/>
      <c r="BA39" s="484"/>
      <c r="BB39" s="484"/>
      <c r="BC39" s="463"/>
    </row>
    <row r="40" spans="1:55" ht="19.5" customHeight="1">
      <c r="A40" s="495" t="s">
        <v>536</v>
      </c>
      <c r="B40" s="469" t="s">
        <v>535</v>
      </c>
      <c r="C40" s="469" t="s">
        <v>185</v>
      </c>
      <c r="D40" s="469"/>
      <c r="E40" s="473"/>
      <c r="F40" s="473"/>
      <c r="G40" s="473"/>
      <c r="H40" s="473"/>
      <c r="I40" s="473"/>
      <c r="J40" s="473"/>
      <c r="K40" s="473"/>
      <c r="L40" s="473">
        <v>603</v>
      </c>
      <c r="M40" s="473"/>
      <c r="N40" s="473"/>
      <c r="O40" s="473"/>
      <c r="P40" s="473"/>
      <c r="Q40" s="473"/>
      <c r="R40" s="473"/>
      <c r="S40" s="473"/>
      <c r="T40" s="473"/>
      <c r="U40" s="473"/>
      <c r="V40" s="473"/>
      <c r="W40" s="473"/>
      <c r="X40" s="473"/>
      <c r="Y40" s="473"/>
      <c r="Z40" s="473"/>
      <c r="AA40" s="473"/>
      <c r="AB40" s="473"/>
      <c r="AC40" s="473"/>
      <c r="AD40" s="473"/>
      <c r="AE40" s="473"/>
      <c r="AF40" s="473"/>
      <c r="AG40" s="473"/>
      <c r="AH40" s="473"/>
      <c r="AI40" s="473"/>
      <c r="AJ40" s="473"/>
      <c r="AK40" s="473"/>
      <c r="AL40" s="473"/>
      <c r="AM40" s="466">
        <f t="shared" si="7"/>
        <v>0</v>
      </c>
      <c r="AN40" s="466">
        <f>L40</f>
        <v>603</v>
      </c>
      <c r="AO40" s="492"/>
      <c r="AP40" s="492"/>
      <c r="AQ40" s="465"/>
      <c r="AR40" s="497"/>
      <c r="AS40" s="497"/>
      <c r="AT40" s="463"/>
      <c r="AU40" s="484"/>
      <c r="AV40" s="484"/>
      <c r="AW40" s="463"/>
      <c r="AX40" s="484"/>
      <c r="AY40" s="485"/>
      <c r="AZ40" s="463"/>
      <c r="BA40" s="484"/>
      <c r="BB40" s="484"/>
      <c r="BC40" s="463"/>
    </row>
    <row r="41" spans="1:55" ht="19.5" customHeight="1">
      <c r="A41" s="495" t="s">
        <v>534</v>
      </c>
      <c r="B41" s="397" t="s">
        <v>533</v>
      </c>
      <c r="C41" s="469" t="s">
        <v>185</v>
      </c>
      <c r="D41" s="469"/>
      <c r="E41" s="473"/>
      <c r="F41" s="473"/>
      <c r="G41" s="473"/>
      <c r="H41" s="473"/>
      <c r="I41" s="473"/>
      <c r="J41" s="473"/>
      <c r="K41" s="473">
        <v>950</v>
      </c>
      <c r="L41" s="473">
        <v>950</v>
      </c>
      <c r="M41" s="473"/>
      <c r="N41" s="473"/>
      <c r="O41" s="473"/>
      <c r="P41" s="473"/>
      <c r="Q41" s="473"/>
      <c r="R41" s="473"/>
      <c r="S41" s="473"/>
      <c r="T41" s="473"/>
      <c r="U41" s="473"/>
      <c r="V41" s="473"/>
      <c r="W41" s="473"/>
      <c r="X41" s="473"/>
      <c r="Y41" s="473"/>
      <c r="Z41" s="473"/>
      <c r="AA41" s="473"/>
      <c r="AB41" s="473"/>
      <c r="AC41" s="473"/>
      <c r="AD41" s="473"/>
      <c r="AE41" s="473"/>
      <c r="AF41" s="473"/>
      <c r="AG41" s="473"/>
      <c r="AH41" s="473"/>
      <c r="AI41" s="473"/>
      <c r="AJ41" s="473"/>
      <c r="AK41" s="473"/>
      <c r="AL41" s="473"/>
      <c r="AM41" s="466">
        <f t="shared" si="7"/>
        <v>950</v>
      </c>
      <c r="AN41" s="466">
        <f>E41+G41+I41+K41+M41+O41+Q41+S41+U41+W41+Y41+AA41+AC41+AE41+AG41+AK41</f>
        <v>950</v>
      </c>
      <c r="AO41" s="492"/>
      <c r="AP41" s="492"/>
      <c r="AQ41" s="465"/>
      <c r="AR41" s="497"/>
      <c r="AS41" s="497"/>
      <c r="AT41" s="463"/>
      <c r="AU41" s="484"/>
      <c r="AV41" s="484"/>
      <c r="AW41" s="463"/>
      <c r="AX41" s="484"/>
      <c r="AY41" s="485"/>
      <c r="AZ41" s="463"/>
      <c r="BA41" s="484"/>
      <c r="BB41" s="484"/>
      <c r="BC41" s="463"/>
    </row>
    <row r="42" spans="1:55" ht="19.5" customHeight="1">
      <c r="A42" s="496">
        <v>107051</v>
      </c>
      <c r="B42" s="469" t="s">
        <v>532</v>
      </c>
      <c r="C42" s="469" t="s">
        <v>185</v>
      </c>
      <c r="D42" s="469"/>
      <c r="E42" s="473"/>
      <c r="F42" s="473"/>
      <c r="G42" s="473"/>
      <c r="H42" s="473"/>
      <c r="I42" s="473">
        <v>4530</v>
      </c>
      <c r="J42" s="473">
        <v>4530</v>
      </c>
      <c r="K42" s="473"/>
      <c r="L42" s="473"/>
      <c r="M42" s="473"/>
      <c r="N42" s="473"/>
      <c r="O42" s="473"/>
      <c r="P42" s="473"/>
      <c r="Q42" s="473"/>
      <c r="R42" s="473"/>
      <c r="S42" s="473"/>
      <c r="T42" s="473"/>
      <c r="U42" s="473"/>
      <c r="V42" s="473"/>
      <c r="W42" s="473"/>
      <c r="X42" s="473"/>
      <c r="Y42" s="473"/>
      <c r="Z42" s="473"/>
      <c r="AA42" s="473"/>
      <c r="AB42" s="473"/>
      <c r="AC42" s="473"/>
      <c r="AD42" s="473"/>
      <c r="AE42" s="473"/>
      <c r="AF42" s="473"/>
      <c r="AG42" s="473"/>
      <c r="AH42" s="473"/>
      <c r="AI42" s="473"/>
      <c r="AJ42" s="473"/>
      <c r="AK42" s="473"/>
      <c r="AL42" s="473"/>
      <c r="AM42" s="466">
        <f t="shared" si="7"/>
        <v>4530</v>
      </c>
      <c r="AN42" s="466">
        <f>E42+G42+I42+K42+M42+O42+Q42+S42+U42+W42+Y42+AA42+AC42+AE42+AG42+AK42</f>
        <v>4530</v>
      </c>
      <c r="AO42" s="492"/>
      <c r="AP42" s="492"/>
      <c r="AQ42" s="465"/>
      <c r="AR42" s="484"/>
      <c r="AS42" s="484"/>
      <c r="AT42" s="463"/>
      <c r="AU42" s="484"/>
      <c r="AV42" s="484"/>
      <c r="AW42" s="463"/>
      <c r="AX42" s="484"/>
      <c r="AY42" s="485"/>
      <c r="AZ42" s="463"/>
      <c r="BA42" s="463"/>
      <c r="BB42" s="463"/>
      <c r="BC42" s="463"/>
    </row>
    <row r="43" spans="1:55" ht="19.5" customHeight="1">
      <c r="A43" s="495" t="s">
        <v>531</v>
      </c>
      <c r="B43" s="470" t="s">
        <v>530</v>
      </c>
      <c r="C43" s="494" t="s">
        <v>185</v>
      </c>
      <c r="D43" s="494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  <c r="S43" s="493"/>
      <c r="T43" s="493"/>
      <c r="U43" s="493"/>
      <c r="V43" s="493"/>
      <c r="W43" s="493"/>
      <c r="X43" s="493"/>
      <c r="Y43" s="493"/>
      <c r="Z43" s="493"/>
      <c r="AA43" s="493"/>
      <c r="AB43" s="493"/>
      <c r="AC43" s="493"/>
      <c r="AD43" s="493"/>
      <c r="AE43" s="493"/>
      <c r="AF43" s="493"/>
      <c r="AG43" s="493"/>
      <c r="AH43" s="493"/>
      <c r="AI43" s="493"/>
      <c r="AJ43" s="493"/>
      <c r="AK43" s="493"/>
      <c r="AL43" s="493"/>
      <c r="AM43" s="466">
        <f t="shared" si="7"/>
        <v>0</v>
      </c>
      <c r="AN43" s="466">
        <f>E43+G43+I43+K43+M43+O43+Q43+S43+U43+W43+Y43+AA43+AC43+AE43+AG43+AK43</f>
        <v>0</v>
      </c>
      <c r="AO43" s="492"/>
      <c r="AP43" s="492"/>
      <c r="AQ43" s="465"/>
      <c r="AR43" s="484"/>
      <c r="AS43" s="484"/>
      <c r="AT43" s="463"/>
      <c r="AU43" s="484"/>
      <c r="AV43" s="484"/>
      <c r="AW43" s="463"/>
      <c r="AX43" s="484"/>
      <c r="AY43" s="485"/>
      <c r="AZ43" s="463"/>
      <c r="BA43" s="463"/>
      <c r="BB43" s="463"/>
      <c r="BC43" s="463"/>
    </row>
    <row r="44" spans="1:55" s="119" customFormat="1" ht="19.5" customHeight="1">
      <c r="A44" s="491">
        <v>107060</v>
      </c>
      <c r="B44" s="490" t="s">
        <v>529</v>
      </c>
      <c r="C44" s="489" t="s">
        <v>185</v>
      </c>
      <c r="D44" s="489"/>
      <c r="E44" s="488"/>
      <c r="F44" s="488"/>
      <c r="G44" s="488"/>
      <c r="H44" s="488"/>
      <c r="I44" s="488"/>
      <c r="J44" s="488"/>
      <c r="K44" s="488">
        <v>2397</v>
      </c>
      <c r="L44" s="488">
        <v>1983</v>
      </c>
      <c r="M44" s="488"/>
      <c r="N44" s="488"/>
      <c r="O44" s="488"/>
      <c r="P44" s="488"/>
      <c r="Q44" s="488"/>
      <c r="R44" s="488"/>
      <c r="S44" s="488"/>
      <c r="T44" s="488"/>
      <c r="U44" s="488"/>
      <c r="V44" s="488"/>
      <c r="W44" s="488"/>
      <c r="X44" s="488"/>
      <c r="Y44" s="488"/>
      <c r="Z44" s="488"/>
      <c r="AA44" s="488"/>
      <c r="AB44" s="488"/>
      <c r="AC44" s="488"/>
      <c r="AD44" s="488"/>
      <c r="AE44" s="488"/>
      <c r="AF44" s="488"/>
      <c r="AG44" s="488"/>
      <c r="AH44" s="488"/>
      <c r="AI44" s="488"/>
      <c r="AJ44" s="488"/>
      <c r="AK44" s="488"/>
      <c r="AL44" s="488"/>
      <c r="AM44" s="466">
        <f t="shared" si="7"/>
        <v>2397</v>
      </c>
      <c r="AN44" s="466">
        <f>L44</f>
        <v>1983</v>
      </c>
      <c r="AO44" s="454"/>
      <c r="AP44" s="454"/>
      <c r="AQ44" s="454"/>
      <c r="AR44" s="476"/>
      <c r="AS44" s="476"/>
      <c r="AT44" s="452"/>
      <c r="AU44" s="476"/>
      <c r="AV44" s="476"/>
      <c r="AW44" s="452"/>
      <c r="AX44" s="476"/>
      <c r="AY44" s="487"/>
      <c r="AZ44" s="452"/>
      <c r="BA44" s="476"/>
      <c r="BB44" s="476"/>
      <c r="BC44" s="452"/>
    </row>
    <row r="45" spans="1:55" ht="19.5" customHeight="1">
      <c r="A45" s="486"/>
      <c r="B45" s="482" t="s">
        <v>433</v>
      </c>
      <c r="C45" s="482"/>
      <c r="D45" s="480">
        <f aca="true" t="shared" si="8" ref="D45:AN45">SUM(D37:D44)</f>
        <v>0</v>
      </c>
      <c r="E45" s="480">
        <f t="shared" si="8"/>
        <v>0</v>
      </c>
      <c r="F45" s="480">
        <f t="shared" si="8"/>
        <v>0</v>
      </c>
      <c r="G45" s="480">
        <f t="shared" si="8"/>
        <v>0</v>
      </c>
      <c r="H45" s="480">
        <f t="shared" si="8"/>
        <v>0</v>
      </c>
      <c r="I45" s="480">
        <f t="shared" si="8"/>
        <v>4530</v>
      </c>
      <c r="J45" s="480">
        <f t="shared" si="8"/>
        <v>4530</v>
      </c>
      <c r="K45" s="480">
        <f t="shared" si="8"/>
        <v>3903</v>
      </c>
      <c r="L45" s="480">
        <f t="shared" si="8"/>
        <v>4092</v>
      </c>
      <c r="M45" s="480">
        <f t="shared" si="8"/>
        <v>0</v>
      </c>
      <c r="N45" s="480">
        <f t="shared" si="8"/>
        <v>0</v>
      </c>
      <c r="O45" s="480">
        <f t="shared" si="8"/>
        <v>0</v>
      </c>
      <c r="P45" s="480">
        <f t="shared" si="8"/>
        <v>0</v>
      </c>
      <c r="Q45" s="480">
        <f t="shared" si="8"/>
        <v>0</v>
      </c>
      <c r="R45" s="480">
        <f t="shared" si="8"/>
        <v>0</v>
      </c>
      <c r="S45" s="480">
        <f t="shared" si="8"/>
        <v>0</v>
      </c>
      <c r="T45" s="480">
        <f t="shared" si="8"/>
        <v>0</v>
      </c>
      <c r="U45" s="480">
        <f t="shared" si="8"/>
        <v>0</v>
      </c>
      <c r="V45" s="480">
        <f t="shared" si="8"/>
        <v>0</v>
      </c>
      <c r="W45" s="480">
        <f t="shared" si="8"/>
        <v>0</v>
      </c>
      <c r="X45" s="480">
        <f t="shared" si="8"/>
        <v>0</v>
      </c>
      <c r="Y45" s="480">
        <f t="shared" si="8"/>
        <v>0</v>
      </c>
      <c r="Z45" s="480">
        <f t="shared" si="8"/>
        <v>0</v>
      </c>
      <c r="AA45" s="480">
        <f t="shared" si="8"/>
        <v>0</v>
      </c>
      <c r="AB45" s="480">
        <f t="shared" si="8"/>
        <v>0</v>
      </c>
      <c r="AC45" s="480">
        <f t="shared" si="8"/>
        <v>0</v>
      </c>
      <c r="AD45" s="480">
        <f t="shared" si="8"/>
        <v>0</v>
      </c>
      <c r="AE45" s="480">
        <f t="shared" si="8"/>
        <v>0</v>
      </c>
      <c r="AF45" s="480">
        <f t="shared" si="8"/>
        <v>0</v>
      </c>
      <c r="AG45" s="480">
        <f t="shared" si="8"/>
        <v>0</v>
      </c>
      <c r="AH45" s="480">
        <f t="shared" si="8"/>
        <v>0</v>
      </c>
      <c r="AI45" s="480">
        <f t="shared" si="8"/>
        <v>0</v>
      </c>
      <c r="AJ45" s="480">
        <f t="shared" si="8"/>
        <v>0</v>
      </c>
      <c r="AK45" s="480">
        <f t="shared" si="8"/>
        <v>0</v>
      </c>
      <c r="AL45" s="480">
        <f t="shared" si="8"/>
        <v>0</v>
      </c>
      <c r="AM45" s="480">
        <f t="shared" si="8"/>
        <v>8433</v>
      </c>
      <c r="AN45" s="480">
        <f t="shared" si="8"/>
        <v>8622</v>
      </c>
      <c r="AO45" s="465"/>
      <c r="AP45" s="465"/>
      <c r="AQ45" s="465"/>
      <c r="AR45" s="484"/>
      <c r="AS45" s="484"/>
      <c r="AT45" s="463"/>
      <c r="AU45" s="484"/>
      <c r="AV45" s="484"/>
      <c r="AW45" s="463"/>
      <c r="AX45" s="484"/>
      <c r="AY45" s="485"/>
      <c r="AZ45" s="463"/>
      <c r="BA45" s="484"/>
      <c r="BB45" s="484"/>
      <c r="BC45" s="463"/>
    </row>
    <row r="46" spans="1:55" s="119" customFormat="1" ht="19.5" customHeight="1">
      <c r="A46" s="483" t="s">
        <v>528</v>
      </c>
      <c r="B46" s="482" t="s">
        <v>527</v>
      </c>
      <c r="C46" s="481"/>
      <c r="D46" s="481"/>
      <c r="E46" s="480"/>
      <c r="F46" s="480"/>
      <c r="G46" s="480"/>
      <c r="H46" s="480"/>
      <c r="I46" s="480"/>
      <c r="J46" s="480"/>
      <c r="K46" s="480"/>
      <c r="L46" s="480"/>
      <c r="M46" s="480"/>
      <c r="N46" s="480"/>
      <c r="O46" s="480"/>
      <c r="P46" s="480"/>
      <c r="Q46" s="480"/>
      <c r="R46" s="480"/>
      <c r="S46" s="480"/>
      <c r="T46" s="480"/>
      <c r="U46" s="480"/>
      <c r="V46" s="480"/>
      <c r="W46" s="480"/>
      <c r="X46" s="480"/>
      <c r="Y46" s="480"/>
      <c r="Z46" s="480"/>
      <c r="AA46" s="480"/>
      <c r="AB46" s="480"/>
      <c r="AC46" s="480"/>
      <c r="AD46" s="480"/>
      <c r="AE46" s="480"/>
      <c r="AF46" s="480"/>
      <c r="AG46" s="480"/>
      <c r="AH46" s="480"/>
      <c r="AI46" s="480"/>
      <c r="AJ46" s="480"/>
      <c r="AK46" s="480"/>
      <c r="AL46" s="480"/>
      <c r="AM46" s="480">
        <f>SUM(D46:AH46)</f>
        <v>0</v>
      </c>
      <c r="AN46" s="480">
        <f>SUM(D46:AJ46)</f>
        <v>0</v>
      </c>
      <c r="AO46" s="454"/>
      <c r="AP46" s="454"/>
      <c r="AQ46" s="478"/>
      <c r="AR46" s="477"/>
      <c r="AS46" s="477"/>
      <c r="AT46" s="477"/>
      <c r="AU46" s="476"/>
      <c r="AV46" s="476"/>
      <c r="AW46" s="476"/>
      <c r="AX46" s="476"/>
      <c r="AY46" s="476"/>
      <c r="AZ46" s="476"/>
      <c r="BA46" s="476"/>
      <c r="BB46" s="476"/>
      <c r="BC46" s="476"/>
    </row>
    <row r="47" spans="1:55" s="119" customFormat="1" ht="19.5" customHeight="1">
      <c r="A47" s="479"/>
      <c r="B47" s="457" t="s">
        <v>526</v>
      </c>
      <c r="C47" s="457"/>
      <c r="D47" s="455">
        <f aca="true" t="shared" si="9" ref="D47:AN47">SUM(D12,D18,D22,D28,D32,D35,D45,D46)</f>
        <v>0</v>
      </c>
      <c r="E47" s="455">
        <f t="shared" si="9"/>
        <v>6114</v>
      </c>
      <c r="F47" s="455">
        <f t="shared" si="9"/>
        <v>7194</v>
      </c>
      <c r="G47" s="455">
        <f t="shared" si="9"/>
        <v>1280</v>
      </c>
      <c r="H47" s="455">
        <f t="shared" si="9"/>
        <v>1571</v>
      </c>
      <c r="I47" s="455">
        <f t="shared" si="9"/>
        <v>17407</v>
      </c>
      <c r="J47" s="455">
        <f t="shared" si="9"/>
        <v>21081</v>
      </c>
      <c r="K47" s="455">
        <f t="shared" si="9"/>
        <v>3903</v>
      </c>
      <c r="L47" s="455">
        <f t="shared" si="9"/>
        <v>4092</v>
      </c>
      <c r="M47" s="455">
        <f t="shared" si="9"/>
        <v>0</v>
      </c>
      <c r="N47" s="455">
        <f t="shared" si="9"/>
        <v>0</v>
      </c>
      <c r="O47" s="455">
        <f t="shared" si="9"/>
        <v>1488</v>
      </c>
      <c r="P47" s="455">
        <f t="shared" si="9"/>
        <v>1488</v>
      </c>
      <c r="Q47" s="455">
        <f t="shared" si="9"/>
        <v>0</v>
      </c>
      <c r="R47" s="455">
        <f t="shared" si="9"/>
        <v>0</v>
      </c>
      <c r="S47" s="455">
        <f t="shared" si="9"/>
        <v>8129</v>
      </c>
      <c r="T47" s="455">
        <f t="shared" si="9"/>
        <v>8129</v>
      </c>
      <c r="U47" s="455">
        <f t="shared" si="9"/>
        <v>1573</v>
      </c>
      <c r="V47" s="455">
        <f t="shared" si="9"/>
        <v>828</v>
      </c>
      <c r="W47" s="455">
        <f t="shared" si="9"/>
        <v>18446</v>
      </c>
      <c r="X47" s="455">
        <f t="shared" si="9"/>
        <v>15466</v>
      </c>
      <c r="Y47" s="455">
        <f t="shared" si="9"/>
        <v>0</v>
      </c>
      <c r="Z47" s="455">
        <f t="shared" si="9"/>
        <v>0</v>
      </c>
      <c r="AA47" s="455">
        <f t="shared" si="9"/>
        <v>0</v>
      </c>
      <c r="AB47" s="455">
        <f t="shared" si="9"/>
        <v>0</v>
      </c>
      <c r="AC47" s="455">
        <f t="shared" si="9"/>
        <v>10000</v>
      </c>
      <c r="AD47" s="455">
        <f t="shared" si="9"/>
        <v>10000</v>
      </c>
      <c r="AE47" s="455">
        <f t="shared" si="9"/>
        <v>0</v>
      </c>
      <c r="AF47" s="455">
        <f t="shared" si="9"/>
        <v>0</v>
      </c>
      <c r="AG47" s="455">
        <f t="shared" si="9"/>
        <v>0</v>
      </c>
      <c r="AH47" s="455">
        <f t="shared" si="9"/>
        <v>0</v>
      </c>
      <c r="AI47" s="455">
        <f t="shared" si="9"/>
        <v>0</v>
      </c>
      <c r="AJ47" s="455">
        <f t="shared" si="9"/>
        <v>1384</v>
      </c>
      <c r="AK47" s="455">
        <f t="shared" si="9"/>
        <v>0</v>
      </c>
      <c r="AL47" s="455">
        <f t="shared" si="9"/>
        <v>0</v>
      </c>
      <c r="AM47" s="455">
        <f t="shared" si="9"/>
        <v>68340</v>
      </c>
      <c r="AN47" s="455">
        <f t="shared" si="9"/>
        <v>71233</v>
      </c>
      <c r="AO47" s="454"/>
      <c r="AP47" s="454"/>
      <c r="AQ47" s="478"/>
      <c r="AR47" s="477"/>
      <c r="AS47" s="477"/>
      <c r="AT47" s="477"/>
      <c r="AU47" s="476"/>
      <c r="AV47" s="476"/>
      <c r="AW47" s="476"/>
      <c r="AX47" s="476"/>
      <c r="AY47" s="476"/>
      <c r="AZ47" s="476"/>
      <c r="BA47" s="476"/>
      <c r="BB47" s="476"/>
      <c r="BC47" s="476"/>
    </row>
    <row r="48" spans="1:55" ht="19.5" customHeight="1">
      <c r="A48" s="475"/>
      <c r="B48" s="591" t="s">
        <v>525</v>
      </c>
      <c r="C48" s="592"/>
      <c r="D48" s="592"/>
      <c r="E48" s="593"/>
      <c r="F48" s="474"/>
      <c r="G48" s="467"/>
      <c r="H48" s="467"/>
      <c r="I48" s="467"/>
      <c r="J48" s="467"/>
      <c r="K48" s="467"/>
      <c r="L48" s="467"/>
      <c r="M48" s="467"/>
      <c r="N48" s="467"/>
      <c r="O48" s="466"/>
      <c r="P48" s="466"/>
      <c r="Q48" s="466"/>
      <c r="R48" s="466"/>
      <c r="S48" s="466"/>
      <c r="T48" s="466"/>
      <c r="U48" s="466"/>
      <c r="V48" s="466"/>
      <c r="W48" s="466"/>
      <c r="X48" s="466"/>
      <c r="Y48" s="466"/>
      <c r="Z48" s="466"/>
      <c r="AA48" s="466"/>
      <c r="AB48" s="466"/>
      <c r="AC48" s="466"/>
      <c r="AD48" s="466"/>
      <c r="AE48" s="466"/>
      <c r="AF48" s="466"/>
      <c r="AG48" s="466"/>
      <c r="AH48" s="466"/>
      <c r="AI48" s="466"/>
      <c r="AJ48" s="466"/>
      <c r="AK48" s="466"/>
      <c r="AL48" s="466"/>
      <c r="AM48" s="466">
        <f aca="true" t="shared" si="10" ref="AM48:AM53">E48+G48+I48+K48+M48+O48+Q48+S48+U48+W48+Y48+AA48+AC48+AE48+AG48+AK48</f>
        <v>0</v>
      </c>
      <c r="AN48" s="466">
        <f>E48+G48+I48+K48+M48+O48+Q48+S48+U48+W48+Y48+AA48+AC48+AE48+AG48+AK48</f>
        <v>0</v>
      </c>
      <c r="AO48" s="465"/>
      <c r="AP48" s="465"/>
      <c r="AQ48" s="464"/>
      <c r="AR48" s="462"/>
      <c r="AS48" s="462"/>
      <c r="AT48" s="463"/>
      <c r="AU48" s="462"/>
      <c r="AV48" s="462"/>
      <c r="AW48" s="459"/>
      <c r="AX48" s="461"/>
      <c r="AY48" s="461"/>
      <c r="AZ48" s="459"/>
      <c r="BA48" s="460"/>
      <c r="BB48" s="460"/>
      <c r="BC48" s="459"/>
    </row>
    <row r="49" spans="1:55" ht="19.5" customHeight="1">
      <c r="A49" s="471" t="s">
        <v>524</v>
      </c>
      <c r="B49" s="470" t="s">
        <v>523</v>
      </c>
      <c r="C49" s="469" t="s">
        <v>185</v>
      </c>
      <c r="D49" s="469"/>
      <c r="E49" s="468"/>
      <c r="F49" s="468"/>
      <c r="G49" s="468"/>
      <c r="H49" s="468"/>
      <c r="I49" s="468"/>
      <c r="J49" s="468"/>
      <c r="K49" s="467"/>
      <c r="L49" s="467"/>
      <c r="M49" s="467"/>
      <c r="N49" s="467"/>
      <c r="O49" s="466"/>
      <c r="P49" s="466"/>
      <c r="Q49" s="466"/>
      <c r="R49" s="466"/>
      <c r="S49" s="466"/>
      <c r="T49" s="466"/>
      <c r="U49" s="466"/>
      <c r="V49" s="466"/>
      <c r="W49" s="466"/>
      <c r="X49" s="466"/>
      <c r="Y49" s="466"/>
      <c r="Z49" s="466"/>
      <c r="AA49" s="466"/>
      <c r="AB49" s="466"/>
      <c r="AC49" s="466"/>
      <c r="AD49" s="466"/>
      <c r="AE49" s="466"/>
      <c r="AF49" s="466"/>
      <c r="AG49" s="466"/>
      <c r="AH49" s="466"/>
      <c r="AI49" s="466"/>
      <c r="AJ49" s="466"/>
      <c r="AK49" s="466"/>
      <c r="AL49" s="466"/>
      <c r="AM49" s="466">
        <f t="shared" si="10"/>
        <v>0</v>
      </c>
      <c r="AN49" s="466">
        <f>E49+G49+I49+K49+M49+O49+Q49+S49+U49+W49+Y49+AA49+AC49+AE49+AG49+AK49</f>
        <v>0</v>
      </c>
      <c r="AO49" s="465"/>
      <c r="AP49" s="465"/>
      <c r="AQ49" s="464"/>
      <c r="AR49" s="462"/>
      <c r="AS49" s="462"/>
      <c r="AT49" s="463"/>
      <c r="AU49" s="462"/>
      <c r="AV49" s="462"/>
      <c r="AW49" s="459"/>
      <c r="AX49" s="461"/>
      <c r="AY49" s="461"/>
      <c r="AZ49" s="459"/>
      <c r="BA49" s="460"/>
      <c r="BB49" s="460"/>
      <c r="BC49" s="459"/>
    </row>
    <row r="50" spans="1:55" ht="19.5" customHeight="1">
      <c r="A50" s="471" t="s">
        <v>430</v>
      </c>
      <c r="B50" s="470" t="s">
        <v>429</v>
      </c>
      <c r="C50" s="469" t="s">
        <v>185</v>
      </c>
      <c r="D50" s="469"/>
      <c r="E50" s="468">
        <v>17258</v>
      </c>
      <c r="F50" s="468">
        <v>17385</v>
      </c>
      <c r="G50" s="468">
        <v>4732</v>
      </c>
      <c r="H50" s="468">
        <v>4766</v>
      </c>
      <c r="I50" s="468">
        <v>3243</v>
      </c>
      <c r="J50" s="468">
        <v>3260</v>
      </c>
      <c r="K50" s="467"/>
      <c r="L50" s="467"/>
      <c r="M50" s="467"/>
      <c r="N50" s="467"/>
      <c r="O50" s="466"/>
      <c r="P50" s="466">
        <v>29</v>
      </c>
      <c r="Q50" s="466"/>
      <c r="R50" s="466"/>
      <c r="S50" s="466"/>
      <c r="T50" s="466"/>
      <c r="U50" s="466"/>
      <c r="V50" s="466"/>
      <c r="W50" s="473"/>
      <c r="X50" s="473"/>
      <c r="Y50" s="466"/>
      <c r="Z50" s="466"/>
      <c r="AA50" s="466"/>
      <c r="AB50" s="466"/>
      <c r="AC50" s="466"/>
      <c r="AD50" s="466"/>
      <c r="AE50" s="466"/>
      <c r="AF50" s="466"/>
      <c r="AG50" s="466"/>
      <c r="AH50" s="466"/>
      <c r="AI50" s="466"/>
      <c r="AJ50" s="466"/>
      <c r="AK50" s="466"/>
      <c r="AL50" s="466"/>
      <c r="AM50" s="466">
        <f t="shared" si="10"/>
        <v>25233</v>
      </c>
      <c r="AN50" s="466">
        <f>F50+H50+J50+P50</f>
        <v>25440</v>
      </c>
      <c r="AO50" s="465"/>
      <c r="AP50" s="465"/>
      <c r="AQ50" s="464"/>
      <c r="AR50" s="462"/>
      <c r="AS50" s="462"/>
      <c r="AT50" s="463"/>
      <c r="AU50" s="462"/>
      <c r="AV50" s="462"/>
      <c r="AW50" s="459"/>
      <c r="AX50" s="461"/>
      <c r="AY50" s="461"/>
      <c r="AZ50" s="459"/>
      <c r="BA50" s="460"/>
      <c r="BB50" s="460"/>
      <c r="BC50" s="459"/>
    </row>
    <row r="51" spans="1:55" ht="19.5" customHeight="1">
      <c r="A51" s="471" t="s">
        <v>428</v>
      </c>
      <c r="B51" s="387" t="s">
        <v>426</v>
      </c>
      <c r="C51" s="469" t="s">
        <v>185</v>
      </c>
      <c r="D51" s="469"/>
      <c r="E51" s="468">
        <v>1016</v>
      </c>
      <c r="F51" s="468">
        <v>1016</v>
      </c>
      <c r="G51" s="468">
        <v>277</v>
      </c>
      <c r="H51" s="468">
        <v>277</v>
      </c>
      <c r="I51" s="468">
        <v>2287</v>
      </c>
      <c r="J51" s="468">
        <v>2287</v>
      </c>
      <c r="K51" s="467"/>
      <c r="L51" s="467"/>
      <c r="M51" s="467"/>
      <c r="N51" s="467"/>
      <c r="O51" s="466"/>
      <c r="P51" s="466"/>
      <c r="Q51" s="466"/>
      <c r="R51" s="466"/>
      <c r="S51" s="466"/>
      <c r="T51" s="466"/>
      <c r="U51" s="466"/>
      <c r="V51" s="466"/>
      <c r="W51" s="473">
        <v>260</v>
      </c>
      <c r="X51" s="473">
        <v>260</v>
      </c>
      <c r="Y51" s="466"/>
      <c r="Z51" s="466"/>
      <c r="AA51" s="466"/>
      <c r="AB51" s="466"/>
      <c r="AC51" s="466"/>
      <c r="AD51" s="466"/>
      <c r="AE51" s="466"/>
      <c r="AF51" s="466"/>
      <c r="AG51" s="466"/>
      <c r="AH51" s="466"/>
      <c r="AI51" s="466"/>
      <c r="AJ51" s="466"/>
      <c r="AK51" s="466"/>
      <c r="AL51" s="466"/>
      <c r="AM51" s="466">
        <f t="shared" si="10"/>
        <v>3840</v>
      </c>
      <c r="AN51" s="466">
        <f>E51+G51+I51+K51+M51+O51+Q51+S51+U51+W51+Y51+AA51+AC51+AE51+AG51+AK51</f>
        <v>3840</v>
      </c>
      <c r="AO51" s="465"/>
      <c r="AP51" s="465"/>
      <c r="AQ51" s="464"/>
      <c r="AR51" s="462"/>
      <c r="AS51" s="462"/>
      <c r="AT51" s="463"/>
      <c r="AU51" s="462"/>
      <c r="AV51" s="462"/>
      <c r="AW51" s="459"/>
      <c r="AX51" s="461"/>
      <c r="AY51" s="461"/>
      <c r="AZ51" s="459"/>
      <c r="BA51" s="460"/>
      <c r="BB51" s="460"/>
      <c r="BC51" s="459"/>
    </row>
    <row r="52" spans="1:55" ht="19.5" customHeight="1">
      <c r="A52" s="471" t="s">
        <v>423</v>
      </c>
      <c r="B52" s="472" t="s">
        <v>522</v>
      </c>
      <c r="C52" s="469" t="s">
        <v>185</v>
      </c>
      <c r="D52" s="469"/>
      <c r="E52" s="468">
        <v>4946</v>
      </c>
      <c r="F52" s="468">
        <v>4946</v>
      </c>
      <c r="G52" s="468">
        <v>1352</v>
      </c>
      <c r="H52" s="468">
        <v>1352</v>
      </c>
      <c r="I52" s="468">
        <v>10944</v>
      </c>
      <c r="J52" s="468">
        <v>10944</v>
      </c>
      <c r="K52" s="467"/>
      <c r="L52" s="467"/>
      <c r="M52" s="467"/>
      <c r="N52" s="467"/>
      <c r="O52" s="466"/>
      <c r="P52" s="466"/>
      <c r="Q52" s="466"/>
      <c r="R52" s="466"/>
      <c r="S52" s="466"/>
      <c r="T52" s="466"/>
      <c r="U52" s="466"/>
      <c r="V52" s="466"/>
      <c r="W52" s="466"/>
      <c r="X52" s="466"/>
      <c r="Y52" s="466"/>
      <c r="Z52" s="466"/>
      <c r="AA52" s="466"/>
      <c r="AB52" s="466"/>
      <c r="AC52" s="466"/>
      <c r="AD52" s="466"/>
      <c r="AE52" s="466"/>
      <c r="AF52" s="466"/>
      <c r="AG52" s="466"/>
      <c r="AH52" s="466"/>
      <c r="AI52" s="466"/>
      <c r="AJ52" s="466"/>
      <c r="AK52" s="466"/>
      <c r="AL52" s="466"/>
      <c r="AM52" s="466">
        <f t="shared" si="10"/>
        <v>17242</v>
      </c>
      <c r="AN52" s="466">
        <f>E52+G52+I52+K52+M52+O52+Q52+S52+U52+W52+Y52+AA52+AC52+AE52+AG52+AK52</f>
        <v>17242</v>
      </c>
      <c r="AO52" s="465"/>
      <c r="AP52" s="465"/>
      <c r="AQ52" s="464"/>
      <c r="AR52" s="462"/>
      <c r="AS52" s="462"/>
      <c r="AT52" s="463"/>
      <c r="AU52" s="462"/>
      <c r="AV52" s="462"/>
      <c r="AW52" s="459"/>
      <c r="AX52" s="461"/>
      <c r="AY52" s="461"/>
      <c r="AZ52" s="459"/>
      <c r="BA52" s="460"/>
      <c r="BB52" s="460"/>
      <c r="BC52" s="459"/>
    </row>
    <row r="53" spans="1:55" ht="19.5" customHeight="1">
      <c r="A53" s="471" t="s">
        <v>425</v>
      </c>
      <c r="B53" s="470" t="s">
        <v>521</v>
      </c>
      <c r="C53" s="469" t="s">
        <v>185</v>
      </c>
      <c r="D53" s="469"/>
      <c r="E53" s="468">
        <v>381</v>
      </c>
      <c r="F53" s="468">
        <v>381</v>
      </c>
      <c r="G53" s="468">
        <v>104</v>
      </c>
      <c r="H53" s="468">
        <v>104</v>
      </c>
      <c r="I53" s="468">
        <v>841</v>
      </c>
      <c r="J53" s="468">
        <v>841</v>
      </c>
      <c r="K53" s="467"/>
      <c r="L53" s="467"/>
      <c r="M53" s="467"/>
      <c r="N53" s="467"/>
      <c r="O53" s="466"/>
      <c r="P53" s="466"/>
      <c r="Q53" s="466"/>
      <c r="R53" s="466"/>
      <c r="S53" s="466"/>
      <c r="T53" s="466"/>
      <c r="U53" s="466"/>
      <c r="V53" s="466"/>
      <c r="W53" s="466"/>
      <c r="X53" s="466"/>
      <c r="Y53" s="466"/>
      <c r="Z53" s="466"/>
      <c r="AA53" s="466"/>
      <c r="AB53" s="466"/>
      <c r="AC53" s="466"/>
      <c r="AD53" s="466"/>
      <c r="AE53" s="466"/>
      <c r="AF53" s="466"/>
      <c r="AG53" s="466"/>
      <c r="AH53" s="466"/>
      <c r="AI53" s="466"/>
      <c r="AJ53" s="466"/>
      <c r="AK53" s="466"/>
      <c r="AL53" s="466"/>
      <c r="AM53" s="466">
        <f t="shared" si="10"/>
        <v>1326</v>
      </c>
      <c r="AN53" s="466">
        <f>E53+G53+I53+K53+M53+O53+Q53+S53+U53+W53+Y53+AA53+AC53+AE53+AG53+AK53</f>
        <v>1326</v>
      </c>
      <c r="AO53" s="465"/>
      <c r="AP53" s="465"/>
      <c r="AQ53" s="464"/>
      <c r="AR53" s="462"/>
      <c r="AS53" s="462"/>
      <c r="AT53" s="463"/>
      <c r="AU53" s="462"/>
      <c r="AV53" s="462"/>
      <c r="AW53" s="459"/>
      <c r="AX53" s="461"/>
      <c r="AY53" s="461"/>
      <c r="AZ53" s="459"/>
      <c r="BA53" s="460"/>
      <c r="BB53" s="460"/>
      <c r="BC53" s="459"/>
    </row>
    <row r="54" spans="1:55" s="119" customFormat="1" ht="19.5" customHeight="1">
      <c r="A54" s="458"/>
      <c r="B54" s="457" t="s">
        <v>520</v>
      </c>
      <c r="C54" s="457"/>
      <c r="D54" s="456">
        <f aca="true" t="shared" si="11" ref="D54:AN54">SUM(D49:D53)</f>
        <v>0</v>
      </c>
      <c r="E54" s="455">
        <f t="shared" si="11"/>
        <v>23601</v>
      </c>
      <c r="F54" s="455">
        <f t="shared" si="11"/>
        <v>23728</v>
      </c>
      <c r="G54" s="455">
        <f t="shared" si="11"/>
        <v>6465</v>
      </c>
      <c r="H54" s="455">
        <f t="shared" si="11"/>
        <v>6499</v>
      </c>
      <c r="I54" s="455">
        <f t="shared" si="11"/>
        <v>17315</v>
      </c>
      <c r="J54" s="455">
        <f t="shared" si="11"/>
        <v>17332</v>
      </c>
      <c r="K54" s="455">
        <f t="shared" si="11"/>
        <v>0</v>
      </c>
      <c r="L54" s="455">
        <f t="shared" si="11"/>
        <v>0</v>
      </c>
      <c r="M54" s="455">
        <f t="shared" si="11"/>
        <v>0</v>
      </c>
      <c r="N54" s="455">
        <f t="shared" si="11"/>
        <v>0</v>
      </c>
      <c r="O54" s="455">
        <f t="shared" si="11"/>
        <v>0</v>
      </c>
      <c r="P54" s="455">
        <f t="shared" si="11"/>
        <v>29</v>
      </c>
      <c r="Q54" s="455">
        <f t="shared" si="11"/>
        <v>0</v>
      </c>
      <c r="R54" s="455">
        <f t="shared" si="11"/>
        <v>0</v>
      </c>
      <c r="S54" s="455">
        <f t="shared" si="11"/>
        <v>0</v>
      </c>
      <c r="T54" s="455">
        <f t="shared" si="11"/>
        <v>0</v>
      </c>
      <c r="U54" s="455">
        <f t="shared" si="11"/>
        <v>0</v>
      </c>
      <c r="V54" s="455">
        <f t="shared" si="11"/>
        <v>0</v>
      </c>
      <c r="W54" s="455">
        <f t="shared" si="11"/>
        <v>260</v>
      </c>
      <c r="X54" s="455">
        <f t="shared" si="11"/>
        <v>260</v>
      </c>
      <c r="Y54" s="455">
        <f t="shared" si="11"/>
        <v>0</v>
      </c>
      <c r="Z54" s="455">
        <f t="shared" si="11"/>
        <v>0</v>
      </c>
      <c r="AA54" s="455">
        <f t="shared" si="11"/>
        <v>0</v>
      </c>
      <c r="AB54" s="455">
        <f t="shared" si="11"/>
        <v>0</v>
      </c>
      <c r="AC54" s="455">
        <f t="shared" si="11"/>
        <v>0</v>
      </c>
      <c r="AD54" s="455">
        <f t="shared" si="11"/>
        <v>0</v>
      </c>
      <c r="AE54" s="455">
        <f t="shared" si="11"/>
        <v>0</v>
      </c>
      <c r="AF54" s="455">
        <f t="shared" si="11"/>
        <v>0</v>
      </c>
      <c r="AG54" s="455">
        <f t="shared" si="11"/>
        <v>0</v>
      </c>
      <c r="AH54" s="455">
        <f t="shared" si="11"/>
        <v>0</v>
      </c>
      <c r="AI54" s="455">
        <f t="shared" si="11"/>
        <v>0</v>
      </c>
      <c r="AJ54" s="455">
        <f t="shared" si="11"/>
        <v>0</v>
      </c>
      <c r="AK54" s="455">
        <f t="shared" si="11"/>
        <v>0</v>
      </c>
      <c r="AL54" s="455">
        <f t="shared" si="11"/>
        <v>0</v>
      </c>
      <c r="AM54" s="455">
        <f t="shared" si="11"/>
        <v>47641</v>
      </c>
      <c r="AN54" s="455">
        <f t="shared" si="11"/>
        <v>47848</v>
      </c>
      <c r="AO54" s="454"/>
      <c r="AP54" s="454"/>
      <c r="AQ54" s="453"/>
      <c r="AR54" s="451"/>
      <c r="AS54" s="451"/>
      <c r="AT54" s="452"/>
      <c r="AU54" s="451"/>
      <c r="AV54" s="451"/>
      <c r="AW54" s="448"/>
      <c r="AX54" s="450"/>
      <c r="AY54" s="450"/>
      <c r="AZ54" s="448"/>
      <c r="BA54" s="449"/>
      <c r="BB54" s="449"/>
      <c r="BC54" s="448"/>
    </row>
    <row r="55" spans="1:55" s="440" customFormat="1" ht="24.75" customHeight="1">
      <c r="A55" s="447"/>
      <c r="B55" s="446" t="s">
        <v>519</v>
      </c>
      <c r="C55" s="446"/>
      <c r="D55" s="445">
        <f aca="true" t="shared" si="12" ref="D55:AN55">D47+D54</f>
        <v>0</v>
      </c>
      <c r="E55" s="445">
        <f t="shared" si="12"/>
        <v>29715</v>
      </c>
      <c r="F55" s="445">
        <f t="shared" si="12"/>
        <v>30922</v>
      </c>
      <c r="G55" s="445">
        <f t="shared" si="12"/>
        <v>7745</v>
      </c>
      <c r="H55" s="445">
        <f t="shared" si="12"/>
        <v>8070</v>
      </c>
      <c r="I55" s="445">
        <f t="shared" si="12"/>
        <v>34722</v>
      </c>
      <c r="J55" s="445">
        <f t="shared" si="12"/>
        <v>38413</v>
      </c>
      <c r="K55" s="445">
        <f t="shared" si="12"/>
        <v>3903</v>
      </c>
      <c r="L55" s="445">
        <f t="shared" si="12"/>
        <v>4092</v>
      </c>
      <c r="M55" s="445">
        <f t="shared" si="12"/>
        <v>0</v>
      </c>
      <c r="N55" s="445">
        <f t="shared" si="12"/>
        <v>0</v>
      </c>
      <c r="O55" s="445">
        <f t="shared" si="12"/>
        <v>1488</v>
      </c>
      <c r="P55" s="445">
        <f t="shared" si="12"/>
        <v>1517</v>
      </c>
      <c r="Q55" s="445">
        <f t="shared" si="12"/>
        <v>0</v>
      </c>
      <c r="R55" s="445">
        <f t="shared" si="12"/>
        <v>0</v>
      </c>
      <c r="S55" s="445">
        <f t="shared" si="12"/>
        <v>8129</v>
      </c>
      <c r="T55" s="445">
        <f t="shared" si="12"/>
        <v>8129</v>
      </c>
      <c r="U55" s="445">
        <f t="shared" si="12"/>
        <v>1573</v>
      </c>
      <c r="V55" s="445">
        <f t="shared" si="12"/>
        <v>828</v>
      </c>
      <c r="W55" s="445">
        <f t="shared" si="12"/>
        <v>18706</v>
      </c>
      <c r="X55" s="445">
        <f t="shared" si="12"/>
        <v>15726</v>
      </c>
      <c r="Y55" s="445">
        <f t="shared" si="12"/>
        <v>0</v>
      </c>
      <c r="Z55" s="445">
        <f t="shared" si="12"/>
        <v>0</v>
      </c>
      <c r="AA55" s="445">
        <f t="shared" si="12"/>
        <v>0</v>
      </c>
      <c r="AB55" s="445">
        <f t="shared" si="12"/>
        <v>0</v>
      </c>
      <c r="AC55" s="445">
        <f t="shared" si="12"/>
        <v>10000</v>
      </c>
      <c r="AD55" s="445">
        <f t="shared" si="12"/>
        <v>10000</v>
      </c>
      <c r="AE55" s="445">
        <f t="shared" si="12"/>
        <v>0</v>
      </c>
      <c r="AF55" s="445">
        <f t="shared" si="12"/>
        <v>0</v>
      </c>
      <c r="AG55" s="445">
        <f t="shared" si="12"/>
        <v>0</v>
      </c>
      <c r="AH55" s="445">
        <f t="shared" si="12"/>
        <v>0</v>
      </c>
      <c r="AI55" s="445">
        <f t="shared" si="12"/>
        <v>0</v>
      </c>
      <c r="AJ55" s="445">
        <f t="shared" si="12"/>
        <v>1384</v>
      </c>
      <c r="AK55" s="445">
        <f t="shared" si="12"/>
        <v>0</v>
      </c>
      <c r="AL55" s="445">
        <f t="shared" si="12"/>
        <v>0</v>
      </c>
      <c r="AM55" s="445">
        <f t="shared" si="12"/>
        <v>115981</v>
      </c>
      <c r="AN55" s="445">
        <f t="shared" si="12"/>
        <v>119081</v>
      </c>
      <c r="AO55" s="444"/>
      <c r="AP55" s="444"/>
      <c r="AQ55" s="443"/>
      <c r="AR55" s="442"/>
      <c r="AS55" s="442"/>
      <c r="AT55" s="441"/>
      <c r="AU55" s="442"/>
      <c r="AV55" s="442"/>
      <c r="AW55" s="441"/>
      <c r="AX55" s="442"/>
      <c r="AY55" s="442"/>
      <c r="AZ55" s="441"/>
      <c r="BA55" s="441"/>
      <c r="BB55" s="442"/>
      <c r="BC55" s="441"/>
    </row>
    <row r="56" ht="13.5" customHeight="1"/>
    <row r="57" spans="2:8" ht="13.5" customHeight="1">
      <c r="B57" s="438"/>
      <c r="C57" s="439"/>
      <c r="D57" s="439"/>
      <c r="E57" s="438"/>
      <c r="F57" s="438"/>
      <c r="G57" s="438"/>
      <c r="H57" s="438"/>
    </row>
    <row r="58" ht="13.5" customHeight="1"/>
    <row r="59" ht="13.5" customHeight="1"/>
    <row r="60" ht="13.5" customHeight="1"/>
  </sheetData>
  <sheetProtection/>
  <mergeCells count="29">
    <mergeCell ref="B48:E48"/>
    <mergeCell ref="A1:A2"/>
    <mergeCell ref="B1:B2"/>
    <mergeCell ref="D1:D2"/>
    <mergeCell ref="E1:F2"/>
    <mergeCell ref="AM1:AN1"/>
    <mergeCell ref="AM2:AN2"/>
    <mergeCell ref="S2:T2"/>
    <mergeCell ref="U2:V2"/>
    <mergeCell ref="M1:V1"/>
    <mergeCell ref="BA1:BC1"/>
    <mergeCell ref="AU1:AW1"/>
    <mergeCell ref="AX1:AZ1"/>
    <mergeCell ref="AR1:AT1"/>
    <mergeCell ref="G1:H2"/>
    <mergeCell ref="I1:J2"/>
    <mergeCell ref="K1:L2"/>
    <mergeCell ref="M2:N2"/>
    <mergeCell ref="O2:P2"/>
    <mergeCell ref="Q2:R2"/>
    <mergeCell ref="AI1:AJ2"/>
    <mergeCell ref="AK1:AL2"/>
    <mergeCell ref="W1:X2"/>
    <mergeCell ref="Y1:Z2"/>
    <mergeCell ref="AA2:AB2"/>
    <mergeCell ref="AC2:AD2"/>
    <mergeCell ref="AE2:AF2"/>
    <mergeCell ref="AG2:AH2"/>
    <mergeCell ref="AA1:AH1"/>
  </mergeCells>
  <printOptions horizontalCentered="1"/>
  <pageMargins left="0.1968503937007874" right="0.2362204724409449" top="0.9448818897637796" bottom="0.1968503937007874" header="0.31496062992125984" footer="0.1968503937007874"/>
  <pageSetup fitToHeight="0" fitToWidth="1" horizontalDpi="600" verticalDpi="600" orientation="landscape" paperSize="9" scale="15" r:id="rId1"/>
  <headerFooter alignWithMargins="0">
    <oddHeader>&amp;C&amp;"Garamond,Félkövér"&amp;12 13/2015. (XI.06.) számú költségvetési rendelethez
ZALASZABAR KÖZSÉG  ÖNKORMÁNYZATA ÉS INTÉZMÉNYE
2015. ÉVI KIADÁSI ELŐIRÁNYZATAI 
 &amp;R&amp;A
&amp;P.oldal
1000.-Ft-ban
</oddHeader>
  </headerFooter>
  <colBreaks count="2" manualBreakCount="2">
    <brk id="20" max="56" man="1"/>
    <brk id="4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34"/>
  <sheetViews>
    <sheetView view="pageLayout" zoomScaleSheetLayoutView="100" workbookViewId="0" topLeftCell="A1">
      <selection activeCell="E23" sqref="E23"/>
    </sheetView>
  </sheetViews>
  <sheetFormatPr defaultColWidth="11.375" defaultRowHeight="12.75"/>
  <cols>
    <col min="1" max="1" width="5.625" style="1" customWidth="1"/>
    <col min="2" max="2" width="73.875" style="1" customWidth="1"/>
    <col min="3" max="7" width="12.00390625" style="1" customWidth="1"/>
    <col min="8" max="16384" width="11.375" style="1" customWidth="1"/>
  </cols>
  <sheetData>
    <row r="1" spans="1:7" ht="19.5" customHeight="1">
      <c r="A1" s="144" t="s">
        <v>12</v>
      </c>
      <c r="B1" s="145" t="s">
        <v>11</v>
      </c>
      <c r="C1" s="598" t="s">
        <v>273</v>
      </c>
      <c r="D1" s="598" t="s">
        <v>270</v>
      </c>
      <c r="E1" s="307" t="s">
        <v>352</v>
      </c>
      <c r="F1" s="598" t="s">
        <v>274</v>
      </c>
      <c r="G1" s="598" t="s">
        <v>275</v>
      </c>
    </row>
    <row r="2" spans="1:7" ht="19.5" customHeight="1">
      <c r="A2" s="146"/>
      <c r="B2" s="147"/>
      <c r="C2" s="599"/>
      <c r="D2" s="599"/>
      <c r="E2" s="308" t="s">
        <v>353</v>
      </c>
      <c r="F2" s="599"/>
      <c r="G2" s="599"/>
    </row>
    <row r="3" spans="1:9" ht="30" customHeight="1">
      <c r="A3" s="299"/>
      <c r="B3" s="301" t="s">
        <v>197</v>
      </c>
      <c r="C3" s="302"/>
      <c r="D3" s="302"/>
      <c r="E3" s="302"/>
      <c r="F3" s="303"/>
      <c r="G3" s="302"/>
      <c r="H3" s="8"/>
      <c r="I3" s="8"/>
    </row>
    <row r="4" spans="1:7" ht="24.75" customHeight="1">
      <c r="A4" s="4" t="s">
        <v>70</v>
      </c>
      <c r="B4" s="181" t="s">
        <v>72</v>
      </c>
      <c r="C4" s="5"/>
      <c r="D4" s="3"/>
      <c r="E4" s="5"/>
      <c r="F4" s="7"/>
      <c r="G4" s="3"/>
    </row>
    <row r="5" spans="1:7" ht="24.75" customHeight="1">
      <c r="A5" s="4" t="s">
        <v>1</v>
      </c>
      <c r="B5" s="4" t="s">
        <v>101</v>
      </c>
      <c r="C5" s="5"/>
      <c r="D5" s="3"/>
      <c r="E5" s="3"/>
      <c r="F5" s="3"/>
      <c r="G5" s="3"/>
    </row>
    <row r="6" spans="1:7" ht="24.75" customHeight="1">
      <c r="A6" s="4"/>
      <c r="B6" s="79" t="s">
        <v>169</v>
      </c>
      <c r="C6" s="251">
        <v>400</v>
      </c>
      <c r="D6" s="208">
        <v>350</v>
      </c>
      <c r="E6" s="208">
        <v>350</v>
      </c>
      <c r="F6" s="62">
        <v>350</v>
      </c>
      <c r="G6" s="62">
        <v>350</v>
      </c>
    </row>
    <row r="7" spans="1:7" ht="24.75" customHeight="1">
      <c r="A7" s="4"/>
      <c r="B7" s="6" t="s">
        <v>276</v>
      </c>
      <c r="C7" s="251">
        <v>258</v>
      </c>
      <c r="D7" s="62">
        <v>189</v>
      </c>
      <c r="E7" s="62">
        <v>189</v>
      </c>
      <c r="F7" s="62"/>
      <c r="G7" s="62"/>
    </row>
    <row r="8" spans="1:7" ht="24.75" customHeight="1">
      <c r="A8" s="4"/>
      <c r="B8" s="79" t="s">
        <v>168</v>
      </c>
      <c r="C8" s="251">
        <v>505</v>
      </c>
      <c r="D8" s="62">
        <v>500</v>
      </c>
      <c r="E8" s="62">
        <v>500</v>
      </c>
      <c r="F8" s="62"/>
      <c r="G8" s="62"/>
    </row>
    <row r="9" spans="1:7" ht="24.75" customHeight="1">
      <c r="A9" s="4"/>
      <c r="B9" s="6" t="s">
        <v>326</v>
      </c>
      <c r="C9" s="251"/>
      <c r="D9" s="62">
        <v>70</v>
      </c>
      <c r="E9" s="62">
        <v>70</v>
      </c>
      <c r="F9" s="62"/>
      <c r="G9" s="62"/>
    </row>
    <row r="10" spans="1:7" ht="24.75" customHeight="1">
      <c r="A10" s="4"/>
      <c r="B10" s="6" t="s">
        <v>327</v>
      </c>
      <c r="C10" s="251">
        <v>780</v>
      </c>
      <c r="D10" s="62">
        <v>700</v>
      </c>
      <c r="E10" s="62">
        <v>700</v>
      </c>
      <c r="F10" s="62"/>
      <c r="G10" s="62"/>
    </row>
    <row r="11" spans="1:7" ht="24.75" customHeight="1">
      <c r="A11" s="4"/>
      <c r="B11" s="6" t="s">
        <v>328</v>
      </c>
      <c r="C11" s="251">
        <v>972</v>
      </c>
      <c r="D11" s="208">
        <v>830</v>
      </c>
      <c r="E11" s="208">
        <v>830</v>
      </c>
      <c r="F11" s="62"/>
      <c r="G11" s="62"/>
    </row>
    <row r="12" spans="1:7" ht="24.75" customHeight="1">
      <c r="A12" s="80"/>
      <c r="B12" s="6" t="s">
        <v>329</v>
      </c>
      <c r="C12" s="142">
        <v>30</v>
      </c>
      <c r="D12" s="62">
        <v>29</v>
      </c>
      <c r="E12" s="62">
        <v>29</v>
      </c>
      <c r="F12" s="62"/>
      <c r="G12" s="62"/>
    </row>
    <row r="13" spans="1:7" ht="24.75" customHeight="1">
      <c r="A13" s="80"/>
      <c r="B13" s="181" t="s">
        <v>105</v>
      </c>
      <c r="C13" s="92">
        <f>SUM(C6:C12)</f>
        <v>2945</v>
      </c>
      <c r="D13" s="92">
        <f>SUM(D6:D12)</f>
        <v>2668</v>
      </c>
      <c r="E13" s="92">
        <f>SUM(E6:E12)</f>
        <v>2668</v>
      </c>
      <c r="F13" s="92">
        <f>SUM(F6:F12)</f>
        <v>350</v>
      </c>
      <c r="G13" s="92">
        <f>SUM(G6:G12)</f>
        <v>350</v>
      </c>
    </row>
    <row r="14" spans="1:7" ht="24.75" customHeight="1">
      <c r="A14" s="182" t="s">
        <v>3</v>
      </c>
      <c r="B14" s="2" t="s">
        <v>277</v>
      </c>
      <c r="C14" s="62"/>
      <c r="D14" s="62"/>
      <c r="E14" s="62"/>
      <c r="F14" s="92"/>
      <c r="G14" s="62"/>
    </row>
    <row r="15" spans="1:7" ht="24.75" customHeight="1">
      <c r="A15" s="78"/>
      <c r="B15" s="6" t="s">
        <v>330</v>
      </c>
      <c r="C15" s="62"/>
      <c r="D15" s="208">
        <v>2761</v>
      </c>
      <c r="E15" s="208">
        <v>2761</v>
      </c>
      <c r="F15" s="62"/>
      <c r="G15" s="62"/>
    </row>
    <row r="16" spans="1:7" ht="24.75" customHeight="1">
      <c r="A16" s="78"/>
      <c r="B16" s="6" t="s">
        <v>331</v>
      </c>
      <c r="C16" s="62"/>
      <c r="D16" s="208">
        <v>4188</v>
      </c>
      <c r="E16" s="208">
        <v>4188</v>
      </c>
      <c r="F16" s="62"/>
      <c r="G16" s="62"/>
    </row>
    <row r="17" spans="1:7" ht="24.75" customHeight="1">
      <c r="A17" s="6"/>
      <c r="B17" s="183" t="s">
        <v>106</v>
      </c>
      <c r="C17" s="92">
        <f>SUM(C15:C16)</f>
        <v>0</v>
      </c>
      <c r="D17" s="92">
        <f>SUM(D15:D16)</f>
        <v>6949</v>
      </c>
      <c r="E17" s="92">
        <f>SUM(E15:E16)</f>
        <v>6949</v>
      </c>
      <c r="F17" s="92">
        <f>SUM(F15:F16)</f>
        <v>0</v>
      </c>
      <c r="G17" s="92">
        <f>SUM(G15:G16)</f>
        <v>0</v>
      </c>
    </row>
    <row r="18" spans="1:7" ht="24.75" customHeight="1">
      <c r="A18" s="6" t="s">
        <v>235</v>
      </c>
      <c r="B18" s="181" t="s">
        <v>278</v>
      </c>
      <c r="C18" s="92"/>
      <c r="D18" s="92"/>
      <c r="E18" s="92"/>
      <c r="F18" s="92"/>
      <c r="G18" s="92"/>
    </row>
    <row r="19" spans="1:7" ht="24.75" customHeight="1">
      <c r="A19" s="6"/>
      <c r="B19" s="181" t="s">
        <v>236</v>
      </c>
      <c r="C19" s="63">
        <v>0</v>
      </c>
      <c r="D19" s="92">
        <v>0</v>
      </c>
      <c r="E19" s="92">
        <v>0</v>
      </c>
      <c r="F19" s="92">
        <v>0</v>
      </c>
      <c r="G19" s="92">
        <v>0</v>
      </c>
    </row>
    <row r="20" spans="1:7" ht="24.75" customHeight="1">
      <c r="A20" s="2" t="s">
        <v>5</v>
      </c>
      <c r="B20" s="181" t="s">
        <v>298</v>
      </c>
      <c r="C20" s="63"/>
      <c r="D20" s="92"/>
      <c r="E20" s="92">
        <v>29</v>
      </c>
      <c r="F20" s="92"/>
      <c r="G20" s="92"/>
    </row>
    <row r="21" spans="1:7" ht="24.75" customHeight="1">
      <c r="A21" s="2" t="s">
        <v>7</v>
      </c>
      <c r="B21" s="4" t="s">
        <v>279</v>
      </c>
      <c r="C21" s="92"/>
      <c r="D21" s="92">
        <v>1573</v>
      </c>
      <c r="E21" s="92">
        <v>828</v>
      </c>
      <c r="F21" s="92"/>
      <c r="G21" s="92"/>
    </row>
    <row r="22" spans="1:7" ht="24.75" customHeight="1">
      <c r="A22" s="298"/>
      <c r="B22" s="299" t="s">
        <v>196</v>
      </c>
      <c r="C22" s="300">
        <f>C13+C17+C21</f>
        <v>2945</v>
      </c>
      <c r="D22" s="300">
        <f>D13+D17+D21</f>
        <v>11190</v>
      </c>
      <c r="E22" s="300">
        <f>E13+E17+E21+E20</f>
        <v>10474</v>
      </c>
      <c r="F22" s="300">
        <f>F13+F17+F21</f>
        <v>350</v>
      </c>
      <c r="G22" s="300">
        <f>G13+G17+G21</f>
        <v>350</v>
      </c>
    </row>
    <row r="23" spans="1:7" ht="30" customHeight="1">
      <c r="A23" s="304"/>
      <c r="B23" s="301" t="s">
        <v>103</v>
      </c>
      <c r="C23" s="305"/>
      <c r="D23" s="305"/>
      <c r="E23" s="305"/>
      <c r="F23" s="300"/>
      <c r="G23" s="305"/>
    </row>
    <row r="24" spans="1:7" ht="24.75" customHeight="1">
      <c r="A24" s="2" t="s">
        <v>70</v>
      </c>
      <c r="B24" s="181" t="s">
        <v>72</v>
      </c>
      <c r="C24" s="63"/>
      <c r="D24" s="63"/>
      <c r="E24" s="63"/>
      <c r="F24" s="63"/>
      <c r="G24" s="63"/>
    </row>
    <row r="25" spans="1:7" ht="24.75" customHeight="1">
      <c r="A25" s="2" t="s">
        <v>1</v>
      </c>
      <c r="B25" s="181" t="s">
        <v>104</v>
      </c>
      <c r="C25" s="63"/>
      <c r="D25" s="63"/>
      <c r="E25" s="63"/>
      <c r="F25" s="63"/>
      <c r="G25" s="63"/>
    </row>
    <row r="26" spans="1:7" ht="24.75" customHeight="1">
      <c r="A26" s="2" t="s">
        <v>3</v>
      </c>
      <c r="B26" s="4" t="s">
        <v>107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</row>
    <row r="27" spans="1:7" ht="24.75" customHeight="1">
      <c r="A27" s="6"/>
      <c r="B27" s="181" t="s">
        <v>280</v>
      </c>
      <c r="C27" s="63"/>
      <c r="D27" s="63"/>
      <c r="E27" s="63"/>
      <c r="F27" s="63"/>
      <c r="G27" s="63"/>
    </row>
    <row r="28" spans="1:7" ht="24.75" customHeight="1">
      <c r="A28" s="2"/>
      <c r="B28" s="117" t="s">
        <v>108</v>
      </c>
      <c r="C28" s="63">
        <v>0</v>
      </c>
      <c r="D28" s="63"/>
      <c r="E28" s="63"/>
      <c r="F28" s="63"/>
      <c r="G28" s="63"/>
    </row>
    <row r="29" spans="1:7" ht="24.75" customHeight="1">
      <c r="A29" s="2" t="s">
        <v>4</v>
      </c>
      <c r="B29" s="2" t="s">
        <v>242</v>
      </c>
      <c r="C29" s="63">
        <f>C26+C28</f>
        <v>0</v>
      </c>
      <c r="D29" s="63">
        <f>D26+D28</f>
        <v>0</v>
      </c>
      <c r="E29" s="63">
        <f>E26+E28</f>
        <v>0</v>
      </c>
      <c r="F29" s="63">
        <f>F26+F28</f>
        <v>0</v>
      </c>
      <c r="G29" s="63">
        <f>G26+G28</f>
        <v>0</v>
      </c>
    </row>
    <row r="30" spans="1:7" s="118" customFormat="1" ht="24.75" customHeight="1">
      <c r="A30" s="2" t="s">
        <v>5</v>
      </c>
      <c r="B30" s="2" t="s">
        <v>332</v>
      </c>
      <c r="C30" s="63">
        <v>11629</v>
      </c>
      <c r="D30" s="63">
        <v>0</v>
      </c>
      <c r="E30" s="63">
        <v>0</v>
      </c>
      <c r="F30" s="63">
        <v>0</v>
      </c>
      <c r="G30" s="63">
        <v>0</v>
      </c>
    </row>
    <row r="31" spans="1:7" s="118" customFormat="1" ht="27" customHeight="1">
      <c r="A31" s="2"/>
      <c r="B31" s="304" t="s">
        <v>299</v>
      </c>
      <c r="C31" s="305">
        <f>SUM(C30+C29+C26)</f>
        <v>11629</v>
      </c>
      <c r="D31" s="305">
        <f>SUM(D30+D29+D26)</f>
        <v>0</v>
      </c>
      <c r="E31" s="305">
        <f>SUM(E30+E29+E26)</f>
        <v>0</v>
      </c>
      <c r="F31" s="305">
        <v>0</v>
      </c>
      <c r="G31" s="305">
        <v>0</v>
      </c>
    </row>
    <row r="32" spans="1:7" s="118" customFormat="1" ht="27" customHeight="1">
      <c r="A32" s="29"/>
      <c r="B32" s="29"/>
      <c r="C32" s="148"/>
      <c r="D32" s="148"/>
      <c r="E32" s="148"/>
      <c r="F32" s="148"/>
      <c r="G32" s="148"/>
    </row>
    <row r="33" spans="1:7" ht="24.75" customHeight="1">
      <c r="A33" s="29"/>
      <c r="B33" s="29"/>
      <c r="C33" s="29"/>
      <c r="D33" s="29"/>
      <c r="E33" s="29"/>
      <c r="F33" s="29"/>
      <c r="G33" s="29"/>
    </row>
    <row r="34" spans="3:7" ht="24.75" customHeight="1">
      <c r="C34" s="29"/>
      <c r="D34" s="29"/>
      <c r="E34" s="29"/>
      <c r="F34" s="29"/>
      <c r="G34" s="29"/>
    </row>
  </sheetData>
  <sheetProtection/>
  <mergeCells count="4">
    <mergeCell ref="F1:F2"/>
    <mergeCell ref="G1:G2"/>
    <mergeCell ref="D1:D2"/>
    <mergeCell ref="C1:C2"/>
  </mergeCells>
  <printOptions horizontalCentered="1"/>
  <pageMargins left="0.2362204724409449" right="0.2362204724409449" top="1.2" bottom="0.19" header="0.45" footer="0.19"/>
  <pageSetup horizontalDpi="600" verticalDpi="600" orientation="portrait" paperSize="9" scale="68" r:id="rId1"/>
  <headerFooter alignWithMargins="0">
    <oddHeader>&amp;C&amp;"Garamond,Félkövér"&amp;12 13/2015. (XI.06.) számú költségvetési rendelethez
ZALASZABAR KÖZSÉG ÖNKORMÁNYZATA ÉS INTÉZMÉNYE   
EGYÉB MŰKÖDÉSI ÉS EGYÉB FEJLESZTÉSI CÉLÚ KIADÁSAI 
ÁLLAMHÁZTARTÁSON BELÜLRE ÉS KÍVÜLRE 2015.évben
&amp;R&amp;A
&amp;P.oldal
1000.-Ft-ban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E25"/>
  <sheetViews>
    <sheetView view="pageLayout" workbookViewId="0" topLeftCell="A1">
      <selection activeCell="B17" sqref="B17"/>
    </sheetView>
  </sheetViews>
  <sheetFormatPr defaultColWidth="9.00390625" defaultRowHeight="12.75"/>
  <cols>
    <col min="1" max="1" width="5.00390625" style="17" customWidth="1"/>
    <col min="2" max="2" width="53.25390625" style="17" customWidth="1"/>
    <col min="3" max="3" width="15.875" style="17" customWidth="1"/>
    <col min="4" max="4" width="16.625" style="17" customWidth="1"/>
    <col min="5" max="5" width="14.75390625" style="17" customWidth="1"/>
    <col min="6" max="16384" width="9.125" style="17" customWidth="1"/>
  </cols>
  <sheetData>
    <row r="2" spans="1:5" ht="15" customHeight="1">
      <c r="A2" s="604" t="s">
        <v>350</v>
      </c>
      <c r="B2" s="603" t="s">
        <v>11</v>
      </c>
      <c r="C2" s="606" t="s">
        <v>281</v>
      </c>
      <c r="D2" s="606" t="s">
        <v>282</v>
      </c>
      <c r="E2" s="606" t="s">
        <v>351</v>
      </c>
    </row>
    <row r="3" spans="1:5" ht="15" customHeight="1">
      <c r="A3" s="605"/>
      <c r="B3" s="603"/>
      <c r="C3" s="607"/>
      <c r="D3" s="607"/>
      <c r="E3" s="607"/>
    </row>
    <row r="4" spans="1:5" ht="15" customHeight="1">
      <c r="A4" s="605"/>
      <c r="B4" s="603"/>
      <c r="C4" s="607"/>
      <c r="D4" s="607"/>
      <c r="E4" s="607"/>
    </row>
    <row r="5" spans="1:5" ht="15" customHeight="1">
      <c r="A5" s="605"/>
      <c r="B5" s="603"/>
      <c r="C5" s="608"/>
      <c r="D5" s="608"/>
      <c r="E5" s="608"/>
    </row>
    <row r="6" spans="1:5" ht="27.75" customHeight="1">
      <c r="A6" s="600" t="s">
        <v>129</v>
      </c>
      <c r="B6" s="601"/>
      <c r="C6" s="601"/>
      <c r="D6" s="601"/>
      <c r="E6" s="602"/>
    </row>
    <row r="7" spans="1:5" ht="24.75" customHeight="1">
      <c r="A7" s="252" t="s">
        <v>1</v>
      </c>
      <c r="B7" s="137" t="s">
        <v>117</v>
      </c>
      <c r="C7" s="137"/>
      <c r="D7" s="137"/>
      <c r="E7" s="108"/>
    </row>
    <row r="8" spans="1:5" ht="24.75" customHeight="1">
      <c r="A8" s="252"/>
      <c r="B8" s="100" t="s">
        <v>77</v>
      </c>
      <c r="C8" s="108">
        <v>362</v>
      </c>
      <c r="D8" s="108">
        <v>556</v>
      </c>
      <c r="E8" s="108">
        <v>556</v>
      </c>
    </row>
    <row r="9" spans="1:5" ht="24.75" customHeight="1">
      <c r="A9" s="252"/>
      <c r="B9" s="97" t="s">
        <v>118</v>
      </c>
      <c r="C9" s="82">
        <v>250</v>
      </c>
      <c r="D9" s="82"/>
      <c r="E9" s="82"/>
    </row>
    <row r="10" spans="1:5" ht="24.75" customHeight="1">
      <c r="A10" s="252"/>
      <c r="B10" s="98" t="s">
        <v>119</v>
      </c>
      <c r="C10" s="114">
        <f>SUM(C8:C9)</f>
        <v>612</v>
      </c>
      <c r="D10" s="114">
        <f>SUM(D8:D9)</f>
        <v>556</v>
      </c>
      <c r="E10" s="114">
        <f>SUM(E8:E9)</f>
        <v>556</v>
      </c>
    </row>
    <row r="11" spans="1:5" ht="24.75" customHeight="1">
      <c r="A11" s="252" t="s">
        <v>3</v>
      </c>
      <c r="B11" s="98" t="s">
        <v>121</v>
      </c>
      <c r="C11" s="82"/>
      <c r="D11" s="82"/>
      <c r="E11" s="82"/>
    </row>
    <row r="12" spans="1:5" ht="24.75" customHeight="1">
      <c r="A12" s="252"/>
      <c r="B12" s="97" t="s">
        <v>120</v>
      </c>
      <c r="C12" s="82">
        <v>4700</v>
      </c>
      <c r="D12" s="82"/>
      <c r="E12" s="82">
        <v>603</v>
      </c>
    </row>
    <row r="13" spans="1:5" ht="24.75" customHeight="1">
      <c r="A13" s="252"/>
      <c r="B13" s="98" t="s">
        <v>122</v>
      </c>
      <c r="C13" s="138">
        <f>SUM(C12)</f>
        <v>4700</v>
      </c>
      <c r="D13" s="138">
        <f>SUM(D12)</f>
        <v>0</v>
      </c>
      <c r="E13" s="138">
        <f>SUM(E12)</f>
        <v>603</v>
      </c>
    </row>
    <row r="14" spans="1:5" ht="24.75" customHeight="1">
      <c r="A14" s="252" t="s">
        <v>4</v>
      </c>
      <c r="B14" s="98" t="s">
        <v>123</v>
      </c>
      <c r="C14" s="61"/>
      <c r="D14" s="61"/>
      <c r="E14" s="61"/>
    </row>
    <row r="15" spans="1:5" ht="24.75" customHeight="1">
      <c r="A15" s="252"/>
      <c r="B15" s="97" t="s">
        <v>124</v>
      </c>
      <c r="C15" s="91">
        <v>2900</v>
      </c>
      <c r="D15" s="91">
        <v>950</v>
      </c>
      <c r="E15" s="91">
        <v>950</v>
      </c>
    </row>
    <row r="16" spans="1:5" ht="24.75" customHeight="1">
      <c r="A16" s="252"/>
      <c r="B16" s="97" t="s">
        <v>125</v>
      </c>
      <c r="C16" s="91"/>
      <c r="D16" s="91">
        <v>0</v>
      </c>
      <c r="E16" s="91"/>
    </row>
    <row r="17" spans="1:5" ht="24.75" customHeight="1">
      <c r="A17" s="253"/>
      <c r="B17" s="98" t="s">
        <v>123</v>
      </c>
      <c r="C17" s="114">
        <f>SUM(C15:C16)</f>
        <v>2900</v>
      </c>
      <c r="D17" s="114">
        <f>SUM(D15:D16)</f>
        <v>950</v>
      </c>
      <c r="E17" s="114">
        <f>SUM(E15:E16)</f>
        <v>950</v>
      </c>
    </row>
    <row r="18" spans="1:5" ht="24.75" customHeight="1">
      <c r="A18" s="320" t="s">
        <v>5</v>
      </c>
      <c r="B18" s="98" t="s">
        <v>126</v>
      </c>
      <c r="C18" s="91"/>
      <c r="D18" s="91"/>
      <c r="E18" s="91"/>
    </row>
    <row r="19" spans="1:5" ht="24.75" customHeight="1">
      <c r="A19" s="253"/>
      <c r="B19" s="98" t="s">
        <v>127</v>
      </c>
      <c r="C19" s="91">
        <v>2085</v>
      </c>
      <c r="D19" s="91">
        <v>2397</v>
      </c>
      <c r="E19" s="91">
        <v>1983</v>
      </c>
    </row>
    <row r="20" spans="1:5" ht="24.75" customHeight="1">
      <c r="A20" s="253"/>
      <c r="B20" s="98" t="s">
        <v>128</v>
      </c>
      <c r="C20" s="114">
        <f>C19</f>
        <v>2085</v>
      </c>
      <c r="D20" s="114">
        <f>D19</f>
        <v>2397</v>
      </c>
      <c r="E20" s="91">
        <f>E19</f>
        <v>1983</v>
      </c>
    </row>
    <row r="21" spans="1:5" ht="24.75" customHeight="1">
      <c r="A21" s="96"/>
      <c r="B21" s="99" t="s">
        <v>130</v>
      </c>
      <c r="C21" s="115">
        <f>C10+C13+C17+C20</f>
        <v>10297</v>
      </c>
      <c r="D21" s="115">
        <f>D10+D13+D17+D20</f>
        <v>3903</v>
      </c>
      <c r="E21" s="115">
        <f>E10+E13+E17+E20</f>
        <v>4092</v>
      </c>
    </row>
    <row r="24" spans="2:4" ht="12.75">
      <c r="B24" s="139"/>
      <c r="C24" s="139"/>
      <c r="D24" s="139"/>
    </row>
    <row r="25" spans="2:4" ht="12.75">
      <c r="B25" s="139"/>
      <c r="C25" s="139"/>
      <c r="D25" s="139"/>
    </row>
  </sheetData>
  <sheetProtection/>
  <mergeCells count="6">
    <mergeCell ref="A6:E6"/>
    <mergeCell ref="B2:B5"/>
    <mergeCell ref="A2:A5"/>
    <mergeCell ref="E2:E5"/>
    <mergeCell ref="C2:C5"/>
    <mergeCell ref="D2:D5"/>
  </mergeCells>
  <printOptions horizontalCentered="1"/>
  <pageMargins left="0.2362204724409449" right="0.2362204724409449" top="1.09" bottom="0.19" header="0.36" footer="0.19"/>
  <pageSetup horizontalDpi="600" verticalDpi="600" orientation="portrait" paperSize="9" scale="95" r:id="rId1"/>
  <headerFooter alignWithMargins="0">
    <oddHeader>&amp;C&amp;"Garamond,Félkövér"&amp;14 13/2015. (XI.06&amp;"Garamond,Normál".&amp;"Garamond,Félkövér") számú költségvetési rendelethez
Z&amp;12ALASZABAR KÖZSÉG ÖNKORMÁNYZATA ÁLTAL FOLYÓSÍTOTT 
ELLÁTÁSOK (SZOCIÁLIS) RÉSZLETEZÉSE  2015. ÉVBEN
 &amp;R&amp;A
&amp;P.oldal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G24"/>
  <sheetViews>
    <sheetView view="pageLayout" zoomScaleSheetLayoutView="80" workbookViewId="0" topLeftCell="A1">
      <selection activeCell="B17" sqref="B17"/>
    </sheetView>
  </sheetViews>
  <sheetFormatPr defaultColWidth="9.00390625" defaultRowHeight="12.75"/>
  <cols>
    <col min="1" max="1" width="6.00390625" style="17" customWidth="1"/>
    <col min="2" max="2" width="47.25390625" style="17" customWidth="1"/>
    <col min="3" max="3" width="11.25390625" style="17" customWidth="1"/>
    <col min="4" max="4" width="10.625" style="17" customWidth="1"/>
    <col min="5" max="5" width="11.00390625" style="17" customWidth="1"/>
    <col min="6" max="6" width="11.625" style="17" customWidth="1"/>
    <col min="7" max="7" width="12.125" style="17" customWidth="1"/>
    <col min="8" max="16384" width="9.125" style="17" customWidth="1"/>
  </cols>
  <sheetData>
    <row r="2" spans="1:7" ht="15" customHeight="1">
      <c r="A2" s="605" t="s">
        <v>52</v>
      </c>
      <c r="B2" s="603" t="s">
        <v>10</v>
      </c>
      <c r="C2" s="606" t="s">
        <v>281</v>
      </c>
      <c r="D2" s="606" t="s">
        <v>354</v>
      </c>
      <c r="E2" s="309"/>
      <c r="F2" s="609" t="s">
        <v>131</v>
      </c>
      <c r="G2" s="606" t="s">
        <v>283</v>
      </c>
    </row>
    <row r="3" spans="1:7" ht="15" customHeight="1">
      <c r="A3" s="605"/>
      <c r="B3" s="603"/>
      <c r="C3" s="610"/>
      <c r="D3" s="607"/>
      <c r="E3" s="311" t="s">
        <v>352</v>
      </c>
      <c r="F3" s="607"/>
      <c r="G3" s="607"/>
    </row>
    <row r="4" spans="1:7" ht="15" customHeight="1">
      <c r="A4" s="605"/>
      <c r="B4" s="603"/>
      <c r="C4" s="610"/>
      <c r="D4" s="607"/>
      <c r="E4" s="311" t="s">
        <v>353</v>
      </c>
      <c r="F4" s="607"/>
      <c r="G4" s="607"/>
    </row>
    <row r="5" spans="1:7" ht="15" customHeight="1">
      <c r="A5" s="605"/>
      <c r="B5" s="603"/>
      <c r="C5" s="611"/>
      <c r="D5" s="608"/>
      <c r="E5" s="310"/>
      <c r="F5" s="608"/>
      <c r="G5" s="608"/>
    </row>
    <row r="6" spans="1:7" ht="19.5" customHeight="1">
      <c r="A6" s="19"/>
      <c r="B6" s="93" t="s">
        <v>61</v>
      </c>
      <c r="C6" s="48"/>
      <c r="D6" s="19"/>
      <c r="E6" s="19"/>
      <c r="F6" s="19"/>
      <c r="G6" s="19"/>
    </row>
    <row r="7" spans="1:7" ht="19.5" customHeight="1">
      <c r="A7" s="94" t="s">
        <v>30</v>
      </c>
      <c r="B7" s="110" t="s">
        <v>62</v>
      </c>
      <c r="C7" s="19"/>
      <c r="D7" s="19"/>
      <c r="E7" s="19"/>
      <c r="F7" s="19"/>
      <c r="G7" s="19"/>
    </row>
    <row r="8" spans="1:7" ht="19.5" customHeight="1">
      <c r="A8" s="94"/>
      <c r="B8" s="93" t="s">
        <v>73</v>
      </c>
      <c r="C8" s="19"/>
      <c r="D8" s="19"/>
      <c r="E8" s="19"/>
      <c r="F8" s="19"/>
      <c r="G8" s="19"/>
    </row>
    <row r="9" spans="1:7" ht="19.5" customHeight="1">
      <c r="A9" s="259" t="s">
        <v>1</v>
      </c>
      <c r="B9" s="81" t="s">
        <v>333</v>
      </c>
      <c r="C9" s="82"/>
      <c r="D9" s="82">
        <v>737</v>
      </c>
      <c r="E9" s="82">
        <v>737</v>
      </c>
      <c r="F9" s="82"/>
      <c r="G9" s="82"/>
    </row>
    <row r="10" spans="1:7" ht="19.5" customHeight="1">
      <c r="A10" s="259" t="s">
        <v>3</v>
      </c>
      <c r="B10" s="81" t="s">
        <v>366</v>
      </c>
      <c r="C10" s="82">
        <v>826</v>
      </c>
      <c r="D10" s="82">
        <v>17709</v>
      </c>
      <c r="E10" s="82">
        <v>14729</v>
      </c>
      <c r="F10" s="82"/>
      <c r="G10" s="82"/>
    </row>
    <row r="11" spans="1:7" ht="19.5" customHeight="1">
      <c r="A11" s="259"/>
      <c r="B11" s="81"/>
      <c r="C11" s="143"/>
      <c r="D11" s="82"/>
      <c r="E11" s="82"/>
      <c r="F11" s="82"/>
      <c r="G11" s="82"/>
    </row>
    <row r="12" spans="1:7" ht="19.5" customHeight="1">
      <c r="A12" s="260"/>
      <c r="B12" s="84" t="s">
        <v>74</v>
      </c>
      <c r="C12" s="85">
        <f>SUM(C9:C11)</f>
        <v>826</v>
      </c>
      <c r="D12" s="184">
        <f>SUM(D9:D11)</f>
        <v>18446</v>
      </c>
      <c r="E12" s="184">
        <f>SUM(E9:E11)</f>
        <v>15466</v>
      </c>
      <c r="F12" s="219">
        <f>SUM(F9:F11)</f>
        <v>0</v>
      </c>
      <c r="G12" s="219">
        <f>SUM(G9:G11)</f>
        <v>0</v>
      </c>
    </row>
    <row r="13" spans="1:7" ht="19.5" customHeight="1">
      <c r="A13" s="260"/>
      <c r="B13" s="109"/>
      <c r="C13" s="82"/>
      <c r="D13" s="61"/>
      <c r="E13" s="61"/>
      <c r="F13" s="18"/>
      <c r="G13" s="18"/>
    </row>
    <row r="14" spans="1:7" ht="19.5" customHeight="1">
      <c r="A14" s="260"/>
      <c r="B14" s="109" t="s">
        <v>340</v>
      </c>
      <c r="C14" s="82"/>
      <c r="D14" s="61"/>
      <c r="E14" s="61"/>
      <c r="F14" s="18"/>
      <c r="G14" s="18"/>
    </row>
    <row r="15" spans="1:7" ht="19.5" customHeight="1">
      <c r="A15" s="260" t="s">
        <v>1</v>
      </c>
      <c r="B15" s="257" t="s">
        <v>367</v>
      </c>
      <c r="C15" s="82"/>
      <c r="D15" s="61">
        <v>160</v>
      </c>
      <c r="E15" s="61">
        <v>160</v>
      </c>
      <c r="F15" s="18"/>
      <c r="G15" s="18"/>
    </row>
    <row r="16" spans="1:7" ht="19.5" customHeight="1">
      <c r="A16" s="260" t="s">
        <v>3</v>
      </c>
      <c r="B16" s="81" t="s">
        <v>368</v>
      </c>
      <c r="C16" s="82"/>
      <c r="D16" s="61">
        <v>100</v>
      </c>
      <c r="E16" s="61">
        <v>100</v>
      </c>
      <c r="F16" s="18"/>
      <c r="G16" s="18"/>
    </row>
    <row r="17" spans="1:7" ht="19.5" customHeight="1">
      <c r="A17" s="260"/>
      <c r="B17" s="84" t="s">
        <v>365</v>
      </c>
      <c r="C17" s="82">
        <f>C14</f>
        <v>0</v>
      </c>
      <c r="D17" s="114">
        <f>SUM(D14:D16)</f>
        <v>260</v>
      </c>
      <c r="E17" s="114">
        <f>SUM(E14:E16)</f>
        <v>260</v>
      </c>
      <c r="F17" s="82">
        <f>F14</f>
        <v>0</v>
      </c>
      <c r="G17" s="82">
        <f>G14</f>
        <v>0</v>
      </c>
    </row>
    <row r="18" spans="1:7" ht="19.5" customHeight="1">
      <c r="A18" s="260"/>
      <c r="B18" s="109"/>
      <c r="C18" s="85"/>
      <c r="D18" s="85"/>
      <c r="E18" s="85"/>
      <c r="F18" s="18"/>
      <c r="G18" s="18"/>
    </row>
    <row r="19" spans="1:7" ht="19.5" customHeight="1">
      <c r="A19" s="261"/>
      <c r="B19" s="186" t="s">
        <v>64</v>
      </c>
      <c r="C19" s="187">
        <f>SUM(C17+C12)</f>
        <v>826</v>
      </c>
      <c r="D19" s="187">
        <f>SUM(D17+D12)</f>
        <v>18706</v>
      </c>
      <c r="E19" s="187">
        <f>SUM(E17+E12)</f>
        <v>15726</v>
      </c>
      <c r="F19" s="187"/>
      <c r="G19" s="187"/>
    </row>
    <row r="20" spans="1:7" ht="19.5" customHeight="1">
      <c r="A20" s="260"/>
      <c r="B20" s="84"/>
      <c r="C20" s="114"/>
      <c r="D20" s="255"/>
      <c r="E20" s="255"/>
      <c r="F20" s="19"/>
      <c r="G20" s="19"/>
    </row>
    <row r="21" spans="1:7" ht="19.5" customHeight="1">
      <c r="A21" s="94" t="s">
        <v>295</v>
      </c>
      <c r="B21" s="256" t="s">
        <v>80</v>
      </c>
      <c r="C21" s="83"/>
      <c r="D21" s="254"/>
      <c r="E21" s="254"/>
      <c r="F21" s="18"/>
      <c r="G21" s="18"/>
    </row>
    <row r="22" spans="1:7" ht="19.5" customHeight="1">
      <c r="A22" s="260"/>
      <c r="B22" s="109"/>
      <c r="C22" s="83"/>
      <c r="D22" s="254"/>
      <c r="E22" s="254"/>
      <c r="F22" s="18"/>
      <c r="G22" s="18"/>
    </row>
    <row r="23" spans="1:7" ht="19.5" customHeight="1">
      <c r="A23" s="185"/>
      <c r="B23" s="186" t="s">
        <v>297</v>
      </c>
      <c r="C23" s="187"/>
      <c r="D23" s="187"/>
      <c r="E23" s="187"/>
      <c r="F23" s="187"/>
      <c r="G23" s="187"/>
    </row>
    <row r="24" spans="1:7" ht="19.5" customHeight="1">
      <c r="A24" s="185"/>
      <c r="B24" s="186" t="s">
        <v>296</v>
      </c>
      <c r="C24" s="187">
        <f>C19+C23</f>
        <v>826</v>
      </c>
      <c r="D24" s="187">
        <f>D19+D23</f>
        <v>18706</v>
      </c>
      <c r="E24" s="187">
        <f>E19+E23</f>
        <v>15726</v>
      </c>
      <c r="F24" s="187">
        <f>F19+F23</f>
        <v>0</v>
      </c>
      <c r="G24" s="187">
        <f>G19+G23</f>
        <v>0</v>
      </c>
    </row>
  </sheetData>
  <sheetProtection/>
  <mergeCells count="6">
    <mergeCell ref="B2:B5"/>
    <mergeCell ref="G2:G5"/>
    <mergeCell ref="D2:D5"/>
    <mergeCell ref="A2:A5"/>
    <mergeCell ref="F2:F5"/>
    <mergeCell ref="C2:C5"/>
  </mergeCells>
  <printOptions horizontalCentered="1"/>
  <pageMargins left="0.2362204724409449" right="0.2362204724409449" top="1.09" bottom="0.19" header="0.36" footer="0.19"/>
  <pageSetup horizontalDpi="600" verticalDpi="600" orientation="portrait" paperSize="9" scale="90" r:id="rId1"/>
  <headerFooter alignWithMargins="0">
    <oddHeader>&amp;C13/2015. (XI.06.) számú költségvetési rendelethez 
ZALASZABAR KÖZSÉG ÖNKORMÁNYZATÁNAK ÉS INTÉZMÉNYÉNEK
2015. ÉVI  BERUHÁZÁSI CÉLÚ KIADÁSAI FELADATONKÉNT
&amp;R&amp;A
&amp;P.oldal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Zalakaros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2015-11-05T08:30:15Z</cp:lastPrinted>
  <dcterms:created xsi:type="dcterms:W3CDTF">2001-01-10T12:44:25Z</dcterms:created>
  <dcterms:modified xsi:type="dcterms:W3CDTF">2015-11-10T12:00:21Z</dcterms:modified>
  <cp:category/>
  <cp:version/>
  <cp:contentType/>
  <cp:contentStatus/>
</cp:coreProperties>
</file>