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01" firstSheet="7" activeTab="7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felújítás" sheetId="6" state="hidden" r:id="rId6"/>
    <sheet name="létszám-előir." sheetId="7" state="hidden" r:id="rId7"/>
    <sheet name="7. sz. mell." sheetId="8" r:id="rId8"/>
    <sheet name="vagyonmérleg" sheetId="9" state="hidden" r:id="rId9"/>
    <sheet name="pénzmaradvány" sheetId="10" state="hidden" r:id="rId10"/>
    <sheet name="összesített pénzmaradvány" sheetId="11" state="hidden" r:id="rId11"/>
    <sheet name="közvetett támogatások" sheetId="12" state="hidden" r:id="rId12"/>
    <sheet name="lak. szolg. tám." sheetId="13" state="hidden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fullCalcOnLoad="1"/>
</workbook>
</file>

<file path=xl/sharedStrings.xml><?xml version="1.0" encoding="utf-8"?>
<sst xmlns="http://schemas.openxmlformats.org/spreadsheetml/2006/main" count="628" uniqueCount="464">
  <si>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</si>
  <si>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</si>
  <si>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</si>
  <si>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</si>
  <si>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</si>
  <si>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</si>
  <si>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</si>
  <si>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</si>
  <si>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</si>
  <si>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</si>
  <si>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</si>
  <si>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</si>
  <si>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</si>
  <si>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</si>
  <si>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</si>
  <si>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</si>
  <si>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</si>
  <si>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</si>
  <si>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</si>
  <si>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</si>
  <si>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</si>
  <si>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</si>
  <si>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</si>
  <si>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</si>
  <si>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</si>
  <si>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</si>
  <si>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</si>
  <si>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</si>
  <si>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</si>
  <si>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</si>
  <si>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</si>
  <si>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</si>
  <si>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</si>
  <si>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</si>
  <si>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</si>
  <si>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</si>
  <si>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</si>
  <si>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</si>
  <si>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</si>
  <si>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</si>
  <si>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</si>
  <si>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</si>
  <si>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</si>
  <si>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</si>
  <si>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</si>
  <si>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</si>
  <si>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</si>
  <si>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</si>
  <si>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</si>
  <si>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</si>
  <si>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</si>
  <si>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</si>
  <si>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</si>
  <si>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</si>
  <si>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</si>
  <si>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</si>
  <si>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</si>
  <si>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</si>
  <si>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</si>
  <si>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</si>
  <si>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</si>
  <si>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</si>
  <si>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</si>
  <si>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</si>
  <si>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</si>
  <si>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</si>
  <si>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</si>
  <si>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</si>
  <si>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</si>
  <si>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</si>
  <si>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</si>
  <si>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</si>
  <si>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</si>
  <si>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</si>
  <si>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</si>
  <si>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</si>
  <si>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</si>
  <si>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</si>
  <si>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</si>
  <si>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</si>
  <si>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</si>
  <si>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</si>
  <si>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</si>
  <si>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</si>
  <si>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</si>
  <si>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</si>
  <si>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</si>
  <si>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</si>
  <si>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</si>
  <si>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</si>
  <si>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</si>
  <si>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</si>
  <si>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</si>
  <si>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</si>
  <si>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</si>
  <si>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</si>
  <si>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</si>
  <si>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</si>
  <si>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</si>
  <si>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</si>
  <si>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</si>
  <si>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</si>
  <si>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</si>
  <si>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</si>
  <si>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</si>
  <si>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</si>
  <si>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</si>
  <si>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</si>
  <si>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</si>
  <si>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</si>
  <si>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</si>
  <si>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</si>
  <si>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</si>
  <si>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Lakossági szemétszállítás</t>
  </si>
  <si>
    <t>Közvetett támogatások</t>
  </si>
  <si>
    <t>Magánszemélyek kommunális adója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</si>
  <si>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</si>
  <si>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</si>
  <si>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</si>
  <si>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</si>
  <si>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</si>
  <si>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</si>
  <si>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</si>
  <si>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</si>
  <si>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</si>
  <si>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</si>
  <si>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</si>
  <si>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</si>
  <si>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</si>
  <si>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</si>
  <si>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</si>
  <si>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</si>
  <si>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</si>
  <si>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</si>
  <si>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</si>
  <si>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</si>
  <si>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</si>
  <si>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</si>
  <si>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</si>
  <si>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</si>
  <si>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</si>
  <si>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</si>
  <si>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</si>
  <si>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</si>
  <si>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</si>
  <si>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15/2010.(XII.9.) ÖR 7. § alapján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</si>
  <si>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</si>
  <si>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</si>
  <si>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</si>
  <si>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</si>
  <si>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</si>
  <si>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</si>
  <si>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</si>
  <si>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</si>
  <si>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</si>
  <si>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</si>
  <si>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</si>
  <si>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</si>
  <si>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</si>
  <si>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</si>
  <si>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</si>
  <si>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</si>
  <si>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</si>
  <si>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ÁLTALÁNOS TARTALÉK</t>
  </si>
  <si>
    <t>Hosszú távú közfoglalkoztatás</t>
  </si>
  <si>
    <t>Rövid távú közfoglalkoztatás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</si>
  <si>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</si>
  <si>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</si>
  <si>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</si>
  <si>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</si>
  <si>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</si>
  <si>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</si>
  <si>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</si>
  <si>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</si>
  <si>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</si>
  <si>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</si>
  <si>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</si>
  <si>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</si>
  <si>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</si>
  <si>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</si>
  <si>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</si>
  <si>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</si>
  <si>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</si>
  <si>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</si>
  <si>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</si>
  <si>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</si>
  <si>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</si>
  <si>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</si>
  <si>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</si>
  <si>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</si>
  <si>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</si>
  <si>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</si>
  <si>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</si>
  <si>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</si>
  <si>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</si>
  <si>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</si>
  <si>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</si>
  <si>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</si>
  <si>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</si>
  <si>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</si>
  <si>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</si>
  <si>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</si>
  <si>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</si>
  <si>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</si>
  <si>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</si>
  <si>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</si>
  <si>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</si>
  <si>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</si>
  <si>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</si>
  <si>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</si>
  <si>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</si>
  <si>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</si>
  <si>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</si>
  <si>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</si>
  <si>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</si>
  <si>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</si>
  <si>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</si>
  <si>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</si>
  <si>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</si>
  <si>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</si>
  <si>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</si>
  <si>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</si>
  <si>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</si>
  <si>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</si>
  <si>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</si>
  <si>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</si>
  <si>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</si>
  <si>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</si>
  <si>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</si>
  <si>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</si>
  <si>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</si>
  <si>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</si>
  <si>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</si>
  <si>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</si>
  <si>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</si>
  <si>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</si>
  <si>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</si>
  <si>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</si>
  <si>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</si>
  <si>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</si>
  <si>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</si>
  <si>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</si>
  <si>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</si>
  <si>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</si>
  <si>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</si>
  <si>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</si>
  <si>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</si>
  <si>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</si>
  <si>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</si>
  <si>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</si>
  <si>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</si>
  <si>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</si>
  <si>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</si>
  <si>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</si>
  <si>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</si>
  <si>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</si>
  <si>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</si>
  <si>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</si>
  <si>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</si>
  <si>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</si>
  <si>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</si>
  <si>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</si>
  <si>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</si>
  <si>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</si>
  <si>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</si>
  <si>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</si>
  <si>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</si>
  <si>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</si>
  <si>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</si>
  <si>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</si>
  <si>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</si>
  <si>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</si>
  <si>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</si>
  <si>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</si>
  <si>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</si>
  <si>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</si>
  <si>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</si>
  <si>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</si>
  <si>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</si>
  <si>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</si>
  <si>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</si>
  <si>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</si>
  <si>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</si>
  <si>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</si>
  <si>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</si>
  <si>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</si>
  <si>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</si>
  <si>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</si>
  <si>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</si>
  <si>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</si>
  <si>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</si>
  <si>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</si>
  <si>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</si>
  <si>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</si>
  <si>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</si>
  <si>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</si>
  <si>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</si>
  <si>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</si>
  <si>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</si>
  <si>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</si>
  <si>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</si>
  <si>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</si>
  <si>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</si>
  <si>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</si>
  <si>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</si>
  <si>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</si>
  <si>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</si>
  <si>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</si>
  <si>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</si>
  <si>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</si>
  <si>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</si>
  <si>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</si>
  <si>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</si>
  <si>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</si>
  <si>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</si>
  <si>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</si>
  <si>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</si>
  <si>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</si>
  <si>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</si>
  <si>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</si>
  <si>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</si>
  <si>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</si>
  <si>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</si>
  <si>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</si>
  <si>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</si>
  <si>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</si>
  <si>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</si>
  <si>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</si>
  <si>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</si>
  <si>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</si>
  <si>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</si>
  <si>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</si>
  <si>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</si>
  <si>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</si>
  <si>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</si>
  <si>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</si>
  <si>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</si>
  <si>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</si>
  <si>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</si>
  <si>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</si>
  <si>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</si>
  <si>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</si>
  <si>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</si>
  <si>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</si>
  <si>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</si>
  <si>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</si>
  <si>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</si>
  <si>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</si>
  <si>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</si>
  <si>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</si>
  <si>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</si>
  <si>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</si>
  <si>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</si>
  <si>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</si>
  <si>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</si>
  <si>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</si>
  <si>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</si>
  <si>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</si>
  <si>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</si>
  <si>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</si>
  <si>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</si>
  <si>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</si>
  <si>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</si>
  <si>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</si>
  <si>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</si>
  <si>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</si>
  <si>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</si>
  <si>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</si>
  <si>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</si>
  <si>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</si>
  <si>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</si>
  <si>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</si>
  <si>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</si>
  <si>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</si>
  <si>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</si>
  <si>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</si>
  <si>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</si>
  <si>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</si>
  <si>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</si>
  <si>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</si>
  <si>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</si>
  <si>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</si>
  <si>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</si>
  <si>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</si>
  <si>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</si>
  <si>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</si>
  <si>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</si>
  <si>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</si>
  <si>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</si>
  <si>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</si>
  <si>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</si>
  <si>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</si>
  <si>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Tikos Önkormányzat vagyonmérlege 2012. év december 31-én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</si>
  <si>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</si>
  <si>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</si>
  <si>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</si>
  <si>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</si>
  <si>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</si>
  <si>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</si>
  <si>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</si>
  <si>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</si>
  <si>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</si>
  <si>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</si>
  <si>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</si>
  <si>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</si>
  <si>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</si>
  <si>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</si>
  <si>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</si>
  <si>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</si>
  <si>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</si>
  <si>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</si>
  <si>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</si>
  <si>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</si>
  <si>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</si>
  <si>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</si>
  <si>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</si>
  <si>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</si>
  <si>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</si>
  <si>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</si>
  <si>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</si>
  <si>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</si>
  <si>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</si>
  <si>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</si>
  <si>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</si>
  <si>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</si>
  <si>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</si>
  <si>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</si>
  <si>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</si>
  <si>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</si>
  <si>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</si>
  <si>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</si>
  <si>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</si>
  <si>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</si>
  <si>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</si>
  <si>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</si>
  <si>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</si>
  <si>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</si>
  <si>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</si>
  <si>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</si>
  <si>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</si>
  <si>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</si>
  <si>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</si>
  <si>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</si>
  <si>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</si>
  <si>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</si>
  <si>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</si>
  <si>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</si>
  <si>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</si>
  <si>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</si>
  <si>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</si>
  <si>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Útfenntartás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</si>
  <si>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</si>
  <si>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</si>
  <si>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</si>
  <si>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</si>
  <si>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</si>
  <si>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</si>
  <si>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</si>
  <si>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</si>
  <si>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10.mellkéklet</t>
  </si>
  <si>
    <t>11.melléklet</t>
  </si>
  <si>
    <t>8.melléklet folytatása</t>
  </si>
  <si>
    <t>0 FŐ</t>
  </si>
  <si>
    <t>a  4/2015.(V.29.)önkormányzati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</si>
</sst>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  <numFmt numFmtId="166" formatCode="[$-40E]mmmm\ d\.;@"/>
    <numFmt numFmtId="167" formatCode="0.0"/>
  </numFmts>
  <fonts count="6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i/>
      <sz val="10"/>
      <color indexed="8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8" borderId="7" applyNumberFormat="0" applyFont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61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66" fontId="22" fillId="0" borderId="40" xfId="0" applyNumberFormat="1" applyFont="1" applyBorder="1" applyAlignment="1">
      <alignment horizontal="center" vertical="center" wrapText="1"/>
    </xf>
    <xf numFmtId="166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85" xfId="0" applyFont="1" applyBorder="1" applyAlignment="1">
      <alignment horizontal="center"/>
    </xf>
    <xf numFmtId="3" fontId="11" fillId="0" borderId="7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6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66" fontId="22" fillId="0" borderId="40" xfId="0" applyNumberFormat="1" applyFont="1" applyBorder="1" applyAlignment="1">
      <alignment horizontal="center"/>
    </xf>
    <xf numFmtId="166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85" xfId="0" applyFont="1" applyBorder="1" applyAlignment="1">
      <alignment/>
    </xf>
    <xf numFmtId="3" fontId="11" fillId="0" borderId="81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0" fillId="0" borderId="0" xfId="0" applyAlignment="1">
      <alignment horizontal="center" vertical="center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10" fillId="0" borderId="7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4" xfId="0" applyFont="1" applyBorder="1" applyAlignment="1">
      <alignment horizontal="right"/>
    </xf>
    <xf numFmtId="0" fontId="26" fillId="0" borderId="4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/>
    </xf>
    <xf numFmtId="0" fontId="26" fillId="0" borderId="73" xfId="0" applyFont="1" applyBorder="1" applyAlignment="1">
      <alignment horizontal="center"/>
    </xf>
    <xf numFmtId="0" fontId="26" fillId="0" borderId="53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left"/>
    </xf>
    <xf numFmtId="0" fontId="26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0" fillId="0" borderId="74" xfId="0" applyBorder="1" applyAlignment="1">
      <alignment horizontal="center"/>
    </xf>
    <xf numFmtId="0" fontId="27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0" fillId="0" borderId="16" xfId="0" applyFont="1" applyBorder="1" applyAlignment="1">
      <alignment horizontal="left"/>
    </xf>
    <xf numFmtId="3" fontId="1" fillId="0" borderId="5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1" fillId="0" borderId="3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3" fontId="1" fillId="0" borderId="59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100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22" fillId="0" borderId="54" xfId="0" applyFont="1" applyBorder="1" applyAlignment="1">
      <alignment horizontal="left"/>
    </xf>
    <xf numFmtId="3" fontId="1" fillId="0" borderId="5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23" fillId="0" borderId="16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left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93" t="s">
        <v>200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394" t="s">
        <v>221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395" t="s">
        <v>47</v>
      </c>
      <c r="B5" s="395"/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5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396" t="s">
        <v>97</v>
      </c>
      <c r="K6" s="396"/>
      <c r="L6" s="396"/>
      <c r="M6" s="396"/>
    </row>
    <row r="7" spans="1:13" s="19" customFormat="1" ht="27" thickBot="1" thickTop="1">
      <c r="A7" s="390"/>
      <c r="B7" s="391"/>
      <c r="C7" s="391"/>
      <c r="D7" s="391"/>
      <c r="E7" s="391"/>
      <c r="F7" s="391"/>
      <c r="G7" s="391"/>
      <c r="H7" s="391"/>
      <c r="I7" s="392"/>
      <c r="J7" s="24" t="s">
        <v>209</v>
      </c>
      <c r="K7" s="20" t="s">
        <v>210</v>
      </c>
      <c r="L7" s="222" t="s">
        <v>223</v>
      </c>
      <c r="M7" s="222" t="s">
        <v>222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42">
        <f>L8/K8*100</f>
        <v>106.81099722195613</v>
      </c>
    </row>
    <row r="9" spans="1:13" ht="13.5" thickTop="1">
      <c r="A9" s="53" t="s">
        <v>176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81">
        <f>L10+L13+L16+L17</f>
        <v>166</v>
      </c>
      <c r="M9" s="343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39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39">
        <f t="shared" si="0"/>
        <v>320</v>
      </c>
    </row>
    <row r="12" spans="1:13" ht="12.75">
      <c r="A12" s="172"/>
      <c r="B12" s="28" t="s">
        <v>159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39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39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39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39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39"/>
    </row>
    <row r="17" spans="1:13" ht="12.75">
      <c r="A17" s="173" t="s">
        <v>193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39"/>
    </row>
    <row r="18" spans="1:13" ht="12.75">
      <c r="A18" s="32" t="s">
        <v>177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44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39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39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39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39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39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39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39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39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39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39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39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39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39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39"/>
    </row>
    <row r="33" spans="1:13" ht="12.75">
      <c r="A33" s="170" t="s">
        <v>178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45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3">
        <f>SUM(K35:K37,K39,K40)</f>
        <v>19080</v>
      </c>
      <c r="L34" s="75">
        <f>SUM(L35:L37,L39,L40)</f>
        <v>19080</v>
      </c>
      <c r="M34" s="339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39">
        <f t="shared" si="0"/>
        <v>100</v>
      </c>
    </row>
    <row r="36" spans="1:13" ht="12.75">
      <c r="A36" s="39"/>
      <c r="B36" s="28" t="s">
        <v>212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39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39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39">
        <f t="shared" si="0"/>
        <v>100</v>
      </c>
    </row>
    <row r="39" spans="1:13" ht="12.75">
      <c r="A39" s="42"/>
      <c r="B39" s="397" t="s">
        <v>449</v>
      </c>
      <c r="C39" s="397"/>
      <c r="D39" s="397"/>
      <c r="E39" s="397"/>
      <c r="F39" s="397"/>
      <c r="G39" s="397"/>
      <c r="H39" s="397"/>
      <c r="I39" s="398"/>
      <c r="J39" s="76"/>
      <c r="K39" s="76">
        <v>1269</v>
      </c>
      <c r="L39" s="75">
        <v>1269</v>
      </c>
      <c r="M39" s="339">
        <f t="shared" si="0"/>
        <v>100</v>
      </c>
    </row>
    <row r="40" spans="1:13" ht="12.75">
      <c r="A40" s="42"/>
      <c r="B40" s="388" t="s">
        <v>120</v>
      </c>
      <c r="C40" s="388"/>
      <c r="D40" s="388"/>
      <c r="E40" s="388"/>
      <c r="F40" s="388"/>
      <c r="G40" s="388"/>
      <c r="H40" s="388"/>
      <c r="I40" s="389"/>
      <c r="J40" s="76"/>
      <c r="K40" s="76">
        <v>1896</v>
      </c>
      <c r="L40" s="75">
        <v>1896</v>
      </c>
      <c r="M40" s="339">
        <f t="shared" si="0"/>
        <v>100</v>
      </c>
    </row>
    <row r="41" spans="1:13" ht="12.75">
      <c r="A41" s="166" t="s">
        <v>179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45">
        <f t="shared" si="0"/>
        <v>118.62850971922245</v>
      </c>
    </row>
    <row r="42" spans="1:13" ht="12.75">
      <c r="A42" s="182" t="s">
        <v>117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39">
        <f t="shared" si="0"/>
        <v>92.20779220779221</v>
      </c>
    </row>
    <row r="43" spans="1:13" ht="12.75">
      <c r="A43" s="182" t="s">
        <v>118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39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39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82">
        <v>160</v>
      </c>
      <c r="M45" s="340">
        <f t="shared" si="0"/>
        <v>100</v>
      </c>
    </row>
    <row r="46" spans="1:13" ht="14.25" thickBot="1" thickTop="1">
      <c r="A46" s="44" t="s">
        <v>180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46"/>
    </row>
    <row r="47" spans="1:13" ht="14.25" thickBot="1" thickTop="1">
      <c r="A47" s="44" t="s">
        <v>181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42">
        <f t="shared" si="0"/>
        <v>99.1151816206147</v>
      </c>
    </row>
    <row r="48" spans="1:13" ht="13.5" thickTop="1">
      <c r="A48" s="22" t="s">
        <v>182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83"/>
      <c r="M48" s="338"/>
    </row>
    <row r="49" spans="1:13" ht="12.75">
      <c r="A49" s="32" t="s">
        <v>192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44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39">
        <f t="shared" si="0"/>
        <v>204.33333333333334</v>
      </c>
    </row>
    <row r="51" spans="1:13" ht="12.75">
      <c r="A51" s="186" t="s">
        <v>193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39">
        <f t="shared" si="0"/>
        <v>26.08695652173913</v>
      </c>
    </row>
    <row r="52" spans="1:13" ht="12.75">
      <c r="A52" s="40" t="s">
        <v>183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39"/>
    </row>
    <row r="53" spans="1:13" ht="12.75">
      <c r="A53" s="38" t="s">
        <v>184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44">
        <f t="shared" si="0"/>
        <v>100</v>
      </c>
    </row>
    <row r="54" spans="1:13" ht="12.75">
      <c r="A54" s="176" t="s">
        <v>215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39"/>
    </row>
    <row r="55" spans="1:13" ht="12.75">
      <c r="A55" s="197" t="s">
        <v>161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39">
        <f t="shared" si="0"/>
        <v>100</v>
      </c>
    </row>
    <row r="56" spans="1:13" ht="12.75">
      <c r="A56" s="32" t="s">
        <v>185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44">
        <f t="shared" si="0"/>
        <v>0</v>
      </c>
    </row>
    <row r="57" spans="1:13" ht="12.75">
      <c r="A57" s="193" t="s">
        <v>119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39">
        <f t="shared" si="0"/>
        <v>0</v>
      </c>
    </row>
    <row r="58" spans="1:13" ht="13.5" thickBot="1">
      <c r="A58" s="194" t="s">
        <v>160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82"/>
      <c r="M58" s="340"/>
    </row>
    <row r="59" spans="1:13" ht="14.25" thickBot="1" thickTop="1">
      <c r="A59" s="44" t="s">
        <v>186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37"/>
    </row>
    <row r="60" spans="1:13" ht="14.25" thickBot="1" thickTop="1">
      <c r="A60" s="44" t="s">
        <v>187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42">
        <f t="shared" si="0"/>
        <v>105.49802696045975</v>
      </c>
    </row>
    <row r="61" spans="1:13" ht="14.25" thickBot="1" thickTop="1">
      <c r="A61" s="203" t="s">
        <v>188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42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83"/>
      <c r="M62" s="338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47">
        <f t="shared" si="0"/>
        <v>0</v>
      </c>
    </row>
    <row r="64" spans="1:13" ht="14.25" thickBot="1" thickTop="1">
      <c r="A64" s="44" t="s">
        <v>189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37"/>
    </row>
    <row r="65" spans="1:13" ht="14.25" thickBot="1" thickTop="1">
      <c r="A65" s="44" t="s">
        <v>190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37"/>
    </row>
    <row r="66" spans="1:13" ht="14.25" thickBot="1" thickTop="1">
      <c r="A66" s="49" t="s">
        <v>191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42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83">
        <f>L68+L69</f>
        <v>0</v>
      </c>
      <c r="M67" s="338"/>
    </row>
    <row r="68" spans="1:13" ht="12.75">
      <c r="A68" s="33"/>
      <c r="B68" s="35" t="s">
        <v>162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39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39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48"/>
    </row>
    <row r="71" spans="1:13" ht="14.25" thickBot="1" thickTop="1">
      <c r="A71" s="385" t="s">
        <v>225</v>
      </c>
      <c r="B71" s="386"/>
      <c r="C71" s="386"/>
      <c r="D71" s="386"/>
      <c r="E71" s="386"/>
      <c r="F71" s="386"/>
      <c r="G71" s="386"/>
      <c r="H71" s="386"/>
      <c r="I71" s="387"/>
      <c r="J71" s="73"/>
      <c r="K71" s="73"/>
      <c r="L71" s="73">
        <v>18</v>
      </c>
      <c r="M71" s="342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41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48" t="s">
        <v>207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</row>
    <row r="3" spans="1:18" ht="12.75">
      <c r="A3" s="394" t="s">
        <v>391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49" t="s">
        <v>393</v>
      </c>
      <c r="B5" s="549"/>
      <c r="C5" s="549"/>
      <c r="D5" s="549"/>
      <c r="E5" s="549"/>
      <c r="F5" s="549"/>
      <c r="G5" s="549"/>
      <c r="H5" s="549"/>
      <c r="I5" s="549"/>
      <c r="J5" s="549"/>
      <c r="K5" s="549"/>
      <c r="L5" s="549"/>
      <c r="M5" s="549"/>
      <c r="N5" s="549"/>
      <c r="O5" s="549"/>
      <c r="P5" s="549"/>
      <c r="Q5" s="549"/>
      <c r="R5" s="549"/>
    </row>
    <row r="6" spans="1:18" ht="12.75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</row>
    <row r="7" spans="17:18" ht="13.5" thickBot="1">
      <c r="Q7" s="550" t="s">
        <v>230</v>
      </c>
      <c r="R7" s="550"/>
    </row>
    <row r="8" spans="1:18" ht="17.25" customHeight="1" thickTop="1">
      <c r="A8" s="551" t="s">
        <v>231</v>
      </c>
      <c r="B8" s="553" t="s">
        <v>394</v>
      </c>
      <c r="C8" s="553"/>
      <c r="D8" s="553" t="s">
        <v>395</v>
      </c>
      <c r="E8" s="555" t="s">
        <v>396</v>
      </c>
      <c r="F8" s="555"/>
      <c r="G8" s="553" t="s">
        <v>397</v>
      </c>
      <c r="H8" s="556" t="s">
        <v>398</v>
      </c>
      <c r="I8" s="556"/>
      <c r="J8" s="556"/>
      <c r="K8" s="553" t="s">
        <v>399</v>
      </c>
      <c r="L8" s="556" t="s">
        <v>400</v>
      </c>
      <c r="M8" s="556"/>
      <c r="N8" s="556"/>
      <c r="O8" s="553" t="s">
        <v>401</v>
      </c>
      <c r="P8" s="556" t="s">
        <v>402</v>
      </c>
      <c r="Q8" s="556"/>
      <c r="R8" s="559"/>
    </row>
    <row r="9" spans="1:18" ht="21" customHeight="1">
      <c r="A9" s="552"/>
      <c r="B9" s="554"/>
      <c r="C9" s="554"/>
      <c r="D9" s="554"/>
      <c r="E9" s="560" t="s">
        <v>403</v>
      </c>
      <c r="F9" s="560" t="s">
        <v>404</v>
      </c>
      <c r="G9" s="554"/>
      <c r="H9" s="554" t="s">
        <v>405</v>
      </c>
      <c r="I9" s="554" t="s">
        <v>406</v>
      </c>
      <c r="J9" s="554" t="s">
        <v>407</v>
      </c>
      <c r="K9" s="554"/>
      <c r="L9" s="554" t="s">
        <v>408</v>
      </c>
      <c r="M9" s="554" t="s">
        <v>406</v>
      </c>
      <c r="N9" s="554" t="s">
        <v>409</v>
      </c>
      <c r="O9" s="554"/>
      <c r="P9" s="554" t="s">
        <v>410</v>
      </c>
      <c r="Q9" s="554" t="s">
        <v>411</v>
      </c>
      <c r="R9" s="557" t="s">
        <v>412</v>
      </c>
    </row>
    <row r="10" spans="1:18" ht="12.75">
      <c r="A10" s="552"/>
      <c r="B10" s="554"/>
      <c r="C10" s="554"/>
      <c r="D10" s="554"/>
      <c r="E10" s="560"/>
      <c r="F10" s="560"/>
      <c r="G10" s="554"/>
      <c r="H10" s="554"/>
      <c r="I10" s="554"/>
      <c r="J10" s="554"/>
      <c r="K10" s="554"/>
      <c r="L10" s="554"/>
      <c r="M10" s="554"/>
      <c r="N10" s="554"/>
      <c r="O10" s="554"/>
      <c r="P10" s="554"/>
      <c r="Q10" s="554"/>
      <c r="R10" s="557"/>
    </row>
    <row r="11" spans="1:18" ht="12.75">
      <c r="A11" s="321"/>
      <c r="B11" s="558"/>
      <c r="C11" s="558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21"/>
      <c r="B12" s="558"/>
      <c r="C12" s="558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21"/>
      <c r="B13" s="561"/>
      <c r="C13" s="561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21"/>
      <c r="B14" s="561"/>
      <c r="C14" s="561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21"/>
      <c r="B15" s="561"/>
      <c r="C15" s="561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21"/>
      <c r="B16" s="558" t="s">
        <v>413</v>
      </c>
      <c r="C16" s="558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21"/>
      <c r="B17" s="558" t="s">
        <v>414</v>
      </c>
      <c r="C17" s="558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22"/>
      <c r="B18" s="562" t="s">
        <v>121</v>
      </c>
      <c r="C18" s="562"/>
      <c r="D18" s="323">
        <v>12442</v>
      </c>
      <c r="E18" s="323">
        <v>308</v>
      </c>
      <c r="F18" s="323">
        <v>18</v>
      </c>
      <c r="G18" s="323">
        <v>12732</v>
      </c>
      <c r="H18" s="323"/>
      <c r="I18" s="323"/>
      <c r="J18" s="323"/>
      <c r="K18" s="323">
        <v>12732</v>
      </c>
      <c r="L18" s="323"/>
      <c r="M18" s="323"/>
      <c r="N18" s="323"/>
      <c r="O18" s="323">
        <v>12732</v>
      </c>
      <c r="P18" s="323">
        <v>6674</v>
      </c>
      <c r="Q18" s="323">
        <v>6058</v>
      </c>
      <c r="R18" s="324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63" t="s">
        <v>415</v>
      </c>
      <c r="C21" s="564"/>
      <c r="D21" s="564"/>
      <c r="E21" s="564"/>
      <c r="F21" s="564"/>
      <c r="G21" s="564"/>
      <c r="H21" s="564"/>
      <c r="I21" s="565"/>
      <c r="J21" s="567" t="s">
        <v>455</v>
      </c>
      <c r="K21" s="568"/>
      <c r="L21" s="542" t="s">
        <v>454</v>
      </c>
      <c r="M21" s="543"/>
      <c r="N21" s="542" t="s">
        <v>1</v>
      </c>
      <c r="O21" s="543"/>
    </row>
    <row r="22" spans="1:15" ht="12.75">
      <c r="A22" s="21"/>
      <c r="B22" s="569" t="s">
        <v>453</v>
      </c>
      <c r="C22" s="570"/>
      <c r="D22" s="570"/>
      <c r="E22" s="570"/>
      <c r="F22" s="570"/>
      <c r="G22" s="570"/>
      <c r="H22" s="570"/>
      <c r="I22" s="571"/>
      <c r="J22" s="544">
        <v>2875</v>
      </c>
      <c r="K22" s="572"/>
      <c r="L22" s="547">
        <v>1233</v>
      </c>
      <c r="M22" s="545"/>
      <c r="N22" s="544">
        <f>J22+L22</f>
        <v>4108</v>
      </c>
      <c r="O22" s="545"/>
    </row>
    <row r="23" spans="1:15" ht="12.75">
      <c r="A23" s="21"/>
      <c r="B23" s="573" t="s">
        <v>416</v>
      </c>
      <c r="C23" s="574"/>
      <c r="D23" s="574"/>
      <c r="E23" s="574"/>
      <c r="F23" s="574"/>
      <c r="G23" s="574"/>
      <c r="H23" s="574"/>
      <c r="I23" s="575"/>
      <c r="J23" s="576">
        <v>3799</v>
      </c>
      <c r="K23" s="577"/>
      <c r="L23" s="538">
        <v>4825</v>
      </c>
      <c r="M23" s="539"/>
      <c r="N23" s="546">
        <f>J23+L23</f>
        <v>8624</v>
      </c>
      <c r="O23" s="539"/>
    </row>
    <row r="24" spans="1:15" ht="13.5" thickBot="1">
      <c r="A24" s="162"/>
      <c r="B24" s="405" t="s">
        <v>417</v>
      </c>
      <c r="C24" s="406"/>
      <c r="D24" s="406"/>
      <c r="E24" s="406"/>
      <c r="F24" s="406"/>
      <c r="G24" s="406"/>
      <c r="H24" s="406"/>
      <c r="I24" s="566"/>
      <c r="J24" s="540"/>
      <c r="K24" s="541"/>
      <c r="L24" s="540"/>
      <c r="M24" s="541"/>
      <c r="N24" s="540"/>
      <c r="O24" s="541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  <mergeCell ref="B12:C12"/>
    <mergeCell ref="B13:C13"/>
    <mergeCell ref="B14:C14"/>
    <mergeCell ref="B15:C15"/>
    <mergeCell ref="B16:C16"/>
    <mergeCell ref="B17:C17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J9:J10"/>
    <mergeCell ref="L9:L10"/>
    <mergeCell ref="M9:M10"/>
    <mergeCell ref="N9:N10"/>
    <mergeCell ref="G8:G10"/>
    <mergeCell ref="H8:J8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L23:M23"/>
    <mergeCell ref="L24:M24"/>
    <mergeCell ref="N21:O21"/>
    <mergeCell ref="N22:O22"/>
    <mergeCell ref="N23:O23"/>
    <mergeCell ref="N24:O24"/>
    <mergeCell ref="L21:M21"/>
    <mergeCell ref="L22:M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29" t="s">
        <v>458</v>
      </c>
      <c r="B1" s="429"/>
      <c r="C1" s="429"/>
      <c r="D1" s="429"/>
      <c r="E1" s="429"/>
      <c r="F1" s="429"/>
      <c r="G1" s="429"/>
      <c r="H1" s="429"/>
      <c r="I1" s="429"/>
      <c r="J1" s="336"/>
    </row>
    <row r="2" spans="9:10" ht="12.75">
      <c r="I2" s="325"/>
      <c r="J2" s="325"/>
    </row>
    <row r="3" spans="1:10" ht="12.75" customHeight="1">
      <c r="A3" s="394" t="s">
        <v>391</v>
      </c>
      <c r="B3" s="394"/>
      <c r="C3" s="394"/>
      <c r="D3" s="394"/>
      <c r="E3" s="394"/>
      <c r="F3" s="394"/>
      <c r="G3" s="394"/>
      <c r="H3" s="394"/>
      <c r="I3" s="394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402" t="s">
        <v>448</v>
      </c>
      <c r="B5" s="402"/>
      <c r="C5" s="402"/>
      <c r="D5" s="402"/>
      <c r="E5" s="402"/>
      <c r="F5" s="402"/>
      <c r="G5" s="402"/>
      <c r="H5" s="402"/>
      <c r="I5" s="402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26" t="s">
        <v>230</v>
      </c>
      <c r="I9" s="578"/>
      <c r="J9" s="578"/>
    </row>
    <row r="10" spans="2:10" ht="13.5" thickTop="1">
      <c r="B10" s="582" t="s">
        <v>231</v>
      </c>
      <c r="C10" s="584" t="s">
        <v>232</v>
      </c>
      <c r="D10" s="584"/>
      <c r="E10" s="584"/>
      <c r="F10" s="584"/>
      <c r="G10" s="586" t="s">
        <v>418</v>
      </c>
      <c r="H10" s="587"/>
      <c r="I10" s="21"/>
      <c r="J10" s="21"/>
    </row>
    <row r="11" spans="2:8" ht="12.75">
      <c r="B11" s="583"/>
      <c r="C11" s="585"/>
      <c r="D11" s="585"/>
      <c r="E11" s="585"/>
      <c r="F11" s="585"/>
      <c r="G11" s="588"/>
      <c r="H11" s="589"/>
    </row>
    <row r="12" spans="2:8" ht="12.75">
      <c r="B12" s="327" t="s">
        <v>235</v>
      </c>
      <c r="C12" s="525" t="s">
        <v>419</v>
      </c>
      <c r="D12" s="525"/>
      <c r="E12" s="525"/>
      <c r="F12" s="525"/>
      <c r="G12" s="580">
        <v>12425</v>
      </c>
      <c r="H12" s="581"/>
    </row>
    <row r="13" spans="2:8" ht="12.75">
      <c r="B13" s="327" t="s">
        <v>237</v>
      </c>
      <c r="C13" s="590" t="s">
        <v>420</v>
      </c>
      <c r="D13" s="590"/>
      <c r="E13" s="590"/>
      <c r="F13" s="590"/>
      <c r="G13" s="580">
        <v>17</v>
      </c>
      <c r="H13" s="581"/>
    </row>
    <row r="14" spans="2:8" ht="12.75">
      <c r="B14" s="327" t="s">
        <v>239</v>
      </c>
      <c r="C14" s="579" t="s">
        <v>421</v>
      </c>
      <c r="D14" s="579"/>
      <c r="E14" s="579"/>
      <c r="F14" s="579"/>
      <c r="G14" s="580">
        <f>SUM(G12:H13)</f>
        <v>12442</v>
      </c>
      <c r="H14" s="581"/>
    </row>
    <row r="15" spans="2:8" ht="12.75">
      <c r="B15" s="327" t="s">
        <v>241</v>
      </c>
      <c r="C15" s="590" t="s">
        <v>422</v>
      </c>
      <c r="D15" s="590"/>
      <c r="E15" s="590"/>
      <c r="F15" s="590"/>
      <c r="G15" s="580">
        <v>122</v>
      </c>
      <c r="H15" s="581"/>
    </row>
    <row r="16" spans="2:8" ht="12.75">
      <c r="B16" s="327" t="s">
        <v>243</v>
      </c>
      <c r="C16" s="590" t="s">
        <v>423</v>
      </c>
      <c r="D16" s="590"/>
      <c r="E16" s="590"/>
      <c r="F16" s="590"/>
      <c r="G16" s="580">
        <v>18</v>
      </c>
      <c r="H16" s="581"/>
    </row>
    <row r="17" spans="2:8" ht="12.75">
      <c r="B17" s="327" t="s">
        <v>245</v>
      </c>
      <c r="C17" s="590" t="s">
        <v>424</v>
      </c>
      <c r="D17" s="590"/>
      <c r="E17" s="590"/>
      <c r="F17" s="590"/>
      <c r="G17" s="580">
        <v>186</v>
      </c>
      <c r="H17" s="581"/>
    </row>
    <row r="18" spans="2:8" ht="12.75">
      <c r="B18" s="327" t="s">
        <v>249</v>
      </c>
      <c r="C18" s="590" t="s">
        <v>425</v>
      </c>
      <c r="D18" s="590"/>
      <c r="E18" s="590"/>
      <c r="F18" s="590"/>
      <c r="G18" s="580"/>
      <c r="H18" s="581"/>
    </row>
    <row r="19" spans="2:8" ht="12.75">
      <c r="B19" s="327" t="s">
        <v>256</v>
      </c>
      <c r="C19" s="590" t="s">
        <v>426</v>
      </c>
      <c r="D19" s="590"/>
      <c r="E19" s="590"/>
      <c r="F19" s="590"/>
      <c r="G19" s="580"/>
      <c r="H19" s="581"/>
    </row>
    <row r="20" spans="2:8" ht="12.75">
      <c r="B20" s="327" t="s">
        <v>258</v>
      </c>
      <c r="C20" s="590" t="s">
        <v>427</v>
      </c>
      <c r="D20" s="590"/>
      <c r="E20" s="590"/>
      <c r="F20" s="590"/>
      <c r="G20" s="580"/>
      <c r="H20" s="581"/>
    </row>
    <row r="21" spans="2:8" ht="12.75">
      <c r="B21" s="328" t="s">
        <v>260</v>
      </c>
      <c r="C21" s="591" t="s">
        <v>428</v>
      </c>
      <c r="D21" s="591"/>
      <c r="E21" s="591"/>
      <c r="F21" s="591"/>
      <c r="G21" s="580">
        <f>G15-G16+G17-G18+G19-G20</f>
        <v>290</v>
      </c>
      <c r="H21" s="581"/>
    </row>
    <row r="22" spans="2:8" ht="12.75">
      <c r="B22" s="327"/>
      <c r="C22" s="579" t="s">
        <v>429</v>
      </c>
      <c r="D22" s="579"/>
      <c r="E22" s="579"/>
      <c r="F22" s="579"/>
      <c r="G22" s="580"/>
      <c r="H22" s="581"/>
    </row>
    <row r="23" spans="2:8" ht="12.75">
      <c r="B23" s="329" t="s">
        <v>262</v>
      </c>
      <c r="C23" s="592" t="s">
        <v>430</v>
      </c>
      <c r="D23" s="592"/>
      <c r="E23" s="592"/>
      <c r="F23" s="592"/>
      <c r="G23" s="580">
        <v>6674</v>
      </c>
      <c r="H23" s="581"/>
    </row>
    <row r="24" spans="2:8" ht="12.75">
      <c r="B24" s="330" t="s">
        <v>264</v>
      </c>
      <c r="C24" s="590" t="s">
        <v>431</v>
      </c>
      <c r="D24" s="590"/>
      <c r="E24" s="590"/>
      <c r="F24" s="590"/>
      <c r="G24" s="580"/>
      <c r="H24" s="581"/>
    </row>
    <row r="25" spans="2:8" ht="12.75">
      <c r="B25" s="330" t="s">
        <v>266</v>
      </c>
      <c r="C25" s="579" t="s">
        <v>432</v>
      </c>
      <c r="D25" s="579"/>
      <c r="E25" s="579"/>
      <c r="F25" s="579"/>
      <c r="G25" s="580">
        <f>G14+G21-G23-G24</f>
        <v>6058</v>
      </c>
      <c r="H25" s="581"/>
    </row>
    <row r="26" spans="2:8" ht="12.75">
      <c r="B26" s="330" t="s">
        <v>270</v>
      </c>
      <c r="C26" s="590" t="s">
        <v>433</v>
      </c>
      <c r="D26" s="590"/>
      <c r="E26" s="590"/>
      <c r="F26" s="590"/>
      <c r="G26" s="580"/>
      <c r="H26" s="581"/>
    </row>
    <row r="27" spans="2:8" ht="12.75">
      <c r="B27" s="330" t="s">
        <v>272</v>
      </c>
      <c r="C27" s="590" t="s">
        <v>434</v>
      </c>
      <c r="D27" s="590"/>
      <c r="E27" s="590"/>
      <c r="F27" s="590"/>
      <c r="G27" s="580"/>
      <c r="H27" s="581"/>
    </row>
    <row r="28" spans="2:8" ht="12.75">
      <c r="B28" s="330" t="s">
        <v>274</v>
      </c>
      <c r="C28" s="590" t="s">
        <v>435</v>
      </c>
      <c r="D28" s="590"/>
      <c r="E28" s="590"/>
      <c r="F28" s="590"/>
      <c r="G28" s="580"/>
      <c r="H28" s="581"/>
    </row>
    <row r="29" spans="2:8" ht="12.75">
      <c r="B29" s="330" t="s">
        <v>276</v>
      </c>
      <c r="C29" s="590" t="s">
        <v>436</v>
      </c>
      <c r="D29" s="590"/>
      <c r="E29" s="590"/>
      <c r="F29" s="590"/>
      <c r="G29" s="580"/>
      <c r="H29" s="581"/>
    </row>
    <row r="30" spans="2:8" ht="12.75">
      <c r="B30" s="327" t="s">
        <v>278</v>
      </c>
      <c r="C30" s="593" t="s">
        <v>437</v>
      </c>
      <c r="D30" s="593"/>
      <c r="E30" s="593"/>
      <c r="F30" s="593"/>
      <c r="G30" s="580"/>
      <c r="H30" s="581"/>
    </row>
    <row r="31" spans="2:8" ht="12.75">
      <c r="B31" s="327" t="s">
        <v>280</v>
      </c>
      <c r="C31" s="579" t="s">
        <v>438</v>
      </c>
      <c r="D31" s="579"/>
      <c r="E31" s="579"/>
      <c r="F31" s="579"/>
      <c r="G31" s="580">
        <f>SUM(G25:H30)</f>
        <v>6058</v>
      </c>
      <c r="H31" s="581"/>
    </row>
    <row r="32" spans="2:8" ht="12.75">
      <c r="B32" s="331" t="s">
        <v>291</v>
      </c>
      <c r="C32" s="594" t="s">
        <v>439</v>
      </c>
      <c r="D32" s="594"/>
      <c r="E32" s="594"/>
      <c r="F32" s="594"/>
      <c r="G32" s="595"/>
      <c r="H32" s="596"/>
    </row>
    <row r="33" spans="2:8" ht="12.75">
      <c r="B33" s="329"/>
      <c r="C33" s="592" t="s">
        <v>440</v>
      </c>
      <c r="D33" s="592"/>
      <c r="E33" s="592"/>
      <c r="F33" s="592"/>
      <c r="G33" s="597"/>
      <c r="H33" s="598"/>
    </row>
    <row r="34" spans="2:8" ht="12.75">
      <c r="B34" s="328" t="s">
        <v>293</v>
      </c>
      <c r="C34" s="599" t="s">
        <v>441</v>
      </c>
      <c r="D34" s="599"/>
      <c r="E34" s="599"/>
      <c r="F34" s="599"/>
      <c r="G34" s="595"/>
      <c r="H34" s="596"/>
    </row>
    <row r="35" spans="2:8" ht="12.75">
      <c r="B35" s="332"/>
      <c r="C35" s="600" t="s">
        <v>442</v>
      </c>
      <c r="D35" s="600"/>
      <c r="E35" s="600"/>
      <c r="F35" s="600"/>
      <c r="G35" s="597"/>
      <c r="H35" s="598"/>
    </row>
    <row r="36" spans="2:8" ht="12.75">
      <c r="B36" s="290" t="s">
        <v>295</v>
      </c>
      <c r="C36" s="607" t="s">
        <v>443</v>
      </c>
      <c r="D36" s="607"/>
      <c r="E36" s="607"/>
      <c r="F36" s="607"/>
      <c r="G36" s="580">
        <f>SUM(G31:H35)</f>
        <v>6058</v>
      </c>
      <c r="H36" s="581"/>
    </row>
    <row r="37" spans="2:8" ht="12.75">
      <c r="B37" s="333" t="s">
        <v>297</v>
      </c>
      <c r="C37" s="608" t="s">
        <v>444</v>
      </c>
      <c r="D37" s="608"/>
      <c r="E37" s="608"/>
      <c r="F37" s="608"/>
      <c r="G37" s="595"/>
      <c r="H37" s="596"/>
    </row>
    <row r="38" spans="2:8" ht="12.75">
      <c r="B38" s="334"/>
      <c r="C38" s="608" t="s">
        <v>445</v>
      </c>
      <c r="D38" s="608"/>
      <c r="E38" s="608"/>
      <c r="F38" s="608"/>
      <c r="G38" s="597"/>
      <c r="H38" s="598"/>
    </row>
    <row r="39" spans="2:8" ht="12.75">
      <c r="B39" s="290" t="s">
        <v>383</v>
      </c>
      <c r="C39" s="525" t="s">
        <v>452</v>
      </c>
      <c r="D39" s="525"/>
      <c r="E39" s="525"/>
      <c r="F39" s="525"/>
      <c r="G39" s="580">
        <v>1233</v>
      </c>
      <c r="H39" s="581"/>
    </row>
    <row r="40" spans="2:8" ht="12.75">
      <c r="B40" s="335"/>
      <c r="C40" s="522" t="s">
        <v>446</v>
      </c>
      <c r="D40" s="525"/>
      <c r="E40" s="525"/>
      <c r="F40" s="601"/>
      <c r="G40" s="602">
        <v>4825</v>
      </c>
      <c r="H40" s="603"/>
    </row>
    <row r="41" spans="2:8" ht="13.5" thickBot="1">
      <c r="B41" s="304" t="s">
        <v>304</v>
      </c>
      <c r="C41" s="604" t="s">
        <v>447</v>
      </c>
      <c r="D41" s="604"/>
      <c r="E41" s="604"/>
      <c r="F41" s="604"/>
      <c r="G41" s="605"/>
      <c r="H41" s="606"/>
    </row>
    <row r="42" ht="13.5" thickTop="1"/>
    <row r="50" ht="12.75">
      <c r="J50" s="214"/>
    </row>
  </sheetData>
  <sheetProtection/>
  <mergeCells count="64">
    <mergeCell ref="C40:F40"/>
    <mergeCell ref="G40:H40"/>
    <mergeCell ref="C41:F41"/>
    <mergeCell ref="G41:H41"/>
    <mergeCell ref="C36:F36"/>
    <mergeCell ref="G36:H36"/>
    <mergeCell ref="C37:F37"/>
    <mergeCell ref="G37:H38"/>
    <mergeCell ref="C38:F38"/>
    <mergeCell ref="C39:F39"/>
    <mergeCell ref="G39:H39"/>
    <mergeCell ref="C32:F32"/>
    <mergeCell ref="G32:H33"/>
    <mergeCell ref="C33:F33"/>
    <mergeCell ref="C34:F34"/>
    <mergeCell ref="G34:H35"/>
    <mergeCell ref="C35:F35"/>
    <mergeCell ref="C29:F29"/>
    <mergeCell ref="G29:H29"/>
    <mergeCell ref="C30:F30"/>
    <mergeCell ref="G30:H30"/>
    <mergeCell ref="C31:F31"/>
    <mergeCell ref="G31:H31"/>
    <mergeCell ref="C26:F26"/>
    <mergeCell ref="G26:H26"/>
    <mergeCell ref="C27:F27"/>
    <mergeCell ref="G27:H27"/>
    <mergeCell ref="C28:F28"/>
    <mergeCell ref="G28:H28"/>
    <mergeCell ref="C23:F23"/>
    <mergeCell ref="G23:H23"/>
    <mergeCell ref="C24:F24"/>
    <mergeCell ref="G24:H24"/>
    <mergeCell ref="C25:F25"/>
    <mergeCell ref="G25:H25"/>
    <mergeCell ref="C20:F20"/>
    <mergeCell ref="G20:H20"/>
    <mergeCell ref="C21:F21"/>
    <mergeCell ref="G21:H21"/>
    <mergeCell ref="C22:F22"/>
    <mergeCell ref="G22:H22"/>
    <mergeCell ref="C17:F17"/>
    <mergeCell ref="G17:H17"/>
    <mergeCell ref="C18:F18"/>
    <mergeCell ref="G18:H18"/>
    <mergeCell ref="C19:F19"/>
    <mergeCell ref="G19:H19"/>
    <mergeCell ref="G12:H12"/>
    <mergeCell ref="C13:F13"/>
    <mergeCell ref="G13:H13"/>
    <mergeCell ref="C15:F15"/>
    <mergeCell ref="G15:H15"/>
    <mergeCell ref="C16:F16"/>
    <mergeCell ref="G16:H16"/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09" t="s">
        <v>459</v>
      </c>
      <c r="B1" s="609"/>
      <c r="C1" s="609"/>
      <c r="D1" s="609"/>
      <c r="E1" s="609"/>
      <c r="F1" s="609"/>
      <c r="G1" s="609"/>
      <c r="H1" s="609"/>
      <c r="I1" s="609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394" t="s">
        <v>221</v>
      </c>
      <c r="B3" s="394"/>
      <c r="C3" s="394"/>
      <c r="D3" s="394"/>
      <c r="E3" s="394"/>
      <c r="F3" s="394"/>
      <c r="G3" s="394"/>
      <c r="H3" s="394"/>
      <c r="I3" s="394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402" t="s">
        <v>114</v>
      </c>
      <c r="B5" s="402"/>
      <c r="C5" s="402"/>
      <c r="D5" s="402"/>
      <c r="E5" s="402"/>
      <c r="F5" s="402"/>
      <c r="G5" s="402"/>
      <c r="H5" s="402"/>
      <c r="I5" s="402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494" t="s">
        <v>97</v>
      </c>
      <c r="H7" s="494"/>
      <c r="I7" s="494"/>
    </row>
    <row r="8" spans="7:8" ht="12.75">
      <c r="G8" s="214"/>
      <c r="H8" s="214"/>
    </row>
    <row r="9" spans="6:9" s="69" customFormat="1" ht="25.5">
      <c r="F9" s="19" t="s">
        <v>209</v>
      </c>
      <c r="G9" s="19" t="s">
        <v>210</v>
      </c>
      <c r="H9" s="19" t="s">
        <v>223</v>
      </c>
      <c r="I9" s="19" t="s">
        <v>451</v>
      </c>
    </row>
    <row r="10" spans="6:8" s="69" customFormat="1" ht="12.75">
      <c r="F10" s="19"/>
      <c r="G10" s="19"/>
      <c r="H10" s="19"/>
    </row>
    <row r="11" spans="1:9" ht="12.75">
      <c r="A11" s="510" t="s">
        <v>115</v>
      </c>
      <c r="B11" s="510"/>
      <c r="C11" s="510"/>
      <c r="D11" s="510"/>
      <c r="E11" s="510"/>
      <c r="F11" s="282">
        <v>220</v>
      </c>
      <c r="G11" s="282">
        <v>220</v>
      </c>
      <c r="H11" s="163">
        <v>222</v>
      </c>
      <c r="I11" s="379">
        <f>H11/G11*100</f>
        <v>100.9090909090909</v>
      </c>
    </row>
    <row r="12" spans="1:9" ht="12.75">
      <c r="A12" s="1"/>
      <c r="B12" s="479" t="s">
        <v>145</v>
      </c>
      <c r="C12" s="479"/>
      <c r="D12" s="479"/>
      <c r="E12" s="479"/>
      <c r="F12" s="210"/>
      <c r="G12" s="210"/>
      <c r="H12" s="1"/>
      <c r="I12" s="378"/>
    </row>
    <row r="13" spans="1:9" ht="12.75">
      <c r="A13" s="1"/>
      <c r="B13" s="479"/>
      <c r="C13" s="479"/>
      <c r="D13" s="479"/>
      <c r="E13" s="479"/>
      <c r="F13" s="210"/>
      <c r="G13" s="210"/>
      <c r="H13" s="1"/>
      <c r="I13" s="378"/>
    </row>
    <row r="14" spans="1:9" ht="15">
      <c r="A14" s="610" t="s">
        <v>116</v>
      </c>
      <c r="B14" s="610"/>
      <c r="C14" s="610"/>
      <c r="D14" s="610"/>
      <c r="E14" s="610"/>
      <c r="F14" s="283">
        <v>220</v>
      </c>
      <c r="G14" s="283">
        <v>220</v>
      </c>
      <c r="H14" s="9">
        <v>222</v>
      </c>
      <c r="I14" s="379">
        <f>H14/G14*100</f>
        <v>100.9090909090909</v>
      </c>
    </row>
    <row r="15" spans="1:7" ht="12.75">
      <c r="A15" s="510"/>
      <c r="B15" s="510"/>
      <c r="C15" s="510"/>
      <c r="D15" s="510"/>
      <c r="E15" s="510"/>
      <c r="F15" s="476"/>
      <c r="G15" s="476"/>
    </row>
    <row r="16" spans="1:7" ht="12.75">
      <c r="A16" s="1"/>
      <c r="B16" s="479"/>
      <c r="C16" s="479"/>
      <c r="D16" s="479"/>
      <c r="E16" s="479"/>
      <c r="F16" s="612"/>
      <c r="G16" s="612"/>
    </row>
    <row r="17" spans="1:7" ht="12.75">
      <c r="A17" s="479"/>
      <c r="B17" s="479"/>
      <c r="C17" s="479"/>
      <c r="D17" s="479"/>
      <c r="E17" s="479"/>
      <c r="F17" s="612"/>
      <c r="G17" s="612"/>
    </row>
    <row r="18" spans="1:7" ht="12.75">
      <c r="A18" s="510"/>
      <c r="B18" s="510"/>
      <c r="C18" s="510"/>
      <c r="D18" s="510"/>
      <c r="E18" s="510"/>
      <c r="F18" s="476"/>
      <c r="G18" s="476"/>
    </row>
    <row r="19" spans="1:7" ht="12.75">
      <c r="A19" s="1"/>
      <c r="B19" s="479"/>
      <c r="C19" s="479"/>
      <c r="D19" s="479"/>
      <c r="E19" s="479"/>
      <c r="F19" s="612"/>
      <c r="G19" s="612"/>
    </row>
    <row r="20" spans="1:7" ht="12.75">
      <c r="A20" s="479"/>
      <c r="B20" s="479"/>
      <c r="C20" s="479"/>
      <c r="D20" s="479"/>
      <c r="E20" s="479"/>
      <c r="F20" s="612"/>
      <c r="G20" s="612"/>
    </row>
    <row r="21" spans="1:7" ht="15">
      <c r="A21" s="610"/>
      <c r="B21" s="610"/>
      <c r="C21" s="610"/>
      <c r="D21" s="610"/>
      <c r="E21" s="610"/>
      <c r="F21" s="611"/>
      <c r="G21" s="611"/>
    </row>
    <row r="22" spans="1:7" ht="12.75">
      <c r="A22" s="479"/>
      <c r="B22" s="479"/>
      <c r="C22" s="479"/>
      <c r="D22" s="479"/>
      <c r="E22" s="479"/>
      <c r="F22" s="494"/>
      <c r="G22" s="494"/>
    </row>
    <row r="23" spans="1:7" ht="12.75">
      <c r="A23" s="479"/>
      <c r="B23" s="479"/>
      <c r="C23" s="479"/>
      <c r="D23" s="479"/>
      <c r="E23" s="479"/>
      <c r="F23" s="494"/>
      <c r="G23" s="494"/>
    </row>
    <row r="24" spans="1:7" ht="12.75">
      <c r="A24" s="479"/>
      <c r="B24" s="479"/>
      <c r="C24" s="479"/>
      <c r="D24" s="479"/>
      <c r="E24" s="479"/>
      <c r="F24" s="494"/>
      <c r="G24" s="494"/>
    </row>
    <row r="25" spans="1:7" ht="12.75">
      <c r="A25" s="479"/>
      <c r="B25" s="479"/>
      <c r="C25" s="479"/>
      <c r="D25" s="479"/>
      <c r="E25" s="479"/>
      <c r="F25" s="494"/>
      <c r="G25" s="494"/>
    </row>
    <row r="26" spans="1:7" ht="12.75">
      <c r="A26" s="479"/>
      <c r="B26" s="479"/>
      <c r="C26" s="479"/>
      <c r="D26" s="479"/>
      <c r="E26" s="479"/>
      <c r="F26" s="494"/>
      <c r="G26" s="494"/>
    </row>
    <row r="27" spans="1:7" ht="12.75">
      <c r="A27" s="479"/>
      <c r="B27" s="479"/>
      <c r="C27" s="479"/>
      <c r="D27" s="479"/>
      <c r="E27" s="479"/>
      <c r="F27" s="494"/>
      <c r="G27" s="494"/>
    </row>
    <row r="28" spans="1:7" ht="12.75">
      <c r="A28" s="479"/>
      <c r="B28" s="479"/>
      <c r="C28" s="479"/>
      <c r="D28" s="479"/>
      <c r="E28" s="479"/>
      <c r="F28" s="494"/>
      <c r="G28" s="494"/>
    </row>
    <row r="29" spans="1:7" ht="12.75">
      <c r="A29" s="479"/>
      <c r="B29" s="479"/>
      <c r="C29" s="479"/>
      <c r="D29" s="479"/>
      <c r="E29" s="479"/>
      <c r="F29" s="494"/>
      <c r="G29" s="494"/>
    </row>
    <row r="30" spans="1:7" ht="12.75">
      <c r="A30" s="479"/>
      <c r="B30" s="479"/>
      <c r="C30" s="479"/>
      <c r="D30" s="479"/>
      <c r="E30" s="479"/>
      <c r="F30" s="494"/>
      <c r="G30" s="494"/>
    </row>
    <row r="31" spans="1:7" ht="12.75">
      <c r="A31" s="479"/>
      <c r="B31" s="479"/>
      <c r="C31" s="479"/>
      <c r="D31" s="479"/>
      <c r="E31" s="479"/>
      <c r="F31" s="494"/>
      <c r="G31" s="494"/>
    </row>
    <row r="32" spans="1:7" ht="12.75">
      <c r="A32" s="479"/>
      <c r="B32" s="479"/>
      <c r="C32" s="479"/>
      <c r="D32" s="479"/>
      <c r="E32" s="479"/>
      <c r="F32" s="494"/>
      <c r="G32" s="494"/>
    </row>
    <row r="33" spans="1:7" ht="12.75">
      <c r="A33" s="479"/>
      <c r="B33" s="479"/>
      <c r="C33" s="479"/>
      <c r="D33" s="479"/>
      <c r="E33" s="479"/>
      <c r="F33" s="494"/>
      <c r="G33" s="494"/>
    </row>
    <row r="34" spans="1:7" ht="12.75">
      <c r="A34" s="479"/>
      <c r="B34" s="479"/>
      <c r="C34" s="479"/>
      <c r="D34" s="479"/>
      <c r="E34" s="479"/>
      <c r="F34" s="494"/>
      <c r="G34" s="494"/>
    </row>
    <row r="35" spans="1:7" ht="12.75">
      <c r="A35" s="479"/>
      <c r="B35" s="479"/>
      <c r="C35" s="479"/>
      <c r="D35" s="479"/>
      <c r="E35" s="479"/>
      <c r="F35" s="494"/>
      <c r="G35" s="494"/>
    </row>
    <row r="36" spans="1:7" ht="12.75">
      <c r="A36" s="479"/>
      <c r="B36" s="479"/>
      <c r="C36" s="479"/>
      <c r="D36" s="479"/>
      <c r="E36" s="479"/>
      <c r="F36" s="494"/>
      <c r="G36" s="494"/>
    </row>
  </sheetData>
  <sheetProtection/>
  <mergeCells count="52"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  <mergeCell ref="F19:G19"/>
    <mergeCell ref="A20:E20"/>
    <mergeCell ref="F20:G20"/>
    <mergeCell ref="B19:E19"/>
    <mergeCell ref="A17:E17"/>
    <mergeCell ref="F17:G17"/>
    <mergeCell ref="A18:E18"/>
    <mergeCell ref="F18:G18"/>
    <mergeCell ref="A23:E23"/>
    <mergeCell ref="F23:G23"/>
    <mergeCell ref="A24:E24"/>
    <mergeCell ref="F24:G24"/>
    <mergeCell ref="A21:E21"/>
    <mergeCell ref="F21:G21"/>
    <mergeCell ref="A22:E22"/>
    <mergeCell ref="F22:G22"/>
    <mergeCell ref="F28:G28"/>
    <mergeCell ref="A29:E29"/>
    <mergeCell ref="F29:G29"/>
    <mergeCell ref="A25:E25"/>
    <mergeCell ref="F25:G25"/>
    <mergeCell ref="A26:E26"/>
    <mergeCell ref="F26:G26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93" t="s">
        <v>460</v>
      </c>
      <c r="B1" s="393"/>
      <c r="C1" s="393"/>
      <c r="D1" s="393"/>
      <c r="E1" s="393"/>
      <c r="F1" s="393"/>
      <c r="G1" s="393"/>
      <c r="H1" s="393"/>
      <c r="I1" s="393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394" t="s">
        <v>221</v>
      </c>
      <c r="B3" s="394"/>
      <c r="C3" s="394"/>
      <c r="D3" s="394"/>
      <c r="E3" s="394"/>
      <c r="F3" s="394"/>
      <c r="G3" s="394"/>
      <c r="H3" s="394"/>
      <c r="I3" s="394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402" t="s">
        <v>194</v>
      </c>
      <c r="B5" s="402"/>
      <c r="C5" s="402"/>
      <c r="D5" s="402"/>
      <c r="E5" s="402"/>
      <c r="F5" s="402"/>
      <c r="G5" s="402"/>
      <c r="H5" s="402"/>
      <c r="I5" s="402"/>
    </row>
    <row r="7" spans="8:9" ht="12.75">
      <c r="H7" s="393" t="s">
        <v>97</v>
      </c>
      <c r="I7" s="393"/>
    </row>
    <row r="8" spans="8:9" ht="12.75">
      <c r="H8" s="3"/>
      <c r="I8" s="3"/>
    </row>
    <row r="9" spans="6:9" ht="25.5">
      <c r="F9" s="19" t="s">
        <v>209</v>
      </c>
      <c r="G9" s="19" t="s">
        <v>211</v>
      </c>
      <c r="H9" s="19" t="s">
        <v>223</v>
      </c>
      <c r="I9" s="19" t="s">
        <v>222</v>
      </c>
    </row>
    <row r="10" spans="7:9" ht="12.75">
      <c r="G10" s="3"/>
      <c r="H10" s="3"/>
      <c r="I10" s="3"/>
    </row>
    <row r="11" spans="1:9" ht="12.75">
      <c r="A11" s="510" t="s">
        <v>195</v>
      </c>
      <c r="B11" s="510"/>
      <c r="C11" s="510"/>
      <c r="F11" s="206">
        <v>1736</v>
      </c>
      <c r="G11" s="206">
        <v>1736</v>
      </c>
      <c r="H11" s="206">
        <v>1140</v>
      </c>
      <c r="I11" s="350">
        <f>H11/G11*100</f>
        <v>65.66820276497695</v>
      </c>
    </row>
    <row r="12" spans="1:9" ht="12.75">
      <c r="A12" s="204"/>
      <c r="B12" s="204"/>
      <c r="C12" s="204"/>
      <c r="F12" s="205"/>
      <c r="G12" s="205"/>
      <c r="H12" s="205"/>
      <c r="I12" s="351"/>
    </row>
    <row r="13" spans="1:9" ht="12.75">
      <c r="A13" s="1"/>
      <c r="B13" s="479" t="s">
        <v>113</v>
      </c>
      <c r="C13" s="479"/>
      <c r="D13" s="479"/>
      <c r="E13" s="479"/>
      <c r="F13" s="210">
        <v>1736</v>
      </c>
      <c r="G13" s="210">
        <v>1736</v>
      </c>
      <c r="H13" s="210">
        <v>1140</v>
      </c>
      <c r="I13" s="352">
        <f>H13/G13*100</f>
        <v>65.66820276497695</v>
      </c>
    </row>
    <row r="14" spans="6:9" ht="12.75">
      <c r="F14" s="205"/>
      <c r="G14" s="205"/>
      <c r="H14" s="205"/>
      <c r="I14" s="351"/>
    </row>
    <row r="15" spans="1:9" ht="12.75">
      <c r="A15" s="510" t="s">
        <v>196</v>
      </c>
      <c r="B15" s="510"/>
      <c r="C15" s="510"/>
      <c r="F15" s="206">
        <v>1040</v>
      </c>
      <c r="G15" s="206">
        <v>1520</v>
      </c>
      <c r="H15" s="206">
        <v>1639</v>
      </c>
      <c r="I15" s="350">
        <f>H15/G15*100</f>
        <v>107.82894736842105</v>
      </c>
    </row>
    <row r="16" spans="6:9" ht="12.75">
      <c r="F16" s="205"/>
      <c r="G16" s="205"/>
      <c r="H16" s="205"/>
      <c r="I16" s="351"/>
    </row>
    <row r="17" spans="2:9" ht="12.75">
      <c r="B17" s="479" t="s">
        <v>197</v>
      </c>
      <c r="C17" s="479"/>
      <c r="D17" s="479"/>
      <c r="E17" s="479"/>
      <c r="F17" s="205">
        <v>620</v>
      </c>
      <c r="G17" s="205">
        <v>620</v>
      </c>
      <c r="H17" s="205">
        <v>607</v>
      </c>
      <c r="I17" s="352">
        <f>H17/G17*100</f>
        <v>97.90322580645162</v>
      </c>
    </row>
    <row r="18" spans="2:9" ht="12.75">
      <c r="B18" s="479"/>
      <c r="C18" s="479"/>
      <c r="D18" s="479"/>
      <c r="E18" s="479"/>
      <c r="F18" s="205"/>
      <c r="G18" s="205"/>
      <c r="H18" s="205"/>
      <c r="I18" s="352"/>
    </row>
    <row r="19" spans="2:9" s="69" customFormat="1" ht="25.5" customHeight="1">
      <c r="B19" s="613" t="s">
        <v>198</v>
      </c>
      <c r="C19" s="613"/>
      <c r="D19" s="613"/>
      <c r="E19" s="613"/>
      <c r="F19" s="207">
        <v>370</v>
      </c>
      <c r="G19" s="207">
        <v>370</v>
      </c>
      <c r="H19" s="207">
        <v>374</v>
      </c>
      <c r="I19" s="352">
        <f>H19/G19*100</f>
        <v>101.08108108108107</v>
      </c>
    </row>
    <row r="20" spans="2:9" ht="12.75">
      <c r="B20" s="479"/>
      <c r="C20" s="479"/>
      <c r="D20" s="479"/>
      <c r="E20" s="479"/>
      <c r="F20" s="205"/>
      <c r="G20" s="205"/>
      <c r="H20" s="205"/>
      <c r="I20" s="352"/>
    </row>
    <row r="21" spans="2:9" s="69" customFormat="1" ht="25.5" customHeight="1">
      <c r="B21" s="613" t="s">
        <v>199</v>
      </c>
      <c r="C21" s="613"/>
      <c r="D21" s="613"/>
      <c r="E21" s="613"/>
      <c r="F21" s="207">
        <v>50</v>
      </c>
      <c r="G21" s="207">
        <v>530</v>
      </c>
      <c r="H21" s="207">
        <v>658</v>
      </c>
      <c r="I21" s="352">
        <f>H21/G21*100</f>
        <v>124.15094339622641</v>
      </c>
    </row>
    <row r="22" spans="2:9" ht="12.75">
      <c r="B22" s="479"/>
      <c r="C22" s="479"/>
      <c r="D22" s="479"/>
      <c r="E22" s="479"/>
      <c r="F22" s="205"/>
      <c r="G22" s="205"/>
      <c r="H22" s="205"/>
      <c r="I22" s="351"/>
    </row>
    <row r="23" spans="1:9" ht="12.75">
      <c r="A23" s="510" t="s">
        <v>116</v>
      </c>
      <c r="B23" s="510"/>
      <c r="C23" s="510"/>
      <c r="D23" s="510"/>
      <c r="E23" s="510"/>
      <c r="F23" s="206">
        <v>2776</v>
      </c>
      <c r="G23" s="206">
        <v>3256</v>
      </c>
      <c r="H23" s="206">
        <v>2779</v>
      </c>
      <c r="I23" s="350">
        <f>H23/G23*100</f>
        <v>85.35012285012284</v>
      </c>
    </row>
    <row r="24" spans="2:5" ht="12.75">
      <c r="B24" s="479"/>
      <c r="C24" s="479"/>
      <c r="D24" s="479"/>
      <c r="E24" s="479"/>
    </row>
    <row r="25" spans="2:5" ht="12.75">
      <c r="B25" s="479"/>
      <c r="C25" s="479"/>
      <c r="D25" s="479"/>
      <c r="E25" s="479"/>
    </row>
    <row r="26" spans="2:5" ht="12.75">
      <c r="B26" s="479"/>
      <c r="C26" s="479"/>
      <c r="D26" s="479"/>
      <c r="E26" s="479"/>
    </row>
    <row r="27" spans="2:5" ht="12.75">
      <c r="B27" s="479"/>
      <c r="C27" s="479"/>
      <c r="D27" s="479"/>
      <c r="E27" s="479"/>
    </row>
    <row r="28" spans="2:5" ht="12.75">
      <c r="B28" s="479"/>
      <c r="C28" s="479"/>
      <c r="D28" s="479"/>
      <c r="E28" s="479"/>
    </row>
    <row r="29" spans="2:5" ht="12.75">
      <c r="B29" s="479"/>
      <c r="C29" s="479"/>
      <c r="D29" s="479"/>
      <c r="E29" s="479"/>
    </row>
    <row r="30" spans="2:5" ht="12.75">
      <c r="B30" s="479"/>
      <c r="C30" s="479"/>
      <c r="D30" s="479"/>
      <c r="E30" s="479"/>
    </row>
    <row r="31" spans="2:5" ht="12.75">
      <c r="B31" s="479"/>
      <c r="C31" s="479"/>
      <c r="D31" s="479"/>
      <c r="E31" s="479"/>
    </row>
    <row r="32" spans="2:5" ht="12.75">
      <c r="B32" s="479"/>
      <c r="C32" s="479"/>
      <c r="D32" s="479"/>
      <c r="E32" s="479"/>
    </row>
    <row r="33" spans="2:5" ht="12.75">
      <c r="B33" s="479"/>
      <c r="C33" s="479"/>
      <c r="D33" s="479"/>
      <c r="E33" s="479"/>
    </row>
  </sheetData>
  <sheetProtection/>
  <mergeCells count="24">
    <mergeCell ref="A1:I1"/>
    <mergeCell ref="A5:I5"/>
    <mergeCell ref="H7:I7"/>
    <mergeCell ref="B13:E13"/>
    <mergeCell ref="A3:I3"/>
    <mergeCell ref="A11:C11"/>
    <mergeCell ref="B27:E27"/>
    <mergeCell ref="B20:E20"/>
    <mergeCell ref="B21:E21"/>
    <mergeCell ref="B22:E22"/>
    <mergeCell ref="A15:C15"/>
    <mergeCell ref="B17:E17"/>
    <mergeCell ref="B18:E18"/>
    <mergeCell ref="B19:E19"/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93" t="s">
        <v>456</v>
      </c>
      <c r="B1" s="393"/>
      <c r="C1" s="393"/>
      <c r="D1" s="393"/>
      <c r="E1" s="393"/>
      <c r="F1" s="393"/>
      <c r="G1" s="393"/>
      <c r="H1" s="393"/>
      <c r="I1" s="393"/>
      <c r="J1" s="39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394" t="s">
        <v>221</v>
      </c>
      <c r="B3" s="394"/>
      <c r="C3" s="394"/>
      <c r="D3" s="394"/>
      <c r="E3" s="394"/>
      <c r="F3" s="394"/>
      <c r="G3" s="394"/>
      <c r="H3" s="394"/>
      <c r="I3" s="394"/>
      <c r="J3" s="394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402" t="s">
        <v>110</v>
      </c>
      <c r="B5" s="402"/>
      <c r="C5" s="402"/>
      <c r="D5" s="402"/>
      <c r="E5" s="402"/>
      <c r="F5" s="402"/>
      <c r="G5" s="402"/>
      <c r="H5" s="402"/>
      <c r="I5" s="402"/>
      <c r="J5" s="402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396" t="s">
        <v>97</v>
      </c>
      <c r="H7" s="396"/>
      <c r="I7" s="396"/>
      <c r="J7" s="396"/>
    </row>
    <row r="8" spans="1:10" s="19" customFormat="1" ht="29.25" customHeight="1" thickBot="1" thickTop="1">
      <c r="A8" s="390"/>
      <c r="B8" s="391"/>
      <c r="C8" s="391"/>
      <c r="D8" s="391"/>
      <c r="E8" s="391"/>
      <c r="F8" s="392"/>
      <c r="G8" s="24" t="s">
        <v>209</v>
      </c>
      <c r="H8" s="24" t="s">
        <v>210</v>
      </c>
      <c r="I8" s="24" t="s">
        <v>223</v>
      </c>
      <c r="J8" s="24" t="s">
        <v>224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37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38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39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39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39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39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40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37">
        <f t="shared" si="0"/>
        <v>24.569939183318855</v>
      </c>
    </row>
    <row r="17" spans="1:10" ht="13.5" thickTop="1">
      <c r="A17" s="23"/>
      <c r="B17" s="28" t="s">
        <v>152</v>
      </c>
      <c r="C17" s="29"/>
      <c r="D17" s="29"/>
      <c r="E17" s="29"/>
      <c r="F17" s="29"/>
      <c r="G17" s="75">
        <v>9313</v>
      </c>
      <c r="H17" s="75">
        <v>8490</v>
      </c>
      <c r="I17" s="75"/>
      <c r="J17" s="338">
        <f t="shared" si="0"/>
        <v>0</v>
      </c>
    </row>
    <row r="18" spans="1:10" ht="12.75">
      <c r="A18" s="71"/>
      <c r="B18" s="401" t="s">
        <v>166</v>
      </c>
      <c r="C18" s="401"/>
      <c r="D18" s="401"/>
      <c r="E18" s="401"/>
      <c r="F18" s="401"/>
      <c r="G18" s="75">
        <v>150</v>
      </c>
      <c r="H18" s="75">
        <v>78</v>
      </c>
      <c r="I18" s="75"/>
      <c r="J18" s="339">
        <f t="shared" si="0"/>
        <v>0</v>
      </c>
    </row>
    <row r="19" spans="1:10" ht="12.75">
      <c r="A19" s="71"/>
      <c r="B19" s="397" t="s">
        <v>167</v>
      </c>
      <c r="C19" s="397"/>
      <c r="D19" s="397"/>
      <c r="E19" s="397"/>
      <c r="F19" s="398"/>
      <c r="G19" s="75">
        <v>150</v>
      </c>
      <c r="H19" s="75">
        <v>150</v>
      </c>
      <c r="I19" s="75">
        <v>87</v>
      </c>
      <c r="J19" s="339">
        <f t="shared" si="0"/>
        <v>57.99999999999999</v>
      </c>
    </row>
    <row r="20" spans="1:10" ht="12.75">
      <c r="A20" s="71"/>
      <c r="B20" s="397" t="s">
        <v>168</v>
      </c>
      <c r="C20" s="397"/>
      <c r="D20" s="397"/>
      <c r="E20" s="397"/>
      <c r="F20" s="398"/>
      <c r="G20" s="75">
        <v>50</v>
      </c>
      <c r="H20" s="75">
        <v>53</v>
      </c>
      <c r="I20" s="75">
        <v>53</v>
      </c>
      <c r="J20" s="339">
        <f t="shared" si="0"/>
        <v>100</v>
      </c>
    </row>
    <row r="21" spans="1:10" ht="12.75">
      <c r="A21" s="70"/>
      <c r="B21" s="397" t="s">
        <v>169</v>
      </c>
      <c r="C21" s="397"/>
      <c r="D21" s="397"/>
      <c r="E21" s="397"/>
      <c r="F21" s="397"/>
      <c r="G21" s="75">
        <v>150</v>
      </c>
      <c r="H21" s="75">
        <v>219</v>
      </c>
      <c r="I21" s="75">
        <v>219</v>
      </c>
      <c r="J21" s="339">
        <f t="shared" si="0"/>
        <v>100</v>
      </c>
    </row>
    <row r="22" spans="1:10" ht="12.75">
      <c r="A22" s="70"/>
      <c r="B22" s="397" t="s">
        <v>170</v>
      </c>
      <c r="C22" s="397"/>
      <c r="D22" s="397"/>
      <c r="E22" s="397"/>
      <c r="F22" s="398"/>
      <c r="G22" s="75">
        <v>150</v>
      </c>
      <c r="H22" s="75">
        <v>150</v>
      </c>
      <c r="I22" s="75">
        <v>99</v>
      </c>
      <c r="J22" s="339">
        <f t="shared" si="0"/>
        <v>66</v>
      </c>
    </row>
    <row r="23" spans="1:10" ht="12.75">
      <c r="A23" s="70"/>
      <c r="B23" s="397" t="s">
        <v>213</v>
      </c>
      <c r="C23" s="397"/>
      <c r="D23" s="397"/>
      <c r="E23" s="397"/>
      <c r="F23" s="398"/>
      <c r="G23" s="75"/>
      <c r="H23" s="75">
        <v>360</v>
      </c>
      <c r="I23" s="75">
        <v>360</v>
      </c>
      <c r="J23" s="339">
        <f t="shared" si="0"/>
        <v>100</v>
      </c>
    </row>
    <row r="24" spans="1:10" ht="12.75">
      <c r="A24" s="70"/>
      <c r="B24" s="403" t="s">
        <v>214</v>
      </c>
      <c r="C24" s="403"/>
      <c r="D24" s="403"/>
      <c r="E24" s="403"/>
      <c r="F24" s="404"/>
      <c r="G24" s="77"/>
      <c r="H24" s="77">
        <v>360</v>
      </c>
      <c r="I24" s="77">
        <v>360</v>
      </c>
      <c r="J24" s="339">
        <f t="shared" si="0"/>
        <v>100</v>
      </c>
    </row>
    <row r="25" spans="1:10" ht="12.75">
      <c r="A25" s="70"/>
      <c r="B25" s="212" t="s">
        <v>216</v>
      </c>
      <c r="C25" s="212"/>
      <c r="D25" s="212"/>
      <c r="E25" s="212"/>
      <c r="F25" s="212"/>
      <c r="G25" s="75"/>
      <c r="H25" s="75">
        <v>1269</v>
      </c>
      <c r="I25" s="75">
        <v>1269</v>
      </c>
      <c r="J25" s="339">
        <f t="shared" si="0"/>
        <v>100</v>
      </c>
    </row>
    <row r="26" spans="1:10" ht="13.5" thickBot="1">
      <c r="A26" s="70"/>
      <c r="B26" s="213" t="s">
        <v>217</v>
      </c>
      <c r="C26" s="213"/>
      <c r="D26" s="213"/>
      <c r="E26" s="213"/>
      <c r="F26" s="213"/>
      <c r="G26" s="77"/>
      <c r="H26" s="77">
        <v>381</v>
      </c>
      <c r="I26" s="77">
        <v>381</v>
      </c>
      <c r="J26" s="340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37"/>
    </row>
    <row r="28" spans="1:10" ht="14.25" thickBot="1" thickTop="1">
      <c r="A28" s="55" t="s">
        <v>163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37">
        <f t="shared" si="0"/>
        <v>0</v>
      </c>
    </row>
    <row r="29" spans="1:10" ht="14.25" thickBot="1" thickTop="1">
      <c r="A29" s="385" t="s">
        <v>226</v>
      </c>
      <c r="B29" s="386"/>
      <c r="C29" s="386"/>
      <c r="D29" s="386"/>
      <c r="E29" s="386"/>
      <c r="F29" s="387"/>
      <c r="G29" s="227"/>
      <c r="H29" s="227"/>
      <c r="I29" s="227">
        <v>39</v>
      </c>
      <c r="J29" s="337"/>
    </row>
    <row r="30" spans="1:10" ht="17.25" thickBot="1" thickTop="1">
      <c r="A30" s="399" t="s">
        <v>112</v>
      </c>
      <c r="B30" s="400"/>
      <c r="C30" s="400"/>
      <c r="D30" s="400"/>
      <c r="E30" s="400"/>
      <c r="F30" s="400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41">
        <f t="shared" si="0"/>
        <v>76.10559719127676</v>
      </c>
    </row>
    <row r="31" ht="13.5" thickTop="1"/>
  </sheetData>
  <sheetProtection/>
  <mergeCells count="14">
    <mergeCell ref="A1:J1"/>
    <mergeCell ref="A3:J3"/>
    <mergeCell ref="A5:J5"/>
    <mergeCell ref="G7:J7"/>
    <mergeCell ref="B23:F23"/>
    <mergeCell ref="B24:F24"/>
    <mergeCell ref="B21:F21"/>
    <mergeCell ref="A30:F30"/>
    <mergeCell ref="B22:F22"/>
    <mergeCell ref="B18:F18"/>
    <mergeCell ref="B19:F19"/>
    <mergeCell ref="B20:F20"/>
    <mergeCell ref="A8:F8"/>
    <mergeCell ref="A29:F29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29" t="s">
        <v>457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394" t="s">
        <v>221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402" t="s">
        <v>136</v>
      </c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2"/>
      <c r="O5" s="402"/>
      <c r="P5" s="402"/>
      <c r="Q5" s="402"/>
      <c r="R5" s="402"/>
    </row>
    <row r="6" spans="17:18" ht="13.5" thickBot="1">
      <c r="Q6" s="444" t="s">
        <v>97</v>
      </c>
      <c r="R6" s="444"/>
    </row>
    <row r="7" spans="1:18" ht="13.5" thickTop="1">
      <c r="A7" s="430"/>
      <c r="B7" s="431"/>
      <c r="C7" s="431"/>
      <c r="D7" s="432"/>
      <c r="E7" s="437" t="s">
        <v>132</v>
      </c>
      <c r="F7" s="438"/>
      <c r="G7" s="439" t="s">
        <v>133</v>
      </c>
      <c r="H7" s="440"/>
      <c r="I7" s="437" t="s">
        <v>134</v>
      </c>
      <c r="J7" s="438"/>
      <c r="K7" s="439" t="s">
        <v>135</v>
      </c>
      <c r="L7" s="440"/>
      <c r="M7" s="437" t="s">
        <v>137</v>
      </c>
      <c r="N7" s="441"/>
      <c r="O7" s="441"/>
      <c r="P7" s="438"/>
      <c r="Q7" s="442" t="s">
        <v>121</v>
      </c>
      <c r="R7" s="443"/>
    </row>
    <row r="8" spans="1:18" s="69" customFormat="1" ht="12.75" customHeight="1">
      <c r="A8" s="433"/>
      <c r="B8" s="434"/>
      <c r="C8" s="434"/>
      <c r="D8" s="434"/>
      <c r="E8" s="415" t="s">
        <v>210</v>
      </c>
      <c r="F8" s="411" t="s">
        <v>223</v>
      </c>
      <c r="G8" s="409" t="s">
        <v>210</v>
      </c>
      <c r="H8" s="413" t="s">
        <v>223</v>
      </c>
      <c r="I8" s="409" t="s">
        <v>210</v>
      </c>
      <c r="J8" s="413" t="s">
        <v>223</v>
      </c>
      <c r="K8" s="409" t="s">
        <v>210</v>
      </c>
      <c r="L8" s="409" t="s">
        <v>223</v>
      </c>
      <c r="M8" s="445" t="s">
        <v>150</v>
      </c>
      <c r="N8" s="446"/>
      <c r="O8" s="446" t="s">
        <v>151</v>
      </c>
      <c r="P8" s="447"/>
      <c r="Q8" s="448" t="s">
        <v>210</v>
      </c>
      <c r="R8" s="450" t="s">
        <v>223</v>
      </c>
    </row>
    <row r="9" spans="1:18" s="19" customFormat="1" ht="36" customHeight="1" thickBot="1">
      <c r="A9" s="435"/>
      <c r="B9" s="436"/>
      <c r="C9" s="436"/>
      <c r="D9" s="436"/>
      <c r="E9" s="416"/>
      <c r="F9" s="412"/>
      <c r="G9" s="410"/>
      <c r="H9" s="414"/>
      <c r="I9" s="410"/>
      <c r="J9" s="414"/>
      <c r="K9" s="410"/>
      <c r="L9" s="410"/>
      <c r="M9" s="218" t="s">
        <v>210</v>
      </c>
      <c r="N9" s="233" t="s">
        <v>223</v>
      </c>
      <c r="O9" s="233" t="s">
        <v>210</v>
      </c>
      <c r="P9" s="217" t="s">
        <v>223</v>
      </c>
      <c r="Q9" s="449"/>
      <c r="R9" s="451"/>
    </row>
    <row r="10" spans="1:18" ht="13.5" customHeight="1" thickTop="1">
      <c r="A10" s="452" t="s">
        <v>98</v>
      </c>
      <c r="B10" s="453"/>
      <c r="C10" s="453"/>
      <c r="D10" s="454"/>
      <c r="E10" s="103">
        <v>2899</v>
      </c>
      <c r="F10" s="228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17" t="s">
        <v>100</v>
      </c>
      <c r="B11" s="418"/>
      <c r="C11" s="418"/>
      <c r="D11" s="419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17" t="s">
        <v>146</v>
      </c>
      <c r="B12" s="418"/>
      <c r="C12" s="418"/>
      <c r="D12" s="419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17" t="s">
        <v>165</v>
      </c>
      <c r="B13" s="418"/>
      <c r="C13" s="418"/>
      <c r="D13" s="419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17" t="s">
        <v>164</v>
      </c>
      <c r="B14" s="418"/>
      <c r="C14" s="418"/>
      <c r="D14" s="419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17" t="s">
        <v>99</v>
      </c>
      <c r="B15" s="418"/>
      <c r="C15" s="418"/>
      <c r="D15" s="419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17" t="s">
        <v>106</v>
      </c>
      <c r="B16" s="418"/>
      <c r="C16" s="418"/>
      <c r="D16" s="419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17" t="s">
        <v>139</v>
      </c>
      <c r="B17" s="418"/>
      <c r="C17" s="418"/>
      <c r="D17" s="419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17" t="s">
        <v>138</v>
      </c>
      <c r="B18" s="418"/>
      <c r="C18" s="418"/>
      <c r="D18" s="419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17" t="s">
        <v>109</v>
      </c>
      <c r="B19" s="418"/>
      <c r="C19" s="418"/>
      <c r="D19" s="419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17" t="s">
        <v>108</v>
      </c>
      <c r="B20" s="418"/>
      <c r="C20" s="418"/>
      <c r="D20" s="419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17" t="s">
        <v>102</v>
      </c>
      <c r="B21" s="418"/>
      <c r="C21" s="418"/>
      <c r="D21" s="419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17" t="s">
        <v>140</v>
      </c>
      <c r="B22" s="418"/>
      <c r="C22" s="418"/>
      <c r="D22" s="419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17" t="s">
        <v>155</v>
      </c>
      <c r="B23" s="418"/>
      <c r="C23" s="418"/>
      <c r="D23" s="419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17" t="s">
        <v>101</v>
      </c>
      <c r="B24" s="418"/>
      <c r="C24" s="418"/>
      <c r="D24" s="419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17" t="s">
        <v>141</v>
      </c>
      <c r="B25" s="418"/>
      <c r="C25" s="418"/>
      <c r="D25" s="419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17" t="s">
        <v>104</v>
      </c>
      <c r="B26" s="418"/>
      <c r="C26" s="418"/>
      <c r="D26" s="419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17" t="s">
        <v>158</v>
      </c>
      <c r="B27" s="418"/>
      <c r="C27" s="418"/>
      <c r="D27" s="419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23" t="s">
        <v>147</v>
      </c>
      <c r="B28" s="424"/>
      <c r="C28" s="424"/>
      <c r="D28" s="425"/>
      <c r="E28" s="112"/>
      <c r="F28" s="229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07" t="s">
        <v>143</v>
      </c>
      <c r="B29" s="408"/>
      <c r="C29" s="408"/>
      <c r="D29" s="408"/>
      <c r="E29" s="112"/>
      <c r="F29" s="229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07" t="s">
        <v>107</v>
      </c>
      <c r="B30" s="408"/>
      <c r="C30" s="408"/>
      <c r="D30" s="408"/>
      <c r="E30" s="112"/>
      <c r="F30" s="229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07" t="s">
        <v>156</v>
      </c>
      <c r="B31" s="408"/>
      <c r="C31" s="408"/>
      <c r="D31" s="408"/>
      <c r="E31" s="112"/>
      <c r="F31" s="229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07" t="s">
        <v>157</v>
      </c>
      <c r="B32" s="408"/>
      <c r="C32" s="408"/>
      <c r="D32" s="408"/>
      <c r="E32" s="112"/>
      <c r="F32" s="229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07" t="s">
        <v>144</v>
      </c>
      <c r="B33" s="408"/>
      <c r="C33" s="408"/>
      <c r="D33" s="408"/>
      <c r="E33" s="112"/>
      <c r="F33" s="229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07" t="s">
        <v>450</v>
      </c>
      <c r="B34" s="408"/>
      <c r="C34" s="408"/>
      <c r="D34" s="428"/>
      <c r="E34" s="112"/>
      <c r="F34" s="229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26" t="s">
        <v>148</v>
      </c>
      <c r="B35" s="427"/>
      <c r="C35" s="427"/>
      <c r="D35" s="427"/>
      <c r="E35" s="140"/>
      <c r="F35" s="230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07" t="s">
        <v>111</v>
      </c>
      <c r="B36" s="408"/>
      <c r="C36" s="408"/>
      <c r="D36" s="408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07" t="s">
        <v>103</v>
      </c>
      <c r="B37" s="408"/>
      <c r="C37" s="408"/>
      <c r="D37" s="408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07" t="s">
        <v>105</v>
      </c>
      <c r="B38" s="408"/>
      <c r="C38" s="408"/>
      <c r="D38" s="408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05" t="s">
        <v>149</v>
      </c>
      <c r="B39" s="406"/>
      <c r="C39" s="406"/>
      <c r="D39" s="406"/>
      <c r="E39" s="136"/>
      <c r="F39" s="231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20" t="s">
        <v>121</v>
      </c>
      <c r="B40" s="421"/>
      <c r="C40" s="421"/>
      <c r="D40" s="422"/>
      <c r="E40" s="116">
        <f aca="true" t="shared" si="2" ref="E40:J40">SUM(E10:E34)</f>
        <v>9820</v>
      </c>
      <c r="F40" s="81">
        <f t="shared" si="2"/>
        <v>9731</v>
      </c>
      <c r="G40" s="232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4">
        <f>SUM(N10:N35,N36:N39)</f>
        <v>3832</v>
      </c>
      <c r="O40" s="234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  <mergeCell ref="A3:R3"/>
    <mergeCell ref="H8:H9"/>
    <mergeCell ref="Q7:R7"/>
    <mergeCell ref="Q6:R6"/>
    <mergeCell ref="M8:N8"/>
    <mergeCell ref="O8:P8"/>
    <mergeCell ref="Q8:Q9"/>
    <mergeCell ref="R8:R9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22:D22"/>
    <mergeCell ref="A23:D23"/>
    <mergeCell ref="A18:D18"/>
    <mergeCell ref="A19:D19"/>
    <mergeCell ref="A20:D20"/>
    <mergeCell ref="A21:D21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0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93" t="s">
        <v>202</v>
      </c>
      <c r="B1" s="393"/>
      <c r="C1" s="393"/>
      <c r="D1" s="393"/>
      <c r="E1" s="393"/>
      <c r="F1" s="393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394" t="s">
        <v>221</v>
      </c>
      <c r="B3" s="394"/>
      <c r="C3" s="394"/>
      <c r="D3" s="394"/>
      <c r="E3" s="394"/>
      <c r="F3" s="394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395" t="s">
        <v>129</v>
      </c>
      <c r="B5" s="395"/>
      <c r="C5" s="395"/>
      <c r="D5" s="395"/>
      <c r="E5" s="395"/>
      <c r="F5" s="395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44" t="s">
        <v>97</v>
      </c>
      <c r="F7" s="444"/>
      <c r="G7" s="2"/>
      <c r="H7" s="2"/>
    </row>
    <row r="8" spans="1:6" ht="28.5" customHeight="1" thickBot="1" thickTop="1">
      <c r="A8" s="462" t="s">
        <v>48</v>
      </c>
      <c r="B8" s="463"/>
      <c r="C8" s="258" t="s">
        <v>209</v>
      </c>
      <c r="D8" s="219" t="s">
        <v>210</v>
      </c>
      <c r="E8" s="226" t="s">
        <v>223</v>
      </c>
      <c r="F8" s="220" t="s">
        <v>224</v>
      </c>
    </row>
    <row r="9" spans="1:6" ht="18.75" thickTop="1">
      <c r="A9" s="93" t="s">
        <v>91</v>
      </c>
      <c r="B9" s="94"/>
      <c r="C9" s="244"/>
      <c r="D9" s="244"/>
      <c r="E9" s="259"/>
      <c r="F9" s="245"/>
    </row>
    <row r="10" spans="1:6" ht="17.25" thickBot="1">
      <c r="A10" s="84" t="s">
        <v>51</v>
      </c>
      <c r="B10" s="17"/>
      <c r="C10" s="246"/>
      <c r="D10" s="246"/>
      <c r="E10" s="260"/>
      <c r="F10" s="247"/>
    </row>
    <row r="11" spans="1:6" ht="17.25" thickBot="1" thickTop="1">
      <c r="A11" s="91" t="s">
        <v>32</v>
      </c>
      <c r="B11" s="92"/>
      <c r="C11" s="248">
        <f>SUM(C12:C15,C17:C19)</f>
        <v>28822</v>
      </c>
      <c r="D11" s="248">
        <f>SUM(D12:D15,D17:D19)</f>
        <v>30048</v>
      </c>
      <c r="E11" s="261">
        <f>SUM(E12:E15,E17:E19)</f>
        <v>32181</v>
      </c>
      <c r="F11" s="353">
        <f>E11/D11*100</f>
        <v>107.09864217252397</v>
      </c>
    </row>
    <row r="12" spans="1:6" ht="13.5" thickTop="1">
      <c r="A12" s="86" t="s">
        <v>53</v>
      </c>
      <c r="B12" s="16"/>
      <c r="C12" s="249">
        <v>72</v>
      </c>
      <c r="D12" s="249">
        <v>72</v>
      </c>
      <c r="E12" s="262">
        <v>166</v>
      </c>
      <c r="F12" s="354">
        <f aca="true" t="shared" si="0" ref="F12:F39">E12/D12*100</f>
        <v>230.55555555555554</v>
      </c>
    </row>
    <row r="13" spans="1:6" ht="12.75">
      <c r="A13" s="95" t="s">
        <v>54</v>
      </c>
      <c r="B13" s="96"/>
      <c r="C13" s="250">
        <v>4757</v>
      </c>
      <c r="D13" s="250">
        <v>4757</v>
      </c>
      <c r="E13" s="263">
        <v>5416</v>
      </c>
      <c r="F13" s="355">
        <f t="shared" si="0"/>
        <v>113.85326886693295</v>
      </c>
    </row>
    <row r="14" spans="1:6" ht="12.75">
      <c r="A14" s="97" t="s">
        <v>56</v>
      </c>
      <c r="B14" s="98"/>
      <c r="C14" s="250"/>
      <c r="D14" s="250"/>
      <c r="E14" s="263"/>
      <c r="F14" s="355"/>
    </row>
    <row r="15" spans="1:6" ht="12.75">
      <c r="A15" s="97" t="s">
        <v>58</v>
      </c>
      <c r="B15" s="98"/>
      <c r="C15" s="250">
        <v>7320</v>
      </c>
      <c r="D15" s="250">
        <v>7408</v>
      </c>
      <c r="E15" s="263">
        <v>8788</v>
      </c>
      <c r="F15" s="355">
        <f t="shared" si="0"/>
        <v>118.62850971922245</v>
      </c>
    </row>
    <row r="16" spans="1:6" ht="12.75">
      <c r="A16" s="99" t="s">
        <v>60</v>
      </c>
      <c r="B16" s="96"/>
      <c r="C16" s="250"/>
      <c r="D16" s="250"/>
      <c r="E16" s="263"/>
      <c r="F16" s="355"/>
    </row>
    <row r="17" spans="1:6" ht="12.75">
      <c r="A17" s="97" t="s">
        <v>62</v>
      </c>
      <c r="B17" s="98"/>
      <c r="C17" s="250"/>
      <c r="D17" s="250"/>
      <c r="E17" s="263"/>
      <c r="F17" s="355"/>
    </row>
    <row r="18" spans="1:6" ht="12.75">
      <c r="A18" s="97" t="s">
        <v>64</v>
      </c>
      <c r="B18" s="98"/>
      <c r="C18" s="250">
        <v>16673</v>
      </c>
      <c r="D18" s="250">
        <v>17811</v>
      </c>
      <c r="E18" s="263">
        <v>17811</v>
      </c>
      <c r="F18" s="355">
        <f t="shared" si="0"/>
        <v>100</v>
      </c>
    </row>
    <row r="19" spans="1:6" ht="13.5" thickBot="1">
      <c r="A19" s="87" t="s">
        <v>66</v>
      </c>
      <c r="B19" s="12"/>
      <c r="C19" s="251"/>
      <c r="D19" s="251"/>
      <c r="E19" s="264"/>
      <c r="F19" s="356"/>
    </row>
    <row r="20" spans="1:6" ht="17.25" thickBot="1" thickTop="1">
      <c r="A20" s="91" t="s">
        <v>33</v>
      </c>
      <c r="B20" s="92"/>
      <c r="C20" s="248">
        <f>SUM(C21:C27)</f>
        <v>5341</v>
      </c>
      <c r="D20" s="248">
        <f>SUM(D21:D27)</f>
        <v>7711</v>
      </c>
      <c r="E20" s="261">
        <f>SUM(E21:E27)</f>
        <v>7654</v>
      </c>
      <c r="F20" s="353">
        <f t="shared" si="0"/>
        <v>99.26079626507587</v>
      </c>
    </row>
    <row r="21" spans="1:6" ht="13.5" thickTop="1">
      <c r="A21" s="455" t="s">
        <v>130</v>
      </c>
      <c r="B21" s="456"/>
      <c r="C21" s="249">
        <v>530</v>
      </c>
      <c r="D21" s="249">
        <v>530</v>
      </c>
      <c r="E21" s="262">
        <v>673</v>
      </c>
      <c r="F21" s="354">
        <f t="shared" si="0"/>
        <v>126.9811320754717</v>
      </c>
    </row>
    <row r="22" spans="1:6" ht="12.75">
      <c r="A22" s="457" t="s">
        <v>131</v>
      </c>
      <c r="B22" s="458"/>
      <c r="C22" s="252"/>
      <c r="D22" s="252"/>
      <c r="E22" s="265"/>
      <c r="F22" s="357"/>
    </row>
    <row r="23" spans="1:6" ht="12.75">
      <c r="A23" s="97" t="s">
        <v>69</v>
      </c>
      <c r="B23" s="98"/>
      <c r="C23" s="253"/>
      <c r="D23" s="253"/>
      <c r="E23" s="266"/>
      <c r="F23" s="358"/>
    </row>
    <row r="24" spans="1:6" ht="12.75">
      <c r="A24" s="97" t="s">
        <v>70</v>
      </c>
      <c r="B24" s="98"/>
      <c r="C24" s="253">
        <v>4611</v>
      </c>
      <c r="D24" s="253">
        <v>5712</v>
      </c>
      <c r="E24" s="266">
        <v>5712</v>
      </c>
      <c r="F24" s="358">
        <f t="shared" si="0"/>
        <v>100</v>
      </c>
    </row>
    <row r="25" spans="1:6" ht="12.75">
      <c r="A25" s="97" t="s">
        <v>71</v>
      </c>
      <c r="B25" s="98"/>
      <c r="C25" s="253">
        <v>200</v>
      </c>
      <c r="D25" s="253">
        <v>200</v>
      </c>
      <c r="E25" s="266"/>
      <c r="F25" s="358">
        <f t="shared" si="0"/>
        <v>0</v>
      </c>
    </row>
    <row r="26" spans="1:6" ht="12.75">
      <c r="A26" s="97" t="s">
        <v>64</v>
      </c>
      <c r="B26" s="98"/>
      <c r="C26" s="253"/>
      <c r="D26" s="253">
        <v>1269</v>
      </c>
      <c r="E26" s="266">
        <v>1269</v>
      </c>
      <c r="F26" s="358">
        <f t="shared" si="0"/>
        <v>100</v>
      </c>
    </row>
    <row r="27" spans="1:6" ht="13.5" thickBot="1">
      <c r="A27" s="87" t="s">
        <v>66</v>
      </c>
      <c r="B27" s="12"/>
      <c r="C27" s="254"/>
      <c r="D27" s="254"/>
      <c r="E27" s="267"/>
      <c r="F27" s="359"/>
    </row>
    <row r="28" spans="1:6" ht="50.25" customHeight="1" thickBot="1" thickTop="1">
      <c r="A28" s="464" t="s">
        <v>93</v>
      </c>
      <c r="B28" s="465"/>
      <c r="C28" s="248">
        <f>SUM(C11,C20)</f>
        <v>34163</v>
      </c>
      <c r="D28" s="248">
        <f>SUM(D11,D20)</f>
        <v>37759</v>
      </c>
      <c r="E28" s="261">
        <f>SUM(E11,E20)</f>
        <v>39835</v>
      </c>
      <c r="F28" s="353">
        <f t="shared" si="0"/>
        <v>105.49802696045975</v>
      </c>
    </row>
    <row r="29" spans="1:6" ht="19.5" thickBot="1" thickTop="1">
      <c r="A29" s="83" t="s">
        <v>83</v>
      </c>
      <c r="B29" s="14"/>
      <c r="C29" s="255"/>
      <c r="D29" s="255"/>
      <c r="E29" s="268"/>
      <c r="F29" s="360"/>
    </row>
    <row r="30" spans="1:6" ht="17.25" thickBot="1" thickTop="1">
      <c r="A30" s="91" t="s">
        <v>84</v>
      </c>
      <c r="B30" s="92"/>
      <c r="C30" s="208">
        <f>C31+C32</f>
        <v>6000</v>
      </c>
      <c r="D30" s="208">
        <f>D31+D32</f>
        <v>6674</v>
      </c>
      <c r="E30" s="225">
        <f>E31+E32</f>
        <v>0</v>
      </c>
      <c r="F30" s="361">
        <f t="shared" si="0"/>
        <v>0</v>
      </c>
    </row>
    <row r="31" spans="1:6" ht="15" thickTop="1">
      <c r="A31" s="88" t="s">
        <v>94</v>
      </c>
      <c r="B31" s="12"/>
      <c r="C31" s="209">
        <v>1378</v>
      </c>
      <c r="D31" s="209">
        <v>2875</v>
      </c>
      <c r="E31" s="224"/>
      <c r="F31" s="362">
        <f t="shared" si="0"/>
        <v>0</v>
      </c>
    </row>
    <row r="32" spans="1:6" ht="15" thickBot="1">
      <c r="A32" s="100" t="s">
        <v>95</v>
      </c>
      <c r="B32" s="101"/>
      <c r="C32" s="254">
        <v>4622</v>
      </c>
      <c r="D32" s="254">
        <v>3799</v>
      </c>
      <c r="E32" s="267"/>
      <c r="F32" s="359">
        <f t="shared" si="0"/>
        <v>0</v>
      </c>
    </row>
    <row r="33" spans="1:6" ht="17.25" thickBot="1" thickTop="1">
      <c r="A33" s="91" t="s">
        <v>85</v>
      </c>
      <c r="B33" s="92"/>
      <c r="C33" s="208">
        <v>1717</v>
      </c>
      <c r="D33" s="208"/>
      <c r="E33" s="225"/>
      <c r="F33" s="361"/>
    </row>
    <row r="34" spans="1:6" ht="15" thickTop="1">
      <c r="A34" s="88" t="s">
        <v>86</v>
      </c>
      <c r="B34" s="12"/>
      <c r="C34" s="209">
        <v>1717</v>
      </c>
      <c r="D34" s="209"/>
      <c r="E34" s="224"/>
      <c r="F34" s="362"/>
    </row>
    <row r="35" spans="1:6" ht="15" thickBot="1">
      <c r="A35" s="100" t="s">
        <v>87</v>
      </c>
      <c r="B35" s="101"/>
      <c r="C35" s="254"/>
      <c r="D35" s="254"/>
      <c r="E35" s="267"/>
      <c r="F35" s="359"/>
    </row>
    <row r="36" spans="1:6" ht="16.5" thickBot="1" thickTop="1">
      <c r="A36" s="469" t="s">
        <v>228</v>
      </c>
      <c r="B36" s="470"/>
      <c r="C36" s="278"/>
      <c r="D36" s="278"/>
      <c r="E36" s="279">
        <v>18</v>
      </c>
      <c r="F36" s="363"/>
    </row>
    <row r="37" spans="1:6" ht="19.5" thickBot="1" thickTop="1">
      <c r="A37" s="89" t="s">
        <v>37</v>
      </c>
      <c r="B37" s="90"/>
      <c r="C37" s="256">
        <f>C38+C39</f>
        <v>41880</v>
      </c>
      <c r="D37" s="256">
        <f>D38+D39</f>
        <v>44433</v>
      </c>
      <c r="E37" s="269">
        <f>E38+E39</f>
        <v>39853</v>
      </c>
      <c r="F37" s="364">
        <f t="shared" si="0"/>
        <v>89.6923457790381</v>
      </c>
    </row>
    <row r="38" spans="1:6" ht="15" thickTop="1">
      <c r="A38" s="134" t="s">
        <v>89</v>
      </c>
      <c r="B38" s="135"/>
      <c r="C38" s="249">
        <f>SUM(C11,C31,C34,)</f>
        <v>31917</v>
      </c>
      <c r="D38" s="249">
        <f>SUM(D11,D31,D34,)</f>
        <v>32923</v>
      </c>
      <c r="E38" s="262">
        <f>SUM(E11,E31,E34,E36)</f>
        <v>32199</v>
      </c>
      <c r="F38" s="354">
        <f t="shared" si="0"/>
        <v>97.80092944142393</v>
      </c>
    </row>
    <row r="39" spans="1:6" ht="15" thickBot="1">
      <c r="A39" s="100" t="s">
        <v>90</v>
      </c>
      <c r="B39" s="101"/>
      <c r="C39" s="257">
        <f>SUM(C20,C35,C32)</f>
        <v>9963</v>
      </c>
      <c r="D39" s="257">
        <f>SUM(D20,D35,D32)</f>
        <v>11510</v>
      </c>
      <c r="E39" s="270">
        <f>SUM(E20,E35,E32)</f>
        <v>7654</v>
      </c>
      <c r="F39" s="365">
        <f t="shared" si="0"/>
        <v>66.498696785404</v>
      </c>
    </row>
    <row r="40" spans="1:6" ht="15" thickTop="1">
      <c r="A40" s="473"/>
      <c r="B40" s="473"/>
      <c r="C40" s="130"/>
      <c r="D40" s="130"/>
      <c r="E40" s="130"/>
      <c r="F40" s="130"/>
    </row>
    <row r="41" spans="1:6" ht="15" thickBot="1">
      <c r="A41" s="474" t="s">
        <v>208</v>
      </c>
      <c r="B41" s="474"/>
      <c r="C41" s="133"/>
      <c r="D41" s="133"/>
      <c r="E41" s="133"/>
      <c r="F41" s="133"/>
    </row>
    <row r="42" spans="1:6" ht="30.75" customHeight="1" thickBot="1" thickTop="1">
      <c r="A42" s="462" t="s">
        <v>49</v>
      </c>
      <c r="B42" s="463"/>
      <c r="C42" s="258" t="s">
        <v>209</v>
      </c>
      <c r="D42" s="219" t="s">
        <v>210</v>
      </c>
      <c r="E42" s="226" t="s">
        <v>223</v>
      </c>
      <c r="F42" s="220" t="s">
        <v>224</v>
      </c>
    </row>
    <row r="43" spans="1:6" ht="18.75" thickTop="1">
      <c r="A43" s="93" t="s">
        <v>50</v>
      </c>
      <c r="B43" s="94"/>
      <c r="C43" s="244"/>
      <c r="D43" s="244"/>
      <c r="E43" s="244"/>
      <c r="F43" s="259"/>
    </row>
    <row r="44" spans="1:6" ht="17.25" thickBot="1">
      <c r="A44" s="127" t="s">
        <v>52</v>
      </c>
      <c r="B44" s="128"/>
      <c r="C44" s="271"/>
      <c r="D44" s="271"/>
      <c r="E44" s="271"/>
      <c r="F44" s="277"/>
    </row>
    <row r="45" spans="1:6" ht="17.25" thickBot="1" thickTop="1">
      <c r="A45" s="91" t="s">
        <v>32</v>
      </c>
      <c r="B45" s="92"/>
      <c r="C45" s="248">
        <f>SUM(C46:C55)</f>
        <v>31817</v>
      </c>
      <c r="D45" s="248">
        <f>SUM(D46:D55)</f>
        <v>31553</v>
      </c>
      <c r="E45" s="248">
        <f>SUM(E46:E55)</f>
        <v>30949</v>
      </c>
      <c r="F45" s="366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2">
        <v>9521</v>
      </c>
      <c r="D46" s="272">
        <v>9820</v>
      </c>
      <c r="E46" s="272">
        <v>9731</v>
      </c>
      <c r="F46" s="367">
        <f t="shared" si="1"/>
        <v>99.09368635437882</v>
      </c>
    </row>
    <row r="47" spans="1:6" ht="12.75">
      <c r="A47" s="97" t="s">
        <v>40</v>
      </c>
      <c r="B47" s="98"/>
      <c r="C47" s="250">
        <v>1738</v>
      </c>
      <c r="D47" s="250">
        <v>1806</v>
      </c>
      <c r="E47" s="250">
        <v>1810</v>
      </c>
      <c r="F47" s="368">
        <f t="shared" si="1"/>
        <v>100.22148394241417</v>
      </c>
    </row>
    <row r="48" spans="1:6" ht="12.75">
      <c r="A48" s="97" t="s">
        <v>55</v>
      </c>
      <c r="B48" s="98"/>
      <c r="C48" s="250">
        <v>6644</v>
      </c>
      <c r="D48" s="250">
        <v>6603</v>
      </c>
      <c r="E48" s="250">
        <v>6154</v>
      </c>
      <c r="F48" s="368">
        <f t="shared" si="1"/>
        <v>93.20006057852491</v>
      </c>
    </row>
    <row r="49" spans="1:6" ht="12.75">
      <c r="A49" s="97" t="s">
        <v>57</v>
      </c>
      <c r="B49" s="98"/>
      <c r="C49" s="250"/>
      <c r="D49" s="250"/>
      <c r="E49" s="250"/>
      <c r="F49" s="368"/>
    </row>
    <row r="50" spans="1:6" ht="12.75">
      <c r="A50" s="97" t="s">
        <v>59</v>
      </c>
      <c r="B50" s="98"/>
      <c r="C50" s="250">
        <v>10037</v>
      </c>
      <c r="D50" s="250">
        <v>9447</v>
      </c>
      <c r="E50" s="250">
        <v>9357</v>
      </c>
      <c r="F50" s="368">
        <f t="shared" si="1"/>
        <v>99.04731660844712</v>
      </c>
    </row>
    <row r="51" spans="1:6" ht="12.75">
      <c r="A51" s="97" t="s">
        <v>61</v>
      </c>
      <c r="B51" s="98"/>
      <c r="C51" s="250"/>
      <c r="D51" s="250"/>
      <c r="E51" s="250"/>
      <c r="F51" s="368"/>
    </row>
    <row r="52" spans="1:6" ht="12.75">
      <c r="A52" s="97" t="s">
        <v>63</v>
      </c>
      <c r="B52" s="98"/>
      <c r="C52" s="250"/>
      <c r="D52" s="250"/>
      <c r="E52" s="250"/>
      <c r="F52" s="368"/>
    </row>
    <row r="53" spans="1:6" ht="12.75">
      <c r="A53" s="97" t="s">
        <v>65</v>
      </c>
      <c r="B53" s="98"/>
      <c r="C53" s="250">
        <v>3849</v>
      </c>
      <c r="D53" s="250">
        <v>3849</v>
      </c>
      <c r="E53" s="250">
        <v>3832</v>
      </c>
      <c r="F53" s="368">
        <f t="shared" si="1"/>
        <v>99.55832683813978</v>
      </c>
    </row>
    <row r="54" spans="1:6" ht="12.75">
      <c r="A54" s="97" t="s">
        <v>67</v>
      </c>
      <c r="B54" s="98"/>
      <c r="C54" s="250">
        <v>28</v>
      </c>
      <c r="D54" s="250">
        <v>28</v>
      </c>
      <c r="E54" s="250">
        <v>65</v>
      </c>
      <c r="F54" s="368">
        <f t="shared" si="1"/>
        <v>232.14285714285717</v>
      </c>
    </row>
    <row r="55" spans="1:6" ht="13.5" thickBot="1">
      <c r="A55" s="87" t="s">
        <v>68</v>
      </c>
      <c r="B55" s="12"/>
      <c r="C55" s="251"/>
      <c r="D55" s="251"/>
      <c r="E55" s="251"/>
      <c r="F55" s="369"/>
    </row>
    <row r="56" spans="1:6" ht="17.25" thickBot="1" thickTop="1">
      <c r="A56" s="91" t="s">
        <v>92</v>
      </c>
      <c r="B56" s="92"/>
      <c r="C56" s="248">
        <f>SUM(C57:C67)</f>
        <v>9963</v>
      </c>
      <c r="D56" s="248">
        <f>SUM(D57:D67)</f>
        <v>11510</v>
      </c>
      <c r="E56" s="248">
        <f>SUM(E57:E67)</f>
        <v>2828</v>
      </c>
      <c r="F56" s="366">
        <f t="shared" si="1"/>
        <v>24.569939183318855</v>
      </c>
    </row>
    <row r="57" spans="1:6" ht="13.5" thickTop="1">
      <c r="A57" s="460" t="s">
        <v>152</v>
      </c>
      <c r="B57" s="461"/>
      <c r="C57" s="272">
        <v>9313</v>
      </c>
      <c r="D57" s="272">
        <v>8490</v>
      </c>
      <c r="E57" s="272"/>
      <c r="F57" s="367">
        <f t="shared" si="1"/>
        <v>0</v>
      </c>
    </row>
    <row r="58" spans="1:6" ht="12.75">
      <c r="A58" s="97" t="s">
        <v>213</v>
      </c>
      <c r="B58" s="98"/>
      <c r="C58" s="250"/>
      <c r="D58" s="250">
        <v>360</v>
      </c>
      <c r="E58" s="250">
        <v>360</v>
      </c>
      <c r="F58" s="368">
        <f t="shared" si="1"/>
        <v>100</v>
      </c>
    </row>
    <row r="59" spans="1:6" ht="12.75">
      <c r="A59" s="97" t="s">
        <v>214</v>
      </c>
      <c r="B59" s="98"/>
      <c r="C59" s="250"/>
      <c r="D59" s="250">
        <v>360</v>
      </c>
      <c r="E59" s="250">
        <v>360</v>
      </c>
      <c r="F59" s="368">
        <f t="shared" si="1"/>
        <v>100</v>
      </c>
    </row>
    <row r="60" spans="1:6" ht="12.75">
      <c r="A60" s="97" t="s">
        <v>218</v>
      </c>
      <c r="B60" s="98"/>
      <c r="C60" s="250"/>
      <c r="D60" s="250">
        <v>1269</v>
      </c>
      <c r="E60" s="250">
        <v>1269</v>
      </c>
      <c r="F60" s="368">
        <f t="shared" si="1"/>
        <v>100</v>
      </c>
    </row>
    <row r="61" spans="1:6" ht="12.75">
      <c r="A61" s="97" t="s">
        <v>217</v>
      </c>
      <c r="B61" s="98"/>
      <c r="C61" s="250"/>
      <c r="D61" s="250">
        <v>381</v>
      </c>
      <c r="E61" s="250">
        <v>381</v>
      </c>
      <c r="F61" s="368">
        <f t="shared" si="1"/>
        <v>100</v>
      </c>
    </row>
    <row r="62" spans="1:6" ht="12.75">
      <c r="A62" s="466" t="s">
        <v>166</v>
      </c>
      <c r="B62" s="467"/>
      <c r="C62" s="250">
        <v>150</v>
      </c>
      <c r="D62" s="250">
        <v>78</v>
      </c>
      <c r="E62" s="250"/>
      <c r="F62" s="368">
        <f t="shared" si="1"/>
        <v>0</v>
      </c>
    </row>
    <row r="63" spans="1:6" ht="12.75">
      <c r="A63" s="466" t="s">
        <v>167</v>
      </c>
      <c r="B63" s="467"/>
      <c r="C63" s="250">
        <v>150</v>
      </c>
      <c r="D63" s="250">
        <v>150</v>
      </c>
      <c r="E63" s="250">
        <v>87</v>
      </c>
      <c r="F63" s="368">
        <f t="shared" si="1"/>
        <v>57.99999999999999</v>
      </c>
    </row>
    <row r="64" spans="1:6" ht="12.75">
      <c r="A64" s="466" t="s">
        <v>168</v>
      </c>
      <c r="B64" s="467"/>
      <c r="C64" s="250">
        <v>50</v>
      </c>
      <c r="D64" s="250">
        <v>53</v>
      </c>
      <c r="E64" s="250">
        <v>53</v>
      </c>
      <c r="F64" s="368">
        <f t="shared" si="1"/>
        <v>100</v>
      </c>
    </row>
    <row r="65" spans="1:6" ht="12.75">
      <c r="A65" s="466" t="s">
        <v>219</v>
      </c>
      <c r="B65" s="467"/>
      <c r="C65" s="250">
        <v>150</v>
      </c>
      <c r="D65" s="250">
        <v>219</v>
      </c>
      <c r="E65" s="250">
        <v>219</v>
      </c>
      <c r="F65" s="368">
        <f t="shared" si="1"/>
        <v>100</v>
      </c>
    </row>
    <row r="66" spans="1:6" ht="13.5" thickBot="1">
      <c r="A66" s="466" t="s">
        <v>220</v>
      </c>
      <c r="B66" s="467"/>
      <c r="C66" s="251">
        <v>150</v>
      </c>
      <c r="D66" s="251">
        <v>150</v>
      </c>
      <c r="E66" s="251">
        <v>99</v>
      </c>
      <c r="F66" s="369">
        <f t="shared" si="1"/>
        <v>66</v>
      </c>
    </row>
    <row r="67" spans="1:6" ht="18" thickBot="1" thickTop="1">
      <c r="A67" s="215" t="s">
        <v>72</v>
      </c>
      <c r="B67" s="216"/>
      <c r="C67" s="273"/>
      <c r="D67" s="273"/>
      <c r="E67" s="273"/>
      <c r="F67" s="370"/>
    </row>
    <row r="68" spans="1:6" ht="17.25" thickBot="1" thickTop="1">
      <c r="A68" s="91" t="s">
        <v>73</v>
      </c>
      <c r="B68" s="92"/>
      <c r="C68" s="239">
        <v>100</v>
      </c>
      <c r="D68" s="239">
        <v>1370</v>
      </c>
      <c r="E68" s="239"/>
      <c r="F68" s="371">
        <f t="shared" si="1"/>
        <v>0</v>
      </c>
    </row>
    <row r="69" spans="1:6" ht="13.5" thickTop="1">
      <c r="A69" s="87" t="s">
        <v>2</v>
      </c>
      <c r="B69" s="12"/>
      <c r="C69" s="272">
        <v>100</v>
      </c>
      <c r="D69" s="272">
        <v>1370</v>
      </c>
      <c r="E69" s="272"/>
      <c r="F69" s="367">
        <f t="shared" si="1"/>
        <v>0</v>
      </c>
    </row>
    <row r="70" spans="1:6" ht="13.5" thickBot="1">
      <c r="A70" s="102" t="s">
        <v>74</v>
      </c>
      <c r="B70" s="101"/>
      <c r="C70" s="251"/>
      <c r="D70" s="251"/>
      <c r="E70" s="251"/>
      <c r="F70" s="369"/>
    </row>
    <row r="71" spans="1:6" ht="16.5" thickTop="1">
      <c r="A71" s="85" t="s">
        <v>75</v>
      </c>
      <c r="B71" s="15"/>
      <c r="C71" s="272"/>
      <c r="D71" s="272"/>
      <c r="E71" s="272"/>
      <c r="F71" s="367"/>
    </row>
    <row r="72" spans="1:6" ht="13.5" thickBot="1">
      <c r="A72" s="102" t="s">
        <v>76</v>
      </c>
      <c r="B72" s="101"/>
      <c r="C72" s="251"/>
      <c r="D72" s="251"/>
      <c r="E72" s="251"/>
      <c r="F72" s="369"/>
    </row>
    <row r="73" spans="1:6" ht="19.5" thickBot="1" thickTop="1">
      <c r="A73" s="89" t="s">
        <v>77</v>
      </c>
      <c r="B73" s="90"/>
      <c r="C73" s="208"/>
      <c r="D73" s="208"/>
      <c r="E73" s="208"/>
      <c r="F73" s="372"/>
    </row>
    <row r="74" spans="1:7" ht="13.5" thickTop="1">
      <c r="A74" s="87" t="s">
        <v>78</v>
      </c>
      <c r="B74" s="12"/>
      <c r="C74" s="274"/>
      <c r="D74" s="274"/>
      <c r="E74" s="274"/>
      <c r="F74" s="373"/>
      <c r="G74" t="s">
        <v>154</v>
      </c>
    </row>
    <row r="75" spans="1:6" ht="13.5" thickBot="1">
      <c r="A75" s="87" t="s">
        <v>79</v>
      </c>
      <c r="B75" s="12"/>
      <c r="C75" s="275"/>
      <c r="D75" s="275"/>
      <c r="E75" s="275"/>
      <c r="F75" s="374"/>
    </row>
    <row r="76" spans="1:6" ht="19.5" thickBot="1" thickTop="1">
      <c r="A76" s="89" t="s">
        <v>80</v>
      </c>
      <c r="B76" s="90"/>
      <c r="C76" s="248">
        <f>C77+C78</f>
        <v>0</v>
      </c>
      <c r="D76" s="248">
        <f>D77+D78</f>
        <v>0</v>
      </c>
      <c r="E76" s="248">
        <f>E77+E78</f>
        <v>0</v>
      </c>
      <c r="F76" s="366"/>
    </row>
    <row r="77" spans="1:6" ht="13.5" thickTop="1">
      <c r="A77" s="87" t="s">
        <v>81</v>
      </c>
      <c r="B77" s="12"/>
      <c r="C77" s="272"/>
      <c r="D77" s="272"/>
      <c r="E77" s="272"/>
      <c r="F77" s="367"/>
    </row>
    <row r="78" spans="1:6" ht="13.5" thickBot="1">
      <c r="A78" s="280" t="s">
        <v>82</v>
      </c>
      <c r="B78" s="281"/>
      <c r="C78" s="257"/>
      <c r="D78" s="257"/>
      <c r="E78" s="257"/>
      <c r="F78" s="375"/>
    </row>
    <row r="79" spans="1:6" s="9" customFormat="1" ht="14.25" thickBot="1" thickTop="1">
      <c r="A79" s="471" t="s">
        <v>226</v>
      </c>
      <c r="B79" s="472"/>
      <c r="C79" s="246"/>
      <c r="D79" s="246"/>
      <c r="E79" s="246">
        <v>39</v>
      </c>
      <c r="F79" s="376"/>
    </row>
    <row r="80" spans="1:6" ht="19.5" thickBot="1" thickTop="1">
      <c r="A80" s="89" t="s">
        <v>88</v>
      </c>
      <c r="B80" s="90"/>
      <c r="C80" s="276">
        <f>SUM(C45,C56,C73,C76,C68)</f>
        <v>41880</v>
      </c>
      <c r="D80" s="276">
        <f>SUM(D45,D56,D73,D76,D68)</f>
        <v>44433</v>
      </c>
      <c r="E80" s="276">
        <f>SUM(E45,E56,E73,E76,E68,E79)</f>
        <v>33816</v>
      </c>
      <c r="F80" s="377">
        <f>E80/D80*100</f>
        <v>76.10559719127676</v>
      </c>
    </row>
    <row r="81" spans="1:6" ht="18.75" thickTop="1">
      <c r="A81" s="82"/>
      <c r="B81" s="14"/>
      <c r="C81" s="459"/>
      <c r="D81" s="459"/>
      <c r="E81" s="468"/>
      <c r="F81" s="468"/>
    </row>
    <row r="82" spans="1:6" ht="12.75">
      <c r="A82" s="11"/>
      <c r="B82" s="12"/>
      <c r="C82" s="459"/>
      <c r="D82" s="459"/>
      <c r="E82" s="468"/>
      <c r="F82" s="468"/>
    </row>
    <row r="83" spans="1:6" ht="12.75">
      <c r="A83" s="11"/>
      <c r="B83" s="12"/>
      <c r="C83" s="459"/>
      <c r="D83" s="459"/>
      <c r="E83" s="468"/>
      <c r="F83" s="468"/>
    </row>
    <row r="84" spans="1:6" ht="18">
      <c r="A84" s="13"/>
      <c r="B84" s="14"/>
      <c r="C84" s="475"/>
      <c r="D84" s="475"/>
      <c r="E84" s="476"/>
      <c r="F84" s="476"/>
    </row>
    <row r="85" spans="1:6" ht="12.75">
      <c r="A85" s="11"/>
      <c r="B85" s="12"/>
      <c r="C85" s="459"/>
      <c r="D85" s="459"/>
      <c r="E85" s="459"/>
      <c r="F85" s="459"/>
    </row>
    <row r="86" spans="1:6" ht="12.75">
      <c r="A86" s="11"/>
      <c r="B86" s="12"/>
      <c r="C86" s="459"/>
      <c r="D86" s="459"/>
      <c r="E86" s="459"/>
      <c r="F86" s="459"/>
    </row>
  </sheetData>
  <sheetProtection/>
  <mergeCells count="31">
    <mergeCell ref="C86:D86"/>
    <mergeCell ref="E86:F86"/>
    <mergeCell ref="C85:D85"/>
    <mergeCell ref="E85:F85"/>
    <mergeCell ref="C84:D84"/>
    <mergeCell ref="E84:F84"/>
    <mergeCell ref="A3:F3"/>
    <mergeCell ref="A40:B40"/>
    <mergeCell ref="A41:B41"/>
    <mergeCell ref="E81:F81"/>
    <mergeCell ref="C82:D82"/>
    <mergeCell ref="E82:F82"/>
    <mergeCell ref="E7:F7"/>
    <mergeCell ref="C83:D83"/>
    <mergeCell ref="E83:F83"/>
    <mergeCell ref="A36:B36"/>
    <mergeCell ref="A79:B79"/>
    <mergeCell ref="A66:B66"/>
    <mergeCell ref="A62:B62"/>
    <mergeCell ref="A64:B64"/>
    <mergeCell ref="A65:B65"/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3" t="s">
        <v>201</v>
      </c>
      <c r="B1" s="393"/>
      <c r="C1" s="393"/>
      <c r="D1" s="393"/>
      <c r="E1" s="393"/>
      <c r="F1" s="393"/>
      <c r="G1" s="393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4" t="s">
        <v>221</v>
      </c>
      <c r="B3" s="394"/>
      <c r="C3" s="394"/>
      <c r="D3" s="394"/>
      <c r="E3" s="394"/>
      <c r="F3" s="394"/>
      <c r="G3" s="394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402" t="s">
        <v>171</v>
      </c>
      <c r="B5" s="402"/>
      <c r="C5" s="402"/>
      <c r="D5" s="402"/>
      <c r="E5" s="402"/>
      <c r="F5" s="402"/>
      <c r="G5" s="402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91" t="s">
        <v>97</v>
      </c>
      <c r="F7" s="491"/>
      <c r="G7" s="491"/>
    </row>
    <row r="8" ht="13.5" thickBot="1"/>
    <row r="9" spans="1:7" s="19" customFormat="1" ht="38.25" customHeight="1" thickBot="1" thickTop="1">
      <c r="A9" s="492" t="s">
        <v>0</v>
      </c>
      <c r="B9" s="493"/>
      <c r="C9" s="493"/>
      <c r="D9" s="157" t="s">
        <v>209</v>
      </c>
      <c r="E9" s="235" t="s">
        <v>210</v>
      </c>
      <c r="F9" s="226" t="s">
        <v>223</v>
      </c>
      <c r="G9" s="221" t="s">
        <v>227</v>
      </c>
    </row>
    <row r="10" spans="1:7" ht="15.75" customHeight="1" thickTop="1">
      <c r="A10" s="489" t="s">
        <v>152</v>
      </c>
      <c r="B10" s="490"/>
      <c r="C10" s="490"/>
      <c r="D10" s="158">
        <v>9313</v>
      </c>
      <c r="E10" s="236">
        <v>8490</v>
      </c>
      <c r="F10" s="240"/>
      <c r="G10" s="338">
        <f aca="true" t="shared" si="0" ref="G10:G15">F10/E10*100</f>
        <v>0</v>
      </c>
    </row>
    <row r="11" spans="1:7" ht="15.75" customHeight="1">
      <c r="A11" s="480" t="s">
        <v>213</v>
      </c>
      <c r="B11" s="481"/>
      <c r="C11" s="482"/>
      <c r="D11" s="159"/>
      <c r="E11" s="237">
        <v>360</v>
      </c>
      <c r="F11" s="241">
        <v>360</v>
      </c>
      <c r="G11" s="339">
        <f t="shared" si="0"/>
        <v>100</v>
      </c>
    </row>
    <row r="12" spans="1:7" ht="15.75" customHeight="1">
      <c r="A12" s="486" t="s">
        <v>214</v>
      </c>
      <c r="B12" s="487"/>
      <c r="C12" s="488"/>
      <c r="D12" s="160"/>
      <c r="E12" s="237">
        <v>360</v>
      </c>
      <c r="F12" s="241">
        <v>360</v>
      </c>
      <c r="G12" s="339">
        <f t="shared" si="0"/>
        <v>100</v>
      </c>
    </row>
    <row r="13" spans="1:7" ht="15.75" customHeight="1">
      <c r="A13" s="480" t="s">
        <v>216</v>
      </c>
      <c r="B13" s="481"/>
      <c r="C13" s="482"/>
      <c r="D13" s="159"/>
      <c r="E13" s="237">
        <v>1269</v>
      </c>
      <c r="F13" s="241">
        <v>1269</v>
      </c>
      <c r="G13" s="339">
        <f t="shared" si="0"/>
        <v>100</v>
      </c>
    </row>
    <row r="14" spans="1:7" ht="15.75" customHeight="1" thickBot="1">
      <c r="A14" s="483" t="s">
        <v>217</v>
      </c>
      <c r="B14" s="484"/>
      <c r="C14" s="485"/>
      <c r="D14" s="211"/>
      <c r="E14" s="238">
        <v>381</v>
      </c>
      <c r="F14" s="242">
        <v>381</v>
      </c>
      <c r="G14" s="349">
        <f t="shared" si="0"/>
        <v>100</v>
      </c>
    </row>
    <row r="15" spans="1:7" ht="15.75" customHeight="1" thickBot="1" thickTop="1">
      <c r="A15" s="477" t="s">
        <v>121</v>
      </c>
      <c r="B15" s="478"/>
      <c r="C15" s="478"/>
      <c r="D15" s="161">
        <f>D10+D11+D12</f>
        <v>9313</v>
      </c>
      <c r="E15" s="239">
        <f>E10+E11+E12+E13+E14</f>
        <v>10860</v>
      </c>
      <c r="F15" s="243">
        <f>F10+F11+F12+F13+F14</f>
        <v>2370</v>
      </c>
      <c r="G15" s="342">
        <f t="shared" si="0"/>
        <v>21.823204419889503</v>
      </c>
    </row>
    <row r="16" spans="1:6" ht="13.5" thickTop="1">
      <c r="A16" s="479"/>
      <c r="B16" s="479"/>
      <c r="C16" s="479"/>
      <c r="E16" s="494"/>
      <c r="F16" s="494"/>
    </row>
    <row r="17" spans="1:6" ht="12.75">
      <c r="A17" s="479"/>
      <c r="B17" s="479"/>
      <c r="C17" s="479"/>
      <c r="E17" s="494"/>
      <c r="F17" s="494"/>
    </row>
    <row r="18" spans="1:6" ht="12.75">
      <c r="A18" s="479"/>
      <c r="B18" s="479"/>
      <c r="C18" s="479"/>
      <c r="E18" s="494"/>
      <c r="F18" s="494"/>
    </row>
    <row r="19" spans="1:6" ht="12.75">
      <c r="A19" s="479"/>
      <c r="B19" s="479"/>
      <c r="C19" s="479"/>
      <c r="E19" s="494"/>
      <c r="F19" s="494"/>
    </row>
    <row r="20" spans="1:6" ht="12.75">
      <c r="A20" s="479"/>
      <c r="B20" s="479"/>
      <c r="C20" s="479"/>
      <c r="E20" s="494"/>
      <c r="F20" s="494"/>
    </row>
    <row r="21" spans="1:6" ht="12.75">
      <c r="A21" s="479"/>
      <c r="B21" s="479"/>
      <c r="C21" s="479"/>
      <c r="E21" s="494"/>
      <c r="F21" s="494"/>
    </row>
    <row r="22" spans="1:6" ht="12.75">
      <c r="A22" s="479"/>
      <c r="B22" s="479"/>
      <c r="C22" s="479"/>
      <c r="E22" s="494"/>
      <c r="F22" s="494"/>
    </row>
    <row r="23" spans="1:6" ht="12.75">
      <c r="A23" s="479"/>
      <c r="B23" s="479"/>
      <c r="C23" s="479"/>
      <c r="E23" s="494"/>
      <c r="F23" s="494"/>
    </row>
    <row r="24" spans="1:6" ht="12.75">
      <c r="A24" s="479"/>
      <c r="B24" s="479"/>
      <c r="C24" s="479"/>
      <c r="E24" s="494"/>
      <c r="F24" s="494"/>
    </row>
    <row r="25" spans="1:6" ht="12.75">
      <c r="A25" s="479"/>
      <c r="B25" s="479"/>
      <c r="C25" s="479"/>
      <c r="E25" s="494"/>
      <c r="F25" s="494"/>
    </row>
    <row r="26" spans="1:6" ht="12.75">
      <c r="A26" s="479"/>
      <c r="B26" s="479"/>
      <c r="C26" s="479"/>
      <c r="E26" s="494"/>
      <c r="F26" s="494"/>
    </row>
  </sheetData>
  <sheetProtection/>
  <mergeCells count="33">
    <mergeCell ref="E18:F18"/>
    <mergeCell ref="E19:F19"/>
    <mergeCell ref="A23:C23"/>
    <mergeCell ref="A24:C24"/>
    <mergeCell ref="E20:F20"/>
    <mergeCell ref="A19:C19"/>
    <mergeCell ref="A20:C20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A15:C15"/>
    <mergeCell ref="A16:C16"/>
    <mergeCell ref="A13:C13"/>
    <mergeCell ref="A14:C14"/>
    <mergeCell ref="A11:C11"/>
    <mergeCell ref="A12:C12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3" t="s">
        <v>203</v>
      </c>
      <c r="B1" s="393"/>
      <c r="C1" s="393"/>
      <c r="D1" s="393"/>
      <c r="E1" s="393"/>
      <c r="F1" s="393"/>
      <c r="G1" s="393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4" t="s">
        <v>221</v>
      </c>
      <c r="B3" s="394"/>
      <c r="C3" s="394"/>
      <c r="D3" s="394"/>
      <c r="E3" s="394"/>
      <c r="F3" s="394"/>
      <c r="G3" s="394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402" t="s">
        <v>172</v>
      </c>
      <c r="B5" s="402"/>
      <c r="C5" s="402"/>
      <c r="D5" s="402"/>
      <c r="E5" s="402"/>
      <c r="F5" s="402"/>
      <c r="G5" s="402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91" t="s">
        <v>97</v>
      </c>
      <c r="F7" s="491"/>
      <c r="G7" s="491"/>
    </row>
    <row r="8" ht="13.5" thickBot="1"/>
    <row r="9" spans="1:7" ht="27.75" customHeight="1" thickBot="1" thickTop="1">
      <c r="A9" s="492" t="s">
        <v>0</v>
      </c>
      <c r="B9" s="493"/>
      <c r="C9" s="493"/>
      <c r="D9" s="157" t="s">
        <v>209</v>
      </c>
      <c r="E9" s="219" t="s">
        <v>210</v>
      </c>
      <c r="F9" s="226" t="s">
        <v>223</v>
      </c>
      <c r="G9" s="221" t="s">
        <v>224</v>
      </c>
    </row>
    <row r="10" spans="1:7" ht="13.5" thickTop="1">
      <c r="A10" s="489" t="s">
        <v>173</v>
      </c>
      <c r="B10" s="490"/>
      <c r="C10" s="490"/>
      <c r="D10" s="158">
        <v>150</v>
      </c>
      <c r="E10" s="236">
        <v>78</v>
      </c>
      <c r="F10" s="240"/>
      <c r="G10" s="338">
        <f aca="true" t="shared" si="0" ref="G10:G15">F10/E10*100</f>
        <v>0</v>
      </c>
    </row>
    <row r="11" spans="1:7" ht="12.75">
      <c r="A11" s="480" t="s">
        <v>167</v>
      </c>
      <c r="B11" s="481"/>
      <c r="C11" s="481"/>
      <c r="D11" s="159">
        <v>150</v>
      </c>
      <c r="E11" s="237">
        <v>150</v>
      </c>
      <c r="F11" s="241">
        <v>87</v>
      </c>
      <c r="G11" s="339">
        <f t="shared" si="0"/>
        <v>57.99999999999999</v>
      </c>
    </row>
    <row r="12" spans="1:7" ht="12.75">
      <c r="A12" s="495" t="s">
        <v>168</v>
      </c>
      <c r="B12" s="496"/>
      <c r="C12" s="497"/>
      <c r="D12" s="160">
        <v>50</v>
      </c>
      <c r="E12" s="237">
        <v>53</v>
      </c>
      <c r="F12" s="241">
        <v>53</v>
      </c>
      <c r="G12" s="339">
        <f t="shared" si="0"/>
        <v>100</v>
      </c>
    </row>
    <row r="13" spans="1:7" ht="12.75">
      <c r="A13" s="480" t="s">
        <v>174</v>
      </c>
      <c r="B13" s="481"/>
      <c r="C13" s="482"/>
      <c r="D13" s="159">
        <v>150</v>
      </c>
      <c r="E13" s="237">
        <v>219</v>
      </c>
      <c r="F13" s="241">
        <v>219</v>
      </c>
      <c r="G13" s="339">
        <f t="shared" si="0"/>
        <v>100</v>
      </c>
    </row>
    <row r="14" spans="1:7" ht="13.5" thickBot="1">
      <c r="A14" s="486" t="s">
        <v>175</v>
      </c>
      <c r="B14" s="487"/>
      <c r="C14" s="487"/>
      <c r="D14" s="160">
        <v>150</v>
      </c>
      <c r="E14" s="238">
        <v>150</v>
      </c>
      <c r="F14" s="242">
        <v>99</v>
      </c>
      <c r="G14" s="349">
        <f t="shared" si="0"/>
        <v>66</v>
      </c>
    </row>
    <row r="15" spans="1:7" ht="14.25" thickBot="1" thickTop="1">
      <c r="A15" s="477" t="s">
        <v>121</v>
      </c>
      <c r="B15" s="478"/>
      <c r="C15" s="478"/>
      <c r="D15" s="161">
        <f>D10+D11+D12+D13+D14</f>
        <v>650</v>
      </c>
      <c r="E15" s="239">
        <f>SUM(E10:E14)</f>
        <v>650</v>
      </c>
      <c r="F15" s="243">
        <f>SUM(F10:F14)</f>
        <v>458</v>
      </c>
      <c r="G15" s="342">
        <f t="shared" si="0"/>
        <v>70.46153846153847</v>
      </c>
    </row>
    <row r="16" spans="1:6" ht="13.5" thickTop="1">
      <c r="A16" s="479"/>
      <c r="B16" s="479"/>
      <c r="C16" s="479"/>
      <c r="E16" s="494"/>
      <c r="F16" s="494"/>
    </row>
    <row r="17" spans="1:6" ht="12.75">
      <c r="A17" s="479"/>
      <c r="B17" s="479"/>
      <c r="C17" s="479"/>
      <c r="E17" s="494"/>
      <c r="F17" s="494"/>
    </row>
    <row r="18" spans="1:6" ht="12.75">
      <c r="A18" s="479"/>
      <c r="B18" s="479"/>
      <c r="C18" s="479"/>
      <c r="E18" s="494"/>
      <c r="F18" s="494"/>
    </row>
    <row r="19" spans="1:6" ht="12.75">
      <c r="A19" s="479"/>
      <c r="B19" s="479"/>
      <c r="C19" s="479"/>
      <c r="E19" s="494"/>
      <c r="F19" s="494"/>
    </row>
    <row r="20" spans="1:6" ht="12.75">
      <c r="A20" s="479"/>
      <c r="B20" s="479"/>
      <c r="C20" s="479"/>
      <c r="E20" s="494"/>
      <c r="F20" s="494"/>
    </row>
    <row r="21" spans="1:6" ht="12.75">
      <c r="A21" s="479"/>
      <c r="B21" s="479"/>
      <c r="C21" s="479"/>
      <c r="E21" s="494"/>
      <c r="F21" s="494"/>
    </row>
    <row r="22" spans="1:6" ht="12.75">
      <c r="A22" s="479"/>
      <c r="B22" s="479"/>
      <c r="C22" s="479"/>
      <c r="E22" s="494"/>
      <c r="F22" s="494"/>
    </row>
    <row r="23" spans="1:6" ht="12.75">
      <c r="A23" s="479"/>
      <c r="B23" s="479"/>
      <c r="C23" s="479"/>
      <c r="E23" s="494"/>
      <c r="F23" s="494"/>
    </row>
    <row r="24" spans="1:6" ht="12.75">
      <c r="A24" s="479"/>
      <c r="B24" s="479"/>
      <c r="C24" s="479"/>
      <c r="E24" s="494"/>
      <c r="F24" s="494"/>
    </row>
    <row r="25" spans="1:6" ht="12.75">
      <c r="A25" s="479"/>
      <c r="B25" s="479"/>
      <c r="C25" s="479"/>
      <c r="E25" s="494"/>
      <c r="F25" s="494"/>
    </row>
    <row r="26" spans="1:6" ht="12.75">
      <c r="A26" s="479"/>
      <c r="B26" s="479"/>
      <c r="C26" s="479"/>
      <c r="E26" s="494"/>
      <c r="F26" s="494"/>
    </row>
  </sheetData>
  <sheetProtection/>
  <mergeCells count="33"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  <mergeCell ref="E17:F17"/>
    <mergeCell ref="A18:C18"/>
    <mergeCell ref="E18:F18"/>
    <mergeCell ref="A20:C20"/>
    <mergeCell ref="E20:F20"/>
    <mergeCell ref="A21:C21"/>
    <mergeCell ref="E21:F21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A9:C9"/>
    <mergeCell ref="A10:C10"/>
    <mergeCell ref="E7:G7"/>
    <mergeCell ref="A1:G1"/>
    <mergeCell ref="A3:G3"/>
    <mergeCell ref="A5:G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393" t="s">
        <v>204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394" t="s">
        <v>221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402" t="s">
        <v>126</v>
      </c>
      <c r="B5" s="402"/>
      <c r="C5" s="402"/>
      <c r="D5" s="402"/>
      <c r="E5" s="402"/>
      <c r="F5" s="402"/>
      <c r="G5" s="402"/>
      <c r="H5" s="402"/>
      <c r="I5" s="402"/>
      <c r="J5" s="402"/>
      <c r="K5" s="402"/>
    </row>
    <row r="7" spans="10:11" ht="13.5" thickBot="1">
      <c r="J7" s="444" t="s">
        <v>142</v>
      </c>
      <c r="K7" s="444"/>
    </row>
    <row r="8" spans="1:11" ht="13.5" thickTop="1">
      <c r="A8" s="501" t="s">
        <v>122</v>
      </c>
      <c r="B8" s="502"/>
      <c r="C8" s="503"/>
      <c r="D8" s="507" t="s">
        <v>210</v>
      </c>
      <c r="E8" s="508"/>
      <c r="F8" s="508"/>
      <c r="G8" s="509"/>
      <c r="H8" s="507" t="s">
        <v>223</v>
      </c>
      <c r="I8" s="508"/>
      <c r="J8" s="508"/>
      <c r="K8" s="509"/>
    </row>
    <row r="9" spans="1:11" ht="23.25" thickBot="1">
      <c r="A9" s="504"/>
      <c r="B9" s="505"/>
      <c r="C9" s="506"/>
      <c r="D9" s="56" t="s">
        <v>123</v>
      </c>
      <c r="E9" s="57" t="s">
        <v>124</v>
      </c>
      <c r="F9" s="58" t="s">
        <v>125</v>
      </c>
      <c r="G9" s="59" t="s">
        <v>121</v>
      </c>
      <c r="H9" s="56" t="s">
        <v>123</v>
      </c>
      <c r="I9" s="57" t="s">
        <v>124</v>
      </c>
      <c r="J9" s="58" t="s">
        <v>125</v>
      </c>
      <c r="K9" s="59" t="s">
        <v>121</v>
      </c>
    </row>
    <row r="10" spans="1:11" ht="14.25" thickBot="1" thickTop="1">
      <c r="A10" s="498" t="s">
        <v>153</v>
      </c>
      <c r="B10" s="499"/>
      <c r="C10" s="500"/>
      <c r="D10" s="61"/>
      <c r="E10" s="62">
        <v>1</v>
      </c>
      <c r="F10" s="60">
        <v>6</v>
      </c>
      <c r="G10" s="63">
        <f>D10+E10+F10</f>
        <v>7</v>
      </c>
      <c r="H10" s="61"/>
      <c r="I10" s="62">
        <v>1</v>
      </c>
      <c r="J10" s="60">
        <v>6</v>
      </c>
      <c r="K10" s="63">
        <f>H10+I10+J10</f>
        <v>7</v>
      </c>
    </row>
    <row r="11" spans="1:11" ht="14.25" thickBot="1" thickTop="1">
      <c r="A11" s="420" t="s">
        <v>121</v>
      </c>
      <c r="B11" s="422"/>
      <c r="C11" s="64"/>
      <c r="D11" s="66">
        <f aca="true" t="shared" si="0" ref="D11:K11">SUM(D10:D10)</f>
        <v>0</v>
      </c>
      <c r="E11" s="65">
        <f t="shared" si="0"/>
        <v>1</v>
      </c>
      <c r="F11" s="67">
        <f t="shared" si="0"/>
        <v>6</v>
      </c>
      <c r="G11" s="68">
        <f t="shared" si="0"/>
        <v>7</v>
      </c>
      <c r="H11" s="66">
        <f t="shared" si="0"/>
        <v>0</v>
      </c>
      <c r="I11" s="65">
        <f t="shared" si="0"/>
        <v>1</v>
      </c>
      <c r="J11" s="67">
        <f t="shared" si="0"/>
        <v>6</v>
      </c>
      <c r="K11" s="68">
        <f t="shared" si="0"/>
        <v>7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P17" sqref="P17"/>
    </sheetView>
  </sheetViews>
  <sheetFormatPr defaultColWidth="9.140625" defaultRowHeight="12.75"/>
  <sheetData>
    <row r="1" spans="1:9" ht="12.75">
      <c r="A1" s="393" t="s">
        <v>205</v>
      </c>
      <c r="B1" s="393"/>
      <c r="C1" s="393"/>
      <c r="D1" s="393"/>
      <c r="E1" s="393"/>
      <c r="F1" s="393"/>
      <c r="G1" s="393"/>
      <c r="H1" s="393"/>
      <c r="I1" s="393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394" t="s">
        <v>463</v>
      </c>
      <c r="B3" s="394"/>
      <c r="C3" s="394"/>
      <c r="D3" s="394"/>
      <c r="E3" s="394"/>
      <c r="F3" s="394"/>
      <c r="G3" s="394"/>
      <c r="H3" s="394"/>
      <c r="I3" s="394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402" t="s">
        <v>127</v>
      </c>
      <c r="B5" s="402"/>
      <c r="C5" s="402"/>
      <c r="D5" s="402"/>
      <c r="E5" s="402"/>
      <c r="F5" s="402"/>
      <c r="G5" s="402"/>
      <c r="H5" s="402"/>
      <c r="I5" s="402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91" t="s">
        <v>142</v>
      </c>
      <c r="I7" s="491"/>
    </row>
    <row r="9" spans="7:8" ht="12.75">
      <c r="G9" s="393" t="s">
        <v>128</v>
      </c>
      <c r="H9" s="393"/>
    </row>
    <row r="10" spans="2:8" ht="12.75">
      <c r="B10" s="1"/>
      <c r="C10" s="1"/>
      <c r="D10" s="1"/>
      <c r="E10" s="1"/>
      <c r="F10" s="3"/>
      <c r="G10" s="3"/>
      <c r="H10" s="3"/>
    </row>
    <row r="11" spans="2:8" ht="12.75">
      <c r="B11" s="1"/>
      <c r="C11" s="1"/>
      <c r="D11" s="1"/>
      <c r="E11" s="1"/>
      <c r="F11" s="3"/>
      <c r="G11" s="214"/>
      <c r="H11" s="214"/>
    </row>
    <row r="12" spans="2:8" ht="12.75">
      <c r="B12" s="380"/>
      <c r="C12" s="380"/>
      <c r="D12" s="380"/>
      <c r="E12" s="380"/>
      <c r="F12" s="3"/>
      <c r="G12" s="3"/>
      <c r="H12" s="3"/>
    </row>
    <row r="13" spans="2:8" ht="12.75">
      <c r="B13" s="1"/>
      <c r="C13" s="1"/>
      <c r="D13" s="1"/>
      <c r="E13" s="1"/>
      <c r="F13" s="3"/>
      <c r="G13" s="3"/>
      <c r="H13" s="3"/>
    </row>
    <row r="14" spans="2:8" ht="12.75">
      <c r="B14" s="380"/>
      <c r="C14" s="380"/>
      <c r="D14" s="380"/>
      <c r="E14" s="380"/>
      <c r="F14" s="3"/>
      <c r="G14" s="3"/>
      <c r="H14" s="3"/>
    </row>
    <row r="15" spans="2:8" ht="12.75">
      <c r="B15" s="380"/>
      <c r="C15" s="380"/>
      <c r="D15" s="380"/>
      <c r="E15" s="380"/>
      <c r="F15" s="3"/>
      <c r="G15" s="384"/>
      <c r="H15" s="384"/>
    </row>
    <row r="16" spans="2:8" ht="12.75">
      <c r="B16" s="380"/>
      <c r="C16" s="380"/>
      <c r="D16" s="380"/>
      <c r="E16" s="380"/>
      <c r="F16" s="3"/>
      <c r="G16" s="384"/>
      <c r="H16" s="384"/>
    </row>
    <row r="17" spans="2:8" ht="12.75">
      <c r="B17" s="380"/>
      <c r="C17" s="380"/>
      <c r="D17" s="380"/>
      <c r="E17" s="380"/>
      <c r="F17" s="3"/>
      <c r="G17" s="3"/>
      <c r="H17" s="3"/>
    </row>
    <row r="18" spans="2:8" ht="12.75">
      <c r="B18" s="380"/>
      <c r="C18" s="380"/>
      <c r="D18" s="380"/>
      <c r="E18" s="380"/>
      <c r="F18" s="3"/>
      <c r="G18" s="3"/>
      <c r="H18" s="3"/>
    </row>
    <row r="19" spans="2:8" ht="12.75">
      <c r="B19" s="1"/>
      <c r="C19" s="1"/>
      <c r="D19" s="1"/>
      <c r="E19" s="1"/>
      <c r="F19" s="3"/>
      <c r="G19" s="214"/>
      <c r="H19" s="214"/>
    </row>
    <row r="20" spans="2:8" ht="12.75">
      <c r="B20" s="380"/>
      <c r="C20" s="380"/>
      <c r="D20" s="380"/>
      <c r="E20" s="380"/>
      <c r="F20" s="3"/>
      <c r="G20" s="214"/>
      <c r="H20" s="214"/>
    </row>
    <row r="21" spans="2:8" ht="12.75">
      <c r="B21" s="1"/>
      <c r="C21" s="1"/>
      <c r="D21" s="1"/>
      <c r="E21" s="1"/>
      <c r="F21" s="3"/>
      <c r="G21" s="214"/>
      <c r="H21" s="214"/>
    </row>
    <row r="22" spans="2:8" ht="12.75">
      <c r="B22" s="510" t="s">
        <v>121</v>
      </c>
      <c r="C22" s="510"/>
      <c r="D22" s="510"/>
      <c r="E22" s="510"/>
      <c r="F22" s="510"/>
      <c r="G22" s="402" t="s">
        <v>462</v>
      </c>
      <c r="H22" s="402"/>
    </row>
    <row r="23" spans="2:8" ht="12.75">
      <c r="B23" s="479"/>
      <c r="C23" s="479"/>
      <c r="D23" s="479"/>
      <c r="E23" s="479"/>
      <c r="F23" s="479"/>
      <c r="G23" s="494"/>
      <c r="H23" s="494"/>
    </row>
    <row r="24" spans="2:8" ht="12.75">
      <c r="B24" s="479"/>
      <c r="C24" s="479"/>
      <c r="D24" s="479"/>
      <c r="E24" s="479"/>
      <c r="F24" s="479"/>
      <c r="G24" s="494"/>
      <c r="H24" s="494"/>
    </row>
    <row r="25" spans="2:8" ht="12.75">
      <c r="B25" s="479"/>
      <c r="C25" s="479"/>
      <c r="D25" s="479"/>
      <c r="E25" s="479"/>
      <c r="F25" s="479"/>
      <c r="G25" s="494"/>
      <c r="H25" s="494"/>
    </row>
    <row r="26" spans="2:8" ht="12.75">
      <c r="B26" s="479"/>
      <c r="C26" s="479"/>
      <c r="D26" s="479"/>
      <c r="E26" s="479"/>
      <c r="F26" s="479"/>
      <c r="G26" s="494"/>
      <c r="H26" s="494"/>
    </row>
    <row r="27" spans="2:8" ht="12.75">
      <c r="B27" s="479"/>
      <c r="C27" s="479"/>
      <c r="D27" s="479"/>
      <c r="E27" s="479"/>
      <c r="F27" s="479"/>
      <c r="G27" s="494"/>
      <c r="H27" s="494"/>
    </row>
    <row r="28" spans="2:8" ht="12.75">
      <c r="B28" s="479"/>
      <c r="C28" s="479"/>
      <c r="D28" s="479"/>
      <c r="E28" s="479"/>
      <c r="F28" s="479"/>
      <c r="G28" s="494"/>
      <c r="H28" s="494"/>
    </row>
    <row r="29" spans="2:8" ht="12.75">
      <c r="B29" s="479"/>
      <c r="C29" s="479"/>
      <c r="D29" s="479"/>
      <c r="E29" s="479"/>
      <c r="F29" s="479"/>
      <c r="G29" s="494"/>
      <c r="H29" s="494"/>
    </row>
  </sheetData>
  <sheetProtection/>
  <mergeCells count="21">
    <mergeCell ref="G28:H28"/>
    <mergeCell ref="G29:H29"/>
    <mergeCell ref="G22:H22"/>
    <mergeCell ref="G23:H23"/>
    <mergeCell ref="G24:H24"/>
    <mergeCell ref="G25:H25"/>
    <mergeCell ref="G26:H26"/>
    <mergeCell ref="B28:F28"/>
    <mergeCell ref="B29:F29"/>
    <mergeCell ref="B22:F22"/>
    <mergeCell ref="B23:F23"/>
    <mergeCell ref="B24:F24"/>
    <mergeCell ref="B25:F25"/>
    <mergeCell ref="B26:F26"/>
    <mergeCell ref="A1:I1"/>
    <mergeCell ref="A5:I5"/>
    <mergeCell ref="G9:H9"/>
    <mergeCell ref="H7:I7"/>
    <mergeCell ref="A3:I3"/>
    <mergeCell ref="B27:F27"/>
    <mergeCell ref="G27:H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0">
      <selection activeCell="F113" sqref="F1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11" t="s">
        <v>206</v>
      </c>
      <c r="B1" s="511"/>
      <c r="C1" s="511"/>
      <c r="D1" s="511"/>
      <c r="E1" s="511"/>
      <c r="F1" s="511"/>
      <c r="G1" s="511"/>
    </row>
    <row r="2" spans="1:7" ht="12.75">
      <c r="A2" s="284"/>
      <c r="B2" s="284"/>
      <c r="C2" s="284"/>
      <c r="D2" s="284"/>
      <c r="E2" s="284"/>
      <c r="F2" s="284"/>
      <c r="G2" s="284"/>
    </row>
    <row r="3" spans="1:7" ht="13.5" customHeight="1">
      <c r="A3" s="394" t="s">
        <v>391</v>
      </c>
      <c r="B3" s="394"/>
      <c r="C3" s="394"/>
      <c r="D3" s="394"/>
      <c r="E3" s="394"/>
      <c r="F3" s="394"/>
      <c r="G3" s="394"/>
    </row>
    <row r="4" spans="1:7" ht="12.75">
      <c r="A4" s="284"/>
      <c r="B4" s="284"/>
      <c r="C4" s="284"/>
      <c r="D4" s="284"/>
      <c r="E4" s="284"/>
      <c r="F4" s="284"/>
      <c r="G4" s="284"/>
    </row>
    <row r="5" spans="1:7" ht="12.75">
      <c r="A5" s="512"/>
      <c r="B5" s="512"/>
      <c r="C5" s="512"/>
      <c r="D5" s="512"/>
      <c r="E5" s="512"/>
      <c r="F5" s="512"/>
      <c r="G5" s="512"/>
    </row>
    <row r="6" spans="1:7" ht="12.75">
      <c r="A6" s="512" t="s">
        <v>392</v>
      </c>
      <c r="B6" s="512"/>
      <c r="C6" s="512"/>
      <c r="D6" s="512"/>
      <c r="E6" s="512"/>
      <c r="F6" s="512"/>
      <c r="G6" s="512"/>
    </row>
    <row r="7" spans="1:7" ht="12.75">
      <c r="A7" s="285"/>
      <c r="B7" s="285"/>
      <c r="C7" s="285"/>
      <c r="D7" s="285"/>
      <c r="E7" s="285"/>
      <c r="F7" s="285"/>
      <c r="G7" s="285"/>
    </row>
    <row r="8" spans="1:7" ht="12.75">
      <c r="A8" s="285"/>
      <c r="B8" s="285"/>
      <c r="C8" s="285"/>
      <c r="D8" s="285"/>
      <c r="E8" s="285"/>
      <c r="F8" s="285"/>
      <c r="G8" s="285"/>
    </row>
    <row r="9" spans="1:7" ht="13.5" thickBot="1">
      <c r="A9" s="513" t="s">
        <v>229</v>
      </c>
      <c r="B9" s="513"/>
      <c r="C9" s="513"/>
      <c r="D9" s="284"/>
      <c r="E9" s="284"/>
      <c r="F9" s="514" t="s">
        <v>230</v>
      </c>
      <c r="G9" s="514"/>
    </row>
    <row r="10" spans="1:7" ht="13.5" thickTop="1">
      <c r="A10" s="515" t="s">
        <v>231</v>
      </c>
      <c r="B10" s="517" t="s">
        <v>232</v>
      </c>
      <c r="C10" s="517"/>
      <c r="D10" s="517"/>
      <c r="E10" s="518"/>
      <c r="F10" s="286" t="s">
        <v>233</v>
      </c>
      <c r="G10" s="287" t="s">
        <v>234</v>
      </c>
    </row>
    <row r="11" spans="1:7" ht="12.75">
      <c r="A11" s="516"/>
      <c r="B11" s="519"/>
      <c r="C11" s="519"/>
      <c r="D11" s="519"/>
      <c r="E11" s="520"/>
      <c r="F11" s="288">
        <v>37987</v>
      </c>
      <c r="G11" s="289">
        <v>38352</v>
      </c>
    </row>
    <row r="12" spans="1:7" ht="12.75">
      <c r="A12" s="290" t="s">
        <v>235</v>
      </c>
      <c r="B12" s="521" t="s">
        <v>236</v>
      </c>
      <c r="C12" s="521"/>
      <c r="D12" s="521"/>
      <c r="E12" s="522"/>
      <c r="F12" s="291"/>
      <c r="G12" s="292"/>
    </row>
    <row r="13" spans="1:7" ht="12.75">
      <c r="A13" s="290" t="s">
        <v>237</v>
      </c>
      <c r="B13" s="521" t="s">
        <v>238</v>
      </c>
      <c r="C13" s="521"/>
      <c r="D13" s="521"/>
      <c r="E13" s="522"/>
      <c r="F13" s="291"/>
      <c r="G13" s="292"/>
    </row>
    <row r="14" spans="1:7" ht="12.75">
      <c r="A14" s="290" t="s">
        <v>239</v>
      </c>
      <c r="B14" s="521" t="s">
        <v>240</v>
      </c>
      <c r="C14" s="521"/>
      <c r="D14" s="521"/>
      <c r="E14" s="522"/>
      <c r="F14" s="291"/>
      <c r="G14" s="292"/>
    </row>
    <row r="15" spans="1:7" ht="12.75">
      <c r="A15" s="290" t="s">
        <v>241</v>
      </c>
      <c r="B15" s="521" t="s">
        <v>242</v>
      </c>
      <c r="C15" s="521"/>
      <c r="D15" s="521"/>
      <c r="E15" s="522"/>
      <c r="F15" s="291"/>
      <c r="G15" s="292"/>
    </row>
    <row r="16" spans="1:7" ht="12.75">
      <c r="A16" s="290" t="s">
        <v>243</v>
      </c>
      <c r="B16" s="521" t="s">
        <v>244</v>
      </c>
      <c r="C16" s="521"/>
      <c r="D16" s="521"/>
      <c r="E16" s="522"/>
      <c r="F16" s="291"/>
      <c r="G16" s="292"/>
    </row>
    <row r="17" spans="1:7" ht="12.75">
      <c r="A17" s="290" t="s">
        <v>245</v>
      </c>
      <c r="B17" s="521" t="s">
        <v>246</v>
      </c>
      <c r="C17" s="521"/>
      <c r="D17" s="521"/>
      <c r="E17" s="522"/>
      <c r="F17" s="291"/>
      <c r="G17" s="292"/>
    </row>
    <row r="18" spans="1:7" ht="12.75">
      <c r="A18" s="293" t="s">
        <v>247</v>
      </c>
      <c r="B18" s="523" t="s">
        <v>248</v>
      </c>
      <c r="C18" s="523"/>
      <c r="D18" s="523"/>
      <c r="E18" s="524"/>
      <c r="F18" s="291">
        <f>SUM(F12:F17)</f>
        <v>0</v>
      </c>
      <c r="G18" s="292">
        <f>SUM(G12:G17)</f>
        <v>0</v>
      </c>
    </row>
    <row r="19" spans="1:7" ht="12.75">
      <c r="A19" s="290" t="s">
        <v>249</v>
      </c>
      <c r="B19" s="521" t="s">
        <v>250</v>
      </c>
      <c r="C19" s="521"/>
      <c r="D19" s="521"/>
      <c r="E19" s="522"/>
      <c r="F19" s="291">
        <v>51779</v>
      </c>
      <c r="G19" s="292">
        <v>50376</v>
      </c>
    </row>
    <row r="20" spans="1:7" ht="12.75">
      <c r="A20" s="290"/>
      <c r="B20" s="522" t="s">
        <v>251</v>
      </c>
      <c r="C20" s="525"/>
      <c r="D20" s="525"/>
      <c r="E20" s="525"/>
      <c r="F20" s="291"/>
      <c r="G20" s="292"/>
    </row>
    <row r="21" spans="1:7" ht="12.75">
      <c r="A21" s="290"/>
      <c r="B21" s="522" t="s">
        <v>252</v>
      </c>
      <c r="C21" s="525"/>
      <c r="D21" s="525"/>
      <c r="E21" s="525"/>
      <c r="F21" s="291"/>
      <c r="G21" s="292">
        <v>43832</v>
      </c>
    </row>
    <row r="22" spans="1:7" ht="12.75">
      <c r="A22" s="290"/>
      <c r="B22" s="522" t="s">
        <v>253</v>
      </c>
      <c r="C22" s="525"/>
      <c r="D22" s="525"/>
      <c r="E22" s="525"/>
      <c r="F22" s="291"/>
      <c r="G22" s="292">
        <v>38939</v>
      </c>
    </row>
    <row r="23" spans="1:7" ht="12.75">
      <c r="A23" s="290"/>
      <c r="B23" s="522" t="s">
        <v>254</v>
      </c>
      <c r="C23" s="525"/>
      <c r="D23" s="525"/>
      <c r="E23" s="525"/>
      <c r="F23" s="291"/>
      <c r="G23" s="292">
        <v>4843</v>
      </c>
    </row>
    <row r="24" spans="1:7" ht="12.75">
      <c r="A24" s="290"/>
      <c r="B24" s="522" t="s">
        <v>255</v>
      </c>
      <c r="C24" s="525"/>
      <c r="D24" s="525"/>
      <c r="E24" s="525"/>
      <c r="F24" s="291"/>
      <c r="G24" s="292">
        <v>6544</v>
      </c>
    </row>
    <row r="25" spans="1:7" ht="12.75">
      <c r="A25" s="290" t="s">
        <v>256</v>
      </c>
      <c r="B25" s="521" t="s">
        <v>257</v>
      </c>
      <c r="C25" s="521"/>
      <c r="D25" s="521"/>
      <c r="E25" s="522"/>
      <c r="F25" s="291">
        <v>769</v>
      </c>
      <c r="G25" s="292">
        <v>2860</v>
      </c>
    </row>
    <row r="26" spans="1:7" ht="12.75">
      <c r="A26" s="290" t="s">
        <v>258</v>
      </c>
      <c r="B26" s="521" t="s">
        <v>259</v>
      </c>
      <c r="C26" s="521"/>
      <c r="D26" s="521"/>
      <c r="E26" s="522"/>
      <c r="F26" s="291">
        <v>3933</v>
      </c>
      <c r="G26" s="292">
        <v>2169</v>
      </c>
    </row>
    <row r="27" spans="1:7" ht="12.75">
      <c r="A27" s="290" t="s">
        <v>260</v>
      </c>
      <c r="B27" s="521" t="s">
        <v>261</v>
      </c>
      <c r="C27" s="521"/>
      <c r="D27" s="521"/>
      <c r="E27" s="522"/>
      <c r="F27" s="291"/>
      <c r="G27" s="292"/>
    </row>
    <row r="28" spans="1:7" ht="12.75">
      <c r="A28" s="290" t="s">
        <v>262</v>
      </c>
      <c r="B28" s="521" t="s">
        <v>263</v>
      </c>
      <c r="C28" s="521"/>
      <c r="D28" s="521"/>
      <c r="E28" s="522"/>
      <c r="F28" s="291"/>
      <c r="G28" s="292"/>
    </row>
    <row r="29" spans="1:7" ht="12.75">
      <c r="A29" s="290" t="s">
        <v>264</v>
      </c>
      <c r="B29" s="521" t="s">
        <v>265</v>
      </c>
      <c r="C29" s="521"/>
      <c r="D29" s="521"/>
      <c r="E29" s="522"/>
      <c r="F29" s="291"/>
      <c r="G29" s="292"/>
    </row>
    <row r="30" spans="1:7" ht="12.75">
      <c r="A30" s="290" t="s">
        <v>266</v>
      </c>
      <c r="B30" s="521" t="s">
        <v>267</v>
      </c>
      <c r="C30" s="521"/>
      <c r="D30" s="521"/>
      <c r="E30" s="522"/>
      <c r="F30" s="291"/>
      <c r="G30" s="292"/>
    </row>
    <row r="31" spans="1:7" ht="12.75">
      <c r="A31" s="293" t="s">
        <v>268</v>
      </c>
      <c r="B31" s="523" t="s">
        <v>269</v>
      </c>
      <c r="C31" s="523"/>
      <c r="D31" s="523"/>
      <c r="E31" s="524"/>
      <c r="F31" s="291">
        <f>SUM(F19,F25:F30)</f>
        <v>56481</v>
      </c>
      <c r="G31" s="292">
        <f>SUM(G19,G25:G30)</f>
        <v>55405</v>
      </c>
    </row>
    <row r="32" spans="1:7" ht="12.75">
      <c r="A32" s="290" t="s">
        <v>270</v>
      </c>
      <c r="B32" s="521" t="s">
        <v>271</v>
      </c>
      <c r="C32" s="521"/>
      <c r="D32" s="521"/>
      <c r="E32" s="522"/>
      <c r="F32" s="291">
        <v>36</v>
      </c>
      <c r="G32" s="292">
        <v>36</v>
      </c>
    </row>
    <row r="33" spans="1:7" ht="12.75">
      <c r="A33" s="290" t="s">
        <v>272</v>
      </c>
      <c r="B33" s="521" t="s">
        <v>273</v>
      </c>
      <c r="C33" s="521"/>
      <c r="D33" s="521"/>
      <c r="E33" s="522"/>
      <c r="F33" s="291">
        <v>10</v>
      </c>
      <c r="G33" s="292">
        <v>10</v>
      </c>
    </row>
    <row r="34" spans="1:7" ht="12.75">
      <c r="A34" s="290" t="s">
        <v>274</v>
      </c>
      <c r="B34" s="521" t="s">
        <v>275</v>
      </c>
      <c r="C34" s="521"/>
      <c r="D34" s="521"/>
      <c r="E34" s="522"/>
      <c r="F34" s="291"/>
      <c r="G34" s="292"/>
    </row>
    <row r="35" spans="1:7" ht="12.75">
      <c r="A35" s="290" t="s">
        <v>276</v>
      </c>
      <c r="B35" s="521" t="s">
        <v>277</v>
      </c>
      <c r="C35" s="521"/>
      <c r="D35" s="521"/>
      <c r="E35" s="522"/>
      <c r="F35" s="291"/>
      <c r="G35" s="292"/>
    </row>
    <row r="36" spans="1:7" ht="12.75">
      <c r="A36" s="290" t="s">
        <v>278</v>
      </c>
      <c r="B36" s="521" t="s">
        <v>279</v>
      </c>
      <c r="C36" s="521"/>
      <c r="D36" s="521"/>
      <c r="E36" s="522"/>
      <c r="F36" s="291"/>
      <c r="G36" s="292"/>
    </row>
    <row r="37" spans="1:7" ht="12.75">
      <c r="A37" s="290" t="s">
        <v>280</v>
      </c>
      <c r="B37" s="521" t="s">
        <v>281</v>
      </c>
      <c r="C37" s="521"/>
      <c r="D37" s="521"/>
      <c r="E37" s="522"/>
      <c r="F37" s="291"/>
      <c r="G37" s="292"/>
    </row>
    <row r="38" spans="1:7" ht="12.75">
      <c r="A38" s="293" t="s">
        <v>282</v>
      </c>
      <c r="B38" s="523" t="s">
        <v>283</v>
      </c>
      <c r="C38" s="523"/>
      <c r="D38" s="523"/>
      <c r="E38" s="524"/>
      <c r="F38" s="291">
        <f>SUM(F32:F37)</f>
        <v>46</v>
      </c>
      <c r="G38" s="292">
        <f>SUM(G32:G37)</f>
        <v>46</v>
      </c>
    </row>
    <row r="39" spans="1:7" ht="12.75">
      <c r="A39" s="294"/>
      <c r="B39" s="523" t="s">
        <v>284</v>
      </c>
      <c r="C39" s="523"/>
      <c r="D39" s="523"/>
      <c r="E39" s="524"/>
      <c r="F39" s="291"/>
      <c r="G39" s="292"/>
    </row>
    <row r="40" spans="1:7" ht="12.75">
      <c r="A40" s="293" t="s">
        <v>285</v>
      </c>
      <c r="B40" s="523" t="s">
        <v>286</v>
      </c>
      <c r="C40" s="523"/>
      <c r="D40" s="523"/>
      <c r="E40" s="524"/>
      <c r="F40" s="295">
        <v>18769</v>
      </c>
      <c r="G40" s="296">
        <v>18148</v>
      </c>
    </row>
    <row r="41" spans="1:7" ht="12.75">
      <c r="A41" s="297" t="s">
        <v>287</v>
      </c>
      <c r="B41" s="523" t="s">
        <v>288</v>
      </c>
      <c r="C41" s="523"/>
      <c r="D41" s="523"/>
      <c r="E41" s="524"/>
      <c r="F41" s="295"/>
      <c r="G41" s="296"/>
    </row>
    <row r="42" spans="1:7" ht="12.75">
      <c r="A42" s="293" t="s">
        <v>289</v>
      </c>
      <c r="B42" s="523" t="s">
        <v>290</v>
      </c>
      <c r="C42" s="523"/>
      <c r="D42" s="523"/>
      <c r="E42" s="524"/>
      <c r="F42" s="295">
        <f>SUM(F18,F31,F38,F40,F41)</f>
        <v>75296</v>
      </c>
      <c r="G42" s="296">
        <f>SUM(G18,G31,G38,G40,G41)</f>
        <v>73599</v>
      </c>
    </row>
    <row r="43" spans="1:7" ht="12.75">
      <c r="A43" s="290" t="s">
        <v>291</v>
      </c>
      <c r="B43" s="521" t="s">
        <v>292</v>
      </c>
      <c r="C43" s="521"/>
      <c r="D43" s="521"/>
      <c r="E43" s="522"/>
      <c r="F43" s="295"/>
      <c r="G43" s="296"/>
    </row>
    <row r="44" spans="1:7" ht="12.75">
      <c r="A44" s="290" t="s">
        <v>293</v>
      </c>
      <c r="B44" s="521" t="s">
        <v>294</v>
      </c>
      <c r="C44" s="521"/>
      <c r="D44" s="521"/>
      <c r="E44" s="522"/>
      <c r="F44" s="295"/>
      <c r="G44" s="296"/>
    </row>
    <row r="45" spans="1:7" ht="12.75">
      <c r="A45" s="290" t="s">
        <v>295</v>
      </c>
      <c r="B45" s="521" t="s">
        <v>296</v>
      </c>
      <c r="C45" s="521"/>
      <c r="D45" s="521"/>
      <c r="E45" s="522"/>
      <c r="F45" s="295"/>
      <c r="G45" s="296"/>
    </row>
    <row r="46" spans="1:7" ht="12.75">
      <c r="A46" s="290" t="s">
        <v>297</v>
      </c>
      <c r="B46" s="521" t="s">
        <v>298</v>
      </c>
      <c r="C46" s="521"/>
      <c r="D46" s="521"/>
      <c r="E46" s="522"/>
      <c r="F46" s="295"/>
      <c r="G46" s="296"/>
    </row>
    <row r="47" spans="1:7" ht="12.75">
      <c r="A47" s="290" t="s">
        <v>299</v>
      </c>
      <c r="B47" s="521" t="s">
        <v>300</v>
      </c>
      <c r="C47" s="521"/>
      <c r="D47" s="521"/>
      <c r="E47" s="522"/>
      <c r="F47" s="295"/>
      <c r="G47" s="296"/>
    </row>
    <row r="48" spans="1:7" ht="12.75">
      <c r="A48" s="290" t="s">
        <v>301</v>
      </c>
      <c r="B48" s="521" t="s">
        <v>302</v>
      </c>
      <c r="C48" s="521"/>
      <c r="D48" s="521"/>
      <c r="E48" s="522"/>
      <c r="F48" s="295"/>
      <c r="G48" s="296"/>
    </row>
    <row r="49" spans="1:7" ht="12.75">
      <c r="A49" s="293" t="s">
        <v>247</v>
      </c>
      <c r="B49" s="523" t="s">
        <v>303</v>
      </c>
      <c r="C49" s="523"/>
      <c r="D49" s="523"/>
      <c r="E49" s="524"/>
      <c r="F49" s="295">
        <f>SUM(F43:F48)</f>
        <v>0</v>
      </c>
      <c r="G49" s="296">
        <f>SUM(G43:G48)</f>
        <v>0</v>
      </c>
    </row>
    <row r="50" spans="1:7" ht="12.75">
      <c r="A50" s="290" t="s">
        <v>304</v>
      </c>
      <c r="B50" s="521" t="s">
        <v>305</v>
      </c>
      <c r="C50" s="521"/>
      <c r="D50" s="521"/>
      <c r="E50" s="522"/>
      <c r="F50" s="295"/>
      <c r="G50" s="296"/>
    </row>
    <row r="51" spans="1:7" ht="12.75">
      <c r="A51" s="290" t="s">
        <v>306</v>
      </c>
      <c r="B51" s="521" t="s">
        <v>307</v>
      </c>
      <c r="C51" s="521"/>
      <c r="D51" s="521"/>
      <c r="E51" s="522"/>
      <c r="F51" s="295">
        <v>5368</v>
      </c>
      <c r="G51" s="296">
        <v>5132</v>
      </c>
    </row>
    <row r="52" spans="1:7" ht="12.75">
      <c r="A52" s="290" t="s">
        <v>308</v>
      </c>
      <c r="B52" s="521" t="s">
        <v>309</v>
      </c>
      <c r="C52" s="521"/>
      <c r="D52" s="521"/>
      <c r="E52" s="522"/>
      <c r="F52" s="295"/>
      <c r="G52" s="296"/>
    </row>
    <row r="53" spans="1:7" ht="12.75">
      <c r="A53" s="290" t="s">
        <v>310</v>
      </c>
      <c r="B53" s="521" t="s">
        <v>311</v>
      </c>
      <c r="C53" s="521"/>
      <c r="D53" s="521"/>
      <c r="E53" s="522"/>
      <c r="F53" s="295"/>
      <c r="G53" s="296"/>
    </row>
    <row r="54" spans="1:7" ht="12.75">
      <c r="A54" s="290"/>
      <c r="B54" s="521" t="s">
        <v>312</v>
      </c>
      <c r="C54" s="521"/>
      <c r="D54" s="521"/>
      <c r="E54" s="522"/>
      <c r="F54" s="295"/>
      <c r="G54" s="296"/>
    </row>
    <row r="55" spans="1:7" ht="12.75">
      <c r="A55" s="293" t="s">
        <v>268</v>
      </c>
      <c r="B55" s="523" t="s">
        <v>313</v>
      </c>
      <c r="C55" s="523"/>
      <c r="D55" s="523"/>
      <c r="E55" s="524"/>
      <c r="F55" s="295">
        <f>SUM(F50:F53)</f>
        <v>5368</v>
      </c>
      <c r="G55" s="296">
        <f>SUM(G50:G53)</f>
        <v>5132</v>
      </c>
    </row>
    <row r="56" spans="1:7" ht="12.75">
      <c r="A56" s="298"/>
      <c r="B56" s="299"/>
      <c r="C56" s="299"/>
      <c r="D56" s="299"/>
      <c r="E56" s="299"/>
      <c r="F56" s="526" t="s">
        <v>461</v>
      </c>
      <c r="G56" s="526"/>
    </row>
    <row r="57" spans="1:7" ht="12.75">
      <c r="A57" s="298"/>
      <c r="B57" s="299"/>
      <c r="C57" s="299"/>
      <c r="D57" s="299"/>
      <c r="E57" s="299"/>
      <c r="F57" s="300"/>
      <c r="G57" s="300"/>
    </row>
    <row r="58" spans="1:7" ht="12.75">
      <c r="A58" s="298"/>
      <c r="B58" s="299"/>
      <c r="C58" s="299"/>
      <c r="D58" s="299"/>
      <c r="E58" s="299"/>
      <c r="F58" s="300"/>
      <c r="G58" s="300"/>
    </row>
    <row r="59" spans="1:7" ht="12.75">
      <c r="A59" s="298"/>
      <c r="B59" s="299"/>
      <c r="C59" s="299"/>
      <c r="D59" s="299"/>
      <c r="E59" s="299"/>
      <c r="F59" s="301"/>
      <c r="G59" s="301"/>
    </row>
    <row r="60" spans="1:7" ht="12.75">
      <c r="A60" s="302"/>
      <c r="B60" s="302"/>
      <c r="C60" s="302"/>
      <c r="D60" s="302"/>
      <c r="E60" s="302"/>
      <c r="F60" s="302"/>
      <c r="G60" s="303" t="s">
        <v>230</v>
      </c>
    </row>
    <row r="61" spans="1:7" ht="12.75">
      <c r="A61" s="290" t="s">
        <v>314</v>
      </c>
      <c r="B61" s="521" t="s">
        <v>315</v>
      </c>
      <c r="C61" s="521"/>
      <c r="D61" s="521"/>
      <c r="E61" s="522"/>
      <c r="F61" s="295"/>
      <c r="G61" s="296"/>
    </row>
    <row r="62" spans="1:7" ht="12.75">
      <c r="A62" s="290" t="s">
        <v>316</v>
      </c>
      <c r="B62" s="521" t="s">
        <v>317</v>
      </c>
      <c r="C62" s="521"/>
      <c r="D62" s="521"/>
      <c r="E62" s="522"/>
      <c r="F62" s="295"/>
      <c r="G62" s="296"/>
    </row>
    <row r="63" spans="1:7" ht="12.75">
      <c r="A63" s="293" t="s">
        <v>282</v>
      </c>
      <c r="B63" s="523" t="s">
        <v>318</v>
      </c>
      <c r="C63" s="523"/>
      <c r="D63" s="523"/>
      <c r="E63" s="524"/>
      <c r="F63" s="295">
        <f>SUM(F61:F62)</f>
        <v>0</v>
      </c>
      <c r="G63" s="296">
        <f>SUM(G61:G62)</f>
        <v>0</v>
      </c>
    </row>
    <row r="64" spans="1:7" ht="12.75">
      <c r="A64" s="290" t="s">
        <v>319</v>
      </c>
      <c r="B64" s="521" t="s">
        <v>320</v>
      </c>
      <c r="C64" s="521"/>
      <c r="D64" s="521"/>
      <c r="E64" s="522"/>
      <c r="F64" s="295">
        <v>65</v>
      </c>
      <c r="G64" s="296">
        <v>17</v>
      </c>
    </row>
    <row r="65" spans="1:7" ht="12.75">
      <c r="A65" s="290" t="s">
        <v>321</v>
      </c>
      <c r="B65" s="521" t="s">
        <v>322</v>
      </c>
      <c r="C65" s="521"/>
      <c r="D65" s="521"/>
      <c r="E65" s="522"/>
      <c r="F65" s="295">
        <v>6340</v>
      </c>
      <c r="G65" s="296">
        <v>12425</v>
      </c>
    </row>
    <row r="66" spans="1:7" ht="12.75">
      <c r="A66" s="290" t="s">
        <v>323</v>
      </c>
      <c r="B66" s="521" t="s">
        <v>324</v>
      </c>
      <c r="C66" s="521"/>
      <c r="D66" s="521"/>
      <c r="E66" s="522"/>
      <c r="F66" s="295"/>
      <c r="G66" s="296"/>
    </row>
    <row r="67" spans="1:7" ht="12.75">
      <c r="A67" s="290" t="s">
        <v>325</v>
      </c>
      <c r="B67" s="521" t="s">
        <v>326</v>
      </c>
      <c r="C67" s="521"/>
      <c r="D67" s="521"/>
      <c r="E67" s="522"/>
      <c r="F67" s="295"/>
      <c r="G67" s="296"/>
    </row>
    <row r="68" spans="1:7" ht="12.75">
      <c r="A68" s="293" t="s">
        <v>285</v>
      </c>
      <c r="B68" s="523" t="s">
        <v>327</v>
      </c>
      <c r="C68" s="523"/>
      <c r="D68" s="523"/>
      <c r="E68" s="524"/>
      <c r="F68" s="295">
        <f>SUM(F64:F67)</f>
        <v>6405</v>
      </c>
      <c r="G68" s="296">
        <f>SUM(G64:G67)</f>
        <v>12442</v>
      </c>
    </row>
    <row r="69" spans="1:7" ht="12.75">
      <c r="A69" s="290" t="s">
        <v>328</v>
      </c>
      <c r="B69" s="521" t="s">
        <v>329</v>
      </c>
      <c r="C69" s="521"/>
      <c r="D69" s="521"/>
      <c r="E69" s="522"/>
      <c r="F69" s="295">
        <v>136</v>
      </c>
      <c r="G69" s="296">
        <v>122</v>
      </c>
    </row>
    <row r="70" spans="1:7" ht="12.75">
      <c r="A70" s="290" t="s">
        <v>330</v>
      </c>
      <c r="B70" s="521" t="s">
        <v>331</v>
      </c>
      <c r="C70" s="521"/>
      <c r="D70" s="521"/>
      <c r="E70" s="522"/>
      <c r="F70" s="295">
        <v>133</v>
      </c>
      <c r="G70" s="296">
        <v>186</v>
      </c>
    </row>
    <row r="71" spans="1:7" ht="12.75">
      <c r="A71" s="290" t="s">
        <v>332</v>
      </c>
      <c r="B71" s="521" t="s">
        <v>333</v>
      </c>
      <c r="C71" s="521"/>
      <c r="D71" s="521"/>
      <c r="E71" s="522"/>
      <c r="F71" s="295"/>
      <c r="G71" s="296"/>
    </row>
    <row r="72" spans="1:7" ht="12.75">
      <c r="A72" s="290" t="s">
        <v>334</v>
      </c>
      <c r="B72" s="521" t="s">
        <v>335</v>
      </c>
      <c r="C72" s="521"/>
      <c r="D72" s="521"/>
      <c r="E72" s="522"/>
      <c r="F72" s="295"/>
      <c r="G72" s="296"/>
    </row>
    <row r="73" spans="1:7" ht="12.75">
      <c r="A73" s="293" t="s">
        <v>336</v>
      </c>
      <c r="B73" s="523" t="s">
        <v>337</v>
      </c>
      <c r="C73" s="523"/>
      <c r="D73" s="523"/>
      <c r="E73" s="524"/>
      <c r="F73" s="295">
        <f>SUM(F69:F72)</f>
        <v>269</v>
      </c>
      <c r="G73" s="296">
        <f>SUM(G69:G72)</f>
        <v>308</v>
      </c>
    </row>
    <row r="74" spans="1:7" ht="12.75">
      <c r="A74" s="293" t="s">
        <v>338</v>
      </c>
      <c r="B74" s="523" t="s">
        <v>339</v>
      </c>
      <c r="C74" s="523"/>
      <c r="D74" s="523"/>
      <c r="E74" s="524"/>
      <c r="F74" s="295">
        <f>SUM(F49,F55,F63,F68,F73)</f>
        <v>12042</v>
      </c>
      <c r="G74" s="296">
        <f>SUM(G49,G55,G63,G68,G73)</f>
        <v>17882</v>
      </c>
    </row>
    <row r="75" spans="1:7" ht="13.5" thickBot="1">
      <c r="A75" s="304"/>
      <c r="B75" s="527" t="s">
        <v>340</v>
      </c>
      <c r="C75" s="527"/>
      <c r="D75" s="527"/>
      <c r="E75" s="528"/>
      <c r="F75" s="305">
        <f>SUM(F42,F74)</f>
        <v>87338</v>
      </c>
      <c r="G75" s="306">
        <f>SUM(G42,G74)</f>
        <v>91481</v>
      </c>
    </row>
    <row r="76" spans="1:7" ht="13.5" thickTop="1">
      <c r="A76" s="307"/>
      <c r="B76" s="308"/>
      <c r="C76" s="308"/>
      <c r="D76" s="308"/>
      <c r="E76" s="308"/>
      <c r="F76" s="284"/>
      <c r="G76" s="284"/>
    </row>
    <row r="77" spans="1:7" ht="12.75">
      <c r="A77" s="307"/>
      <c r="B77" s="309"/>
      <c r="C77" s="309"/>
      <c r="D77" s="309"/>
      <c r="E77" s="309"/>
      <c r="F77" s="284"/>
      <c r="G77" s="284"/>
    </row>
    <row r="78" spans="1:7" ht="12.75">
      <c r="A78" s="310"/>
      <c r="B78" s="309"/>
      <c r="C78" s="309"/>
      <c r="D78" s="309"/>
      <c r="E78" s="309"/>
      <c r="F78" s="284"/>
      <c r="G78" s="284"/>
    </row>
    <row r="79" spans="1:7" ht="12.75">
      <c r="A79" s="284"/>
      <c r="B79" s="284"/>
      <c r="C79" s="284"/>
      <c r="D79" s="284"/>
      <c r="E79" s="284"/>
      <c r="F79" s="284"/>
      <c r="G79" s="284"/>
    </row>
    <row r="80" spans="1:7" ht="12.75">
      <c r="A80" s="284"/>
      <c r="B80" s="284"/>
      <c r="C80" s="284"/>
      <c r="D80" s="284"/>
      <c r="E80" s="284"/>
      <c r="F80" s="284"/>
      <c r="G80" s="284"/>
    </row>
    <row r="81" spans="1:7" ht="12.75">
      <c r="A81" s="284"/>
      <c r="B81" s="284"/>
      <c r="C81" s="284"/>
      <c r="D81" s="284"/>
      <c r="E81" s="284"/>
      <c r="F81" s="284"/>
      <c r="G81" s="284"/>
    </row>
    <row r="82" spans="1:7" ht="12.75">
      <c r="A82" s="284"/>
      <c r="B82" s="284"/>
      <c r="C82" s="284"/>
      <c r="D82" s="284"/>
      <c r="E82" s="284"/>
      <c r="F82" s="284"/>
      <c r="G82" s="284"/>
    </row>
    <row r="83" spans="1:7" ht="12.75">
      <c r="A83" s="284"/>
      <c r="B83" s="284"/>
      <c r="C83" s="284"/>
      <c r="D83" s="284"/>
      <c r="E83" s="284"/>
      <c r="F83" s="284"/>
      <c r="G83" s="284"/>
    </row>
    <row r="84" spans="1:7" ht="12.75">
      <c r="A84" s="284"/>
      <c r="B84" s="284"/>
      <c r="C84" s="284"/>
      <c r="D84" s="284"/>
      <c r="E84" s="284"/>
      <c r="F84" s="284"/>
      <c r="G84" s="284"/>
    </row>
    <row r="85" spans="1:7" ht="12.75">
      <c r="A85" s="284"/>
      <c r="B85" s="284"/>
      <c r="C85" s="284"/>
      <c r="D85" s="284"/>
      <c r="E85" s="284"/>
      <c r="F85" s="284"/>
      <c r="G85" s="284"/>
    </row>
    <row r="86" spans="1:7" ht="12.75">
      <c r="A86" s="284"/>
      <c r="B86" s="284"/>
      <c r="C86" s="284"/>
      <c r="D86" s="284"/>
      <c r="E86" s="284"/>
      <c r="F86" s="284"/>
      <c r="G86" s="284"/>
    </row>
    <row r="87" spans="1:7" ht="12.75">
      <c r="A87" s="284"/>
      <c r="B87" s="284"/>
      <c r="C87" s="284"/>
      <c r="D87" s="284"/>
      <c r="E87" s="284"/>
      <c r="F87" s="284"/>
      <c r="G87" s="284"/>
    </row>
    <row r="88" spans="1:7" ht="12.75">
      <c r="A88" s="284"/>
      <c r="B88" s="284"/>
      <c r="C88" s="284"/>
      <c r="D88" s="284"/>
      <c r="E88" s="284"/>
      <c r="F88" s="284"/>
      <c r="G88" s="284"/>
    </row>
    <row r="89" spans="1:7" ht="12.75">
      <c r="A89" s="284"/>
      <c r="B89" s="284"/>
      <c r="C89" s="284"/>
      <c r="D89" s="284"/>
      <c r="E89" s="284"/>
      <c r="F89" s="284"/>
      <c r="G89" s="284"/>
    </row>
    <row r="90" spans="1:7" ht="12.75">
      <c r="A90" s="284"/>
      <c r="B90" s="284"/>
      <c r="C90" s="284"/>
      <c r="D90" s="284"/>
      <c r="E90" s="284"/>
      <c r="F90" s="284"/>
      <c r="G90" s="284"/>
    </row>
    <row r="91" spans="1:7" ht="12.75">
      <c r="A91" s="284"/>
      <c r="B91" s="284"/>
      <c r="C91" s="284"/>
      <c r="D91" s="284"/>
      <c r="E91" s="284"/>
      <c r="F91" s="284"/>
      <c r="G91" s="284"/>
    </row>
    <row r="92" spans="1:7" ht="12.75">
      <c r="A92" s="284"/>
      <c r="B92" s="284"/>
      <c r="C92" s="284"/>
      <c r="D92" s="284"/>
      <c r="E92" s="284"/>
      <c r="F92" s="284"/>
      <c r="G92" s="284"/>
    </row>
    <row r="93" spans="1:7" ht="12.75">
      <c r="A93" s="284"/>
      <c r="B93" s="284"/>
      <c r="C93" s="284"/>
      <c r="D93" s="284"/>
      <c r="E93" s="284"/>
      <c r="F93" s="284"/>
      <c r="G93" s="284"/>
    </row>
    <row r="94" spans="1:7" ht="12.75">
      <c r="A94" s="284"/>
      <c r="B94" s="284"/>
      <c r="C94" s="284"/>
      <c r="D94" s="284"/>
      <c r="E94" s="284"/>
      <c r="F94" s="284"/>
      <c r="G94" s="284"/>
    </row>
    <row r="95" spans="1:7" ht="12.75">
      <c r="A95" s="284"/>
      <c r="B95" s="284"/>
      <c r="C95" s="284"/>
      <c r="D95" s="284"/>
      <c r="E95" s="284"/>
      <c r="F95" s="284"/>
      <c r="G95" s="284"/>
    </row>
    <row r="96" spans="1:7" ht="12.75">
      <c r="A96" s="284"/>
      <c r="B96" s="284"/>
      <c r="C96" s="284"/>
      <c r="D96" s="284"/>
      <c r="E96" s="284"/>
      <c r="F96" s="284"/>
      <c r="G96" s="284"/>
    </row>
    <row r="97" spans="1:7" ht="12.75">
      <c r="A97" s="284"/>
      <c r="B97" s="284"/>
      <c r="C97" s="284"/>
      <c r="D97" s="284"/>
      <c r="E97" s="284"/>
      <c r="F97" s="284"/>
      <c r="G97" s="284"/>
    </row>
    <row r="98" spans="1:7" ht="12.75">
      <c r="A98" s="284"/>
      <c r="B98" s="284"/>
      <c r="C98" s="284"/>
      <c r="D98" s="284"/>
      <c r="E98" s="284"/>
      <c r="F98" s="284"/>
      <c r="G98" s="284"/>
    </row>
    <row r="99" spans="1:7" ht="12.75">
      <c r="A99" s="284"/>
      <c r="B99" s="284"/>
      <c r="C99" s="284"/>
      <c r="D99" s="284"/>
      <c r="E99" s="284"/>
      <c r="F99" s="284"/>
      <c r="G99" s="284"/>
    </row>
    <row r="100" spans="1:7" ht="12.75">
      <c r="A100" s="284"/>
      <c r="B100" s="284"/>
      <c r="C100" s="284"/>
      <c r="D100" s="284"/>
      <c r="E100" s="284"/>
      <c r="F100" s="284"/>
      <c r="G100" s="284"/>
    </row>
    <row r="101" spans="1:7" ht="12.75">
      <c r="A101" s="284"/>
      <c r="B101" s="284"/>
      <c r="C101" s="284"/>
      <c r="D101" s="284"/>
      <c r="E101" s="284"/>
      <c r="F101" s="284"/>
      <c r="G101" s="284"/>
    </row>
    <row r="102" spans="1:7" ht="12.75">
      <c r="A102" s="284"/>
      <c r="B102" s="284"/>
      <c r="C102" s="284"/>
      <c r="D102" s="284"/>
      <c r="E102" s="284"/>
      <c r="F102" s="284"/>
      <c r="G102" s="284"/>
    </row>
    <row r="103" spans="1:7" ht="12.75">
      <c r="A103" s="284"/>
      <c r="B103" s="284"/>
      <c r="C103" s="284"/>
      <c r="D103" s="284"/>
      <c r="E103" s="284"/>
      <c r="F103" s="284"/>
      <c r="G103" s="284"/>
    </row>
    <row r="104" spans="1:7" ht="12.75">
      <c r="A104" s="284"/>
      <c r="B104" s="284"/>
      <c r="C104" s="284"/>
      <c r="D104" s="284"/>
      <c r="E104" s="284"/>
      <c r="F104" s="284"/>
      <c r="G104" s="284"/>
    </row>
    <row r="105" spans="1:7" ht="12.75">
      <c r="A105" s="284"/>
      <c r="B105" s="284"/>
      <c r="C105" s="284"/>
      <c r="D105" s="284"/>
      <c r="E105" s="284"/>
      <c r="F105" s="284"/>
      <c r="G105" s="284"/>
    </row>
    <row r="106" spans="1:7" ht="12.75">
      <c r="A106" s="284"/>
      <c r="B106" s="284"/>
      <c r="C106" s="284"/>
      <c r="D106" s="284"/>
      <c r="E106" s="284"/>
      <c r="F106" s="284"/>
      <c r="G106" s="284"/>
    </row>
    <row r="107" spans="1:7" ht="12.75">
      <c r="A107" s="284"/>
      <c r="B107" s="284"/>
      <c r="C107" s="284"/>
      <c r="D107" s="284"/>
      <c r="E107" s="284"/>
      <c r="F107" s="284"/>
      <c r="G107" s="284"/>
    </row>
    <row r="108" spans="1:7" ht="12.75">
      <c r="A108" s="284"/>
      <c r="B108" s="284"/>
      <c r="C108" s="284"/>
      <c r="D108" s="284"/>
      <c r="E108" s="284"/>
      <c r="F108" s="284"/>
      <c r="G108" s="284"/>
    </row>
    <row r="109" spans="1:7" ht="12.75">
      <c r="A109" s="284"/>
      <c r="B109" s="284"/>
      <c r="C109" s="284"/>
      <c r="D109" s="284"/>
      <c r="E109" s="284"/>
      <c r="F109" s="284"/>
      <c r="G109" s="284"/>
    </row>
    <row r="110" spans="1:7" ht="12.75">
      <c r="A110" s="284"/>
      <c r="B110" s="284"/>
      <c r="C110" s="284"/>
      <c r="D110" s="284"/>
      <c r="E110" s="284"/>
      <c r="F110" s="284"/>
      <c r="G110" s="284"/>
    </row>
    <row r="111" spans="1:7" ht="12.75">
      <c r="A111" s="284"/>
      <c r="B111" s="284"/>
      <c r="C111" s="284"/>
      <c r="D111" s="284"/>
      <c r="E111" s="284"/>
      <c r="F111" s="284"/>
      <c r="G111" s="284"/>
    </row>
    <row r="112" spans="1:7" ht="12.75">
      <c r="A112" s="284"/>
      <c r="B112" s="284"/>
      <c r="C112" s="284"/>
      <c r="D112" s="284"/>
      <c r="E112" s="284"/>
      <c r="F112" s="529" t="s">
        <v>461</v>
      </c>
      <c r="G112" s="529"/>
    </row>
    <row r="113" spans="1:7" ht="12.75">
      <c r="A113" s="284"/>
      <c r="B113" s="284"/>
      <c r="C113" s="284"/>
      <c r="D113" s="284"/>
      <c r="E113" s="284"/>
      <c r="F113" s="311"/>
      <c r="G113" s="311"/>
    </row>
    <row r="114" spans="1:7" ht="12.75">
      <c r="A114" s="284"/>
      <c r="B114" s="284"/>
      <c r="C114" s="284"/>
      <c r="D114" s="284"/>
      <c r="E114" s="284"/>
      <c r="F114" s="311"/>
      <c r="G114" s="311"/>
    </row>
    <row r="115" spans="1:7" ht="12.75">
      <c r="A115" s="284"/>
      <c r="B115" s="284"/>
      <c r="C115" s="284"/>
      <c r="D115" s="284"/>
      <c r="E115" s="284"/>
      <c r="F115" s="284"/>
      <c r="G115" s="284"/>
    </row>
    <row r="116" spans="1:7" ht="13.5" thickBot="1">
      <c r="A116" s="513" t="s">
        <v>341</v>
      </c>
      <c r="B116" s="513"/>
      <c r="C116" s="513"/>
      <c r="D116" s="284"/>
      <c r="E116" s="284"/>
      <c r="F116" s="514" t="s">
        <v>230</v>
      </c>
      <c r="G116" s="514"/>
    </row>
    <row r="117" spans="1:7" ht="13.5" thickTop="1">
      <c r="A117" s="530" t="s">
        <v>231</v>
      </c>
      <c r="B117" s="517" t="s">
        <v>232</v>
      </c>
      <c r="C117" s="517"/>
      <c r="D117" s="517"/>
      <c r="E117" s="518"/>
      <c r="F117" s="312" t="s">
        <v>233</v>
      </c>
      <c r="G117" s="313" t="s">
        <v>234</v>
      </c>
    </row>
    <row r="118" spans="1:7" ht="12.75">
      <c r="A118" s="531"/>
      <c r="B118" s="532"/>
      <c r="C118" s="532"/>
      <c r="D118" s="532"/>
      <c r="E118" s="533"/>
      <c r="F118" s="314">
        <v>37987</v>
      </c>
      <c r="G118" s="315">
        <v>38352</v>
      </c>
    </row>
    <row r="119" spans="1:7" ht="12.75">
      <c r="A119" s="290" t="s">
        <v>235</v>
      </c>
      <c r="B119" s="521" t="s">
        <v>342</v>
      </c>
      <c r="C119" s="521"/>
      <c r="D119" s="521"/>
      <c r="E119" s="522"/>
      <c r="F119" s="295">
        <v>83201</v>
      </c>
      <c r="G119" s="316">
        <v>83201</v>
      </c>
    </row>
    <row r="120" spans="1:7" ht="12.75">
      <c r="A120" s="290" t="s">
        <v>237</v>
      </c>
      <c r="B120" s="521" t="s">
        <v>343</v>
      </c>
      <c r="C120" s="521"/>
      <c r="D120" s="521"/>
      <c r="E120" s="522"/>
      <c r="F120" s="295">
        <v>-4338</v>
      </c>
      <c r="G120" s="316">
        <v>-6676</v>
      </c>
    </row>
    <row r="121" spans="1:7" ht="12.75">
      <c r="A121" s="290" t="s">
        <v>239</v>
      </c>
      <c r="B121" s="521" t="s">
        <v>344</v>
      </c>
      <c r="C121" s="521"/>
      <c r="D121" s="521"/>
      <c r="E121" s="522"/>
      <c r="F121" s="295"/>
      <c r="G121" s="316"/>
    </row>
    <row r="122" spans="1:7" ht="12.75">
      <c r="A122" s="293" t="s">
        <v>345</v>
      </c>
      <c r="B122" s="523" t="s">
        <v>346</v>
      </c>
      <c r="C122" s="523"/>
      <c r="D122" s="523"/>
      <c r="E122" s="524"/>
      <c r="F122" s="295">
        <f>SUM(F119:F121)</f>
        <v>78863</v>
      </c>
      <c r="G122" s="316">
        <f>SUM(G119:G121)</f>
        <v>76525</v>
      </c>
    </row>
    <row r="123" spans="1:7" ht="12.75">
      <c r="A123" s="290" t="s">
        <v>241</v>
      </c>
      <c r="B123" s="521" t="s">
        <v>347</v>
      </c>
      <c r="C123" s="521"/>
      <c r="D123" s="521"/>
      <c r="E123" s="522"/>
      <c r="F123" s="295">
        <v>6674</v>
      </c>
      <c r="G123" s="316">
        <v>12732</v>
      </c>
    </row>
    <row r="124" spans="1:7" ht="12.75">
      <c r="A124" s="290"/>
      <c r="B124" s="521" t="s">
        <v>348</v>
      </c>
      <c r="C124" s="521"/>
      <c r="D124" s="521"/>
      <c r="E124" s="522"/>
      <c r="F124" s="295">
        <v>6674</v>
      </c>
      <c r="G124" s="316">
        <v>6058</v>
      </c>
    </row>
    <row r="125" spans="1:7" ht="12.75">
      <c r="A125" s="290"/>
      <c r="B125" s="521" t="s">
        <v>349</v>
      </c>
      <c r="C125" s="521"/>
      <c r="D125" s="521"/>
      <c r="E125" s="522"/>
      <c r="F125" s="295"/>
      <c r="G125" s="316">
        <v>6674</v>
      </c>
    </row>
    <row r="126" spans="1:7" ht="12.75">
      <c r="A126" s="290" t="s">
        <v>243</v>
      </c>
      <c r="B126" s="521" t="s">
        <v>350</v>
      </c>
      <c r="C126" s="521"/>
      <c r="D126" s="521"/>
      <c r="E126" s="522"/>
      <c r="F126" s="295"/>
      <c r="G126" s="316"/>
    </row>
    <row r="127" spans="1:7" ht="12.75">
      <c r="A127" s="290" t="s">
        <v>245</v>
      </c>
      <c r="B127" s="521" t="s">
        <v>351</v>
      </c>
      <c r="C127" s="521"/>
      <c r="D127" s="521"/>
      <c r="E127" s="522"/>
      <c r="F127" s="295"/>
      <c r="G127" s="316"/>
    </row>
    <row r="128" spans="1:7" ht="12.75">
      <c r="A128" s="290" t="s">
        <v>249</v>
      </c>
      <c r="B128" s="521" t="s">
        <v>352</v>
      </c>
      <c r="C128" s="521"/>
      <c r="D128" s="521"/>
      <c r="E128" s="522"/>
      <c r="F128" s="295"/>
      <c r="G128" s="316"/>
    </row>
    <row r="129" spans="1:7" ht="12.75">
      <c r="A129" s="290" t="s">
        <v>256</v>
      </c>
      <c r="B129" s="521" t="s">
        <v>353</v>
      </c>
      <c r="C129" s="521"/>
      <c r="D129" s="521"/>
      <c r="E129" s="522"/>
      <c r="F129" s="295"/>
      <c r="G129" s="316"/>
    </row>
    <row r="130" spans="1:7" ht="12.75">
      <c r="A130" s="293" t="s">
        <v>247</v>
      </c>
      <c r="B130" s="523" t="s">
        <v>354</v>
      </c>
      <c r="C130" s="523"/>
      <c r="D130" s="523"/>
      <c r="E130" s="524"/>
      <c r="F130" s="295">
        <f>SUM(F123,F126:F129)</f>
        <v>6674</v>
      </c>
      <c r="G130" s="316">
        <f>SUM(G123,G126:G129)</f>
        <v>12732</v>
      </c>
    </row>
    <row r="131" spans="1:7" ht="12.75">
      <c r="A131" s="290" t="s">
        <v>258</v>
      </c>
      <c r="B131" s="521" t="s">
        <v>355</v>
      </c>
      <c r="C131" s="521"/>
      <c r="D131" s="521"/>
      <c r="E131" s="522"/>
      <c r="F131" s="295"/>
      <c r="G131" s="316"/>
    </row>
    <row r="132" spans="1:7" ht="12.75">
      <c r="A132" s="290"/>
      <c r="B132" s="521" t="s">
        <v>356</v>
      </c>
      <c r="C132" s="521"/>
      <c r="D132" s="521"/>
      <c r="E132" s="522"/>
      <c r="F132" s="295"/>
      <c r="G132" s="316"/>
    </row>
    <row r="133" spans="1:7" ht="12.75">
      <c r="A133" s="317"/>
      <c r="B133" s="521" t="s">
        <v>357</v>
      </c>
      <c r="C133" s="521"/>
      <c r="D133" s="521"/>
      <c r="E133" s="522"/>
      <c r="F133" s="295"/>
      <c r="G133" s="316"/>
    </row>
    <row r="134" spans="1:7" ht="12.75">
      <c r="A134" s="290" t="s">
        <v>260</v>
      </c>
      <c r="B134" s="521" t="s">
        <v>358</v>
      </c>
      <c r="C134" s="521"/>
      <c r="D134" s="521"/>
      <c r="E134" s="522"/>
      <c r="F134" s="295"/>
      <c r="G134" s="316"/>
    </row>
    <row r="135" spans="1:7" ht="12.75">
      <c r="A135" s="290" t="s">
        <v>262</v>
      </c>
      <c r="B135" s="521" t="s">
        <v>359</v>
      </c>
      <c r="C135" s="521"/>
      <c r="D135" s="521"/>
      <c r="E135" s="522"/>
      <c r="F135" s="295"/>
      <c r="G135" s="316"/>
    </row>
    <row r="136" spans="1:7" ht="12.75">
      <c r="A136" s="290" t="s">
        <v>264</v>
      </c>
      <c r="B136" s="521" t="s">
        <v>360</v>
      </c>
      <c r="C136" s="521"/>
      <c r="D136" s="521"/>
      <c r="E136" s="522"/>
      <c r="F136" s="295"/>
      <c r="G136" s="316"/>
    </row>
    <row r="137" spans="1:7" ht="12.75">
      <c r="A137" s="293" t="s">
        <v>268</v>
      </c>
      <c r="B137" s="523" t="s">
        <v>361</v>
      </c>
      <c r="C137" s="523"/>
      <c r="D137" s="523"/>
      <c r="E137" s="524"/>
      <c r="F137" s="295">
        <f>SUM(F131,F134:F136)</f>
        <v>0</v>
      </c>
      <c r="G137" s="316">
        <f>SUM(G131,G134:G136)</f>
        <v>0</v>
      </c>
    </row>
    <row r="138" spans="1:7" ht="12.75">
      <c r="A138" s="293" t="s">
        <v>362</v>
      </c>
      <c r="B138" s="534" t="s">
        <v>363</v>
      </c>
      <c r="C138" s="534"/>
      <c r="D138" s="534"/>
      <c r="E138" s="535"/>
      <c r="F138" s="295">
        <f>SUM(F130,F137)</f>
        <v>6674</v>
      </c>
      <c r="G138" s="316">
        <f>SUM(G130,G137)</f>
        <v>12732</v>
      </c>
    </row>
    <row r="139" spans="1:7" ht="12.75">
      <c r="A139" s="290" t="s">
        <v>266</v>
      </c>
      <c r="B139" s="521" t="s">
        <v>364</v>
      </c>
      <c r="C139" s="521"/>
      <c r="D139" s="521"/>
      <c r="E139" s="522"/>
      <c r="F139" s="295"/>
      <c r="G139" s="316"/>
    </row>
    <row r="140" spans="1:7" ht="12.75">
      <c r="A140" s="290" t="s">
        <v>270</v>
      </c>
      <c r="B140" s="521" t="s">
        <v>365</v>
      </c>
      <c r="C140" s="521"/>
      <c r="D140" s="521"/>
      <c r="E140" s="522"/>
      <c r="F140" s="295"/>
      <c r="G140" s="316"/>
    </row>
    <row r="141" spans="1:7" ht="12.75">
      <c r="A141" s="290" t="s">
        <v>272</v>
      </c>
      <c r="B141" s="521" t="s">
        <v>366</v>
      </c>
      <c r="C141" s="521"/>
      <c r="D141" s="521"/>
      <c r="E141" s="522"/>
      <c r="F141" s="295"/>
      <c r="G141" s="316"/>
    </row>
    <row r="142" spans="1:7" ht="12.75">
      <c r="A142" s="290" t="s">
        <v>274</v>
      </c>
      <c r="B142" s="521" t="s">
        <v>367</v>
      </c>
      <c r="C142" s="521"/>
      <c r="D142" s="521"/>
      <c r="E142" s="522"/>
      <c r="F142" s="295"/>
      <c r="G142" s="316"/>
    </row>
    <row r="143" spans="1:7" ht="12.75">
      <c r="A143" s="293" t="s">
        <v>247</v>
      </c>
      <c r="B143" s="523" t="s">
        <v>368</v>
      </c>
      <c r="C143" s="523"/>
      <c r="D143" s="523"/>
      <c r="E143" s="524"/>
      <c r="F143" s="295"/>
      <c r="G143" s="316"/>
    </row>
    <row r="144" spans="1:7" ht="12.75">
      <c r="A144" s="290" t="s">
        <v>276</v>
      </c>
      <c r="B144" s="521" t="s">
        <v>309</v>
      </c>
      <c r="C144" s="521"/>
      <c r="D144" s="521"/>
      <c r="E144" s="522"/>
      <c r="F144" s="295"/>
      <c r="G144" s="316"/>
    </row>
    <row r="145" spans="1:7" ht="12.75">
      <c r="A145" s="290" t="s">
        <v>278</v>
      </c>
      <c r="B145" s="521" t="s">
        <v>369</v>
      </c>
      <c r="C145" s="521"/>
      <c r="D145" s="521"/>
      <c r="E145" s="522"/>
      <c r="F145" s="295"/>
      <c r="G145" s="316"/>
    </row>
    <row r="146" spans="1:7" ht="12.75">
      <c r="A146" s="290" t="s">
        <v>280</v>
      </c>
      <c r="B146" s="521" t="s">
        <v>370</v>
      </c>
      <c r="C146" s="521"/>
      <c r="D146" s="521"/>
      <c r="E146" s="522"/>
      <c r="F146" s="295">
        <v>21</v>
      </c>
      <c r="G146" s="316">
        <v>400</v>
      </c>
    </row>
    <row r="147" spans="1:7" ht="12.75">
      <c r="A147" s="290"/>
      <c r="B147" s="521" t="s">
        <v>371</v>
      </c>
      <c r="C147" s="521"/>
      <c r="D147" s="521"/>
      <c r="E147" s="522"/>
      <c r="F147" s="295">
        <v>21</v>
      </c>
      <c r="G147" s="316">
        <v>400</v>
      </c>
    </row>
    <row r="148" spans="1:7" ht="12.75">
      <c r="A148" s="290"/>
      <c r="B148" s="521" t="s">
        <v>372</v>
      </c>
      <c r="C148" s="521"/>
      <c r="D148" s="521"/>
      <c r="E148" s="522"/>
      <c r="F148" s="295"/>
      <c r="G148" s="316"/>
    </row>
    <row r="149" spans="1:7" ht="12.75">
      <c r="A149" s="290" t="s">
        <v>291</v>
      </c>
      <c r="B149" s="521" t="s">
        <v>373</v>
      </c>
      <c r="C149" s="521"/>
      <c r="D149" s="521"/>
      <c r="E149" s="522"/>
      <c r="F149" s="295">
        <v>1780</v>
      </c>
      <c r="G149" s="316">
        <v>1806</v>
      </c>
    </row>
    <row r="150" spans="1:7" ht="12.75">
      <c r="A150" s="290"/>
      <c r="B150" s="521" t="s">
        <v>374</v>
      </c>
      <c r="C150" s="521"/>
      <c r="D150" s="521"/>
      <c r="E150" s="522"/>
      <c r="F150" s="295"/>
      <c r="G150" s="316"/>
    </row>
    <row r="151" spans="1:7" ht="12.75">
      <c r="A151" s="290"/>
      <c r="B151" s="521" t="s">
        <v>375</v>
      </c>
      <c r="C151" s="521"/>
      <c r="D151" s="521"/>
      <c r="E151" s="522"/>
      <c r="F151" s="295"/>
      <c r="G151" s="316"/>
    </row>
    <row r="152" spans="1:7" ht="12.75">
      <c r="A152" s="290"/>
      <c r="B152" s="521" t="s">
        <v>376</v>
      </c>
      <c r="C152" s="521"/>
      <c r="D152" s="521"/>
      <c r="E152" s="522"/>
      <c r="F152" s="295"/>
      <c r="G152" s="316"/>
    </row>
    <row r="153" spans="1:7" ht="12.75">
      <c r="A153" s="290"/>
      <c r="B153" s="521" t="s">
        <v>377</v>
      </c>
      <c r="C153" s="521"/>
      <c r="D153" s="521"/>
      <c r="E153" s="522"/>
      <c r="F153" s="295">
        <v>169</v>
      </c>
      <c r="G153" s="316">
        <v>172</v>
      </c>
    </row>
    <row r="154" spans="1:7" ht="12.75">
      <c r="A154" s="290"/>
      <c r="B154" s="521" t="s">
        <v>378</v>
      </c>
      <c r="C154" s="521"/>
      <c r="D154" s="521"/>
      <c r="E154" s="522"/>
      <c r="F154" s="295">
        <v>1611</v>
      </c>
      <c r="G154" s="316">
        <v>1634</v>
      </c>
    </row>
    <row r="155" spans="1:7" ht="12.75">
      <c r="A155" s="293" t="s">
        <v>268</v>
      </c>
      <c r="B155" s="523" t="s">
        <v>379</v>
      </c>
      <c r="C155" s="523"/>
      <c r="D155" s="523"/>
      <c r="E155" s="524"/>
      <c r="F155" s="295">
        <f>SUM(F144:F146,F149)</f>
        <v>1801</v>
      </c>
      <c r="G155" s="316">
        <f>SUM(G144:G146,G149)</f>
        <v>2206</v>
      </c>
    </row>
    <row r="156" spans="1:7" ht="12.75">
      <c r="A156" s="290" t="s">
        <v>293</v>
      </c>
      <c r="B156" s="521" t="s">
        <v>380</v>
      </c>
      <c r="C156" s="521"/>
      <c r="D156" s="521"/>
      <c r="E156" s="522"/>
      <c r="F156" s="295"/>
      <c r="G156" s="316">
        <v>18</v>
      </c>
    </row>
    <row r="157" spans="1:7" ht="12.75">
      <c r="A157" s="290" t="s">
        <v>295</v>
      </c>
      <c r="B157" s="521" t="s">
        <v>381</v>
      </c>
      <c r="C157" s="521"/>
      <c r="D157" s="521"/>
      <c r="E157" s="522"/>
      <c r="F157" s="295"/>
      <c r="G157" s="316"/>
    </row>
    <row r="158" spans="1:7" ht="12.75">
      <c r="A158" s="290" t="s">
        <v>297</v>
      </c>
      <c r="B158" s="521" t="s">
        <v>382</v>
      </c>
      <c r="C158" s="521"/>
      <c r="D158" s="521"/>
      <c r="E158" s="522"/>
      <c r="F158" s="295"/>
      <c r="G158" s="316"/>
    </row>
    <row r="159" spans="1:7" ht="12.75">
      <c r="A159" s="290" t="s">
        <v>383</v>
      </c>
      <c r="B159" s="521" t="s">
        <v>384</v>
      </c>
      <c r="C159" s="521"/>
      <c r="D159" s="521"/>
      <c r="E159" s="522"/>
      <c r="F159" s="295"/>
      <c r="G159" s="316"/>
    </row>
    <row r="160" spans="1:7" ht="12.75">
      <c r="A160" s="290"/>
      <c r="B160" s="521" t="s">
        <v>385</v>
      </c>
      <c r="C160" s="521"/>
      <c r="D160" s="521"/>
      <c r="E160" s="522"/>
      <c r="F160" s="295"/>
      <c r="G160" s="316"/>
    </row>
    <row r="161" spans="1:7" ht="12.75">
      <c r="A161" s="290"/>
      <c r="B161" s="536" t="s">
        <v>386</v>
      </c>
      <c r="C161" s="536"/>
      <c r="D161" s="536"/>
      <c r="E161" s="537"/>
      <c r="F161" s="295"/>
      <c r="G161" s="316"/>
    </row>
    <row r="162" spans="1:7" ht="12.75">
      <c r="A162" s="293" t="s">
        <v>282</v>
      </c>
      <c r="B162" s="523" t="s">
        <v>387</v>
      </c>
      <c r="C162" s="523"/>
      <c r="D162" s="523"/>
      <c r="E162" s="524"/>
      <c r="F162" s="295">
        <f>SUM(F156:F159)</f>
        <v>0</v>
      </c>
      <c r="G162" s="316">
        <f>SUM(G156:G159)</f>
        <v>18</v>
      </c>
    </row>
    <row r="163" spans="1:7" ht="12.75">
      <c r="A163" s="293" t="s">
        <v>388</v>
      </c>
      <c r="B163" s="523" t="s">
        <v>389</v>
      </c>
      <c r="C163" s="523"/>
      <c r="D163" s="523"/>
      <c r="E163" s="524"/>
      <c r="F163" s="295">
        <f>SUM(F143,F155,F162)</f>
        <v>1801</v>
      </c>
      <c r="G163" s="316">
        <f>SUM(G143,G155,G162)</f>
        <v>2224</v>
      </c>
    </row>
    <row r="164" spans="1:7" ht="13.5" thickBot="1">
      <c r="A164" s="318"/>
      <c r="B164" s="527" t="s">
        <v>390</v>
      </c>
      <c r="C164" s="527"/>
      <c r="D164" s="527"/>
      <c r="E164" s="528"/>
      <c r="F164" s="305">
        <f>SUM(F122,F138,F163)</f>
        <v>87338</v>
      </c>
      <c r="G164" s="319">
        <f>SUM(G122,G138,G163)</f>
        <v>91481</v>
      </c>
    </row>
    <row r="165" ht="13.5" thickTop="1"/>
  </sheetData>
  <sheetProtection/>
  <mergeCells count="119">
    <mergeCell ref="B155:E155"/>
    <mergeCell ref="B156:E156"/>
    <mergeCell ref="B157:E157"/>
    <mergeCell ref="B158:E158"/>
    <mergeCell ref="B163:E163"/>
    <mergeCell ref="B164:E164"/>
    <mergeCell ref="B159:E159"/>
    <mergeCell ref="B160:E160"/>
    <mergeCell ref="B161:E161"/>
    <mergeCell ref="B162:E162"/>
    <mergeCell ref="B149:E149"/>
    <mergeCell ref="B150:E150"/>
    <mergeCell ref="B151:E151"/>
    <mergeCell ref="B152:E152"/>
    <mergeCell ref="B153:E153"/>
    <mergeCell ref="B154:E154"/>
    <mergeCell ref="B143:E143"/>
    <mergeCell ref="B144:E144"/>
    <mergeCell ref="B145:E145"/>
    <mergeCell ref="B146:E146"/>
    <mergeCell ref="B147:E147"/>
    <mergeCell ref="B148:E148"/>
    <mergeCell ref="B137:E137"/>
    <mergeCell ref="B138:E138"/>
    <mergeCell ref="B139:E139"/>
    <mergeCell ref="B140:E140"/>
    <mergeCell ref="B141:E141"/>
    <mergeCell ref="B142:E142"/>
    <mergeCell ref="B131:E131"/>
    <mergeCell ref="B132:E132"/>
    <mergeCell ref="B133:E133"/>
    <mergeCell ref="B134:E134"/>
    <mergeCell ref="B135:E135"/>
    <mergeCell ref="B136:E136"/>
    <mergeCell ref="B125:E125"/>
    <mergeCell ref="B126:E126"/>
    <mergeCell ref="B127:E127"/>
    <mergeCell ref="B128:E128"/>
    <mergeCell ref="B129:E129"/>
    <mergeCell ref="B130:E130"/>
    <mergeCell ref="B119:E119"/>
    <mergeCell ref="B120:E120"/>
    <mergeCell ref="B121:E121"/>
    <mergeCell ref="B122:E122"/>
    <mergeCell ref="B123:E123"/>
    <mergeCell ref="B124:E124"/>
    <mergeCell ref="B74:E74"/>
    <mergeCell ref="B75:E75"/>
    <mergeCell ref="F112:G112"/>
    <mergeCell ref="A116:C116"/>
    <mergeCell ref="F116:G116"/>
    <mergeCell ref="A117:A118"/>
    <mergeCell ref="B117:E118"/>
    <mergeCell ref="B68:E68"/>
    <mergeCell ref="B69:E69"/>
    <mergeCell ref="B70:E70"/>
    <mergeCell ref="B71:E71"/>
    <mergeCell ref="B72:E72"/>
    <mergeCell ref="B73:E73"/>
    <mergeCell ref="B62:E62"/>
    <mergeCell ref="B63:E63"/>
    <mergeCell ref="B64:E64"/>
    <mergeCell ref="B65:E65"/>
    <mergeCell ref="B66:E66"/>
    <mergeCell ref="B67:E67"/>
    <mergeCell ref="B52:E52"/>
    <mergeCell ref="B53:E53"/>
    <mergeCell ref="B54:E54"/>
    <mergeCell ref="B55:E55"/>
    <mergeCell ref="F56:G56"/>
    <mergeCell ref="B61:E61"/>
    <mergeCell ref="B46:E46"/>
    <mergeCell ref="B47:E47"/>
    <mergeCell ref="B48:E48"/>
    <mergeCell ref="B49:E49"/>
    <mergeCell ref="B50:E50"/>
    <mergeCell ref="B51:E51"/>
    <mergeCell ref="B40:E40"/>
    <mergeCell ref="B41:E41"/>
    <mergeCell ref="B42:E42"/>
    <mergeCell ref="B43:E43"/>
    <mergeCell ref="B44:E44"/>
    <mergeCell ref="B45:E45"/>
    <mergeCell ref="B34:E34"/>
    <mergeCell ref="B35:E35"/>
    <mergeCell ref="B36:E36"/>
    <mergeCell ref="B37:E37"/>
    <mergeCell ref="B38:E38"/>
    <mergeCell ref="B39:E39"/>
    <mergeCell ref="B28:E28"/>
    <mergeCell ref="B29:E29"/>
    <mergeCell ref="B30:E30"/>
    <mergeCell ref="B31:E31"/>
    <mergeCell ref="B32:E32"/>
    <mergeCell ref="B33:E33"/>
    <mergeCell ref="B22:E22"/>
    <mergeCell ref="B23:E23"/>
    <mergeCell ref="B24:E24"/>
    <mergeCell ref="B25:E25"/>
    <mergeCell ref="B26:E26"/>
    <mergeCell ref="B27:E27"/>
    <mergeCell ref="B16:E16"/>
    <mergeCell ref="B17:E17"/>
    <mergeCell ref="B18:E18"/>
    <mergeCell ref="B19:E19"/>
    <mergeCell ref="B20:E20"/>
    <mergeCell ref="B21:E21"/>
    <mergeCell ref="A10:A11"/>
    <mergeCell ref="B10:E11"/>
    <mergeCell ref="B12:E12"/>
    <mergeCell ref="B13:E13"/>
    <mergeCell ref="B14:E14"/>
    <mergeCell ref="B15:E15"/>
    <mergeCell ref="A1:G1"/>
    <mergeCell ref="A3:G3"/>
    <mergeCell ref="A5:G5"/>
    <mergeCell ref="A6:G6"/>
    <mergeCell ref="A9:C9"/>
    <mergeCell ref="F9:G9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2013-03-22T12:14:12Z</cp:lastPrinted>
  <dcterms:created xsi:type="dcterms:W3CDTF">2006-01-17T11:47:21Z</dcterms:created>
  <dcterms:modified xsi:type="dcterms:W3CDTF">2015-05-29T13:45:45Z</dcterms:modified>
  <cp:category/>
  <cp:version/>
  <cp:contentType/>
  <cp:contentStatus/>
</cp:coreProperties>
</file>