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 activeTab="1"/>
  </bookViews>
  <sheets>
    <sheet name="1.1 sz. mell." sheetId="1" r:id="rId1"/>
    <sheet name="1.2 sz. mell." sheetId="2" r:id="rId2"/>
  </sheets>
  <externalReferences>
    <externalReference r:id="rId3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2" i="2"/>
  <c r="D142"/>
  <c r="C142"/>
  <c r="E137"/>
  <c r="D137"/>
  <c r="C137"/>
  <c r="E132"/>
  <c r="D132"/>
  <c r="C132"/>
  <c r="E128"/>
  <c r="E147" s="1"/>
  <c r="D128"/>
  <c r="C128"/>
  <c r="C147" s="1"/>
  <c r="E124"/>
  <c r="D124"/>
  <c r="C124"/>
  <c r="E110"/>
  <c r="E127" s="1"/>
  <c r="E148" s="1"/>
  <c r="D110"/>
  <c r="C110"/>
  <c r="C127" s="1"/>
  <c r="C148" s="1"/>
  <c r="E94"/>
  <c r="D94"/>
  <c r="D127" s="1"/>
  <c r="C94"/>
  <c r="E80"/>
  <c r="D80"/>
  <c r="C80"/>
  <c r="E76"/>
  <c r="D76"/>
  <c r="C76"/>
  <c r="E73"/>
  <c r="D73"/>
  <c r="C73"/>
  <c r="E68"/>
  <c r="D68"/>
  <c r="D86" s="1"/>
  <c r="C68"/>
  <c r="E64"/>
  <c r="E86" s="1"/>
  <c r="E153" s="1"/>
  <c r="D64"/>
  <c r="C64"/>
  <c r="C86" s="1"/>
  <c r="C153" s="1"/>
  <c r="E58"/>
  <c r="D58"/>
  <c r="C58"/>
  <c r="E53"/>
  <c r="D53"/>
  <c r="C53"/>
  <c r="E47"/>
  <c r="D47"/>
  <c r="C47"/>
  <c r="E36"/>
  <c r="D36"/>
  <c r="C36"/>
  <c r="E29"/>
  <c r="D29"/>
  <c r="C29"/>
  <c r="E22"/>
  <c r="D22"/>
  <c r="C22"/>
  <c r="E15"/>
  <c r="D15"/>
  <c r="C15"/>
  <c r="E8"/>
  <c r="E63" s="1"/>
  <c r="D8"/>
  <c r="C8"/>
  <c r="C63" s="1"/>
  <c r="C5"/>
  <c r="C91" s="1"/>
  <c r="E4"/>
  <c r="E90" s="1"/>
  <c r="E151" s="1"/>
  <c r="E142" i="1"/>
  <c r="D142"/>
  <c r="C142"/>
  <c r="E137"/>
  <c r="D137"/>
  <c r="C137"/>
  <c r="E132"/>
  <c r="D132"/>
  <c r="C132"/>
  <c r="E128"/>
  <c r="E147" s="1"/>
  <c r="D128"/>
  <c r="C128"/>
  <c r="C147" s="1"/>
  <c r="E124"/>
  <c r="D124"/>
  <c r="C124"/>
  <c r="E110"/>
  <c r="D110"/>
  <c r="C110"/>
  <c r="E94"/>
  <c r="D94"/>
  <c r="C94"/>
  <c r="E90"/>
  <c r="E151" s="1"/>
  <c r="E80"/>
  <c r="D80"/>
  <c r="C80"/>
  <c r="E76"/>
  <c r="D76"/>
  <c r="C76"/>
  <c r="E73"/>
  <c r="D73"/>
  <c r="C73"/>
  <c r="E68"/>
  <c r="E86" s="1"/>
  <c r="E153" s="1"/>
  <c r="D68"/>
  <c r="C68"/>
  <c r="C86" s="1"/>
  <c r="C153" s="1"/>
  <c r="E64"/>
  <c r="D64"/>
  <c r="D86" s="1"/>
  <c r="C64"/>
  <c r="E58"/>
  <c r="D58"/>
  <c r="C58"/>
  <c r="E53"/>
  <c r="D53"/>
  <c r="C53"/>
  <c r="E47"/>
  <c r="D47"/>
  <c r="C47"/>
  <c r="E36"/>
  <c r="D36"/>
  <c r="C36"/>
  <c r="E29"/>
  <c r="D29"/>
  <c r="C29"/>
  <c r="E22"/>
  <c r="D22"/>
  <c r="C22"/>
  <c r="E15"/>
  <c r="D15"/>
  <c r="C15"/>
  <c r="E8"/>
  <c r="D8"/>
  <c r="D63" s="1"/>
  <c r="C8"/>
  <c r="C5"/>
  <c r="C91" s="1"/>
  <c r="D63" i="2" l="1"/>
  <c r="D87" s="1"/>
  <c r="D147"/>
  <c r="D148" s="1"/>
  <c r="C63" i="1"/>
  <c r="C87" s="1"/>
  <c r="E63"/>
  <c r="E87" s="1"/>
  <c r="C127"/>
  <c r="E127"/>
  <c r="E148" s="1"/>
  <c r="D127"/>
  <c r="D147"/>
  <c r="D153" s="1"/>
  <c r="C152" i="2"/>
  <c r="C87"/>
  <c r="E152"/>
  <c r="E87"/>
  <c r="D152"/>
  <c r="D152" i="1"/>
  <c r="D87"/>
  <c r="C152"/>
  <c r="E152"/>
  <c r="C148"/>
  <c r="D153" i="2" l="1"/>
  <c r="D148" i="1"/>
</calcChain>
</file>

<file path=xl/sharedStrings.xml><?xml version="1.0" encoding="utf-8"?>
<sst xmlns="http://schemas.openxmlformats.org/spreadsheetml/2006/main" count="603" uniqueCount="255">
  <si>
    <t>B E V É T E L E K</t>
  </si>
  <si>
    <t>1. sz. táblázat</t>
  </si>
  <si>
    <t>Forintban!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</si>
  <si>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</si>
  <si>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</si>
  <si>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</si>
  <si>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</si>
  <si>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</si>
  <si>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</si>
  <si>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</si>
  <si>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</si>
  <si>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</si>
  <si>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</si>
  <si>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</si>
  <si>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</si>
  <si>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</si>
  <si>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</si>
  <si>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</si>
  <si>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</si>
  <si>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</si>
  <si>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</si>
  <si>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</si>
  <si>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</si>
  <si>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</si>
  <si>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</si>
  <si>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</si>
  <si>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</si>
  <si>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</si>
  <si>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</si>
  <si>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</si>
  <si>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</si>
  <si>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</si>
  <si>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</si>
  <si>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</si>
  <si>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</si>
  <si>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</si>
  <si>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</si>
  <si>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</si>
  <si>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</si>
  <si>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</si>
  <si>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</si>
  <si>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</si>
  <si>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</si>
  <si>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</si>
  <si>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</si>
  <si>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</si>
  <si>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</si>
  <si>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</si>
  <si>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</si>
  <si>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</si>
  <si>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</si>
  <si>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</si>
  <si>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</si>
  <si>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</si>
  <si>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</si>
  <si>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</si>
  <si>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(4.1.+...+4.7.)</t>
  </si>
  <si>
    <t>4.1.</t>
  </si>
  <si>
    <t>Építményadó</t>
  </si>
  <si>
    <t>4.2.</t>
  </si>
  <si>
    <t>Kommunális adó</t>
  </si>
  <si>
    <t>4.3.</t>
  </si>
  <si>
    <t>Iparűzési adó</t>
  </si>
  <si>
    <t>4.5.</t>
  </si>
  <si>
    <t>Talajterhelési díj</t>
  </si>
  <si>
    <t>4.6.</t>
  </si>
  <si>
    <t>Gépjárműadó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</si>
  <si>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</si>
  <si>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</si>
  <si>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</si>
  <si>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</si>
  <si>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</si>
  <si>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</si>
  <si>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</si>
  <si>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</si>
  <si>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</si>
  <si>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</si>
  <si>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</si>
  <si>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</si>
  <si>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</si>
  <si>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</si>
  <si>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</si>
  <si>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</si>
  <si>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</si>
  <si>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</si>
  <si>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</si>
  <si>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</si>
  <si>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</si>
  <si>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</si>
  <si>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</si>
  <si>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</si>
  <si>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</si>
  <si>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</si>
  <si>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</si>
  <si>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</si>
  <si>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</si>
  <si>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</si>
  <si>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</si>
  <si>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</si>
  <si>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</si>
  <si>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</si>
  <si>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</si>
  <si>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</si>
  <si>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</si>
  <si>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</si>
  <si>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</si>
  <si>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</si>
  <si>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</si>
  <si>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</si>
  <si>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</si>
  <si>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</si>
  <si>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</si>
  <si>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</si>
  <si>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</si>
  <si>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</si>
  <si>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</si>
  <si>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</si>
  <si>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</si>
  <si>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</si>
  <si>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</si>
  <si>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</si>
  <si>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</si>
  <si>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</si>
  <si>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</si>
  <si>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</si>
  <si>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</si>
  <si>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</si>
  <si>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</si>
  <si>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</si>
  <si>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</si>
  <si>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</si>
  <si>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</si>
  <si>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</si>
  <si>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</si>
  <si>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</si>
  <si>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</si>
  <si>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</si>
  <si>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</si>
  <si>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</si>
  <si>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</si>
  <si>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</si>
  <si>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</si>
  <si>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</si>
  <si>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</si>
  <si>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</si>
  <si>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</si>
  <si>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</si>
  <si>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</si>
  <si>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</si>
  <si>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</si>
  <si>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</si>
  <si>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</si>
  <si>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</si>
  <si>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</si>
  <si>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</si>
  <si>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</si>
  <si>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</si>
  <si>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</si>
  <si>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</si>
  <si>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</si>
  <si>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</si>
  <si>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</si>
  <si>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</si>
  <si>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</si>
  <si>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</si>
  <si>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</si>
  <si>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</si>
  <si>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</si>
  <si>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</si>
  <si>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</si>
  <si>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</si>
  <si>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</si>
  <si>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</si>
  <si>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</si>
  <si>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</si>
  <si>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</si>
  <si>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Működési költségvetés kiadásai </t>
    </r>
    <r>
      <rPr>
        <sz val="8"/>
        <color rgb="FF00000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</si>
  <si>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</si>
  <si>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</si>
  <si>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</si>
  <si>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</si>
  <si>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</si>
  <si>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</si>
  <si>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</si>
  <si>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</si>
  <si>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</si>
  <si>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</si>
  <si>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</si>
  <si>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</si>
  <si>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</si>
  <si>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</si>
  <si>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</si>
  <si>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</si>
  <si>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</si>
  <si>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</si>
  <si>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</si>
  <si>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</si>
  <si>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</si>
  <si>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</si>
  <si>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</si>
  <si>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</si>
  <si>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</si>
  <si>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color rgb="FF00000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</si>
  <si>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</si>
  <si>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</si>
  <si>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</si>
  <si>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</si>
  <si>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</si>
  <si>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</si>
  <si>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</si>
  <si>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</si>
  <si>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</si>
  <si>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</si>
  <si>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</si>
  <si>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</si>
  <si>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</si>
  <si>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</si>
  <si>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</si>
  <si>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</si>
  <si>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</si>
  <si>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</si>
  <si>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</si>
  <si>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</si>
  <si>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</si>
  <si>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</si>
  <si>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</si>
  <si>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</si>
  <si>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</si>
  <si>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</si>
  <si>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</si>
  <si>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</si>
  <si>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</si>
  <si>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</si>
  <si>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</si>
  <si>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</si>
  <si>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</si>
  <si>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</si>
  <si>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</si>
  <si>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</si>
  <si>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</si>
  <si>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</si>
  <si>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</si>
  <si>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</si>
  <si>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</si>
  <si>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</si>
  <si>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</si>
  <si>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</si>
  <si>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</si>
  <si>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</si>
  <si>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</si>
  <si>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</si>
  <si>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1.1. melléklet a 6/2018. (V.29.) önkormányzati rendelethez</t>
  </si>
  <si>
    <t>Sály Község Önkormányzata
2017. ÉVI ZÁRSZÁMADÁSÁNAK PÉNZÜGYI MÉRLEGE</t>
  </si>
  <si>
    <t xml:space="preserve">Sály Község Önkormányzata
2017. ÉVI ZÁRSZÁMADÁS
KÖTELEZŐ FELADATAINAK MÉRLEGE 
</t>
  </si>
  <si>
    <t>1.2. melléklet a 6/2018. (V.29.)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</si>
</sst>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1"/>
      <color theme="1"/>
      <name val="Calibri"/>
      <family val="2"/>
      <scheme val="minor"/>
    </font>
    <font>
      <sz val="12"/>
      <color rgb="FF000000"/>
      <name val="Times New Roman CE"/>
      <charset val="238"/>
    </font>
    <font>
      <b/>
      <sz val="12"/>
      <color rgb="FF000000"/>
      <name val="Times New Roman CE1"/>
      <charset val="238"/>
    </font>
    <font>
      <b/>
      <i/>
      <sz val="9"/>
      <color rgb="FF000000"/>
      <name val="Times New Roman CE"/>
      <charset val="238"/>
    </font>
    <font>
      <b/>
      <i/>
      <sz val="10"/>
      <color rgb="FF000000"/>
      <name val="Times New Roman CE1"/>
      <charset val="238"/>
    </font>
    <font>
      <b/>
      <sz val="9"/>
      <color rgb="FF000000"/>
      <name val="Times New Roman CE1"/>
      <charset val="238"/>
    </font>
    <font>
      <b/>
      <sz val="9"/>
      <color rgb="FF000000"/>
      <name val="Times New Roman CE"/>
      <charset val="238"/>
    </font>
    <font>
      <b/>
      <sz val="8"/>
      <color rgb="FF000000"/>
      <name val="Times New Roman CE1"/>
      <charset val="238"/>
    </font>
    <font>
      <sz val="8"/>
      <color rgb="FF000000"/>
      <name val="Times New Roman CE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 CE"/>
      <charset val="238"/>
    </font>
    <font>
      <sz val="8"/>
      <color rgb="FF000000"/>
      <name val="Times New Roman CE"/>
      <charset val="238"/>
    </font>
    <font>
      <b/>
      <sz val="9"/>
      <color rgb="FF000000"/>
      <name val="Times New Roman"/>
      <family val="1"/>
      <charset val="238"/>
    </font>
    <font>
      <b/>
      <sz val="12"/>
      <color rgb="FF000000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83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 indent="1"/>
    </xf>
    <xf numFmtId="164" fontId="7" fillId="0" borderId="2" xfId="1" applyNumberFormat="1" applyFont="1" applyFill="1" applyBorder="1" applyAlignment="1">
      <alignment horizontal="right" vertical="center" wrapText="1"/>
    </xf>
    <xf numFmtId="164" fontId="7" fillId="0" borderId="3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left" vertical="center" wrapText="1" indent="1"/>
    </xf>
    <xf numFmtId="0" fontId="9" fillId="0" borderId="4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5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2" xfId="1" applyNumberFormat="1" applyFont="1" applyFill="1" applyBorder="1" applyAlignment="1">
      <alignment horizontal="left" vertical="center" wrapText="1" indent="1"/>
    </xf>
    <xf numFmtId="0" fontId="9" fillId="0" borderId="2" xfId="0" applyFont="1" applyBorder="1" applyAlignment="1" applyProtection="1">
      <alignment horizontal="left" wrapText="1" indent="1"/>
    </xf>
    <xf numFmtId="164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6" xfId="1" applyNumberFormat="1" applyFont="1" applyFill="1" applyBorder="1" applyAlignment="1">
      <alignment horizontal="left" vertical="center" wrapText="1" indent="1"/>
    </xf>
    <xf numFmtId="0" fontId="9" fillId="0" borderId="6" xfId="0" applyFont="1" applyBorder="1" applyAlignment="1" applyProtection="1">
      <alignment horizontal="left" wrapText="1" indent="1"/>
    </xf>
    <xf numFmtId="164" fontId="8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9" fillId="0" borderId="6" xfId="0" applyFont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>
      <alignment horizontal="right" vertical="center" wrapText="1"/>
    </xf>
    <xf numFmtId="164" fontId="11" fillId="0" borderId="3" xfId="1" applyNumberFormat="1" applyFont="1" applyFill="1" applyBorder="1" applyAlignment="1">
      <alignment horizontal="right" vertical="center" wrapText="1"/>
    </xf>
    <xf numFmtId="164" fontId="12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 wrapText="1"/>
    </xf>
    <xf numFmtId="0" fontId="9" fillId="0" borderId="4" xfId="0" applyFont="1" applyBorder="1" applyAlignment="1">
      <alignment horizontal="left" wrapText="1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9" fillId="0" borderId="4" xfId="0" applyFont="1" applyBorder="1" applyAlignment="1" applyProtection="1">
      <alignment wrapText="1"/>
    </xf>
    <xf numFmtId="0" fontId="9" fillId="0" borderId="2" xfId="0" applyFont="1" applyBorder="1" applyAlignment="1" applyProtection="1">
      <alignment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 indent="1"/>
    </xf>
    <xf numFmtId="164" fontId="6" fillId="0" borderId="0" xfId="1" applyNumberFormat="1" applyFont="1" applyFill="1" applyAlignment="1">
      <alignment horizontal="right" vertical="center" wrapText="1"/>
    </xf>
    <xf numFmtId="164" fontId="3" fillId="0" borderId="1" xfId="1" applyNumberFormat="1" applyFont="1" applyFill="1" applyBorder="1" applyAlignment="1"/>
    <xf numFmtId="0" fontId="4" fillId="0" borderId="1" xfId="0" applyFont="1" applyFill="1" applyBorder="1" applyAlignment="1" applyProtection="1">
      <alignment horizontal="right"/>
    </xf>
    <xf numFmtId="0" fontId="7" fillId="0" borderId="6" xfId="1" applyFont="1" applyFill="1" applyBorder="1" applyAlignment="1">
      <alignment horizontal="left" vertical="center" wrapText="1" indent="1"/>
    </xf>
    <xf numFmtId="0" fontId="7" fillId="0" borderId="6" xfId="1" applyFont="1" applyFill="1" applyBorder="1" applyAlignment="1">
      <alignment vertical="center" wrapText="1"/>
    </xf>
    <xf numFmtId="164" fontId="7" fillId="0" borderId="6" xfId="1" applyNumberFormat="1" applyFont="1" applyFill="1" applyBorder="1" applyAlignment="1">
      <alignment horizontal="righ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left" vertical="center" wrapText="1" indent="1"/>
    </xf>
    <xf numFmtId="0" fontId="8" fillId="0" borderId="3" xfId="1" applyFont="1" applyFill="1" applyBorder="1" applyAlignment="1">
      <alignment horizontal="left" vertical="center" wrapText="1" indent="1"/>
    </xf>
    <xf numFmtId="0" fontId="8" fillId="0" borderId="0" xfId="1" applyFont="1" applyFill="1" applyAlignment="1">
      <alignment horizontal="left" vertical="center" wrapText="1" indent="1"/>
    </xf>
    <xf numFmtId="0" fontId="8" fillId="0" borderId="2" xfId="1" applyFont="1" applyFill="1" applyBorder="1" applyAlignment="1">
      <alignment horizontal="left" indent="6"/>
    </xf>
    <xf numFmtId="0" fontId="8" fillId="0" borderId="2" xfId="1" applyFont="1" applyFill="1" applyBorder="1" applyAlignment="1">
      <alignment horizontal="left" vertical="center" wrapText="1" indent="6"/>
    </xf>
    <xf numFmtId="49" fontId="8" fillId="0" borderId="8" xfId="1" applyNumberFormat="1" applyFont="1" applyFill="1" applyBorder="1" applyAlignment="1">
      <alignment horizontal="left" vertical="center" wrapText="1" indent="1"/>
    </xf>
    <xf numFmtId="0" fontId="8" fillId="0" borderId="6" xfId="1" applyFont="1" applyFill="1" applyBorder="1" applyAlignment="1">
      <alignment horizontal="left" vertical="center" wrapText="1" indent="6"/>
    </xf>
    <xf numFmtId="0" fontId="7" fillId="0" borderId="2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left" vertical="center" wrapText="1" indent="1"/>
    </xf>
    <xf numFmtId="0" fontId="9" fillId="0" borderId="2" xfId="0" applyFont="1" applyBorder="1" applyAlignment="1" applyProtection="1">
      <alignment horizontal="left" vertical="center" wrapText="1" indent="1"/>
    </xf>
    <xf numFmtId="0" fontId="8" fillId="0" borderId="4" xfId="1" applyFont="1" applyFill="1" applyBorder="1" applyAlignment="1">
      <alignment horizontal="left" vertical="center" wrapText="1" indent="6"/>
    </xf>
    <xf numFmtId="0" fontId="11" fillId="0" borderId="2" xfId="1" applyFont="1" applyFill="1" applyBorder="1" applyAlignment="1">
      <alignment horizontal="left" vertical="center" wrapText="1" indent="1"/>
    </xf>
    <xf numFmtId="0" fontId="8" fillId="0" borderId="4" xfId="1" applyFont="1" applyFill="1" applyBorder="1" applyAlignment="1">
      <alignment horizontal="left" vertical="center" wrapText="1" indent="1"/>
    </xf>
    <xf numFmtId="0" fontId="8" fillId="0" borderId="8" xfId="1" applyFont="1" applyFill="1" applyBorder="1" applyAlignment="1">
      <alignment horizontal="left" vertical="center" wrapText="1" indent="1"/>
    </xf>
    <xf numFmtId="164" fontId="10" fillId="0" borderId="2" xfId="0" applyNumberFormat="1" applyFont="1" applyBorder="1" applyAlignment="1" applyProtection="1">
      <alignment horizontal="right" vertical="center" wrapText="1"/>
    </xf>
    <xf numFmtId="164" fontId="10" fillId="0" borderId="3" xfId="0" applyNumberFormat="1" applyFont="1" applyBorder="1" applyAlignment="1" applyProtection="1">
      <alignment horizontal="right" vertical="center" wrapText="1"/>
    </xf>
    <xf numFmtId="164" fontId="13" fillId="0" borderId="2" xfId="0" applyNumberFormat="1" applyFont="1" applyBorder="1" applyAlignment="1" applyProtection="1">
      <alignment horizontal="right" vertical="center" wrapText="1"/>
    </xf>
    <xf numFmtId="164" fontId="13" fillId="0" borderId="3" xfId="0" applyNumberFormat="1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lef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/>
    <xf numFmtId="0" fontId="1" fillId="0" borderId="0" xfId="1" applyFont="1" applyFill="1" applyAlignment="1">
      <alignment horizontal="right" vertical="center"/>
    </xf>
    <xf numFmtId="164" fontId="3" fillId="0" borderId="1" xfId="1" applyNumberFormat="1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1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4" fillId="0" borderId="0" xfId="1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15" fillId="0" borderId="2" xfId="0" applyFont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RSZAMREND%20m&#225;solata.od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_1_sz_mell_"/>
      <sheetName val="1_2_sz_mell_"/>
      <sheetName val="1_3_sz_mell_"/>
      <sheetName val="1_4_sz_mell_"/>
      <sheetName val="2_1_sz_mell__"/>
      <sheetName val="2_2_sz_mell__"/>
      <sheetName val="ELLENŐRZÉS-1_sz_2_1_sz_2_2_sz_"/>
      <sheetName val="3_sz_mell_"/>
      <sheetName val="4_sz_mell_"/>
      <sheetName val="5__sz__mell__"/>
      <sheetName val="6_1__sz__mell"/>
      <sheetName val="6_2__sz__mell"/>
      <sheetName val="6_3__sz__mell"/>
      <sheetName val="6_4__sz__mell"/>
      <sheetName val="7_1__sz__mell"/>
      <sheetName val="7_2__sz__mell"/>
      <sheetName val="7_3__sz__mell"/>
      <sheetName val="7_4__sz__mell"/>
      <sheetName val="8_1__sz__mell_"/>
      <sheetName val="8_1_1__sz__mell_"/>
      <sheetName val="8_1_2__sz__mell_"/>
      <sheetName val="8_1_3__sz__mell_"/>
      <sheetName val="8_2__sz__mell_"/>
      <sheetName val="8_2_1__sz__mell_"/>
      <sheetName val="8_2_2__sz__mell_"/>
      <sheetName val="8_2_3__sz__mell_"/>
      <sheetName val="8_3__sz__mell_"/>
      <sheetName val="8_3_1__sz__mell_"/>
      <sheetName val="8_3_2__sz__mell__"/>
      <sheetName val="8_3_3__sz__mell_"/>
      <sheetName val="9__sz__mell"/>
      <sheetName val="1_tájékoztató"/>
      <sheetName val="2__tájékoztató_tábla"/>
      <sheetName val="3__tájékoztató_tábla"/>
      <sheetName val="4__tájékoztató_tábla"/>
      <sheetName val="5__tájékoztató_tábla"/>
      <sheetName val="6__tájékoztató_tábla"/>
      <sheetName val="7_1__tájékoztató_tábla"/>
      <sheetName val="7_2__tájékoztató_tábla"/>
      <sheetName val="7_3__tájékoztató_tábla"/>
      <sheetName val="7_4__tájékoztató_tábla"/>
      <sheetName val="8__tájékoztató_tábla"/>
      <sheetName val="9__tájékoztató_tábla"/>
      <sheetName val="Munka1"/>
    </sheetNames>
    <sheetDataSet>
      <sheetData sheetId="0">
        <row r="4">
          <cell r="A4" t="str">
            <v>2017. évi eredeti előirányzat BEVÉTELEK</v>
          </cell>
        </row>
      </sheetData>
      <sheetData sheetId="1">
        <row r="2">
          <cell r="E2" t="str">
            <v>Forintban!</v>
          </cell>
        </row>
        <row r="3">
          <cell r="C3" t="str">
            <v>2017.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3"/>
  <sheetViews>
    <sheetView zoomScaleNormal="100" workbookViewId="0">
      <selection activeCell="D15" sqref="D15"/>
    </sheetView>
  </sheetViews>
  <sheetFormatPr defaultRowHeight="15"/>
  <cols>
    <col min="1" max="1" width="14.42578125" customWidth="1"/>
    <col min="2" max="2" width="44.7109375" customWidth="1"/>
    <col min="3" max="3" width="16" customWidth="1"/>
    <col min="4" max="4" width="18.42578125" customWidth="1"/>
    <col min="5" max="5" width="23" customWidth="1"/>
  </cols>
  <sheetData>
    <row r="1" spans="1:5">
      <c r="A1" s="73" t="s">
        <v>251</v>
      </c>
      <c r="B1" s="74"/>
      <c r="C1" s="74"/>
      <c r="D1" s="74"/>
      <c r="E1" s="74"/>
    </row>
    <row r="2" spans="1:5" ht="35.25" customHeight="1">
      <c r="A2" s="75" t="s">
        <v>252</v>
      </c>
      <c r="B2" s="76"/>
      <c r="C2" s="76"/>
      <c r="D2" s="76"/>
      <c r="E2" s="76"/>
    </row>
    <row r="3" spans="1:5" ht="15.75">
      <c r="A3" s="78" t="s">
        <v>0</v>
      </c>
      <c r="B3" s="78"/>
      <c r="C3" s="78"/>
      <c r="D3" s="78"/>
      <c r="E3" s="78"/>
    </row>
    <row r="4" spans="1:5" ht="23.25" customHeight="1">
      <c r="A4" s="71" t="s">
        <v>1</v>
      </c>
      <c r="B4" s="71"/>
      <c r="C4" s="72"/>
      <c r="D4" s="72"/>
      <c r="E4" s="72" t="s">
        <v>2</v>
      </c>
    </row>
    <row r="5" spans="1:5" ht="18" customHeight="1">
      <c r="A5" s="79" t="s">
        <v>3</v>
      </c>
      <c r="B5" s="79" t="s">
        <v>4</v>
      </c>
      <c r="C5" s="80" t="str">
        <f>+CONCATENATE(LEFT([1]ÖSSZEFÜGGÉSEK!A4,4),". évi")</f>
        <v>2017. évi</v>
      </c>
      <c r="D5" s="80"/>
      <c r="E5" s="80"/>
    </row>
    <row r="6" spans="1:5" ht="40.5" customHeight="1">
      <c r="A6" s="79"/>
      <c r="B6" s="79"/>
      <c r="C6" s="2" t="s">
        <v>5</v>
      </c>
      <c r="D6" s="2" t="s">
        <v>6</v>
      </c>
      <c r="E6" s="2" t="s">
        <v>7</v>
      </c>
    </row>
    <row r="7" spans="1:5">
      <c r="A7" s="3" t="s">
        <v>8</v>
      </c>
      <c r="B7" s="3" t="s">
        <v>9</v>
      </c>
      <c r="C7" s="3" t="s">
        <v>10</v>
      </c>
      <c r="D7" s="3" t="s">
        <v>11</v>
      </c>
      <c r="E7" s="4" t="s">
        <v>12</v>
      </c>
    </row>
    <row r="8" spans="1:5">
      <c r="A8" s="5" t="s">
        <v>13</v>
      </c>
      <c r="B8" s="5" t="s">
        <v>14</v>
      </c>
      <c r="C8" s="6">
        <f>SUM(C9:C14)</f>
        <v>142323221</v>
      </c>
      <c r="D8" s="6">
        <f>SUM(D9:D14)</f>
        <v>150509932</v>
      </c>
      <c r="E8" s="7">
        <f>SUM(E9:E14)</f>
        <v>150509932</v>
      </c>
    </row>
    <row r="9" spans="1:5">
      <c r="A9" s="8" t="s">
        <v>15</v>
      </c>
      <c r="B9" s="9" t="s">
        <v>16</v>
      </c>
      <c r="C9" s="10">
        <v>23241049</v>
      </c>
      <c r="D9" s="10">
        <v>24241049</v>
      </c>
      <c r="E9" s="11">
        <v>24241049</v>
      </c>
    </row>
    <row r="10" spans="1:5">
      <c r="A10" s="12" t="s">
        <v>17</v>
      </c>
      <c r="B10" s="13" t="s">
        <v>18</v>
      </c>
      <c r="C10" s="14">
        <v>38128210</v>
      </c>
      <c r="D10" s="14">
        <v>40249360</v>
      </c>
      <c r="E10" s="15">
        <v>40249360</v>
      </c>
    </row>
    <row r="11" spans="1:5" ht="23.25">
      <c r="A11" s="12" t="s">
        <v>19</v>
      </c>
      <c r="B11" s="13" t="s">
        <v>20</v>
      </c>
      <c r="C11" s="14">
        <v>58835578</v>
      </c>
      <c r="D11" s="14">
        <v>59357368</v>
      </c>
      <c r="E11" s="15">
        <v>59357368</v>
      </c>
    </row>
    <row r="12" spans="1:5">
      <c r="A12" s="12" t="s">
        <v>21</v>
      </c>
      <c r="B12" s="13" t="s">
        <v>22</v>
      </c>
      <c r="C12" s="14">
        <v>2162580</v>
      </c>
      <c r="D12" s="14">
        <v>2162580</v>
      </c>
      <c r="E12" s="15">
        <v>2162580</v>
      </c>
    </row>
    <row r="13" spans="1:5">
      <c r="A13" s="12" t="s">
        <v>23</v>
      </c>
      <c r="B13" s="13" t="s">
        <v>24</v>
      </c>
      <c r="C13" s="14"/>
      <c r="D13" s="14"/>
      <c r="E13" s="15"/>
    </row>
    <row r="14" spans="1:5">
      <c r="A14" s="16" t="s">
        <v>25</v>
      </c>
      <c r="B14" s="17" t="s">
        <v>26</v>
      </c>
      <c r="C14" s="18">
        <v>19955804</v>
      </c>
      <c r="D14" s="18">
        <v>24499575</v>
      </c>
      <c r="E14" s="19">
        <v>24499575</v>
      </c>
    </row>
    <row r="15" spans="1:5" ht="21">
      <c r="A15" s="5" t="s">
        <v>27</v>
      </c>
      <c r="B15" s="20" t="s">
        <v>28</v>
      </c>
      <c r="C15" s="6">
        <f>SUM(C16:C20)</f>
        <v>5436000</v>
      </c>
      <c r="D15" s="6">
        <f>SUM(D16:D20)</f>
        <v>74179645</v>
      </c>
      <c r="E15" s="7">
        <f>SUM(E16:E20)</f>
        <v>74179645</v>
      </c>
    </row>
    <row r="16" spans="1:5">
      <c r="A16" s="8" t="s">
        <v>29</v>
      </c>
      <c r="B16" s="9" t="s">
        <v>30</v>
      </c>
      <c r="C16" s="10"/>
      <c r="D16" s="10"/>
      <c r="E16" s="11"/>
    </row>
    <row r="17" spans="1:5">
      <c r="A17" s="12" t="s">
        <v>31</v>
      </c>
      <c r="B17" s="13" t="s">
        <v>32</v>
      </c>
      <c r="C17" s="14"/>
      <c r="D17" s="14"/>
      <c r="E17" s="15"/>
    </row>
    <row r="18" spans="1:5" ht="23.25">
      <c r="A18" s="12" t="s">
        <v>33</v>
      </c>
      <c r="B18" s="13" t="s">
        <v>34</v>
      </c>
      <c r="C18" s="14"/>
      <c r="D18" s="14"/>
      <c r="E18" s="15"/>
    </row>
    <row r="19" spans="1:5" ht="23.25">
      <c r="A19" s="12" t="s">
        <v>35</v>
      </c>
      <c r="B19" s="13" t="s">
        <v>36</v>
      </c>
      <c r="C19" s="14"/>
      <c r="D19" s="14"/>
      <c r="E19" s="15"/>
    </row>
    <row r="20" spans="1:5">
      <c r="A20" s="12" t="s">
        <v>37</v>
      </c>
      <c r="B20" s="13" t="s">
        <v>38</v>
      </c>
      <c r="C20" s="14">
        <v>5436000</v>
      </c>
      <c r="D20" s="14">
        <v>74179645</v>
      </c>
      <c r="E20" s="15">
        <v>74179645</v>
      </c>
    </row>
    <row r="21" spans="1:5">
      <c r="A21" s="16" t="s">
        <v>39</v>
      </c>
      <c r="B21" s="17" t="s">
        <v>40</v>
      </c>
      <c r="C21" s="18"/>
      <c r="D21" s="18">
        <v>933297</v>
      </c>
      <c r="E21" s="19">
        <v>933297</v>
      </c>
    </row>
    <row r="22" spans="1:5" ht="21">
      <c r="A22" s="5" t="s">
        <v>41</v>
      </c>
      <c r="B22" s="5" t="s">
        <v>42</v>
      </c>
      <c r="C22" s="6">
        <f>SUM(C23:C27)</f>
        <v>0</v>
      </c>
      <c r="D22" s="6">
        <f>SUM(D23:D27)</f>
        <v>56726571</v>
      </c>
      <c r="E22" s="7">
        <f>SUM(E23:E27)</f>
        <v>56726571</v>
      </c>
    </row>
    <row r="23" spans="1:5">
      <c r="A23" s="8" t="s">
        <v>43</v>
      </c>
      <c r="B23" s="9" t="s">
        <v>44</v>
      </c>
      <c r="C23" s="10"/>
      <c r="D23" s="10">
        <v>1599571</v>
      </c>
      <c r="E23" s="11">
        <v>1599571</v>
      </c>
    </row>
    <row r="24" spans="1:5" ht="23.25">
      <c r="A24" s="12" t="s">
        <v>45</v>
      </c>
      <c r="B24" s="13" t="s">
        <v>46</v>
      </c>
      <c r="C24" s="14"/>
      <c r="D24" s="14"/>
      <c r="E24" s="15"/>
    </row>
    <row r="25" spans="1:5" ht="23.25">
      <c r="A25" s="12" t="s">
        <v>47</v>
      </c>
      <c r="B25" s="13" t="s">
        <v>48</v>
      </c>
      <c r="C25" s="14"/>
      <c r="D25" s="14"/>
      <c r="E25" s="15"/>
    </row>
    <row r="26" spans="1:5" ht="23.25">
      <c r="A26" s="12" t="s">
        <v>49</v>
      </c>
      <c r="B26" s="13" t="s">
        <v>50</v>
      </c>
      <c r="C26" s="14"/>
      <c r="D26" s="14"/>
      <c r="E26" s="15"/>
    </row>
    <row r="27" spans="1:5">
      <c r="A27" s="12" t="s">
        <v>51</v>
      </c>
      <c r="B27" s="13" t="s">
        <v>52</v>
      </c>
      <c r="C27" s="14"/>
      <c r="D27" s="14">
        <v>55127000</v>
      </c>
      <c r="E27" s="15">
        <v>55127000</v>
      </c>
    </row>
    <row r="28" spans="1:5">
      <c r="A28" s="16" t="s">
        <v>53</v>
      </c>
      <c r="B28" s="21" t="s">
        <v>54</v>
      </c>
      <c r="C28" s="18"/>
      <c r="D28" s="18">
        <v>53000000</v>
      </c>
      <c r="E28" s="19">
        <v>53000000</v>
      </c>
    </row>
    <row r="29" spans="1:5">
      <c r="A29" s="5" t="s">
        <v>55</v>
      </c>
      <c r="B29" s="5" t="s">
        <v>56</v>
      </c>
      <c r="C29" s="22">
        <f>SUM(C30:C35)</f>
        <v>11097000</v>
      </c>
      <c r="D29" s="22">
        <f>SUM(D30:D35)</f>
        <v>8416623</v>
      </c>
      <c r="E29" s="23">
        <f>SUM(E30:E35)</f>
        <v>8416623</v>
      </c>
    </row>
    <row r="30" spans="1:5">
      <c r="A30" s="8" t="s">
        <v>57</v>
      </c>
      <c r="B30" s="9" t="s">
        <v>58</v>
      </c>
      <c r="C30" s="10"/>
      <c r="D30" s="10"/>
      <c r="E30" s="11"/>
    </row>
    <row r="31" spans="1:5">
      <c r="A31" s="12" t="s">
        <v>59</v>
      </c>
      <c r="B31" s="13" t="s">
        <v>60</v>
      </c>
      <c r="C31" s="14">
        <v>1200000</v>
      </c>
      <c r="D31" s="14">
        <v>1172548</v>
      </c>
      <c r="E31" s="15">
        <v>1172548</v>
      </c>
    </row>
    <row r="32" spans="1:5">
      <c r="A32" s="12" t="s">
        <v>61</v>
      </c>
      <c r="B32" s="13" t="s">
        <v>62</v>
      </c>
      <c r="C32" s="14">
        <v>6447000</v>
      </c>
      <c r="D32" s="14">
        <v>3432696</v>
      </c>
      <c r="E32" s="15">
        <v>3432696</v>
      </c>
    </row>
    <row r="33" spans="1:5">
      <c r="A33" s="12" t="s">
        <v>63</v>
      </c>
      <c r="B33" s="13" t="s">
        <v>64</v>
      </c>
      <c r="C33" s="14"/>
      <c r="D33" s="14">
        <v>442586</v>
      </c>
      <c r="E33" s="15">
        <v>442586</v>
      </c>
    </row>
    <row r="34" spans="1:5">
      <c r="A34" s="12" t="s">
        <v>65</v>
      </c>
      <c r="B34" s="13" t="s">
        <v>66</v>
      </c>
      <c r="C34" s="14">
        <v>3000000</v>
      </c>
      <c r="D34" s="14">
        <v>3031326</v>
      </c>
      <c r="E34" s="15">
        <v>3031326</v>
      </c>
    </row>
    <row r="35" spans="1:5">
      <c r="A35" s="16" t="s">
        <v>67</v>
      </c>
      <c r="B35" s="21" t="s">
        <v>68</v>
      </c>
      <c r="C35" s="18">
        <v>450000</v>
      </c>
      <c r="D35" s="18">
        <v>337467</v>
      </c>
      <c r="E35" s="19">
        <v>337467</v>
      </c>
    </row>
    <row r="36" spans="1:5">
      <c r="A36" s="5" t="s">
        <v>69</v>
      </c>
      <c r="B36" s="5" t="s">
        <v>70</v>
      </c>
      <c r="C36" s="6">
        <f>SUM(C37:C46)</f>
        <v>7703000</v>
      </c>
      <c r="D36" s="6">
        <f>SUM(D37:D46)</f>
        <v>14423124</v>
      </c>
      <c r="E36" s="7">
        <f>SUM(E37:E46)</f>
        <v>14423124</v>
      </c>
    </row>
    <row r="37" spans="1:5">
      <c r="A37" s="8" t="s">
        <v>71</v>
      </c>
      <c r="B37" s="9" t="s">
        <v>72</v>
      </c>
      <c r="C37" s="10"/>
      <c r="D37" s="10"/>
      <c r="E37" s="11"/>
    </row>
    <row r="38" spans="1:5">
      <c r="A38" s="12" t="s">
        <v>73</v>
      </c>
      <c r="B38" s="13" t="s">
        <v>74</v>
      </c>
      <c r="C38" s="14">
        <v>1200000</v>
      </c>
      <c r="D38" s="14">
        <v>7829249</v>
      </c>
      <c r="E38" s="15">
        <v>7829249</v>
      </c>
    </row>
    <row r="39" spans="1:5">
      <c r="A39" s="12" t="s">
        <v>75</v>
      </c>
      <c r="B39" s="13" t="s">
        <v>76</v>
      </c>
      <c r="C39" s="14"/>
      <c r="D39" s="14"/>
      <c r="E39" s="15"/>
    </row>
    <row r="40" spans="1:5">
      <c r="A40" s="12" t="s">
        <v>77</v>
      </c>
      <c r="B40" s="13" t="s">
        <v>78</v>
      </c>
      <c r="C40" s="14"/>
      <c r="D40" s="14"/>
      <c r="E40" s="15"/>
    </row>
    <row r="41" spans="1:5">
      <c r="A41" s="12" t="s">
        <v>79</v>
      </c>
      <c r="B41" s="13" t="s">
        <v>80</v>
      </c>
      <c r="C41" s="14">
        <v>6503000</v>
      </c>
      <c r="D41" s="14">
        <v>6408495</v>
      </c>
      <c r="E41" s="15">
        <v>6408495</v>
      </c>
    </row>
    <row r="42" spans="1:5">
      <c r="A42" s="12" t="s">
        <v>81</v>
      </c>
      <c r="B42" s="13" t="s">
        <v>82</v>
      </c>
      <c r="C42" s="14"/>
      <c r="D42" s="14"/>
      <c r="E42" s="15"/>
    </row>
    <row r="43" spans="1:5">
      <c r="A43" s="12" t="s">
        <v>83</v>
      </c>
      <c r="B43" s="13" t="s">
        <v>84</v>
      </c>
      <c r="C43" s="14"/>
      <c r="D43" s="14"/>
      <c r="E43" s="15"/>
    </row>
    <row r="44" spans="1:5">
      <c r="A44" s="12" t="s">
        <v>85</v>
      </c>
      <c r="B44" s="13" t="s">
        <v>86</v>
      </c>
      <c r="C44" s="14"/>
      <c r="D44" s="14">
        <v>364</v>
      </c>
      <c r="E44" s="15">
        <v>364</v>
      </c>
    </row>
    <row r="45" spans="1:5">
      <c r="A45" s="12" t="s">
        <v>87</v>
      </c>
      <c r="B45" s="13" t="s">
        <v>88</v>
      </c>
      <c r="C45" s="24"/>
      <c r="D45" s="24"/>
      <c r="E45" s="25"/>
    </row>
    <row r="46" spans="1:5">
      <c r="A46" s="16" t="s">
        <v>89</v>
      </c>
      <c r="B46" s="17" t="s">
        <v>90</v>
      </c>
      <c r="C46" s="26"/>
      <c r="D46" s="26">
        <v>185016</v>
      </c>
      <c r="E46" s="27">
        <v>185016</v>
      </c>
    </row>
    <row r="47" spans="1:5">
      <c r="A47" s="5" t="s">
        <v>91</v>
      </c>
      <c r="B47" s="5" t="s">
        <v>92</v>
      </c>
      <c r="C47" s="6">
        <f>SUM(C48:C52)</f>
        <v>0</v>
      </c>
      <c r="D47" s="6">
        <f>SUM(D48:D52)</f>
        <v>0</v>
      </c>
      <c r="E47" s="7">
        <f>SUM(E48:E52)</f>
        <v>0</v>
      </c>
    </row>
    <row r="48" spans="1:5">
      <c r="A48" s="8" t="s">
        <v>93</v>
      </c>
      <c r="B48" s="9" t="s">
        <v>94</v>
      </c>
      <c r="C48" s="28"/>
      <c r="D48" s="28"/>
      <c r="E48" s="29"/>
    </row>
    <row r="49" spans="1:5">
      <c r="A49" s="12" t="s">
        <v>95</v>
      </c>
      <c r="B49" s="13" t="s">
        <v>96</v>
      </c>
      <c r="C49" s="24"/>
      <c r="D49" s="24"/>
      <c r="E49" s="25"/>
    </row>
    <row r="50" spans="1:5">
      <c r="A50" s="12" t="s">
        <v>97</v>
      </c>
      <c r="B50" s="13" t="s">
        <v>98</v>
      </c>
      <c r="C50" s="24"/>
      <c r="D50" s="24"/>
      <c r="E50" s="25"/>
    </row>
    <row r="51" spans="1:5">
      <c r="A51" s="12" t="s">
        <v>99</v>
      </c>
      <c r="B51" s="13" t="s">
        <v>100</v>
      </c>
      <c r="C51" s="24"/>
      <c r="D51" s="24"/>
      <c r="E51" s="25"/>
    </row>
    <row r="52" spans="1:5">
      <c r="A52" s="16" t="s">
        <v>101</v>
      </c>
      <c r="B52" s="17" t="s">
        <v>102</v>
      </c>
      <c r="C52" s="26"/>
      <c r="D52" s="26"/>
      <c r="E52" s="27"/>
    </row>
    <row r="53" spans="1:5">
      <c r="A53" s="5" t="s">
        <v>103</v>
      </c>
      <c r="B53" s="5" t="s">
        <v>104</v>
      </c>
      <c r="C53" s="6">
        <f>SUM(C54:C56)</f>
        <v>0</v>
      </c>
      <c r="D53" s="6">
        <f>SUM(D54:D56)</f>
        <v>0</v>
      </c>
      <c r="E53" s="7">
        <f>SUM(E54:E56)</f>
        <v>0</v>
      </c>
    </row>
    <row r="54" spans="1:5" ht="23.25">
      <c r="A54" s="8" t="s">
        <v>105</v>
      </c>
      <c r="B54" s="9" t="s">
        <v>106</v>
      </c>
      <c r="C54" s="10"/>
      <c r="D54" s="10"/>
      <c r="E54" s="11"/>
    </row>
    <row r="55" spans="1:5" ht="23.25">
      <c r="A55" s="12" t="s">
        <v>107</v>
      </c>
      <c r="B55" s="13" t="s">
        <v>108</v>
      </c>
      <c r="C55" s="14"/>
      <c r="D55" s="14"/>
      <c r="E55" s="15"/>
    </row>
    <row r="56" spans="1:5">
      <c r="A56" s="12" t="s">
        <v>109</v>
      </c>
      <c r="B56" s="13" t="s">
        <v>110</v>
      </c>
      <c r="C56" s="14"/>
      <c r="D56" s="14"/>
      <c r="E56" s="15"/>
    </row>
    <row r="57" spans="1:5">
      <c r="A57" s="16" t="s">
        <v>111</v>
      </c>
      <c r="B57" s="17" t="s">
        <v>112</v>
      </c>
      <c r="C57" s="18"/>
      <c r="D57" s="18"/>
      <c r="E57" s="19"/>
    </row>
    <row r="58" spans="1:5">
      <c r="A58" s="5" t="s">
        <v>113</v>
      </c>
      <c r="B58" s="20" t="s">
        <v>114</v>
      </c>
      <c r="C58" s="6">
        <f>SUM(C59:C61)</f>
        <v>60000</v>
      </c>
      <c r="D58" s="6">
        <f>SUM(D59:D61)</f>
        <v>180000</v>
      </c>
      <c r="E58" s="7">
        <f>SUM(E59:E61)</f>
        <v>180000</v>
      </c>
    </row>
    <row r="59" spans="1:5" ht="23.25">
      <c r="A59" s="8" t="s">
        <v>115</v>
      </c>
      <c r="B59" s="9" t="s">
        <v>116</v>
      </c>
      <c r="C59" s="24"/>
      <c r="D59" s="24"/>
      <c r="E59" s="25"/>
    </row>
    <row r="60" spans="1:5" ht="23.25">
      <c r="A60" s="12" t="s">
        <v>117</v>
      </c>
      <c r="B60" s="13" t="s">
        <v>118</v>
      </c>
      <c r="C60" s="24"/>
      <c r="D60" s="24"/>
      <c r="E60" s="25"/>
    </row>
    <row r="61" spans="1:5">
      <c r="A61" s="12" t="s">
        <v>119</v>
      </c>
      <c r="B61" s="13" t="s">
        <v>120</v>
      </c>
      <c r="C61" s="24">
        <v>60000</v>
      </c>
      <c r="D61" s="24">
        <v>180000</v>
      </c>
      <c r="E61" s="25">
        <v>180000</v>
      </c>
    </row>
    <row r="62" spans="1:5">
      <c r="A62" s="16" t="s">
        <v>121</v>
      </c>
      <c r="B62" s="17" t="s">
        <v>122</v>
      </c>
      <c r="C62" s="24"/>
      <c r="D62" s="24"/>
      <c r="E62" s="25"/>
    </row>
    <row r="63" spans="1:5">
      <c r="A63" s="5" t="s">
        <v>123</v>
      </c>
      <c r="B63" s="5" t="s">
        <v>124</v>
      </c>
      <c r="C63" s="22">
        <f>+C8+C15+C22+C29+C36+C47+C53+C58</f>
        <v>166619221</v>
      </c>
      <c r="D63" s="22">
        <f>+D8+D15+D22+D29+D36+D47+D53+D58</f>
        <v>304435895</v>
      </c>
      <c r="E63" s="23">
        <f>+E8+E15+E22+E29+E36+E47+E53+E58</f>
        <v>304435895</v>
      </c>
    </row>
    <row r="64" spans="1:5" ht="21">
      <c r="A64" s="30" t="s">
        <v>125</v>
      </c>
      <c r="B64" s="20" t="s">
        <v>126</v>
      </c>
      <c r="C64" s="6">
        <f>+C65+C66+C67</f>
        <v>0</v>
      </c>
      <c r="D64" s="6">
        <f>+D65+D66+D67</f>
        <v>0</v>
      </c>
      <c r="E64" s="7">
        <f>+E65+E66+E67</f>
        <v>0</v>
      </c>
    </row>
    <row r="65" spans="1:5">
      <c r="A65" s="8" t="s">
        <v>127</v>
      </c>
      <c r="B65" s="9" t="s">
        <v>128</v>
      </c>
      <c r="C65" s="24"/>
      <c r="D65" s="24"/>
      <c r="E65" s="25"/>
    </row>
    <row r="66" spans="1:5" ht="23.25">
      <c r="A66" s="12" t="s">
        <v>129</v>
      </c>
      <c r="B66" s="13" t="s">
        <v>130</v>
      </c>
      <c r="C66" s="24"/>
      <c r="D66" s="24"/>
      <c r="E66" s="25"/>
    </row>
    <row r="67" spans="1:5">
      <c r="A67" s="16" t="s">
        <v>131</v>
      </c>
      <c r="B67" s="31" t="s">
        <v>132</v>
      </c>
      <c r="C67" s="24"/>
      <c r="D67" s="24"/>
      <c r="E67" s="25"/>
    </row>
    <row r="68" spans="1:5">
      <c r="A68" s="30" t="s">
        <v>133</v>
      </c>
      <c r="B68" s="20" t="s">
        <v>134</v>
      </c>
      <c r="C68" s="6">
        <f>+C69+C70+C71+C72</f>
        <v>30786974</v>
      </c>
      <c r="D68" s="6">
        <f>+D69+D70+D71+D72</f>
        <v>30786974</v>
      </c>
      <c r="E68" s="7">
        <f>+E69+E70+E71+E72</f>
        <v>15118136</v>
      </c>
    </row>
    <row r="69" spans="1:5">
      <c r="A69" s="8" t="s">
        <v>135</v>
      </c>
      <c r="B69" s="32" t="s">
        <v>136</v>
      </c>
      <c r="C69" s="24"/>
      <c r="D69" s="24"/>
      <c r="E69" s="25"/>
    </row>
    <row r="70" spans="1:5">
      <c r="A70" s="12" t="s">
        <v>137</v>
      </c>
      <c r="B70" s="32" t="s">
        <v>138</v>
      </c>
      <c r="C70" s="24"/>
      <c r="D70" s="24"/>
      <c r="E70" s="25"/>
    </row>
    <row r="71" spans="1:5">
      <c r="A71" s="12" t="s">
        <v>139</v>
      </c>
      <c r="B71" s="32" t="s">
        <v>140</v>
      </c>
      <c r="C71" s="24">
        <v>30786974</v>
      </c>
      <c r="D71" s="24">
        <v>30786974</v>
      </c>
      <c r="E71" s="25">
        <v>15118136</v>
      </c>
    </row>
    <row r="72" spans="1:5">
      <c r="A72" s="16" t="s">
        <v>141</v>
      </c>
      <c r="B72" s="33" t="s">
        <v>142</v>
      </c>
      <c r="C72" s="24"/>
      <c r="D72" s="24"/>
      <c r="E72" s="25"/>
    </row>
    <row r="73" spans="1:5">
      <c r="A73" s="30" t="s">
        <v>143</v>
      </c>
      <c r="B73" s="20" t="s">
        <v>144</v>
      </c>
      <c r="C73" s="6">
        <f>+C74+C75</f>
        <v>0</v>
      </c>
      <c r="D73" s="6">
        <f>+D74+D75</f>
        <v>7844180</v>
      </c>
      <c r="E73" s="7">
        <f>+E74+E75</f>
        <v>7844180</v>
      </c>
    </row>
    <row r="74" spans="1:5">
      <c r="A74" s="8" t="s">
        <v>145</v>
      </c>
      <c r="B74" s="9" t="s">
        <v>146</v>
      </c>
      <c r="C74" s="24"/>
      <c r="D74" s="24">
        <v>7844180</v>
      </c>
      <c r="E74" s="25">
        <v>7844180</v>
      </c>
    </row>
    <row r="75" spans="1:5">
      <c r="A75" s="16" t="s">
        <v>147</v>
      </c>
      <c r="B75" s="17" t="s">
        <v>148</v>
      </c>
      <c r="C75" s="24"/>
      <c r="D75" s="24"/>
      <c r="E75" s="25"/>
    </row>
    <row r="76" spans="1:5">
      <c r="A76" s="30" t="s">
        <v>149</v>
      </c>
      <c r="B76" s="20" t="s">
        <v>150</v>
      </c>
      <c r="C76" s="6">
        <f>+C77+C78+C79</f>
        <v>0</v>
      </c>
      <c r="D76" s="6">
        <f>+D77+D78+D79</f>
        <v>0</v>
      </c>
      <c r="E76" s="7">
        <f>+E77+E78+E79</f>
        <v>4827192</v>
      </c>
    </row>
    <row r="77" spans="1:5">
      <c r="A77" s="8" t="s">
        <v>151</v>
      </c>
      <c r="B77" s="9" t="s">
        <v>152</v>
      </c>
      <c r="C77" s="24"/>
      <c r="D77" s="24"/>
      <c r="E77" s="25">
        <v>4827192</v>
      </c>
    </row>
    <row r="78" spans="1:5">
      <c r="A78" s="12" t="s">
        <v>153</v>
      </c>
      <c r="B78" s="13" t="s">
        <v>154</v>
      </c>
      <c r="C78" s="24"/>
      <c r="D78" s="24"/>
      <c r="E78" s="25"/>
    </row>
    <row r="79" spans="1:5">
      <c r="A79" s="16" t="s">
        <v>155</v>
      </c>
      <c r="B79" s="34" t="s">
        <v>156</v>
      </c>
      <c r="C79" s="24"/>
      <c r="D79" s="24"/>
      <c r="E79" s="25"/>
    </row>
    <row r="80" spans="1:5">
      <c r="A80" s="30" t="s">
        <v>157</v>
      </c>
      <c r="B80" s="20" t="s">
        <v>158</v>
      </c>
      <c r="C80" s="6">
        <f>+C81+C82+C83+C84</f>
        <v>0</v>
      </c>
      <c r="D80" s="6">
        <f>+D81+D82+D83+D84</f>
        <v>0</v>
      </c>
      <c r="E80" s="7">
        <f>+E81+E82+E83+E84</f>
        <v>0</v>
      </c>
    </row>
    <row r="81" spans="1:5">
      <c r="A81" s="35" t="s">
        <v>159</v>
      </c>
      <c r="B81" s="9" t="s">
        <v>160</v>
      </c>
      <c r="C81" s="24"/>
      <c r="D81" s="24"/>
      <c r="E81" s="25"/>
    </row>
    <row r="82" spans="1:5">
      <c r="A82" s="36" t="s">
        <v>161</v>
      </c>
      <c r="B82" s="13" t="s">
        <v>162</v>
      </c>
      <c r="C82" s="24"/>
      <c r="D82" s="24"/>
      <c r="E82" s="25"/>
    </row>
    <row r="83" spans="1:5">
      <c r="A83" s="36" t="s">
        <v>163</v>
      </c>
      <c r="B83" s="13" t="s">
        <v>164</v>
      </c>
      <c r="C83" s="24"/>
      <c r="D83" s="24"/>
      <c r="E83" s="25"/>
    </row>
    <row r="84" spans="1:5">
      <c r="A84" s="31" t="s">
        <v>165</v>
      </c>
      <c r="B84" s="21" t="s">
        <v>166</v>
      </c>
      <c r="C84" s="24"/>
      <c r="D84" s="24"/>
      <c r="E84" s="25"/>
    </row>
    <row r="85" spans="1:5" ht="21">
      <c r="A85" s="30" t="s">
        <v>167</v>
      </c>
      <c r="B85" s="20" t="s">
        <v>168</v>
      </c>
      <c r="C85" s="37"/>
      <c r="D85" s="37"/>
      <c r="E85" s="38"/>
    </row>
    <row r="86" spans="1:5">
      <c r="A86" s="30" t="s">
        <v>169</v>
      </c>
      <c r="B86" s="30" t="s">
        <v>170</v>
      </c>
      <c r="C86" s="22">
        <f>+C64+C68+C73+C76+C80+C85</f>
        <v>30786974</v>
      </c>
      <c r="D86" s="22">
        <f>+D64+D68+D73+D76+D80+D85</f>
        <v>38631154</v>
      </c>
      <c r="E86" s="23">
        <f>+E64+E68+E73+E76+E80+E85</f>
        <v>27789508</v>
      </c>
    </row>
    <row r="87" spans="1:5" ht="21">
      <c r="A87" s="39" t="s">
        <v>171</v>
      </c>
      <c r="B87" s="39" t="s">
        <v>172</v>
      </c>
      <c r="C87" s="22">
        <f>+C63+C86</f>
        <v>197406195</v>
      </c>
      <c r="D87" s="22">
        <f>+D63+D86</f>
        <v>343067049</v>
      </c>
      <c r="E87" s="23">
        <f>+E63+E86</f>
        <v>332225403</v>
      </c>
    </row>
    <row r="88" spans="1:5">
      <c r="A88" s="40"/>
      <c r="B88" s="40"/>
      <c r="C88" s="41"/>
      <c r="D88" s="41"/>
      <c r="E88" s="41"/>
    </row>
    <row r="89" spans="1:5" ht="15.75">
      <c r="A89" s="81" t="s">
        <v>173</v>
      </c>
      <c r="B89" s="81"/>
      <c r="C89" s="81"/>
      <c r="D89" s="81"/>
      <c r="E89" s="81"/>
    </row>
    <row r="90" spans="1:5">
      <c r="A90" s="42" t="s">
        <v>174</v>
      </c>
      <c r="B90" s="42"/>
      <c r="C90" s="43"/>
      <c r="D90" s="43"/>
      <c r="E90" s="43" t="str">
        <f>E4</f>
        <v>Forintban!</v>
      </c>
    </row>
    <row r="91" spans="1:5">
      <c r="A91" s="79" t="s">
        <v>3</v>
      </c>
      <c r="B91" s="79" t="s">
        <v>175</v>
      </c>
      <c r="C91" s="80" t="str">
        <f>+C5</f>
        <v>2017. évi</v>
      </c>
      <c r="D91" s="80"/>
      <c r="E91" s="80"/>
    </row>
    <row r="92" spans="1:5">
      <c r="A92" s="79"/>
      <c r="B92" s="79"/>
      <c r="C92" s="2" t="s">
        <v>5</v>
      </c>
      <c r="D92" s="2" t="s">
        <v>6</v>
      </c>
      <c r="E92" s="2" t="s">
        <v>7</v>
      </c>
    </row>
    <row r="93" spans="1:5">
      <c r="A93" s="3" t="s">
        <v>8</v>
      </c>
      <c r="B93" s="3" t="s">
        <v>9</v>
      </c>
      <c r="C93" s="3" t="s">
        <v>10</v>
      </c>
      <c r="D93" s="3" t="s">
        <v>11</v>
      </c>
      <c r="E93" s="3" t="s">
        <v>12</v>
      </c>
    </row>
    <row r="94" spans="1:5">
      <c r="A94" s="44" t="s">
        <v>13</v>
      </c>
      <c r="B94" s="45" t="s">
        <v>176</v>
      </c>
      <c r="C94" s="46">
        <f>SUM(C95:C99)</f>
        <v>166559221</v>
      </c>
      <c r="D94" s="46">
        <f>SUM(D95:D99)</f>
        <v>246036981</v>
      </c>
      <c r="E94" s="47">
        <f>SUM(E95:E99)</f>
        <v>244308897</v>
      </c>
    </row>
    <row r="95" spans="1:5">
      <c r="A95" s="12" t="s">
        <v>15</v>
      </c>
      <c r="B95" s="48" t="s">
        <v>177</v>
      </c>
      <c r="C95" s="14">
        <v>62179000</v>
      </c>
      <c r="D95" s="14">
        <v>122208824</v>
      </c>
      <c r="E95" s="15">
        <v>122208824</v>
      </c>
    </row>
    <row r="96" spans="1:5">
      <c r="A96" s="12" t="s">
        <v>17</v>
      </c>
      <c r="B96" s="48" t="s">
        <v>178</v>
      </c>
      <c r="C96" s="14">
        <v>14222000</v>
      </c>
      <c r="D96" s="14">
        <v>21520734</v>
      </c>
      <c r="E96" s="15">
        <v>21520734</v>
      </c>
    </row>
    <row r="97" spans="1:5">
      <c r="A97" s="12" t="s">
        <v>19</v>
      </c>
      <c r="B97" s="48" t="s">
        <v>179</v>
      </c>
      <c r="C97" s="18">
        <v>73519221</v>
      </c>
      <c r="D97" s="18">
        <v>65956407</v>
      </c>
      <c r="E97" s="19">
        <v>64228323</v>
      </c>
    </row>
    <row r="98" spans="1:5">
      <c r="A98" s="12" t="s">
        <v>21</v>
      </c>
      <c r="B98" s="49" t="s">
        <v>180</v>
      </c>
      <c r="C98" s="18">
        <v>10639000</v>
      </c>
      <c r="D98" s="18">
        <v>16986657</v>
      </c>
      <c r="E98" s="19">
        <v>16986657</v>
      </c>
    </row>
    <row r="99" spans="1:5">
      <c r="A99" s="12" t="s">
        <v>181</v>
      </c>
      <c r="B99" s="50" t="s">
        <v>182</v>
      </c>
      <c r="C99" s="18">
        <v>6000000</v>
      </c>
      <c r="D99" s="18">
        <v>19364359</v>
      </c>
      <c r="E99" s="19">
        <v>19364359</v>
      </c>
    </row>
    <row r="100" spans="1:5">
      <c r="A100" s="12" t="s">
        <v>25</v>
      </c>
      <c r="B100" s="48" t="s">
        <v>183</v>
      </c>
      <c r="C100" s="18"/>
      <c r="D100" s="18">
        <v>5369057</v>
      </c>
      <c r="E100" s="19">
        <v>5369057</v>
      </c>
    </row>
    <row r="101" spans="1:5">
      <c r="A101" s="12" t="s">
        <v>184</v>
      </c>
      <c r="B101" s="51" t="s">
        <v>185</v>
      </c>
      <c r="C101" s="18"/>
      <c r="D101" s="18"/>
      <c r="E101" s="19"/>
    </row>
    <row r="102" spans="1:5" ht="22.5">
      <c r="A102" s="12" t="s">
        <v>186</v>
      </c>
      <c r="B102" s="52" t="s">
        <v>187</v>
      </c>
      <c r="C102" s="18"/>
      <c r="D102" s="18"/>
      <c r="E102" s="19"/>
    </row>
    <row r="103" spans="1:5" ht="22.5">
      <c r="A103" s="12" t="s">
        <v>188</v>
      </c>
      <c r="B103" s="52" t="s">
        <v>189</v>
      </c>
      <c r="C103" s="18"/>
      <c r="D103" s="18"/>
      <c r="E103" s="19"/>
    </row>
    <row r="104" spans="1:5">
      <c r="A104" s="12" t="s">
        <v>190</v>
      </c>
      <c r="B104" s="51" t="s">
        <v>191</v>
      </c>
      <c r="C104" s="18"/>
      <c r="D104" s="18">
        <v>3559902</v>
      </c>
      <c r="E104" s="19">
        <v>3559902</v>
      </c>
    </row>
    <row r="105" spans="1:5">
      <c r="A105" s="12" t="s">
        <v>192</v>
      </c>
      <c r="B105" s="51" t="s">
        <v>193</v>
      </c>
      <c r="C105" s="18"/>
      <c r="D105" s="18"/>
      <c r="E105" s="19"/>
    </row>
    <row r="106" spans="1:5" ht="22.5">
      <c r="A106" s="12" t="s">
        <v>194</v>
      </c>
      <c r="B106" s="52" t="s">
        <v>195</v>
      </c>
      <c r="C106" s="18"/>
      <c r="D106" s="18"/>
      <c r="E106" s="19"/>
    </row>
    <row r="107" spans="1:5">
      <c r="A107" s="53" t="s">
        <v>196</v>
      </c>
      <c r="B107" s="54" t="s">
        <v>197</v>
      </c>
      <c r="C107" s="18"/>
      <c r="D107" s="18"/>
      <c r="E107" s="19"/>
    </row>
    <row r="108" spans="1:5">
      <c r="A108" s="12" t="s">
        <v>198</v>
      </c>
      <c r="B108" s="54" t="s">
        <v>199</v>
      </c>
      <c r="C108" s="18"/>
      <c r="D108" s="18"/>
      <c r="E108" s="19"/>
    </row>
    <row r="109" spans="1:5" ht="22.5">
      <c r="A109" s="12" t="s">
        <v>200</v>
      </c>
      <c r="B109" s="52" t="s">
        <v>201</v>
      </c>
      <c r="C109" s="14"/>
      <c r="D109" s="14">
        <v>10435400</v>
      </c>
      <c r="E109" s="15">
        <v>10435400</v>
      </c>
    </row>
    <row r="110" spans="1:5">
      <c r="A110" s="5" t="s">
        <v>27</v>
      </c>
      <c r="B110" s="55" t="s">
        <v>202</v>
      </c>
      <c r="C110" s="6">
        <f>+C111+C113+C115</f>
        <v>30846974</v>
      </c>
      <c r="D110" s="6">
        <f>+D111+D113+D115</f>
        <v>92651729</v>
      </c>
      <c r="E110" s="7">
        <f>+E111+E113+E115</f>
        <v>26413040</v>
      </c>
    </row>
    <row r="111" spans="1:5">
      <c r="A111" s="8" t="s">
        <v>29</v>
      </c>
      <c r="B111" s="48" t="s">
        <v>203</v>
      </c>
      <c r="C111" s="10"/>
      <c r="D111" s="10">
        <v>53269426</v>
      </c>
      <c r="E111" s="11">
        <v>1279597</v>
      </c>
    </row>
    <row r="112" spans="1:5">
      <c r="A112" s="8" t="s">
        <v>31</v>
      </c>
      <c r="B112" s="56" t="s">
        <v>204</v>
      </c>
      <c r="C112" s="10"/>
      <c r="D112" s="10"/>
      <c r="E112" s="11">
        <v>53000000</v>
      </c>
    </row>
    <row r="113" spans="1:5">
      <c r="A113" s="8" t="s">
        <v>33</v>
      </c>
      <c r="B113" s="56" t="s">
        <v>205</v>
      </c>
      <c r="C113" s="14">
        <v>30846974</v>
      </c>
      <c r="D113" s="14">
        <v>39382303</v>
      </c>
      <c r="E113" s="15">
        <v>25133443</v>
      </c>
    </row>
    <row r="114" spans="1:5">
      <c r="A114" s="8" t="s">
        <v>35</v>
      </c>
      <c r="B114" s="56" t="s">
        <v>206</v>
      </c>
      <c r="C114" s="14"/>
      <c r="D114" s="14"/>
      <c r="E114" s="15"/>
    </row>
    <row r="115" spans="1:5">
      <c r="A115" s="8" t="s">
        <v>37</v>
      </c>
      <c r="B115" s="21" t="s">
        <v>207</v>
      </c>
      <c r="C115" s="14"/>
      <c r="D115" s="14"/>
      <c r="E115" s="15"/>
    </row>
    <row r="116" spans="1:5" ht="22.5">
      <c r="A116" s="8" t="s">
        <v>39</v>
      </c>
      <c r="B116" s="57" t="s">
        <v>208</v>
      </c>
      <c r="C116" s="14"/>
      <c r="D116" s="14"/>
      <c r="E116" s="15"/>
    </row>
    <row r="117" spans="1:5" ht="22.5">
      <c r="A117" s="8" t="s">
        <v>209</v>
      </c>
      <c r="B117" s="58" t="s">
        <v>210</v>
      </c>
      <c r="C117" s="14"/>
      <c r="D117" s="14"/>
      <c r="E117" s="15"/>
    </row>
    <row r="118" spans="1:5" ht="22.5">
      <c r="A118" s="8" t="s">
        <v>211</v>
      </c>
      <c r="B118" s="52" t="s">
        <v>189</v>
      </c>
      <c r="C118" s="14"/>
      <c r="D118" s="14"/>
      <c r="E118" s="15"/>
    </row>
    <row r="119" spans="1:5" ht="22.5">
      <c r="A119" s="8" t="s">
        <v>212</v>
      </c>
      <c r="B119" s="52" t="s">
        <v>213</v>
      </c>
      <c r="C119" s="14"/>
      <c r="D119" s="14"/>
      <c r="E119" s="15"/>
    </row>
    <row r="120" spans="1:5" ht="22.5">
      <c r="A120" s="8" t="s">
        <v>214</v>
      </c>
      <c r="B120" s="52" t="s">
        <v>215</v>
      </c>
      <c r="C120" s="14"/>
      <c r="D120" s="14"/>
      <c r="E120" s="15"/>
    </row>
    <row r="121" spans="1:5" ht="22.5">
      <c r="A121" s="8" t="s">
        <v>216</v>
      </c>
      <c r="B121" s="52" t="s">
        <v>195</v>
      </c>
      <c r="C121" s="14"/>
      <c r="D121" s="14"/>
      <c r="E121" s="15"/>
    </row>
    <row r="122" spans="1:5">
      <c r="A122" s="8" t="s">
        <v>217</v>
      </c>
      <c r="B122" s="52" t="s">
        <v>218</v>
      </c>
      <c r="C122" s="14"/>
      <c r="D122" s="14"/>
      <c r="E122" s="15"/>
    </row>
    <row r="123" spans="1:5" ht="22.5">
      <c r="A123" s="53" t="s">
        <v>219</v>
      </c>
      <c r="B123" s="52" t="s">
        <v>220</v>
      </c>
      <c r="C123" s="18"/>
      <c r="D123" s="18"/>
      <c r="E123" s="19"/>
    </row>
    <row r="124" spans="1:5">
      <c r="A124" s="5" t="s">
        <v>41</v>
      </c>
      <c r="B124" s="59" t="s">
        <v>221</v>
      </c>
      <c r="C124" s="6">
        <f>+C125+C126</f>
        <v>0</v>
      </c>
      <c r="D124" s="6">
        <f>+D125+D126</f>
        <v>0</v>
      </c>
      <c r="E124" s="7">
        <f>+E125+E126</f>
        <v>0</v>
      </c>
    </row>
    <row r="125" spans="1:5">
      <c r="A125" s="8" t="s">
        <v>43</v>
      </c>
      <c r="B125" s="60" t="s">
        <v>222</v>
      </c>
      <c r="C125" s="10"/>
      <c r="D125" s="10"/>
      <c r="E125" s="11"/>
    </row>
    <row r="126" spans="1:5">
      <c r="A126" s="16" t="s">
        <v>45</v>
      </c>
      <c r="B126" s="56" t="s">
        <v>223</v>
      </c>
      <c r="C126" s="18"/>
      <c r="D126" s="18"/>
      <c r="E126" s="19"/>
    </row>
    <row r="127" spans="1:5">
      <c r="A127" s="5" t="s">
        <v>55</v>
      </c>
      <c r="B127" s="59" t="s">
        <v>224</v>
      </c>
      <c r="C127" s="6">
        <f>+C94+C110+C124</f>
        <v>197406195</v>
      </c>
      <c r="D127" s="6">
        <f>+D94+D110+D124</f>
        <v>338688710</v>
      </c>
      <c r="E127" s="7">
        <f>+E94+E110+E124</f>
        <v>270721937</v>
      </c>
    </row>
    <row r="128" spans="1:5" ht="21">
      <c r="A128" s="5" t="s">
        <v>69</v>
      </c>
      <c r="B128" s="59" t="s">
        <v>225</v>
      </c>
      <c r="C128" s="6">
        <f>+C129+C130+C131</f>
        <v>0</v>
      </c>
      <c r="D128" s="6">
        <f>+D129+D130+D131</f>
        <v>0</v>
      </c>
      <c r="E128" s="7">
        <f>+E129+E130+E131</f>
        <v>0</v>
      </c>
    </row>
    <row r="129" spans="1:5">
      <c r="A129" s="8" t="s">
        <v>71</v>
      </c>
      <c r="B129" s="60" t="s">
        <v>226</v>
      </c>
      <c r="C129" s="14"/>
      <c r="D129" s="14"/>
      <c r="E129" s="15"/>
    </row>
    <row r="130" spans="1:5" ht="22.5">
      <c r="A130" s="8" t="s">
        <v>73</v>
      </c>
      <c r="B130" s="60" t="s">
        <v>227</v>
      </c>
      <c r="C130" s="14"/>
      <c r="D130" s="14"/>
      <c r="E130" s="15"/>
    </row>
    <row r="131" spans="1:5">
      <c r="A131" s="53" t="s">
        <v>75</v>
      </c>
      <c r="B131" s="61" t="s">
        <v>228</v>
      </c>
      <c r="C131" s="14"/>
      <c r="D131" s="14"/>
      <c r="E131" s="15"/>
    </row>
    <row r="132" spans="1:5">
      <c r="A132" s="5" t="s">
        <v>91</v>
      </c>
      <c r="B132" s="59" t="s">
        <v>229</v>
      </c>
      <c r="C132" s="6">
        <f>+C133+C134+C136+C135</f>
        <v>0</v>
      </c>
      <c r="D132" s="6">
        <f>+D133+D134+D136+D135</f>
        <v>0</v>
      </c>
      <c r="E132" s="7">
        <f>+E133+E134+E136+E135</f>
        <v>0</v>
      </c>
    </row>
    <row r="133" spans="1:5">
      <c r="A133" s="8" t="s">
        <v>93</v>
      </c>
      <c r="B133" s="60" t="s">
        <v>230</v>
      </c>
      <c r="C133" s="14"/>
      <c r="D133" s="14"/>
      <c r="E133" s="15"/>
    </row>
    <row r="134" spans="1:5">
      <c r="A134" s="8" t="s">
        <v>95</v>
      </c>
      <c r="B134" s="60" t="s">
        <v>231</v>
      </c>
      <c r="C134" s="14"/>
      <c r="D134" s="14"/>
      <c r="E134" s="15"/>
    </row>
    <row r="135" spans="1:5">
      <c r="A135" s="8" t="s">
        <v>97</v>
      </c>
      <c r="B135" s="60" t="s">
        <v>232</v>
      </c>
      <c r="C135" s="14"/>
      <c r="D135" s="14"/>
      <c r="E135" s="15"/>
    </row>
    <row r="136" spans="1:5">
      <c r="A136" s="53" t="s">
        <v>99</v>
      </c>
      <c r="B136" s="61" t="s">
        <v>233</v>
      </c>
      <c r="C136" s="14"/>
      <c r="D136" s="14"/>
      <c r="E136" s="15"/>
    </row>
    <row r="137" spans="1:5">
      <c r="A137" s="5" t="s">
        <v>103</v>
      </c>
      <c r="B137" s="59" t="s">
        <v>234</v>
      </c>
      <c r="C137" s="22">
        <f>+C138+C139+C140+C141</f>
        <v>0</v>
      </c>
      <c r="D137" s="22">
        <f>+D138+D139+D140+D141</f>
        <v>4378339</v>
      </c>
      <c r="E137" s="23">
        <f>+E138+E139+E140+E141</f>
        <v>4378339</v>
      </c>
    </row>
    <row r="138" spans="1:5">
      <c r="A138" s="8" t="s">
        <v>105</v>
      </c>
      <c r="B138" s="60" t="s">
        <v>235</v>
      </c>
      <c r="C138" s="14"/>
      <c r="D138" s="14"/>
      <c r="E138" s="15"/>
    </row>
    <row r="139" spans="1:5">
      <c r="A139" s="8" t="s">
        <v>107</v>
      </c>
      <c r="B139" s="60" t="s">
        <v>236</v>
      </c>
      <c r="C139" s="14"/>
      <c r="D139" s="14">
        <v>4378339</v>
      </c>
      <c r="E139" s="15">
        <v>4378339</v>
      </c>
    </row>
    <row r="140" spans="1:5">
      <c r="A140" s="8" t="s">
        <v>109</v>
      </c>
      <c r="B140" s="60" t="s">
        <v>237</v>
      </c>
      <c r="C140" s="14"/>
      <c r="D140" s="14"/>
      <c r="E140" s="15"/>
    </row>
    <row r="141" spans="1:5">
      <c r="A141" s="53" t="s">
        <v>111</v>
      </c>
      <c r="B141" s="61" t="s">
        <v>238</v>
      </c>
      <c r="C141" s="14"/>
      <c r="D141" s="14"/>
      <c r="E141" s="15"/>
    </row>
    <row r="142" spans="1:5">
      <c r="A142" s="5" t="s">
        <v>113</v>
      </c>
      <c r="B142" s="59" t="s">
        <v>239</v>
      </c>
      <c r="C142" s="62">
        <f>+C143+C144+C145+C146</f>
        <v>0</v>
      </c>
      <c r="D142" s="62">
        <f>+D143+D144+D145+D146</f>
        <v>0</v>
      </c>
      <c r="E142" s="63">
        <f>+E143+E144+E145+E146</f>
        <v>0</v>
      </c>
    </row>
    <row r="143" spans="1:5">
      <c r="A143" s="8" t="s">
        <v>115</v>
      </c>
      <c r="B143" s="60" t="s">
        <v>240</v>
      </c>
      <c r="C143" s="14"/>
      <c r="D143" s="14"/>
      <c r="E143" s="15"/>
    </row>
    <row r="144" spans="1:5">
      <c r="A144" s="8" t="s">
        <v>117</v>
      </c>
      <c r="B144" s="60" t="s">
        <v>241</v>
      </c>
      <c r="C144" s="14"/>
      <c r="D144" s="14"/>
      <c r="E144" s="15"/>
    </row>
    <row r="145" spans="1:5">
      <c r="A145" s="8" t="s">
        <v>119</v>
      </c>
      <c r="B145" s="60" t="s">
        <v>242</v>
      </c>
      <c r="C145" s="14"/>
      <c r="D145" s="14"/>
      <c r="E145" s="15"/>
    </row>
    <row r="146" spans="1:5">
      <c r="A146" s="8" t="s">
        <v>121</v>
      </c>
      <c r="B146" s="60" t="s">
        <v>243</v>
      </c>
      <c r="C146" s="14"/>
      <c r="D146" s="14"/>
      <c r="E146" s="15"/>
    </row>
    <row r="147" spans="1:5">
      <c r="A147" s="5" t="s">
        <v>123</v>
      </c>
      <c r="B147" s="59" t="s">
        <v>244</v>
      </c>
      <c r="C147" s="64">
        <f>+C128+C132+C137+C142</f>
        <v>0</v>
      </c>
      <c r="D147" s="64">
        <f>+D128+D132+D137+D142</f>
        <v>4378339</v>
      </c>
      <c r="E147" s="65">
        <f>+E128+E132+E137+E142</f>
        <v>4378339</v>
      </c>
    </row>
    <row r="148" spans="1:5">
      <c r="A148" s="66" t="s">
        <v>245</v>
      </c>
      <c r="B148" s="67" t="s">
        <v>246</v>
      </c>
      <c r="C148" s="64">
        <f>+C127+C147</f>
        <v>197406195</v>
      </c>
      <c r="D148" s="64">
        <f>+D127+D147</f>
        <v>343067049</v>
      </c>
      <c r="E148" s="65">
        <f>+E127+E147</f>
        <v>275100276</v>
      </c>
    </row>
    <row r="149" spans="1:5" ht="15.75">
      <c r="A149" s="68"/>
      <c r="B149" s="68"/>
      <c r="C149" s="69"/>
      <c r="D149" s="69"/>
      <c r="E149" s="69"/>
    </row>
    <row r="150" spans="1:5" ht="15.75">
      <c r="A150" s="77" t="s">
        <v>247</v>
      </c>
      <c r="B150" s="77"/>
      <c r="C150" s="77"/>
      <c r="D150" s="77"/>
      <c r="E150" s="77"/>
    </row>
    <row r="151" spans="1:5" ht="15.75">
      <c r="A151" s="70" t="s">
        <v>248</v>
      </c>
      <c r="B151" s="70"/>
      <c r="C151" s="68"/>
      <c r="D151" s="69"/>
      <c r="E151" s="1" t="str">
        <f>E90</f>
        <v>Forintban!</v>
      </c>
    </row>
    <row r="152" spans="1:5" ht="21">
      <c r="A152" s="5">
        <v>1</v>
      </c>
      <c r="B152" s="55" t="s">
        <v>249</v>
      </c>
      <c r="C152" s="6">
        <f>+C63-C127</f>
        <v>-30786974</v>
      </c>
      <c r="D152" s="6">
        <f>+D63-D127</f>
        <v>-34252815</v>
      </c>
      <c r="E152" s="6">
        <f>+E63-E127</f>
        <v>33713958</v>
      </c>
    </row>
    <row r="153" spans="1:5" ht="31.5">
      <c r="A153" s="5" t="s">
        <v>27</v>
      </c>
      <c r="B153" s="55" t="s">
        <v>250</v>
      </c>
      <c r="C153" s="6">
        <f>+C86-C147</f>
        <v>30786974</v>
      </c>
      <c r="D153" s="6">
        <f>+D86-D147</f>
        <v>34252815</v>
      </c>
      <c r="E153" s="6">
        <f>+E86-E147</f>
        <v>23411169</v>
      </c>
    </row>
  </sheetData>
  <mergeCells count="11">
    <mergeCell ref="A1:E1"/>
    <mergeCell ref="A2:E2"/>
    <mergeCell ref="A150:E150"/>
    <mergeCell ref="A3:E3"/>
    <mergeCell ref="A5:A6"/>
    <mergeCell ref="B5:B6"/>
    <mergeCell ref="C5:E5"/>
    <mergeCell ref="A89:E89"/>
    <mergeCell ref="A91:A92"/>
    <mergeCell ref="B91:B92"/>
    <mergeCell ref="C91:E91"/>
  </mergeCells>
  <pageMargins left="0.7" right="0.7" top="0.75" bottom="0.75" header="0.3" footer="0.3"/>
  <pageSetup paperSize="9" scale="19" fitToWidth="0" orientation="landscape" r:id="rId1"/>
  <headerFooter>
    <oddHeader>&amp;C&amp;"-,Félkövér"Sály Község Önkormányzata
2017. ÉVI ZÁRSZÁMADÁSÁNAK PÉNZÜGYI MÉRLEGE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53"/>
  <sheetViews>
    <sheetView tabSelected="1" workbookViewId="0">
      <selection activeCell="I2" sqref="I2"/>
    </sheetView>
  </sheetViews>
  <sheetFormatPr defaultRowHeight="15"/>
  <cols>
    <col min="2" max="2" width="46.85546875" customWidth="1"/>
    <col min="3" max="3" width="18.42578125" customWidth="1"/>
    <col min="4" max="4" width="17.5703125" customWidth="1"/>
    <col min="5" max="5" width="20.7109375" customWidth="1"/>
  </cols>
  <sheetData>
    <row r="1" spans="1:5">
      <c r="A1" s="73" t="s">
        <v>254</v>
      </c>
      <c r="B1" s="73"/>
      <c r="C1" s="73"/>
      <c r="D1" s="73"/>
      <c r="E1" s="73"/>
    </row>
    <row r="2" spans="1:5" ht="78" customHeight="1">
      <c r="A2" s="75" t="s">
        <v>253</v>
      </c>
      <c r="B2" s="82"/>
      <c r="C2" s="82"/>
      <c r="D2" s="82"/>
      <c r="E2" s="82"/>
    </row>
    <row r="3" spans="1:5" ht="15.75">
      <c r="A3" s="78" t="s">
        <v>0</v>
      </c>
      <c r="B3" s="78"/>
      <c r="C3" s="78"/>
      <c r="D3" s="78"/>
      <c r="E3" s="78"/>
    </row>
    <row r="4" spans="1:5">
      <c r="A4" s="71" t="s">
        <v>1</v>
      </c>
      <c r="B4" s="71"/>
      <c r="C4" s="72"/>
      <c r="D4" s="72"/>
      <c r="E4" s="72" t="str">
        <f>'[1]1_1_sz_mell_'!E2</f>
        <v>Forintban!</v>
      </c>
    </row>
    <row r="5" spans="1:5">
      <c r="A5" s="79" t="s">
        <v>3</v>
      </c>
      <c r="B5" s="79" t="s">
        <v>4</v>
      </c>
      <c r="C5" s="80" t="str">
        <f>+'[1]1_1_sz_mell_'!C3:E3</f>
        <v>2017. évi</v>
      </c>
      <c r="D5" s="80"/>
      <c r="E5" s="80"/>
    </row>
    <row r="6" spans="1:5" ht="24.75" customHeight="1">
      <c r="A6" s="79"/>
      <c r="B6" s="79"/>
      <c r="C6" s="2" t="s">
        <v>5</v>
      </c>
      <c r="D6" s="2" t="s">
        <v>6</v>
      </c>
      <c r="E6" s="2" t="s">
        <v>7</v>
      </c>
    </row>
    <row r="7" spans="1:5" ht="24.75" customHeight="1">
      <c r="A7" s="3" t="s">
        <v>8</v>
      </c>
      <c r="B7" s="3" t="s">
        <v>9</v>
      </c>
      <c r="C7" s="3" t="s">
        <v>10</v>
      </c>
      <c r="D7" s="3" t="s">
        <v>11</v>
      </c>
      <c r="E7" s="4" t="s">
        <v>12</v>
      </c>
    </row>
    <row r="8" spans="1:5" ht="29.25" customHeight="1">
      <c r="A8" s="5" t="s">
        <v>13</v>
      </c>
      <c r="B8" s="5" t="s">
        <v>14</v>
      </c>
      <c r="C8" s="6">
        <f>SUM(C9:C14)</f>
        <v>142323221</v>
      </c>
      <c r="D8" s="6">
        <f>SUM(D9:D14)</f>
        <v>150509932</v>
      </c>
      <c r="E8" s="7">
        <f>SUM(E9:E14)</f>
        <v>150509932</v>
      </c>
    </row>
    <row r="9" spans="1:5" ht="27" customHeight="1">
      <c r="A9" s="8" t="s">
        <v>15</v>
      </c>
      <c r="B9" s="9" t="s">
        <v>16</v>
      </c>
      <c r="C9" s="10">
        <v>23241049</v>
      </c>
      <c r="D9" s="10">
        <v>24241049</v>
      </c>
      <c r="E9" s="11">
        <v>24241049</v>
      </c>
    </row>
    <row r="10" spans="1:5" ht="24.75" customHeight="1">
      <c r="A10" s="12" t="s">
        <v>17</v>
      </c>
      <c r="B10" s="13" t="s">
        <v>18</v>
      </c>
      <c r="C10" s="14">
        <v>38128210</v>
      </c>
      <c r="D10" s="14">
        <v>40249360</v>
      </c>
      <c r="E10" s="15">
        <v>40249360</v>
      </c>
    </row>
    <row r="11" spans="1:5" ht="24.75" customHeight="1">
      <c r="A11" s="12" t="s">
        <v>19</v>
      </c>
      <c r="B11" s="13" t="s">
        <v>20</v>
      </c>
      <c r="C11" s="14">
        <v>58835578</v>
      </c>
      <c r="D11" s="14">
        <v>59357368</v>
      </c>
      <c r="E11" s="15">
        <v>59357368</v>
      </c>
    </row>
    <row r="12" spans="1:5" ht="25.5" customHeight="1">
      <c r="A12" s="12" t="s">
        <v>21</v>
      </c>
      <c r="B12" s="13" t="s">
        <v>22</v>
      </c>
      <c r="C12" s="14">
        <v>2162580</v>
      </c>
      <c r="D12" s="14">
        <v>2162580</v>
      </c>
      <c r="E12" s="15">
        <v>2162580</v>
      </c>
    </row>
    <row r="13" spans="1:5" ht="26.25" customHeight="1">
      <c r="A13" s="12" t="s">
        <v>23</v>
      </c>
      <c r="B13" s="13" t="s">
        <v>24</v>
      </c>
      <c r="C13" s="14"/>
      <c r="D13" s="14"/>
      <c r="E13" s="15"/>
    </row>
    <row r="14" spans="1:5" ht="28.5" customHeight="1">
      <c r="A14" s="16" t="s">
        <v>25</v>
      </c>
      <c r="B14" s="17" t="s">
        <v>26</v>
      </c>
      <c r="C14" s="18">
        <v>19955804</v>
      </c>
      <c r="D14" s="18">
        <v>24499575</v>
      </c>
      <c r="E14" s="19">
        <v>24499575</v>
      </c>
    </row>
    <row r="15" spans="1:5" ht="27" customHeight="1">
      <c r="A15" s="5" t="s">
        <v>27</v>
      </c>
      <c r="B15" s="20" t="s">
        <v>28</v>
      </c>
      <c r="C15" s="6">
        <f>SUM(C16:C20)</f>
        <v>5436000</v>
      </c>
      <c r="D15" s="6">
        <f>SUM(D16:D20)</f>
        <v>74179645</v>
      </c>
      <c r="E15" s="7">
        <f>SUM(E16:E20)</f>
        <v>74179645</v>
      </c>
    </row>
    <row r="16" spans="1:5" ht="27.75" customHeight="1">
      <c r="A16" s="8" t="s">
        <v>29</v>
      </c>
      <c r="B16" s="9" t="s">
        <v>30</v>
      </c>
      <c r="C16" s="10"/>
      <c r="D16" s="10"/>
      <c r="E16" s="11"/>
    </row>
    <row r="17" spans="1:5" ht="26.25" customHeight="1">
      <c r="A17" s="12" t="s">
        <v>31</v>
      </c>
      <c r="B17" s="13" t="s">
        <v>32</v>
      </c>
      <c r="C17" s="14"/>
      <c r="D17" s="14"/>
      <c r="E17" s="15"/>
    </row>
    <row r="18" spans="1:5" ht="27.75" customHeight="1">
      <c r="A18" s="12" t="s">
        <v>33</v>
      </c>
      <c r="B18" s="13" t="s">
        <v>34</v>
      </c>
      <c r="C18" s="14"/>
      <c r="D18" s="14"/>
      <c r="E18" s="15"/>
    </row>
    <row r="19" spans="1:5" ht="25.5" customHeight="1">
      <c r="A19" s="12" t="s">
        <v>35</v>
      </c>
      <c r="B19" s="13" t="s">
        <v>36</v>
      </c>
      <c r="C19" s="14"/>
      <c r="D19" s="14"/>
      <c r="E19" s="15"/>
    </row>
    <row r="20" spans="1:5" ht="30" customHeight="1">
      <c r="A20" s="12" t="s">
        <v>37</v>
      </c>
      <c r="B20" s="13" t="s">
        <v>38</v>
      </c>
      <c r="C20" s="14">
        <v>5436000</v>
      </c>
      <c r="D20" s="14">
        <v>74179645</v>
      </c>
      <c r="E20" s="15">
        <v>74179645</v>
      </c>
    </row>
    <row r="21" spans="1:5" ht="26.25" customHeight="1">
      <c r="A21" s="16" t="s">
        <v>39</v>
      </c>
      <c r="B21" s="17" t="s">
        <v>40</v>
      </c>
      <c r="C21" s="18"/>
      <c r="D21" s="18">
        <v>933297</v>
      </c>
      <c r="E21" s="19">
        <v>933297</v>
      </c>
    </row>
    <row r="22" spans="1:5" ht="27.75" customHeight="1">
      <c r="A22" s="5" t="s">
        <v>41</v>
      </c>
      <c r="B22" s="5" t="s">
        <v>42</v>
      </c>
      <c r="C22" s="6">
        <f>SUM(C23:C27)</f>
        <v>0</v>
      </c>
      <c r="D22" s="6">
        <f>SUM(D23:D27)</f>
        <v>56726571</v>
      </c>
      <c r="E22" s="7">
        <f>SUM(E23:E27)</f>
        <v>56726571</v>
      </c>
    </row>
    <row r="23" spans="1:5" ht="27.75" customHeight="1">
      <c r="A23" s="8" t="s">
        <v>43</v>
      </c>
      <c r="B23" s="9" t="s">
        <v>44</v>
      </c>
      <c r="C23" s="10"/>
      <c r="D23" s="10">
        <v>1599571</v>
      </c>
      <c r="E23" s="11">
        <v>1599571</v>
      </c>
    </row>
    <row r="24" spans="1:5" ht="28.5" customHeight="1">
      <c r="A24" s="12" t="s">
        <v>45</v>
      </c>
      <c r="B24" s="13" t="s">
        <v>46</v>
      </c>
      <c r="C24" s="14"/>
      <c r="D24" s="14"/>
      <c r="E24" s="15"/>
    </row>
    <row r="25" spans="1:5" ht="24.75" customHeight="1">
      <c r="A25" s="12" t="s">
        <v>47</v>
      </c>
      <c r="B25" s="13" t="s">
        <v>48</v>
      </c>
      <c r="C25" s="14"/>
      <c r="D25" s="14"/>
      <c r="E25" s="15"/>
    </row>
    <row r="26" spans="1:5" ht="30" customHeight="1">
      <c r="A26" s="12" t="s">
        <v>49</v>
      </c>
      <c r="B26" s="13" t="s">
        <v>50</v>
      </c>
      <c r="C26" s="14"/>
      <c r="D26" s="14"/>
      <c r="E26" s="15"/>
    </row>
    <row r="27" spans="1:5">
      <c r="A27" s="12" t="s">
        <v>51</v>
      </c>
      <c r="B27" s="13" t="s">
        <v>52</v>
      </c>
      <c r="C27" s="14"/>
      <c r="D27" s="14">
        <v>55127000</v>
      </c>
      <c r="E27" s="15">
        <v>55127000</v>
      </c>
    </row>
    <row r="28" spans="1:5">
      <c r="A28" s="16" t="s">
        <v>53</v>
      </c>
      <c r="B28" s="17" t="s">
        <v>54</v>
      </c>
      <c r="C28" s="18"/>
      <c r="D28" s="18">
        <v>53000000</v>
      </c>
      <c r="E28" s="19">
        <v>53000000</v>
      </c>
    </row>
    <row r="29" spans="1:5">
      <c r="A29" s="5" t="s">
        <v>55</v>
      </c>
      <c r="B29" s="5" t="s">
        <v>56</v>
      </c>
      <c r="C29" s="22">
        <f>SUM(C30:C35)</f>
        <v>11097000</v>
      </c>
      <c r="D29" s="22">
        <f>SUM(D30:D35)</f>
        <v>8416623</v>
      </c>
      <c r="E29" s="23">
        <f>SUM(E30:E35)</f>
        <v>8416623</v>
      </c>
    </row>
    <row r="30" spans="1:5">
      <c r="A30" s="8" t="s">
        <v>57</v>
      </c>
      <c r="B30" s="9" t="s">
        <v>58</v>
      </c>
      <c r="C30" s="10"/>
      <c r="D30" s="10"/>
      <c r="E30" s="11"/>
    </row>
    <row r="31" spans="1:5">
      <c r="A31" s="12" t="s">
        <v>59</v>
      </c>
      <c r="B31" s="13" t="s">
        <v>60</v>
      </c>
      <c r="C31" s="14">
        <v>1200000</v>
      </c>
      <c r="D31" s="14">
        <v>1172548</v>
      </c>
      <c r="E31" s="15">
        <v>1172548</v>
      </c>
    </row>
    <row r="32" spans="1:5">
      <c r="A32" s="12" t="s">
        <v>61</v>
      </c>
      <c r="B32" s="13" t="s">
        <v>62</v>
      </c>
      <c r="C32" s="14">
        <v>6447000</v>
      </c>
      <c r="D32" s="14">
        <v>3432696</v>
      </c>
      <c r="E32" s="15">
        <v>3432696</v>
      </c>
    </row>
    <row r="33" spans="1:5" ht="28.5" customHeight="1">
      <c r="A33" s="12" t="s">
        <v>63</v>
      </c>
      <c r="B33" s="13" t="s">
        <v>64</v>
      </c>
      <c r="C33" s="14"/>
      <c r="D33" s="14">
        <v>442586</v>
      </c>
      <c r="E33" s="15">
        <v>442586</v>
      </c>
    </row>
    <row r="34" spans="1:5" ht="32.25" customHeight="1">
      <c r="A34" s="12" t="s">
        <v>65</v>
      </c>
      <c r="B34" s="13" t="s">
        <v>66</v>
      </c>
      <c r="C34" s="14">
        <v>3000000</v>
      </c>
      <c r="D34" s="14">
        <v>3031326</v>
      </c>
      <c r="E34" s="15">
        <v>3031326</v>
      </c>
    </row>
    <row r="35" spans="1:5" ht="31.5" customHeight="1">
      <c r="A35" s="16" t="s">
        <v>67</v>
      </c>
      <c r="B35" s="21" t="s">
        <v>68</v>
      </c>
      <c r="C35" s="18">
        <v>450000</v>
      </c>
      <c r="D35" s="18">
        <v>337467</v>
      </c>
      <c r="E35" s="19">
        <v>337467</v>
      </c>
    </row>
    <row r="36" spans="1:5" ht="28.5" customHeight="1">
      <c r="A36" s="5" t="s">
        <v>69</v>
      </c>
      <c r="B36" s="5" t="s">
        <v>70</v>
      </c>
      <c r="C36" s="6">
        <f>SUM(C37:C46)</f>
        <v>7703000</v>
      </c>
      <c r="D36" s="6">
        <f>SUM(D37:D46)</f>
        <v>14423124</v>
      </c>
      <c r="E36" s="7">
        <f>SUM(E37:E46)</f>
        <v>14423124</v>
      </c>
    </row>
    <row r="37" spans="1:5" ht="25.5" customHeight="1">
      <c r="A37" s="8" t="s">
        <v>71</v>
      </c>
      <c r="B37" s="9" t="s">
        <v>72</v>
      </c>
      <c r="C37" s="10"/>
      <c r="D37" s="10"/>
      <c r="E37" s="11"/>
    </row>
    <row r="38" spans="1:5" ht="22.5" customHeight="1">
      <c r="A38" s="12" t="s">
        <v>73</v>
      </c>
      <c r="B38" s="13" t="s">
        <v>74</v>
      </c>
      <c r="C38" s="14">
        <v>1200000</v>
      </c>
      <c r="D38" s="14">
        <v>7829249</v>
      </c>
      <c r="E38" s="15">
        <v>7829249</v>
      </c>
    </row>
    <row r="39" spans="1:5">
      <c r="A39" s="12" t="s">
        <v>75</v>
      </c>
      <c r="B39" s="13" t="s">
        <v>76</v>
      </c>
      <c r="C39" s="14"/>
      <c r="D39" s="14"/>
      <c r="E39" s="15"/>
    </row>
    <row r="40" spans="1:5" ht="24.75" customHeight="1">
      <c r="A40" s="12" t="s">
        <v>77</v>
      </c>
      <c r="B40" s="13" t="s">
        <v>78</v>
      </c>
      <c r="C40" s="14"/>
      <c r="D40" s="14"/>
      <c r="E40" s="15"/>
    </row>
    <row r="41" spans="1:5" ht="25.5" customHeight="1">
      <c r="A41" s="12" t="s">
        <v>79</v>
      </c>
      <c r="B41" s="13" t="s">
        <v>80</v>
      </c>
      <c r="C41" s="14">
        <v>6503000</v>
      </c>
      <c r="D41" s="14">
        <v>6408495</v>
      </c>
      <c r="E41" s="15">
        <v>6408495</v>
      </c>
    </row>
    <row r="42" spans="1:5">
      <c r="A42" s="12" t="s">
        <v>81</v>
      </c>
      <c r="B42" s="13" t="s">
        <v>82</v>
      </c>
      <c r="C42" s="14"/>
      <c r="D42" s="14"/>
      <c r="E42" s="15"/>
    </row>
    <row r="43" spans="1:5" ht="25.5" customHeight="1">
      <c r="A43" s="12" t="s">
        <v>83</v>
      </c>
      <c r="B43" s="13" t="s">
        <v>84</v>
      </c>
      <c r="C43" s="14"/>
      <c r="D43" s="14"/>
      <c r="E43" s="15"/>
    </row>
    <row r="44" spans="1:5" ht="23.25" customHeight="1">
      <c r="A44" s="12" t="s">
        <v>85</v>
      </c>
      <c r="B44" s="13" t="s">
        <v>86</v>
      </c>
      <c r="C44" s="14"/>
      <c r="D44" s="14">
        <v>364</v>
      </c>
      <c r="E44" s="15">
        <v>364</v>
      </c>
    </row>
    <row r="45" spans="1:5" ht="25.5" customHeight="1">
      <c r="A45" s="12" t="s">
        <v>87</v>
      </c>
      <c r="B45" s="13" t="s">
        <v>88</v>
      </c>
      <c r="C45" s="24"/>
      <c r="D45" s="24"/>
      <c r="E45" s="25"/>
    </row>
    <row r="46" spans="1:5" ht="20.25" customHeight="1">
      <c r="A46" s="16" t="s">
        <v>89</v>
      </c>
      <c r="B46" s="17" t="s">
        <v>90</v>
      </c>
      <c r="C46" s="26"/>
      <c r="D46" s="26">
        <v>185016</v>
      </c>
      <c r="E46" s="27">
        <v>185016</v>
      </c>
    </row>
    <row r="47" spans="1:5" ht="24" customHeight="1">
      <c r="A47" s="5" t="s">
        <v>91</v>
      </c>
      <c r="B47" s="5" t="s">
        <v>92</v>
      </c>
      <c r="C47" s="6">
        <f>SUM(C48:C52)</f>
        <v>0</v>
      </c>
      <c r="D47" s="6">
        <f>SUM(D48:D52)</f>
        <v>0</v>
      </c>
      <c r="E47" s="7">
        <f>SUM(E48:E52)</f>
        <v>0</v>
      </c>
    </row>
    <row r="48" spans="1:5" ht="22.5" customHeight="1">
      <c r="A48" s="8" t="s">
        <v>93</v>
      </c>
      <c r="B48" s="9" t="s">
        <v>94</v>
      </c>
      <c r="C48" s="28"/>
      <c r="D48" s="28"/>
      <c r="E48" s="29"/>
    </row>
    <row r="49" spans="1:5" ht="20.25" customHeight="1">
      <c r="A49" s="12" t="s">
        <v>95</v>
      </c>
      <c r="B49" s="13" t="s">
        <v>96</v>
      </c>
      <c r="C49" s="24"/>
      <c r="D49" s="24"/>
      <c r="E49" s="25"/>
    </row>
    <row r="50" spans="1:5" ht="31.5" customHeight="1">
      <c r="A50" s="12" t="s">
        <v>97</v>
      </c>
      <c r="B50" s="13" t="s">
        <v>98</v>
      </c>
      <c r="C50" s="24"/>
      <c r="D50" s="24"/>
      <c r="E50" s="25"/>
    </row>
    <row r="51" spans="1:5" ht="27" customHeight="1">
      <c r="A51" s="12" t="s">
        <v>99</v>
      </c>
      <c r="B51" s="13" t="s">
        <v>100</v>
      </c>
      <c r="C51" s="24"/>
      <c r="D51" s="24"/>
      <c r="E51" s="25"/>
    </row>
    <row r="52" spans="1:5" ht="27.75" customHeight="1">
      <c r="A52" s="16" t="s">
        <v>101</v>
      </c>
      <c r="B52" s="17" t="s">
        <v>102</v>
      </c>
      <c r="C52" s="26"/>
      <c r="D52" s="26"/>
      <c r="E52" s="27"/>
    </row>
    <row r="53" spans="1:5" ht="28.5" customHeight="1">
      <c r="A53" s="5" t="s">
        <v>103</v>
      </c>
      <c r="B53" s="5" t="s">
        <v>104</v>
      </c>
      <c r="C53" s="6">
        <f>SUM(C54:C56)</f>
        <v>0</v>
      </c>
      <c r="D53" s="6">
        <f>SUM(D54:D56)</f>
        <v>0</v>
      </c>
      <c r="E53" s="7">
        <f>SUM(E54:E56)</f>
        <v>0</v>
      </c>
    </row>
    <row r="54" spans="1:5" ht="27.75" customHeight="1">
      <c r="A54" s="8" t="s">
        <v>105</v>
      </c>
      <c r="B54" s="9" t="s">
        <v>106</v>
      </c>
      <c r="C54" s="10"/>
      <c r="D54" s="10"/>
      <c r="E54" s="11"/>
    </row>
    <row r="55" spans="1:5" ht="24" customHeight="1">
      <c r="A55" s="12" t="s">
        <v>107</v>
      </c>
      <c r="B55" s="13" t="s">
        <v>108</v>
      </c>
      <c r="C55" s="14"/>
      <c r="D55" s="14"/>
      <c r="E55" s="15"/>
    </row>
    <row r="56" spans="1:5" ht="27.75" customHeight="1">
      <c r="A56" s="12" t="s">
        <v>109</v>
      </c>
      <c r="B56" s="13" t="s">
        <v>110</v>
      </c>
      <c r="C56" s="14"/>
      <c r="D56" s="14"/>
      <c r="E56" s="15"/>
    </row>
    <row r="57" spans="1:5" ht="26.25" customHeight="1">
      <c r="A57" s="16" t="s">
        <v>111</v>
      </c>
      <c r="B57" s="17" t="s">
        <v>112</v>
      </c>
      <c r="C57" s="18"/>
      <c r="D57" s="18"/>
      <c r="E57" s="19"/>
    </row>
    <row r="58" spans="1:5" ht="29.25" customHeight="1">
      <c r="A58" s="5" t="s">
        <v>113</v>
      </c>
      <c r="B58" s="20" t="s">
        <v>114</v>
      </c>
      <c r="C58" s="6">
        <f>SUM(C59:C61)</f>
        <v>60000</v>
      </c>
      <c r="D58" s="6">
        <f>SUM(D59:D61)</f>
        <v>180000</v>
      </c>
      <c r="E58" s="7">
        <f>SUM(E59:E61)</f>
        <v>180000</v>
      </c>
    </row>
    <row r="59" spans="1:5" ht="26.25" customHeight="1">
      <c r="A59" s="8" t="s">
        <v>115</v>
      </c>
      <c r="B59" s="9" t="s">
        <v>116</v>
      </c>
      <c r="C59" s="24"/>
      <c r="D59" s="24"/>
      <c r="E59" s="25"/>
    </row>
    <row r="60" spans="1:5" ht="21.75" customHeight="1">
      <c r="A60" s="12" t="s">
        <v>117</v>
      </c>
      <c r="B60" s="13" t="s">
        <v>118</v>
      </c>
      <c r="C60" s="24"/>
      <c r="D60" s="24"/>
      <c r="E60" s="25"/>
    </row>
    <row r="61" spans="1:5" ht="26.25" customHeight="1">
      <c r="A61" s="12" t="s">
        <v>119</v>
      </c>
      <c r="B61" s="13" t="s">
        <v>120</v>
      </c>
      <c r="C61" s="24">
        <v>60000</v>
      </c>
      <c r="D61" s="24">
        <v>180000</v>
      </c>
      <c r="E61" s="25">
        <v>180000</v>
      </c>
    </row>
    <row r="62" spans="1:5" ht="24.75" customHeight="1">
      <c r="A62" s="16" t="s">
        <v>121</v>
      </c>
      <c r="B62" s="17" t="s">
        <v>122</v>
      </c>
      <c r="C62" s="24"/>
      <c r="D62" s="24"/>
      <c r="E62" s="25"/>
    </row>
    <row r="63" spans="1:5" ht="22.5" customHeight="1">
      <c r="A63" s="5" t="s">
        <v>123</v>
      </c>
      <c r="B63" s="5" t="s">
        <v>124</v>
      </c>
      <c r="C63" s="22">
        <f>+C8+C15+C22+C29+C36+C47+C53+C58</f>
        <v>166619221</v>
      </c>
      <c r="D63" s="22">
        <f>+D8+D15+D22+D29+D36+D47+D53+D58</f>
        <v>304435895</v>
      </c>
      <c r="E63" s="23">
        <f>+E8+E15+E22+E29+E36+E47+E53+E58</f>
        <v>304435895</v>
      </c>
    </row>
    <row r="64" spans="1:5" ht="24" customHeight="1">
      <c r="A64" s="30" t="s">
        <v>125</v>
      </c>
      <c r="B64" s="20" t="s">
        <v>126</v>
      </c>
      <c r="C64" s="6">
        <f>+C65+C66+C67</f>
        <v>0</v>
      </c>
      <c r="D64" s="6">
        <f>+D65+D66+D67</f>
        <v>0</v>
      </c>
      <c r="E64" s="7">
        <f>+E65+E66+E67</f>
        <v>0</v>
      </c>
    </row>
    <row r="65" spans="1:5" ht="21" customHeight="1">
      <c r="A65" s="8" t="s">
        <v>127</v>
      </c>
      <c r="B65" s="9" t="s">
        <v>128</v>
      </c>
      <c r="C65" s="24"/>
      <c r="D65" s="24"/>
      <c r="E65" s="25"/>
    </row>
    <row r="66" spans="1:5" ht="19.5" customHeight="1">
      <c r="A66" s="12" t="s">
        <v>129</v>
      </c>
      <c r="B66" s="13" t="s">
        <v>130</v>
      </c>
      <c r="C66" s="24"/>
      <c r="D66" s="24"/>
      <c r="E66" s="25"/>
    </row>
    <row r="67" spans="1:5" ht="21" customHeight="1">
      <c r="A67" s="16" t="s">
        <v>131</v>
      </c>
      <c r="B67" s="31" t="s">
        <v>132</v>
      </c>
      <c r="C67" s="24"/>
      <c r="D67" s="24"/>
      <c r="E67" s="25"/>
    </row>
    <row r="68" spans="1:5" ht="22.5" customHeight="1">
      <c r="A68" s="30" t="s">
        <v>133</v>
      </c>
      <c r="B68" s="20" t="s">
        <v>134</v>
      </c>
      <c r="C68" s="6">
        <f>+C69+C70+C71+C72</f>
        <v>30786974</v>
      </c>
      <c r="D68" s="6">
        <f>+D69+D70+D71+D72</f>
        <v>30786974</v>
      </c>
      <c r="E68" s="7">
        <f>+E69+E70+E71+E72</f>
        <v>15118136</v>
      </c>
    </row>
    <row r="69" spans="1:5" ht="22.5" customHeight="1">
      <c r="A69" s="8" t="s">
        <v>135</v>
      </c>
      <c r="B69" s="32" t="s">
        <v>136</v>
      </c>
      <c r="C69" s="24"/>
      <c r="D69" s="24"/>
      <c r="E69" s="25"/>
    </row>
    <row r="70" spans="1:5" ht="21" customHeight="1">
      <c r="A70" s="12" t="s">
        <v>137</v>
      </c>
      <c r="B70" s="32" t="s">
        <v>138</v>
      </c>
      <c r="C70" s="24"/>
      <c r="D70" s="24"/>
      <c r="E70" s="25"/>
    </row>
    <row r="71" spans="1:5" ht="21" customHeight="1">
      <c r="A71" s="12" t="s">
        <v>139</v>
      </c>
      <c r="B71" s="32" t="s">
        <v>140</v>
      </c>
      <c r="C71" s="24">
        <v>30786974</v>
      </c>
      <c r="D71" s="24">
        <v>30786974</v>
      </c>
      <c r="E71" s="25">
        <v>15118136</v>
      </c>
    </row>
    <row r="72" spans="1:5" ht="20.25" customHeight="1">
      <c r="A72" s="16" t="s">
        <v>141</v>
      </c>
      <c r="B72" s="33" t="s">
        <v>142</v>
      </c>
      <c r="C72" s="24"/>
      <c r="D72" s="24"/>
      <c r="E72" s="25"/>
    </row>
    <row r="73" spans="1:5" ht="21" customHeight="1">
      <c r="A73" s="30" t="s">
        <v>143</v>
      </c>
      <c r="B73" s="20" t="s">
        <v>144</v>
      </c>
      <c r="C73" s="6">
        <f>+C74+C75</f>
        <v>0</v>
      </c>
      <c r="D73" s="6">
        <f>+D74+D75</f>
        <v>7844180</v>
      </c>
      <c r="E73" s="7">
        <f>+E74+E75</f>
        <v>7844180</v>
      </c>
    </row>
    <row r="74" spans="1:5" ht="21.75" customHeight="1">
      <c r="A74" s="8" t="s">
        <v>145</v>
      </c>
      <c r="B74" s="9" t="s">
        <v>146</v>
      </c>
      <c r="C74" s="24"/>
      <c r="D74" s="24">
        <v>7844180</v>
      </c>
      <c r="E74" s="25">
        <v>7844180</v>
      </c>
    </row>
    <row r="75" spans="1:5" ht="23.25" customHeight="1">
      <c r="A75" s="16" t="s">
        <v>147</v>
      </c>
      <c r="B75" s="17" t="s">
        <v>148</v>
      </c>
      <c r="C75" s="24"/>
      <c r="D75" s="24"/>
      <c r="E75" s="25"/>
    </row>
    <row r="76" spans="1:5" ht="21.75" customHeight="1">
      <c r="A76" s="30" t="s">
        <v>149</v>
      </c>
      <c r="B76" s="20" t="s">
        <v>150</v>
      </c>
      <c r="C76" s="6">
        <f>+C77+C78+C79</f>
        <v>0</v>
      </c>
      <c r="D76" s="6">
        <f>+D77+D78+D79</f>
        <v>0</v>
      </c>
      <c r="E76" s="7">
        <f>+E77+E78+E79</f>
        <v>4827192</v>
      </c>
    </row>
    <row r="77" spans="1:5" ht="17.25" customHeight="1">
      <c r="A77" s="8" t="s">
        <v>151</v>
      </c>
      <c r="B77" s="9" t="s">
        <v>152</v>
      </c>
      <c r="C77" s="24"/>
      <c r="D77" s="24"/>
      <c r="E77" s="25">
        <v>4827192</v>
      </c>
    </row>
    <row r="78" spans="1:5" ht="26.25" customHeight="1">
      <c r="A78" s="12" t="s">
        <v>153</v>
      </c>
      <c r="B78" s="13" t="s">
        <v>154</v>
      </c>
      <c r="C78" s="24"/>
      <c r="D78" s="24"/>
      <c r="E78" s="25"/>
    </row>
    <row r="79" spans="1:5" ht="27.75" customHeight="1">
      <c r="A79" s="16" t="s">
        <v>155</v>
      </c>
      <c r="B79" s="34" t="s">
        <v>156</v>
      </c>
      <c r="C79" s="24"/>
      <c r="D79" s="24"/>
      <c r="E79" s="25"/>
    </row>
    <row r="80" spans="1:5" ht="23.25" customHeight="1">
      <c r="A80" s="30" t="s">
        <v>157</v>
      </c>
      <c r="B80" s="20" t="s">
        <v>158</v>
      </c>
      <c r="C80" s="6">
        <f>+C81+C82+C83+C84</f>
        <v>0</v>
      </c>
      <c r="D80" s="6">
        <f>+D81+D82+D83+D84</f>
        <v>0</v>
      </c>
      <c r="E80" s="7">
        <f>+E81+E82+E83+E84</f>
        <v>0</v>
      </c>
    </row>
    <row r="81" spans="1:5" ht="23.25" customHeight="1">
      <c r="A81" s="35" t="s">
        <v>159</v>
      </c>
      <c r="B81" s="9" t="s">
        <v>160</v>
      </c>
      <c r="C81" s="24"/>
      <c r="D81" s="24"/>
      <c r="E81" s="25"/>
    </row>
    <row r="82" spans="1:5" ht="25.5" customHeight="1">
      <c r="A82" s="36" t="s">
        <v>161</v>
      </c>
      <c r="B82" s="13" t="s">
        <v>162</v>
      </c>
      <c r="C82" s="24"/>
      <c r="D82" s="24"/>
      <c r="E82" s="25"/>
    </row>
    <row r="83" spans="1:5" ht="22.5" customHeight="1">
      <c r="A83" s="36" t="s">
        <v>163</v>
      </c>
      <c r="B83" s="13" t="s">
        <v>164</v>
      </c>
      <c r="C83" s="24"/>
      <c r="D83" s="24"/>
      <c r="E83" s="25"/>
    </row>
    <row r="84" spans="1:5" ht="22.5" customHeight="1">
      <c r="A84" s="31" t="s">
        <v>165</v>
      </c>
      <c r="B84" s="21" t="s">
        <v>166</v>
      </c>
      <c r="C84" s="24"/>
      <c r="D84" s="24"/>
      <c r="E84" s="25"/>
    </row>
    <row r="85" spans="1:5" ht="26.25" customHeight="1">
      <c r="A85" s="30" t="s">
        <v>167</v>
      </c>
      <c r="B85" s="20" t="s">
        <v>168</v>
      </c>
      <c r="C85" s="37"/>
      <c r="D85" s="37"/>
      <c r="E85" s="38"/>
    </row>
    <row r="86" spans="1:5">
      <c r="A86" s="30" t="s">
        <v>169</v>
      </c>
      <c r="B86" s="30" t="s">
        <v>170</v>
      </c>
      <c r="C86" s="22">
        <f>+C64+C68+C73+C76+C80+C85</f>
        <v>30786974</v>
      </c>
      <c r="D86" s="22">
        <f>+D64+D68+D73+D76+D80+D85</f>
        <v>38631154</v>
      </c>
      <c r="E86" s="23">
        <f>+E64+E68+E73+E76+E80+E85</f>
        <v>27789508</v>
      </c>
    </row>
    <row r="87" spans="1:5" ht="21">
      <c r="A87" s="39" t="s">
        <v>171</v>
      </c>
      <c r="B87" s="39" t="s">
        <v>172</v>
      </c>
      <c r="C87" s="22">
        <f>+C63+C86</f>
        <v>197406195</v>
      </c>
      <c r="D87" s="22">
        <f>+D63+D86</f>
        <v>343067049</v>
      </c>
      <c r="E87" s="23">
        <f>+E63+E86</f>
        <v>332225403</v>
      </c>
    </row>
    <row r="88" spans="1:5">
      <c r="A88" s="40"/>
      <c r="B88" s="40"/>
      <c r="C88" s="41"/>
      <c r="D88" s="41"/>
      <c r="E88" s="41"/>
    </row>
    <row r="89" spans="1:5" ht="15.75">
      <c r="A89" s="81" t="s">
        <v>173</v>
      </c>
      <c r="B89" s="81"/>
      <c r="C89" s="81"/>
      <c r="D89" s="81"/>
      <c r="E89" s="81"/>
    </row>
    <row r="90" spans="1:5">
      <c r="A90" s="42" t="s">
        <v>174</v>
      </c>
      <c r="B90" s="42"/>
      <c r="C90" s="43"/>
      <c r="D90" s="43"/>
      <c r="E90" s="43" t="str">
        <f>E4</f>
        <v>Forintban!</v>
      </c>
    </row>
    <row r="91" spans="1:5">
      <c r="A91" s="79" t="s">
        <v>3</v>
      </c>
      <c r="B91" s="79" t="s">
        <v>175</v>
      </c>
      <c r="C91" s="80" t="str">
        <f>+C5</f>
        <v>2017. évi</v>
      </c>
      <c r="D91" s="80"/>
      <c r="E91" s="80"/>
    </row>
    <row r="92" spans="1:5" ht="24" customHeight="1">
      <c r="A92" s="79"/>
      <c r="B92" s="79"/>
      <c r="C92" s="2" t="s">
        <v>5</v>
      </c>
      <c r="D92" s="2" t="s">
        <v>6</v>
      </c>
      <c r="E92" s="2" t="s">
        <v>7</v>
      </c>
    </row>
    <row r="93" spans="1:5" ht="21" customHeight="1">
      <c r="A93" s="3" t="s">
        <v>8</v>
      </c>
      <c r="B93" s="3" t="s">
        <v>9</v>
      </c>
      <c r="C93" s="3" t="s">
        <v>10</v>
      </c>
      <c r="D93" s="3" t="s">
        <v>11</v>
      </c>
      <c r="E93" s="3" t="s">
        <v>12</v>
      </c>
    </row>
    <row r="94" spans="1:5" ht="24.75" customHeight="1">
      <c r="A94" s="44" t="s">
        <v>13</v>
      </c>
      <c r="B94" s="45" t="s">
        <v>176</v>
      </c>
      <c r="C94" s="46">
        <f>SUM(C95:C99)</f>
        <v>166559221</v>
      </c>
      <c r="D94" s="46">
        <f>SUM(D95:D99)</f>
        <v>246036981</v>
      </c>
      <c r="E94" s="47">
        <f>SUM(E95:E99)</f>
        <v>244308897</v>
      </c>
    </row>
    <row r="95" spans="1:5">
      <c r="A95" s="12" t="s">
        <v>15</v>
      </c>
      <c r="B95" s="48" t="s">
        <v>177</v>
      </c>
      <c r="C95" s="14">
        <v>62179000</v>
      </c>
      <c r="D95" s="14">
        <v>122208824</v>
      </c>
      <c r="E95" s="15">
        <v>122208824</v>
      </c>
    </row>
    <row r="96" spans="1:5" ht="26.25" customHeight="1">
      <c r="A96" s="12" t="s">
        <v>17</v>
      </c>
      <c r="B96" s="48" t="s">
        <v>178</v>
      </c>
      <c r="C96" s="14">
        <v>14222000</v>
      </c>
      <c r="D96" s="14">
        <v>21520734</v>
      </c>
      <c r="E96" s="15">
        <v>21520734</v>
      </c>
    </row>
    <row r="97" spans="1:5" ht="24.75" customHeight="1">
      <c r="A97" s="12" t="s">
        <v>19</v>
      </c>
      <c r="B97" s="48" t="s">
        <v>179</v>
      </c>
      <c r="C97" s="18">
        <v>73519221</v>
      </c>
      <c r="D97" s="18">
        <v>65956407</v>
      </c>
      <c r="E97" s="19">
        <v>64228323</v>
      </c>
    </row>
    <row r="98" spans="1:5" ht="27.75" customHeight="1">
      <c r="A98" s="12" t="s">
        <v>21</v>
      </c>
      <c r="B98" s="49" t="s">
        <v>180</v>
      </c>
      <c r="C98" s="18">
        <v>10639000</v>
      </c>
      <c r="D98" s="18">
        <v>16986657</v>
      </c>
      <c r="E98" s="19">
        <v>16986657</v>
      </c>
    </row>
    <row r="99" spans="1:5" ht="20.25" customHeight="1">
      <c r="A99" s="12" t="s">
        <v>181</v>
      </c>
      <c r="B99" s="50" t="s">
        <v>182</v>
      </c>
      <c r="C99" s="18">
        <v>6000000</v>
      </c>
      <c r="D99" s="18">
        <v>19364359</v>
      </c>
      <c r="E99" s="19">
        <v>19364359</v>
      </c>
    </row>
    <row r="100" spans="1:5" ht="22.5" customHeight="1">
      <c r="A100" s="12" t="s">
        <v>25</v>
      </c>
      <c r="B100" s="48" t="s">
        <v>183</v>
      </c>
      <c r="C100" s="18"/>
      <c r="D100" s="18">
        <v>5369057</v>
      </c>
      <c r="E100" s="19">
        <v>5369057</v>
      </c>
    </row>
    <row r="101" spans="1:5" ht="29.25" customHeight="1">
      <c r="A101" s="12" t="s">
        <v>184</v>
      </c>
      <c r="B101" s="51" t="s">
        <v>185</v>
      </c>
      <c r="C101" s="18"/>
      <c r="D101" s="18"/>
      <c r="E101" s="19"/>
    </row>
    <row r="102" spans="1:5" ht="22.5">
      <c r="A102" s="12" t="s">
        <v>186</v>
      </c>
      <c r="B102" s="52" t="s">
        <v>187</v>
      </c>
      <c r="C102" s="18"/>
      <c r="D102" s="18"/>
      <c r="E102" s="19"/>
    </row>
    <row r="103" spans="1:5" ht="22.5">
      <c r="A103" s="12" t="s">
        <v>188</v>
      </c>
      <c r="B103" s="52" t="s">
        <v>189</v>
      </c>
      <c r="C103" s="18"/>
      <c r="D103" s="18"/>
      <c r="E103" s="19"/>
    </row>
    <row r="104" spans="1:5" ht="27" customHeight="1">
      <c r="A104" s="12" t="s">
        <v>190</v>
      </c>
      <c r="B104" s="51" t="s">
        <v>191</v>
      </c>
      <c r="C104" s="18"/>
      <c r="D104" s="18">
        <v>3559902</v>
      </c>
      <c r="E104" s="19">
        <v>3559902</v>
      </c>
    </row>
    <row r="105" spans="1:5" ht="28.5" customHeight="1">
      <c r="A105" s="12" t="s">
        <v>192</v>
      </c>
      <c r="B105" s="51" t="s">
        <v>193</v>
      </c>
      <c r="C105" s="18"/>
      <c r="D105" s="18"/>
      <c r="E105" s="19"/>
    </row>
    <row r="106" spans="1:5" ht="26.25" customHeight="1">
      <c r="A106" s="12" t="s">
        <v>194</v>
      </c>
      <c r="B106" s="52" t="s">
        <v>195</v>
      </c>
      <c r="C106" s="18"/>
      <c r="D106" s="18"/>
      <c r="E106" s="19"/>
    </row>
    <row r="107" spans="1:5" ht="28.5" customHeight="1">
      <c r="A107" s="53" t="s">
        <v>196</v>
      </c>
      <c r="B107" s="54" t="s">
        <v>197</v>
      </c>
      <c r="C107" s="18"/>
      <c r="D107" s="18"/>
      <c r="E107" s="19"/>
    </row>
    <row r="108" spans="1:5" ht="30.75" customHeight="1">
      <c r="A108" s="12" t="s">
        <v>198</v>
      </c>
      <c r="B108" s="54" t="s">
        <v>199</v>
      </c>
      <c r="C108" s="18"/>
      <c r="D108" s="18"/>
      <c r="E108" s="19"/>
    </row>
    <row r="109" spans="1:5" ht="22.5">
      <c r="A109" s="12" t="s">
        <v>200</v>
      </c>
      <c r="B109" s="52" t="s">
        <v>201</v>
      </c>
      <c r="C109" s="14"/>
      <c r="D109" s="14">
        <v>10435400</v>
      </c>
      <c r="E109" s="15">
        <v>10435400</v>
      </c>
    </row>
    <row r="110" spans="1:5" ht="24.75" customHeight="1">
      <c r="A110" s="5" t="s">
        <v>27</v>
      </c>
      <c r="B110" s="55" t="s">
        <v>202</v>
      </c>
      <c r="C110" s="6">
        <f>+C111+C113+C115</f>
        <v>30846974</v>
      </c>
      <c r="D110" s="6">
        <f>+D111+D113+D115</f>
        <v>92651729</v>
      </c>
      <c r="E110" s="7">
        <f>+E111+E113+E115</f>
        <v>26413040</v>
      </c>
    </row>
    <row r="111" spans="1:5">
      <c r="A111" s="8" t="s">
        <v>29</v>
      </c>
      <c r="B111" s="48" t="s">
        <v>203</v>
      </c>
      <c r="C111" s="10"/>
      <c r="D111" s="10">
        <v>53269426</v>
      </c>
      <c r="E111" s="11">
        <v>1279597</v>
      </c>
    </row>
    <row r="112" spans="1:5" ht="21.75" customHeight="1">
      <c r="A112" s="8" t="s">
        <v>31</v>
      </c>
      <c r="B112" s="56" t="s">
        <v>204</v>
      </c>
      <c r="C112" s="10"/>
      <c r="D112" s="10">
        <v>53000000</v>
      </c>
      <c r="E112" s="11">
        <v>53000000</v>
      </c>
    </row>
    <row r="113" spans="1:5" ht="21.75" customHeight="1">
      <c r="A113" s="8" t="s">
        <v>33</v>
      </c>
      <c r="B113" s="56" t="s">
        <v>205</v>
      </c>
      <c r="C113" s="14">
        <v>30846974</v>
      </c>
      <c r="D113" s="14">
        <v>39382303</v>
      </c>
      <c r="E113" s="15">
        <v>25133443</v>
      </c>
    </row>
    <row r="114" spans="1:5" ht="24" customHeight="1">
      <c r="A114" s="8" t="s">
        <v>35</v>
      </c>
      <c r="B114" s="56" t="s">
        <v>206</v>
      </c>
      <c r="C114" s="14"/>
      <c r="D114" s="14"/>
      <c r="E114" s="15"/>
    </row>
    <row r="115" spans="1:5" ht="26.25" customHeight="1">
      <c r="A115" s="8" t="s">
        <v>37</v>
      </c>
      <c r="B115" s="21" t="s">
        <v>207</v>
      </c>
      <c r="C115" s="14"/>
      <c r="D115" s="14"/>
      <c r="E115" s="15"/>
    </row>
    <row r="116" spans="1:5" ht="23.25" customHeight="1">
      <c r="A116" s="8" t="s">
        <v>39</v>
      </c>
      <c r="B116" s="57" t="s">
        <v>208</v>
      </c>
      <c r="C116" s="14"/>
      <c r="D116" s="14"/>
      <c r="E116" s="15"/>
    </row>
    <row r="117" spans="1:5" ht="25.5" customHeight="1">
      <c r="A117" s="8" t="s">
        <v>209</v>
      </c>
      <c r="B117" s="58" t="s">
        <v>210</v>
      </c>
      <c r="C117" s="14"/>
      <c r="D117" s="14"/>
      <c r="E117" s="15"/>
    </row>
    <row r="118" spans="1:5" ht="24.75" customHeight="1">
      <c r="A118" s="8" t="s">
        <v>211</v>
      </c>
      <c r="B118" s="52" t="s">
        <v>189</v>
      </c>
      <c r="C118" s="14"/>
      <c r="D118" s="14"/>
      <c r="E118" s="15"/>
    </row>
    <row r="119" spans="1:5" ht="27.75" customHeight="1">
      <c r="A119" s="8" t="s">
        <v>212</v>
      </c>
      <c r="B119" s="52" t="s">
        <v>213</v>
      </c>
      <c r="C119" s="14"/>
      <c r="D119" s="14"/>
      <c r="E119" s="15"/>
    </row>
    <row r="120" spans="1:5" ht="24" customHeight="1">
      <c r="A120" s="8" t="s">
        <v>214</v>
      </c>
      <c r="B120" s="52" t="s">
        <v>215</v>
      </c>
      <c r="C120" s="14"/>
      <c r="D120" s="14"/>
      <c r="E120" s="15"/>
    </row>
    <row r="121" spans="1:5" ht="24.75" customHeight="1">
      <c r="A121" s="8" t="s">
        <v>216</v>
      </c>
      <c r="B121" s="52" t="s">
        <v>195</v>
      </c>
      <c r="C121" s="14"/>
      <c r="D121" s="14"/>
      <c r="E121" s="15"/>
    </row>
    <row r="122" spans="1:5" ht="26.25" customHeight="1">
      <c r="A122" s="8" t="s">
        <v>217</v>
      </c>
      <c r="B122" s="52" t="s">
        <v>218</v>
      </c>
      <c r="C122" s="14"/>
      <c r="D122" s="14"/>
      <c r="E122" s="15"/>
    </row>
    <row r="123" spans="1:5" ht="22.5">
      <c r="A123" s="53" t="s">
        <v>219</v>
      </c>
      <c r="B123" s="52" t="s">
        <v>220</v>
      </c>
      <c r="C123" s="18"/>
      <c r="D123" s="18"/>
      <c r="E123" s="19"/>
    </row>
    <row r="124" spans="1:5">
      <c r="A124" s="5" t="s">
        <v>41</v>
      </c>
      <c r="B124" s="59" t="s">
        <v>221</v>
      </c>
      <c r="C124" s="6">
        <f>+C125+C126</f>
        <v>0</v>
      </c>
      <c r="D124" s="6">
        <f>+D125+D126</f>
        <v>0</v>
      </c>
      <c r="E124" s="7">
        <f>+E125+E126</f>
        <v>0</v>
      </c>
    </row>
    <row r="125" spans="1:5" ht="25.5" customHeight="1">
      <c r="A125" s="8" t="s">
        <v>43</v>
      </c>
      <c r="B125" s="60" t="s">
        <v>222</v>
      </c>
      <c r="C125" s="10"/>
      <c r="D125" s="10"/>
      <c r="E125" s="11"/>
    </row>
    <row r="126" spans="1:5" ht="24.75" customHeight="1">
      <c r="A126" s="16" t="s">
        <v>45</v>
      </c>
      <c r="B126" s="56" t="s">
        <v>223</v>
      </c>
      <c r="C126" s="18"/>
      <c r="D126" s="18"/>
      <c r="E126" s="19"/>
    </row>
    <row r="127" spans="1:5" ht="30" customHeight="1">
      <c r="A127" s="5" t="s">
        <v>55</v>
      </c>
      <c r="B127" s="59" t="s">
        <v>224</v>
      </c>
      <c r="C127" s="6">
        <f>+C94+C110+C124</f>
        <v>197406195</v>
      </c>
      <c r="D127" s="6">
        <f>+D94+D110+D124</f>
        <v>338688710</v>
      </c>
      <c r="E127" s="7">
        <f>+E94+E110+E124</f>
        <v>270721937</v>
      </c>
    </row>
    <row r="128" spans="1:5" ht="29.25" customHeight="1">
      <c r="A128" s="5" t="s">
        <v>69</v>
      </c>
      <c r="B128" s="59" t="s">
        <v>225</v>
      </c>
      <c r="C128" s="6">
        <f>+C129+C130+C131</f>
        <v>0</v>
      </c>
      <c r="D128" s="6">
        <f>+D129+D130+D131</f>
        <v>0</v>
      </c>
      <c r="E128" s="7">
        <f>+E129+E130+E131</f>
        <v>0</v>
      </c>
    </row>
    <row r="129" spans="1:5" ht="25.5" customHeight="1">
      <c r="A129" s="8" t="s">
        <v>71</v>
      </c>
      <c r="B129" s="60" t="s">
        <v>226</v>
      </c>
      <c r="C129" s="14"/>
      <c r="D129" s="14"/>
      <c r="E129" s="15"/>
    </row>
    <row r="130" spans="1:5" ht="21.75" customHeight="1">
      <c r="A130" s="8" t="s">
        <v>73</v>
      </c>
      <c r="B130" s="60" t="s">
        <v>227</v>
      </c>
      <c r="C130" s="14"/>
      <c r="D130" s="14"/>
      <c r="E130" s="15"/>
    </row>
    <row r="131" spans="1:5" ht="27.75" customHeight="1">
      <c r="A131" s="53" t="s">
        <v>75</v>
      </c>
      <c r="B131" s="61" t="s">
        <v>228</v>
      </c>
      <c r="C131" s="14"/>
      <c r="D131" s="14"/>
      <c r="E131" s="15"/>
    </row>
    <row r="132" spans="1:5" ht="24.75" customHeight="1">
      <c r="A132" s="5" t="s">
        <v>91</v>
      </c>
      <c r="B132" s="59" t="s">
        <v>229</v>
      </c>
      <c r="C132" s="6">
        <f>+C133+C134+C136+C135</f>
        <v>0</v>
      </c>
      <c r="D132" s="6">
        <f>+D133+D134+D136+D135</f>
        <v>0</v>
      </c>
      <c r="E132" s="7">
        <f>+E133+E134+E136+E135</f>
        <v>0</v>
      </c>
    </row>
    <row r="133" spans="1:5" ht="28.5" customHeight="1">
      <c r="A133" s="8" t="s">
        <v>93</v>
      </c>
      <c r="B133" s="60" t="s">
        <v>230</v>
      </c>
      <c r="C133" s="14"/>
      <c r="D133" s="14"/>
      <c r="E133" s="15"/>
    </row>
    <row r="134" spans="1:5" ht="27.75" customHeight="1">
      <c r="A134" s="8" t="s">
        <v>95</v>
      </c>
      <c r="B134" s="60" t="s">
        <v>231</v>
      </c>
      <c r="C134" s="14"/>
      <c r="D134" s="14"/>
      <c r="E134" s="15"/>
    </row>
    <row r="135" spans="1:5" ht="24" customHeight="1">
      <c r="A135" s="8" t="s">
        <v>97</v>
      </c>
      <c r="B135" s="60" t="s">
        <v>232</v>
      </c>
      <c r="C135" s="14"/>
      <c r="D135" s="14"/>
      <c r="E135" s="15"/>
    </row>
    <row r="136" spans="1:5" ht="30.75" customHeight="1">
      <c r="A136" s="53" t="s">
        <v>99</v>
      </c>
      <c r="B136" s="61" t="s">
        <v>233</v>
      </c>
      <c r="C136" s="14"/>
      <c r="D136" s="14"/>
      <c r="E136" s="15"/>
    </row>
    <row r="137" spans="1:5" ht="24.75" customHeight="1">
      <c r="A137" s="5" t="s">
        <v>103</v>
      </c>
      <c r="B137" s="59" t="s">
        <v>234</v>
      </c>
      <c r="C137" s="22">
        <f>+C138+C139+C140+C141</f>
        <v>0</v>
      </c>
      <c r="D137" s="22">
        <f>+D138+D139+D140+D141</f>
        <v>4378339</v>
      </c>
      <c r="E137" s="23">
        <f>+E138+E139+E140+E141</f>
        <v>4378339</v>
      </c>
    </row>
    <row r="138" spans="1:5" ht="19.5" customHeight="1">
      <c r="A138" s="8" t="s">
        <v>105</v>
      </c>
      <c r="B138" s="60" t="s">
        <v>235</v>
      </c>
      <c r="C138" s="14"/>
      <c r="D138" s="14"/>
      <c r="E138" s="15"/>
    </row>
    <row r="139" spans="1:5" ht="20.25" customHeight="1">
      <c r="A139" s="8" t="s">
        <v>107</v>
      </c>
      <c r="B139" s="60" t="s">
        <v>236</v>
      </c>
      <c r="C139" s="14"/>
      <c r="D139" s="14">
        <v>4378339</v>
      </c>
      <c r="E139" s="15">
        <v>4378339</v>
      </c>
    </row>
    <row r="140" spans="1:5" ht="21" customHeight="1">
      <c r="A140" s="8" t="s">
        <v>109</v>
      </c>
      <c r="B140" s="60" t="s">
        <v>237</v>
      </c>
      <c r="C140" s="14"/>
      <c r="D140" s="14"/>
      <c r="E140" s="15"/>
    </row>
    <row r="141" spans="1:5" ht="25.5" customHeight="1">
      <c r="A141" s="53" t="s">
        <v>111</v>
      </c>
      <c r="B141" s="61" t="s">
        <v>238</v>
      </c>
      <c r="C141" s="14"/>
      <c r="D141" s="14"/>
      <c r="E141" s="15"/>
    </row>
    <row r="142" spans="1:5" ht="23.25" customHeight="1">
      <c r="A142" s="5" t="s">
        <v>113</v>
      </c>
      <c r="B142" s="59" t="s">
        <v>239</v>
      </c>
      <c r="C142" s="62">
        <f>+C143+C144+C145+C146</f>
        <v>0</v>
      </c>
      <c r="D142" s="62">
        <f>+D143+D144+D145+D146</f>
        <v>0</v>
      </c>
      <c r="E142" s="63">
        <f>+E143+E144+E145+E146</f>
        <v>0</v>
      </c>
    </row>
    <row r="143" spans="1:5" ht="21.75" customHeight="1">
      <c r="A143" s="8" t="s">
        <v>115</v>
      </c>
      <c r="B143" s="60" t="s">
        <v>240</v>
      </c>
      <c r="C143" s="14"/>
      <c r="D143" s="14"/>
      <c r="E143" s="15"/>
    </row>
    <row r="144" spans="1:5" ht="22.5" customHeight="1">
      <c r="A144" s="8" t="s">
        <v>117</v>
      </c>
      <c r="B144" s="60" t="s">
        <v>241</v>
      </c>
      <c r="C144" s="14"/>
      <c r="D144" s="14"/>
      <c r="E144" s="15"/>
    </row>
    <row r="145" spans="1:5" ht="24" customHeight="1">
      <c r="A145" s="8" t="s">
        <v>119</v>
      </c>
      <c r="B145" s="60" t="s">
        <v>242</v>
      </c>
      <c r="C145" s="14"/>
      <c r="D145" s="14"/>
      <c r="E145" s="15"/>
    </row>
    <row r="146" spans="1:5" ht="21.75" customHeight="1">
      <c r="A146" s="8" t="s">
        <v>121</v>
      </c>
      <c r="B146" s="60" t="s">
        <v>243</v>
      </c>
      <c r="C146" s="14"/>
      <c r="D146" s="14"/>
      <c r="E146" s="15"/>
    </row>
    <row r="147" spans="1:5">
      <c r="A147" s="5" t="s">
        <v>123</v>
      </c>
      <c r="B147" s="59" t="s">
        <v>244</v>
      </c>
      <c r="C147" s="64">
        <f>+C128+C132+C137+C142</f>
        <v>0</v>
      </c>
      <c r="D147" s="64">
        <f>+D128+D132+D137+D142</f>
        <v>4378339</v>
      </c>
      <c r="E147" s="65">
        <f>+E128+E132+E137+E142</f>
        <v>4378339</v>
      </c>
    </row>
    <row r="148" spans="1:5">
      <c r="A148" s="66" t="s">
        <v>245</v>
      </c>
      <c r="B148" s="67" t="s">
        <v>246</v>
      </c>
      <c r="C148" s="64">
        <f>+C127+C147</f>
        <v>197406195</v>
      </c>
      <c r="D148" s="64">
        <f>+D127+D147</f>
        <v>343067049</v>
      </c>
      <c r="E148" s="65">
        <f>+E127+E147</f>
        <v>275100276</v>
      </c>
    </row>
    <row r="149" spans="1:5" ht="15.75">
      <c r="A149" s="68"/>
      <c r="B149" s="68"/>
      <c r="C149" s="69"/>
      <c r="D149" s="69"/>
      <c r="E149" s="69"/>
    </row>
    <row r="150" spans="1:5" ht="33" customHeight="1">
      <c r="A150" s="77" t="s">
        <v>247</v>
      </c>
      <c r="B150" s="77"/>
      <c r="C150" s="77"/>
      <c r="D150" s="77"/>
      <c r="E150" s="77"/>
    </row>
    <row r="151" spans="1:5" ht="31.5" customHeight="1">
      <c r="A151" s="70" t="s">
        <v>248</v>
      </c>
      <c r="B151" s="70"/>
      <c r="C151" s="68"/>
      <c r="D151" s="69"/>
      <c r="E151" s="1" t="str">
        <f>E90</f>
        <v>Forintban!</v>
      </c>
    </row>
    <row r="152" spans="1:5" ht="21">
      <c r="A152" s="5">
        <v>1</v>
      </c>
      <c r="B152" s="55" t="s">
        <v>249</v>
      </c>
      <c r="C152" s="6">
        <f>+C63-C127</f>
        <v>-30786974</v>
      </c>
      <c r="D152" s="6">
        <f>+D63-D127</f>
        <v>-34252815</v>
      </c>
      <c r="E152" s="6">
        <f>+E63-E127</f>
        <v>33713958</v>
      </c>
    </row>
    <row r="153" spans="1:5" ht="31.5">
      <c r="A153" s="5" t="s">
        <v>27</v>
      </c>
      <c r="B153" s="55" t="s">
        <v>250</v>
      </c>
      <c r="C153" s="6">
        <f>+C86-C147</f>
        <v>30786974</v>
      </c>
      <c r="D153" s="6">
        <f>+D86-D147</f>
        <v>34252815</v>
      </c>
      <c r="E153" s="6">
        <f>+E86-E147</f>
        <v>23411169</v>
      </c>
    </row>
  </sheetData>
  <mergeCells count="11">
    <mergeCell ref="A1:E1"/>
    <mergeCell ref="A2:E2"/>
    <mergeCell ref="A150:E150"/>
    <mergeCell ref="A3:E3"/>
    <mergeCell ref="A5:A6"/>
    <mergeCell ref="B5:B6"/>
    <mergeCell ref="C5:E5"/>
    <mergeCell ref="A89:E89"/>
    <mergeCell ref="A91:A92"/>
    <mergeCell ref="B91:B92"/>
    <mergeCell ref="C91:E9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1.1 sz. mell.</vt:lpstr>
      <vt:lpstr>1.2 sz. mell.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2018-05-30T07:18:36Z</dcterms:modified>
</cp:coreProperties>
</file>