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3.melléklet" sheetId="1" r:id="rId1"/>
  </sheets>
  <externalReferences>
    <externalReference r:id="rId2"/>
  </externalReferences>
  <definedNames>
    <definedName name="_xlnm.Print_Area" localSheetId="0">'3.melléklet'!$A$1:$C$164</definedName>
  </definedNames>
  <calcPr calcId="125725"/>
</workbook>
</file>

<file path=xl/calcChain.xml><?xml version="1.0" encoding="utf-8"?>
<calcChain xmlns="http://schemas.openxmlformats.org/spreadsheetml/2006/main">
  <c r="B3" i="1"/>
  <c r="C8"/>
  <c r="C10"/>
  <c r="C17"/>
  <c r="C24"/>
  <c r="C31"/>
  <c r="C39"/>
  <c r="C51"/>
  <c r="C57"/>
  <c r="C62"/>
  <c r="C67"/>
  <c r="C68"/>
  <c r="C72"/>
  <c r="C77"/>
  <c r="C80"/>
  <c r="C84"/>
  <c r="C91"/>
  <c r="C92" s="1"/>
  <c r="C95"/>
  <c r="C96"/>
  <c r="C98"/>
  <c r="C119"/>
  <c r="C133"/>
  <c r="C134"/>
  <c r="C138"/>
  <c r="C145"/>
  <c r="C150"/>
  <c r="C158"/>
  <c r="C159" s="1"/>
  <c r="C162"/>
  <c r="C163"/>
  <c r="C164"/>
  <c r="C160" l="1"/>
</calcChain>
</file>

<file path=xl/sharedStrings.xml><?xml version="1.0" encoding="utf-8"?>
<sst xmlns="http://schemas.openxmlformats.org/spreadsheetml/2006/main" count="311" uniqueCount="271">
  <si>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</si>
  <si>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</si>
  <si>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</si>
  <si>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</si>
  <si>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</si>
  <si>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</si>
  <si>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</si>
  <si>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</si>
  <si>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</si>
  <si>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</si>
  <si>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</si>
  <si>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</si>
  <si>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</si>
  <si>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</si>
  <si>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</si>
  <si>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</si>
  <si>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</si>
  <si>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</si>
  <si>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</si>
  <si>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</si>
  <si>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</si>
  <si>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</si>
  <si>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</si>
  <si>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</si>
  <si>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</si>
  <si>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</si>
  <si>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</si>
  <si>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</si>
  <si>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</si>
  <si>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</si>
  <si>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</si>
  <si>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</si>
  <si>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</si>
  <si>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</si>
  <si>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</si>
  <si>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</si>
  <si>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</si>
  <si>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</si>
  <si>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</si>
  <si>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</si>
  <si>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</si>
  <si>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</si>
  <si>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</si>
  <si>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</si>
  <si>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</si>
  <si>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</si>
  <si>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</si>
  <si>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</si>
  <si>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</si>
  <si>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</si>
  <si>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</si>
  <si>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</si>
  <si>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</si>
  <si>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</si>
  <si>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</si>
  <si>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</si>
  <si>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</si>
  <si>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</si>
  <si>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</si>
  <si>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</si>
  <si>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</si>
  <si>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</si>
  <si>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</si>
  <si>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</si>
  <si>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</si>
  <si>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</si>
  <si>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</si>
  <si>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</si>
  <si>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</si>
  <si>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</si>
  <si>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</si>
  <si>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</si>
  <si>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</si>
  <si>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</si>
  <si>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</si>
  <si>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</si>
  <si>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</si>
  <si>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</si>
  <si>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</si>
  <si>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</si>
  <si>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</si>
  <si>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</si>
  <si>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</si>
  <si>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</si>
  <si>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</si>
  <si>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</si>
  <si>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</si>
  <si>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</si>
  <si>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</si>
  <si>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</si>
  <si>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</si>
  <si>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</si>
  <si>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</si>
  <si>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</si>
  <si>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</si>
  <si>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</si>
  <si>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</si>
  <si>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</si>
  <si>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</si>
  <si>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</si>
  <si>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</si>
  <si>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</si>
  <si>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</si>
  <si>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</si>
  <si>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</si>
  <si>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</si>
  <si>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</si>
  <si>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</si>
  <si>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</si>
  <si>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</si>
  <si>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</si>
  <si>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</si>
  <si>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</si>
  <si>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</si>
  <si>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</si>
  <si>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</si>
  <si>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</si>
  <si>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</si>
  <si>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</si>
  <si>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</si>
  <si>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</si>
  <si>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</si>
  <si>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</si>
  <si>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</si>
  <si>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</si>
  <si>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</si>
  <si>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</si>
  <si>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</si>
  <si>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</si>
  <si>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</si>
  <si>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</si>
  <si>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</si>
  <si>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</si>
  <si>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</si>
  <si>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</si>
  <si>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</si>
  <si>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</si>
  <si>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</si>
  <si>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</si>
  <si>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</si>
  <si>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</si>
  <si>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</si>
  <si>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</si>
  <si>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</si>
  <si>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</si>
  <si>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</si>
  <si>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</si>
  <si>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</si>
  <si>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</si>
  <si>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</si>
  <si>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</si>
  <si>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</si>
  <si>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</si>
  <si>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</si>
  <si>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</si>
  <si>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</si>
  <si>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</si>
  <si>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</si>
  <si>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</si>
  <si>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</si>
  <si>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</si>
  <si>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</si>
  <si>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</si>
  <si>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</si>
  <si>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</si>
  <si>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</si>
  <si>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</si>
  <si>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</si>
  <si>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</si>
  <si>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</si>
  <si>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</si>
  <si>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</si>
  <si>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</si>
  <si>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</si>
  <si>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</si>
  <si>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</si>
  <si>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</si>
  <si>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</si>
  <si>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</si>
  <si>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</si>
  <si>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</si>
  <si>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</si>
  <si>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</si>
  <si>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</si>
  <si>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</si>
  <si>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</si>
  <si>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</si>
  <si>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</si>
  <si>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</si>
  <si>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</si>
  <si>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</si>
  <si>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</si>
  <si>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</si>
  <si>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</si>
  <si>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</si>
  <si>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</si>
  <si>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</si>
  <si>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</si>
  <si>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</si>
  <si>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</si>
  <si>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</si>
  <si>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</si>
  <si>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</si>
  <si>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</si>
  <si>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</si>
  <si>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</si>
  <si>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</si>
  <si>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</si>
  <si>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</si>
  <si>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</si>
  <si>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</si>
  <si>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</si>
  <si>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</si>
  <si>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</si>
  <si>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</si>
  <si>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</si>
  <si>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</si>
  <si>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</si>
  <si>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</si>
  <si>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</si>
  <si>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</si>
  <si>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</si>
  <si>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</si>
  <si>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Kommunális adó</t>
  </si>
  <si>
    <t>4.7.</t>
  </si>
  <si>
    <t>Telekadó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</si>
  <si>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</si>
  <si>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</si>
  <si>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</si>
  <si>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</si>
  <si>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</si>
  <si>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</si>
  <si>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</si>
  <si>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</si>
  <si>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</si>
  <si>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</si>
  <si>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</si>
  <si>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</si>
  <si>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</si>
  <si>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</si>
  <si>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</si>
  <si>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</si>
  <si>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</si>
  <si>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</si>
  <si>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</si>
  <si>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</si>
  <si>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</si>
  <si>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</si>
  <si>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</si>
  <si>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</si>
  <si>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</si>
  <si>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</si>
  <si>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</si>
  <si>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</si>
  <si>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</si>
  <si>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</si>
  <si>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</si>
  <si>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</si>
  <si>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</si>
  <si>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</si>
  <si>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</si>
  <si>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</si>
  <si>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</si>
  <si>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</si>
  <si>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</si>
  <si>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</si>
  <si>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</si>
  <si>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</si>
  <si>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ÖSSZEVONT MÉRLEGE</t>
  </si>
  <si>
    <t>SAJÓNÉMETI ÖNKORMÁNYZAT</t>
  </si>
  <si>
    <t>3.melléklet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</si>
</sst>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>
      <protection locked="0"/>
    </xf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49" fontId="13" fillId="0" borderId="3" xfId="1" applyNumberFormat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1" applyFont="1" applyFill="1" applyBorder="1" applyAlignment="1" applyProtection="1">
      <alignment horizontal="left" vertical="center" wrapText="1" inden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1"/>
    </xf>
    <xf numFmtId="49" fontId="13" fillId="0" borderId="16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8" xfId="0" applyFont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2" fillId="0" borderId="21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7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6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8" xfId="1" applyFont="1" applyFill="1" applyBorder="1" applyAlignment="1" applyProtection="1">
      <alignment horizontal="left" vertical="center" wrapText="1" indent="1"/>
    </xf>
    <xf numFmtId="49" fontId="13" fillId="0" borderId="29" xfId="1" applyNumberFormat="1" applyFont="1" applyFill="1" applyBorder="1" applyAlignment="1" applyProtection="1">
      <alignment horizontal="lef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0" fontId="2" fillId="0" borderId="31" xfId="1" applyFont="1" applyFill="1" applyBorder="1" applyAlignment="1" applyProtection="1">
      <alignment vertical="center" wrapText="1"/>
    </xf>
    <xf numFmtId="0" fontId="2" fillId="0" borderId="32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5" fillId="0" borderId="4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left" wrapText="1" indent="1"/>
    </xf>
    <xf numFmtId="0" fontId="14" fillId="0" borderId="23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5" xfId="0" applyFont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2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7" xfId="0" applyFont="1" applyBorder="1" applyAlignment="1">
      <alignment horizontal="left" indent="1"/>
    </xf>
    <xf numFmtId="0" fontId="9" fillId="0" borderId="0" xfId="1" applyFont="1" applyFill="1" applyAlignment="1" applyProtection="1">
      <alignment vertical="center"/>
    </xf>
    <xf numFmtId="164" fontId="13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</xf>
    <xf numFmtId="49" fontId="13" fillId="0" borderId="26" xfId="1" applyNumberFormat="1" applyFont="1" applyFill="1" applyBorder="1" applyAlignment="1" applyProtection="1">
      <alignment horizontal="left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164" fontId="5" fillId="0" borderId="4" xfId="1" applyNumberFormat="1" applyFont="1" applyFill="1" applyBorder="1" applyAlignment="1" applyProtection="1">
      <alignment horizontal="left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1" applyFont="1" applyFill="1" applyAlignment="1" applyProtection="1">
      <alignment horizontal="right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4. melléklet"/>
      <sheetName val="5.melléklet"/>
      <sheetName val="6.1 melléklet"/>
      <sheetName val="6.2 melléklet"/>
      <sheetName val="6.3melléklet"/>
      <sheetName val="KV_ELLENŐRZÉS"/>
      <sheetName val="7.1 melléklet"/>
      <sheetName val="7.2 melléklet"/>
      <sheetName val="7.3 melléklete"/>
      <sheetName val="8.1 melléklet"/>
      <sheetName val="8.2 melléklet"/>
      <sheetName val="9. melléklet"/>
      <sheetName val="9.1 melléklet"/>
      <sheetName val="9.2 melléklet"/>
      <sheetName val="9.3 melléklet"/>
      <sheetName val="10. melléklet"/>
      <sheetName val="10.1 melléklet"/>
      <sheetName val="10.2 melléklet"/>
      <sheetName val="10.3 melléklet"/>
      <sheetName val="11. melléklet"/>
      <sheetName val="12. melléklet"/>
      <sheetName val="13. melléklet"/>
      <sheetName val="14. melléklet"/>
    </sheetNames>
    <sheetDataSet>
      <sheetData sheetId="0"/>
      <sheetData sheetId="1">
        <row r="7">
          <cell r="D7">
            <v>2021</v>
          </cell>
        </row>
      </sheetData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tabSelected="1" zoomScale="120" zoomScaleNormal="120" zoomScaleSheetLayoutView="100" workbookViewId="0">
      <selection activeCell="C2" sqref="C1:C65536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A1" s="110"/>
      <c r="B1" s="115" t="s">
        <v>270</v>
      </c>
      <c r="C1" s="114"/>
    </row>
    <row r="2" spans="1:3" ht="21.95" customHeight="1">
      <c r="A2" s="113"/>
      <c r="B2" s="112" t="s">
        <v>269</v>
      </c>
      <c r="C2" s="111"/>
    </row>
    <row r="3" spans="1:3" ht="21.95" customHeight="1">
      <c r="A3" s="111"/>
      <c r="B3" s="112" t="str">
        <f>CONCATENATE([1]ALAPADATOK!D7,". ÉVI KÖLTSÉGVETÉS")</f>
        <v>2021. ÉVI KÖLTSÉGVETÉS</v>
      </c>
      <c r="C3" s="111"/>
    </row>
    <row r="4" spans="1:3" ht="21.95" customHeight="1">
      <c r="A4" s="111"/>
      <c r="B4" s="112" t="s">
        <v>268</v>
      </c>
      <c r="C4" s="111"/>
    </row>
    <row r="5" spans="1:3" ht="21.95" customHeight="1">
      <c r="A5" s="110"/>
      <c r="B5" s="110"/>
      <c r="C5" s="109"/>
    </row>
    <row r="6" spans="1:3" ht="15.2" customHeight="1">
      <c r="A6" s="108" t="s">
        <v>267</v>
      </c>
      <c r="B6" s="108"/>
      <c r="C6" s="108"/>
    </row>
    <row r="7" spans="1:3" ht="15.2" customHeight="1" thickBot="1">
      <c r="A7" s="107" t="s">
        <v>266</v>
      </c>
      <c r="B7" s="107"/>
      <c r="C7" s="106" t="s">
        <v>265</v>
      </c>
    </row>
    <row r="8" spans="1:3" ht="24" customHeight="1" thickBot="1">
      <c r="A8" s="105" t="s">
        <v>129</v>
      </c>
      <c r="B8" s="104" t="s">
        <v>264</v>
      </c>
      <c r="C8" s="103" t="str">
        <f>+CONCATENATE(LEFT([1]KV_ÖSSZEFÜGGÉSEK!A5,4),". évi előirányzat")</f>
        <v>2021. évi előirányzat</v>
      </c>
    </row>
    <row r="9" spans="1:3" s="61" customFormat="1" ht="12" customHeight="1" thickBot="1">
      <c r="A9" s="102"/>
      <c r="B9" s="101" t="s">
        <v>127</v>
      </c>
      <c r="C9" s="100" t="s">
        <v>126</v>
      </c>
    </row>
    <row r="10" spans="1:3" s="13" customFormat="1" ht="12" customHeight="1" thickBot="1">
      <c r="A10" s="6" t="s">
        <v>125</v>
      </c>
      <c r="B10" s="92" t="s">
        <v>263</v>
      </c>
      <c r="C10" s="4">
        <f>+C11+C12+C13+C14+C15+C16</f>
        <v>63783204</v>
      </c>
    </row>
    <row r="11" spans="1:3" s="13" customFormat="1" ht="12" customHeight="1">
      <c r="A11" s="23" t="s">
        <v>123</v>
      </c>
      <c r="B11" s="82" t="s">
        <v>262</v>
      </c>
      <c r="C11" s="41">
        <v>15186823</v>
      </c>
    </row>
    <row r="12" spans="1:3" s="13" customFormat="1" ht="12" customHeight="1">
      <c r="A12" s="48" t="s">
        <v>121</v>
      </c>
      <c r="B12" s="80" t="s">
        <v>261</v>
      </c>
      <c r="C12" s="40">
        <v>19373270</v>
      </c>
    </row>
    <row r="13" spans="1:3" s="13" customFormat="1" ht="12" customHeight="1">
      <c r="A13" s="48" t="s">
        <v>119</v>
      </c>
      <c r="B13" s="80" t="s">
        <v>260</v>
      </c>
      <c r="C13" s="40">
        <v>22936257</v>
      </c>
    </row>
    <row r="14" spans="1:3" s="13" customFormat="1" ht="12" customHeight="1">
      <c r="A14" s="48" t="s">
        <v>117</v>
      </c>
      <c r="B14" s="80" t="s">
        <v>259</v>
      </c>
      <c r="C14" s="40">
        <v>2270000</v>
      </c>
    </row>
    <row r="15" spans="1:3" s="13" customFormat="1" ht="12" customHeight="1">
      <c r="A15" s="48" t="s">
        <v>258</v>
      </c>
      <c r="B15" s="38" t="s">
        <v>257</v>
      </c>
      <c r="C15" s="40">
        <v>4016854</v>
      </c>
    </row>
    <row r="16" spans="1:3" s="13" customFormat="1" ht="12" customHeight="1" thickBot="1">
      <c r="A16" s="52" t="s">
        <v>113</v>
      </c>
      <c r="B16" s="39" t="s">
        <v>256</v>
      </c>
      <c r="C16" s="40"/>
    </row>
    <row r="17" spans="1:3" s="13" customFormat="1" ht="12" customHeight="1" thickBot="1">
      <c r="A17" s="6" t="s">
        <v>1</v>
      </c>
      <c r="B17" s="77" t="s">
        <v>255</v>
      </c>
      <c r="C17" s="4">
        <f>+C18+C19+C20+C21+C22</f>
        <v>25297062</v>
      </c>
    </row>
    <row r="18" spans="1:3" s="13" customFormat="1" ht="12" customHeight="1">
      <c r="A18" s="23" t="s">
        <v>84</v>
      </c>
      <c r="B18" s="82" t="s">
        <v>254</v>
      </c>
      <c r="C18" s="41"/>
    </row>
    <row r="19" spans="1:3" s="13" customFormat="1" ht="12" customHeight="1">
      <c r="A19" s="48" t="s">
        <v>82</v>
      </c>
      <c r="B19" s="80" t="s">
        <v>253</v>
      </c>
      <c r="C19" s="40"/>
    </row>
    <row r="20" spans="1:3" s="13" customFormat="1" ht="12" customHeight="1">
      <c r="A20" s="48" t="s">
        <v>80</v>
      </c>
      <c r="B20" s="80" t="s">
        <v>252</v>
      </c>
      <c r="C20" s="40"/>
    </row>
    <row r="21" spans="1:3" s="13" customFormat="1" ht="12" customHeight="1">
      <c r="A21" s="48" t="s">
        <v>78</v>
      </c>
      <c r="B21" s="80" t="s">
        <v>251</v>
      </c>
      <c r="C21" s="40"/>
    </row>
    <row r="22" spans="1:3" s="13" customFormat="1" ht="12" customHeight="1">
      <c r="A22" s="48" t="s">
        <v>76</v>
      </c>
      <c r="B22" s="80" t="s">
        <v>250</v>
      </c>
      <c r="C22" s="40">
        <v>25297062</v>
      </c>
    </row>
    <row r="23" spans="1:3" s="13" customFormat="1" ht="12" customHeight="1" thickBot="1">
      <c r="A23" s="52" t="s">
        <v>74</v>
      </c>
      <c r="B23" s="39" t="s">
        <v>249</v>
      </c>
      <c r="C23" s="50"/>
    </row>
    <row r="24" spans="1:3" s="13" customFormat="1" ht="12" customHeight="1" thickBot="1">
      <c r="A24" s="6" t="s">
        <v>58</v>
      </c>
      <c r="B24" s="92" t="s">
        <v>248</v>
      </c>
      <c r="C24" s="4">
        <f>+C25+C26+C27+C28+C29</f>
        <v>0</v>
      </c>
    </row>
    <row r="25" spans="1:3" s="13" customFormat="1" ht="12" customHeight="1">
      <c r="A25" s="23" t="s">
        <v>247</v>
      </c>
      <c r="B25" s="82" t="s">
        <v>246</v>
      </c>
      <c r="C25" s="41"/>
    </row>
    <row r="26" spans="1:3" s="13" customFormat="1" ht="12" customHeight="1">
      <c r="A26" s="48" t="s">
        <v>245</v>
      </c>
      <c r="B26" s="80" t="s">
        <v>244</v>
      </c>
      <c r="C26" s="40"/>
    </row>
    <row r="27" spans="1:3" s="13" customFormat="1" ht="12" customHeight="1">
      <c r="A27" s="48" t="s">
        <v>243</v>
      </c>
      <c r="B27" s="80" t="s">
        <v>242</v>
      </c>
      <c r="C27" s="40"/>
    </row>
    <row r="28" spans="1:3" s="13" customFormat="1" ht="12" customHeight="1">
      <c r="A28" s="48" t="s">
        <v>241</v>
      </c>
      <c r="B28" s="80" t="s">
        <v>240</v>
      </c>
      <c r="C28" s="40"/>
    </row>
    <row r="29" spans="1:3" s="13" customFormat="1" ht="12" customHeight="1">
      <c r="A29" s="48" t="s">
        <v>239</v>
      </c>
      <c r="B29" s="80" t="s">
        <v>238</v>
      </c>
      <c r="C29" s="40"/>
    </row>
    <row r="30" spans="1:3" s="96" customFormat="1" ht="12" customHeight="1" thickBot="1">
      <c r="A30" s="99" t="s">
        <v>237</v>
      </c>
      <c r="B30" s="98" t="s">
        <v>236</v>
      </c>
      <c r="C30" s="97"/>
    </row>
    <row r="31" spans="1:3" s="13" customFormat="1" ht="12" customHeight="1" thickBot="1">
      <c r="A31" s="6" t="s">
        <v>235</v>
      </c>
      <c r="B31" s="92" t="s">
        <v>234</v>
      </c>
      <c r="C31" s="31">
        <f>SUM(C32:C38)</f>
        <v>3100000</v>
      </c>
    </row>
    <row r="32" spans="1:3" s="13" customFormat="1" ht="12" customHeight="1">
      <c r="A32" s="23" t="s">
        <v>54</v>
      </c>
      <c r="B32" s="82" t="s">
        <v>233</v>
      </c>
      <c r="C32" s="41"/>
    </row>
    <row r="33" spans="1:3" s="13" customFormat="1" ht="12" customHeight="1">
      <c r="A33" s="48" t="s">
        <v>52</v>
      </c>
      <c r="B33" s="80" t="s">
        <v>232</v>
      </c>
      <c r="C33" s="40"/>
    </row>
    <row r="34" spans="1:3" s="13" customFormat="1" ht="12" customHeight="1">
      <c r="A34" s="48" t="s">
        <v>50</v>
      </c>
      <c r="B34" s="80" t="s">
        <v>231</v>
      </c>
      <c r="C34" s="40">
        <v>2300000</v>
      </c>
    </row>
    <row r="35" spans="1:3" s="13" customFormat="1" ht="12" customHeight="1">
      <c r="A35" s="48" t="s">
        <v>230</v>
      </c>
      <c r="B35" s="80" t="s">
        <v>229</v>
      </c>
      <c r="C35" s="40"/>
    </row>
    <row r="36" spans="1:3" s="13" customFormat="1" ht="12" customHeight="1">
      <c r="A36" s="48" t="s">
        <v>228</v>
      </c>
      <c r="B36" s="80" t="s">
        <v>227</v>
      </c>
      <c r="C36" s="40"/>
    </row>
    <row r="37" spans="1:3" s="13" customFormat="1" ht="12" customHeight="1">
      <c r="A37" s="48" t="s">
        <v>226</v>
      </c>
      <c r="B37" s="80" t="s">
        <v>225</v>
      </c>
      <c r="C37" s="40"/>
    </row>
    <row r="38" spans="1:3" s="13" customFormat="1" ht="12" customHeight="1" thickBot="1">
      <c r="A38" s="52" t="s">
        <v>224</v>
      </c>
      <c r="B38" s="95" t="s">
        <v>223</v>
      </c>
      <c r="C38" s="50">
        <v>800000</v>
      </c>
    </row>
    <row r="39" spans="1:3" s="13" customFormat="1" ht="12" customHeight="1" thickBot="1">
      <c r="A39" s="6" t="s">
        <v>48</v>
      </c>
      <c r="B39" s="92" t="s">
        <v>222</v>
      </c>
      <c r="C39" s="4">
        <f>SUM(C40:C50)</f>
        <v>4647239</v>
      </c>
    </row>
    <row r="40" spans="1:3" s="13" customFormat="1" ht="12" customHeight="1">
      <c r="A40" s="23" t="s">
        <v>46</v>
      </c>
      <c r="B40" s="82" t="s">
        <v>221</v>
      </c>
      <c r="C40" s="41">
        <v>1443000</v>
      </c>
    </row>
    <row r="41" spans="1:3" s="13" customFormat="1" ht="12" customHeight="1">
      <c r="A41" s="48" t="s">
        <v>44</v>
      </c>
      <c r="B41" s="80" t="s">
        <v>220</v>
      </c>
      <c r="C41" s="40">
        <v>2005681</v>
      </c>
    </row>
    <row r="42" spans="1:3" s="13" customFormat="1" ht="12" customHeight="1">
      <c r="A42" s="48" t="s">
        <v>42</v>
      </c>
      <c r="B42" s="80" t="s">
        <v>219</v>
      </c>
      <c r="C42" s="40"/>
    </row>
    <row r="43" spans="1:3" s="13" customFormat="1" ht="12" customHeight="1">
      <c r="A43" s="48" t="s">
        <v>40</v>
      </c>
      <c r="B43" s="80" t="s">
        <v>218</v>
      </c>
      <c r="C43" s="40"/>
    </row>
    <row r="44" spans="1:3" s="13" customFormat="1" ht="12" customHeight="1">
      <c r="A44" s="48" t="s">
        <v>38</v>
      </c>
      <c r="B44" s="80" t="s">
        <v>217</v>
      </c>
      <c r="C44" s="40">
        <v>350877</v>
      </c>
    </row>
    <row r="45" spans="1:3" s="13" customFormat="1" ht="12" customHeight="1">
      <c r="A45" s="48" t="s">
        <v>36</v>
      </c>
      <c r="B45" s="80" t="s">
        <v>216</v>
      </c>
      <c r="C45" s="40">
        <v>847681</v>
      </c>
    </row>
    <row r="46" spans="1:3" s="13" customFormat="1" ht="12" customHeight="1">
      <c r="A46" s="48" t="s">
        <v>215</v>
      </c>
      <c r="B46" s="80" t="s">
        <v>214</v>
      </c>
      <c r="C46" s="40"/>
    </row>
    <row r="47" spans="1:3" s="13" customFormat="1" ht="12" customHeight="1">
      <c r="A47" s="48" t="s">
        <v>213</v>
      </c>
      <c r="B47" s="80" t="s">
        <v>212</v>
      </c>
      <c r="C47" s="40"/>
    </row>
    <row r="48" spans="1:3" s="13" customFormat="1" ht="12" customHeight="1">
      <c r="A48" s="48" t="s">
        <v>211</v>
      </c>
      <c r="B48" s="80" t="s">
        <v>210</v>
      </c>
      <c r="C48" s="78"/>
    </row>
    <row r="49" spans="1:3" s="13" customFormat="1" ht="12" customHeight="1">
      <c r="A49" s="52" t="s">
        <v>209</v>
      </c>
      <c r="B49" s="90" t="s">
        <v>208</v>
      </c>
      <c r="C49" s="88"/>
    </row>
    <row r="50" spans="1:3" s="13" customFormat="1" ht="12" customHeight="1" thickBot="1">
      <c r="A50" s="52" t="s">
        <v>207</v>
      </c>
      <c r="B50" s="39" t="s">
        <v>206</v>
      </c>
      <c r="C50" s="88"/>
    </row>
    <row r="51" spans="1:3" s="13" customFormat="1" ht="12" customHeight="1" thickBot="1">
      <c r="A51" s="6" t="s">
        <v>34</v>
      </c>
      <c r="B51" s="92" t="s">
        <v>205</v>
      </c>
      <c r="C51" s="4">
        <f>SUM(C52:C56)</f>
        <v>0</v>
      </c>
    </row>
    <row r="52" spans="1:3" s="13" customFormat="1" ht="12" customHeight="1">
      <c r="A52" s="23" t="s">
        <v>32</v>
      </c>
      <c r="B52" s="82" t="s">
        <v>204</v>
      </c>
      <c r="C52" s="94"/>
    </row>
    <row r="53" spans="1:3" s="13" customFormat="1" ht="12" customHeight="1">
      <c r="A53" s="48" t="s">
        <v>30</v>
      </c>
      <c r="B53" s="80" t="s">
        <v>203</v>
      </c>
      <c r="C53" s="78"/>
    </row>
    <row r="54" spans="1:3" s="13" customFormat="1" ht="12" customHeight="1">
      <c r="A54" s="48" t="s">
        <v>28</v>
      </c>
      <c r="B54" s="80" t="s">
        <v>202</v>
      </c>
      <c r="C54" s="78"/>
    </row>
    <row r="55" spans="1:3" s="13" customFormat="1" ht="12" customHeight="1">
      <c r="A55" s="48" t="s">
        <v>26</v>
      </c>
      <c r="B55" s="80" t="s">
        <v>201</v>
      </c>
      <c r="C55" s="78"/>
    </row>
    <row r="56" spans="1:3" s="13" customFormat="1" ht="12" customHeight="1" thickBot="1">
      <c r="A56" s="52" t="s">
        <v>200</v>
      </c>
      <c r="B56" s="39" t="s">
        <v>199</v>
      </c>
      <c r="C56" s="88"/>
    </row>
    <row r="57" spans="1:3" s="13" customFormat="1" ht="12" customHeight="1" thickBot="1">
      <c r="A57" s="6" t="s">
        <v>198</v>
      </c>
      <c r="B57" s="92" t="s">
        <v>197</v>
      </c>
      <c r="C57" s="4">
        <f>SUM(C58:C60)</f>
        <v>0</v>
      </c>
    </row>
    <row r="58" spans="1:3" s="13" customFormat="1" ht="12" customHeight="1">
      <c r="A58" s="23" t="s">
        <v>22</v>
      </c>
      <c r="B58" s="82" t="s">
        <v>196</v>
      </c>
      <c r="C58" s="41"/>
    </row>
    <row r="59" spans="1:3" s="13" customFormat="1" ht="12" customHeight="1">
      <c r="A59" s="48" t="s">
        <v>20</v>
      </c>
      <c r="B59" s="80" t="s">
        <v>195</v>
      </c>
      <c r="C59" s="40"/>
    </row>
    <row r="60" spans="1:3" s="13" customFormat="1" ht="12" customHeight="1">
      <c r="A60" s="48" t="s">
        <v>18</v>
      </c>
      <c r="B60" s="80" t="s">
        <v>194</v>
      </c>
      <c r="C60" s="40"/>
    </row>
    <row r="61" spans="1:3" s="13" customFormat="1" ht="12" customHeight="1" thickBot="1">
      <c r="A61" s="52" t="s">
        <v>16</v>
      </c>
      <c r="B61" s="39" t="s">
        <v>193</v>
      </c>
      <c r="C61" s="50"/>
    </row>
    <row r="62" spans="1:3" s="13" customFormat="1" ht="12" customHeight="1" thickBot="1">
      <c r="A62" s="6" t="s">
        <v>12</v>
      </c>
      <c r="B62" s="77" t="s">
        <v>192</v>
      </c>
      <c r="C62" s="4">
        <f>SUM(C63:C65)</f>
        <v>0</v>
      </c>
    </row>
    <row r="63" spans="1:3" s="13" customFormat="1" ht="12" customHeight="1">
      <c r="A63" s="23" t="s">
        <v>191</v>
      </c>
      <c r="B63" s="82" t="s">
        <v>190</v>
      </c>
      <c r="C63" s="78"/>
    </row>
    <row r="64" spans="1:3" s="13" customFormat="1" ht="12" customHeight="1">
      <c r="A64" s="48" t="s">
        <v>189</v>
      </c>
      <c r="B64" s="80" t="s">
        <v>188</v>
      </c>
      <c r="C64" s="78"/>
    </row>
    <row r="65" spans="1:3" s="13" customFormat="1" ht="12" customHeight="1">
      <c r="A65" s="48" t="s">
        <v>187</v>
      </c>
      <c r="B65" s="80" t="s">
        <v>186</v>
      </c>
      <c r="C65" s="78"/>
    </row>
    <row r="66" spans="1:3" s="13" customFormat="1" ht="12" customHeight="1" thickBot="1">
      <c r="A66" s="52" t="s">
        <v>185</v>
      </c>
      <c r="B66" s="39" t="s">
        <v>184</v>
      </c>
      <c r="C66" s="78"/>
    </row>
    <row r="67" spans="1:3" s="13" customFormat="1" ht="12" customHeight="1" thickBot="1">
      <c r="A67" s="93" t="s">
        <v>183</v>
      </c>
      <c r="B67" s="92" t="s">
        <v>182</v>
      </c>
      <c r="C67" s="31">
        <f>+C10+C17+C24+C31+C39+C51+C57+C62</f>
        <v>96827505</v>
      </c>
    </row>
    <row r="68" spans="1:3" s="13" customFormat="1" ht="12" customHeight="1" thickBot="1">
      <c r="A68" s="75" t="s">
        <v>181</v>
      </c>
      <c r="B68" s="77" t="s">
        <v>180</v>
      </c>
      <c r="C68" s="4">
        <f>SUM(C69:C71)</f>
        <v>0</v>
      </c>
    </row>
    <row r="69" spans="1:3" s="13" customFormat="1" ht="12" customHeight="1">
      <c r="A69" s="23" t="s">
        <v>179</v>
      </c>
      <c r="B69" s="82" t="s">
        <v>178</v>
      </c>
      <c r="C69" s="78"/>
    </row>
    <row r="70" spans="1:3" s="13" customFormat="1" ht="12" customHeight="1">
      <c r="A70" s="48" t="s">
        <v>177</v>
      </c>
      <c r="B70" s="80" t="s">
        <v>176</v>
      </c>
      <c r="C70" s="78"/>
    </row>
    <row r="71" spans="1:3" s="13" customFormat="1" ht="12" customHeight="1" thickBot="1">
      <c r="A71" s="52" t="s">
        <v>175</v>
      </c>
      <c r="B71" s="91" t="s">
        <v>174</v>
      </c>
      <c r="C71" s="78"/>
    </row>
    <row r="72" spans="1:3" s="13" customFormat="1" ht="12" customHeight="1" thickBot="1">
      <c r="A72" s="75" t="s">
        <v>173</v>
      </c>
      <c r="B72" s="77" t="s">
        <v>172</v>
      </c>
      <c r="C72" s="4">
        <f>SUM(C73:C76)</f>
        <v>0</v>
      </c>
    </row>
    <row r="73" spans="1:3" s="13" customFormat="1" ht="12" customHeight="1">
      <c r="A73" s="23" t="s">
        <v>171</v>
      </c>
      <c r="B73" s="82" t="s">
        <v>170</v>
      </c>
      <c r="C73" s="78"/>
    </row>
    <row r="74" spans="1:3" s="13" customFormat="1" ht="12" customHeight="1">
      <c r="A74" s="48" t="s">
        <v>169</v>
      </c>
      <c r="B74" s="80" t="s">
        <v>168</v>
      </c>
      <c r="C74" s="78"/>
    </row>
    <row r="75" spans="1:3" s="13" customFormat="1" ht="12" customHeight="1" thickBot="1">
      <c r="A75" s="52" t="s">
        <v>167</v>
      </c>
      <c r="B75" s="90" t="s">
        <v>166</v>
      </c>
      <c r="C75" s="88"/>
    </row>
    <row r="76" spans="1:3" s="13" customFormat="1" ht="12" customHeight="1" thickBot="1">
      <c r="A76" s="27" t="s">
        <v>165</v>
      </c>
      <c r="B76" s="87" t="s">
        <v>164</v>
      </c>
      <c r="C76" s="86"/>
    </row>
    <row r="77" spans="1:3" s="13" customFormat="1" ht="12" customHeight="1" thickBot="1">
      <c r="A77" s="75" t="s">
        <v>163</v>
      </c>
      <c r="B77" s="77" t="s">
        <v>162</v>
      </c>
      <c r="C77" s="4">
        <f>SUM(C78:C79)</f>
        <v>23532612</v>
      </c>
    </row>
    <row r="78" spans="1:3" s="13" customFormat="1" ht="12" customHeight="1" thickBot="1">
      <c r="A78" s="30" t="s">
        <v>161</v>
      </c>
      <c r="B78" s="89" t="s">
        <v>160</v>
      </c>
      <c r="C78" s="88">
        <v>23532612</v>
      </c>
    </row>
    <row r="79" spans="1:3" s="13" customFormat="1" ht="12" customHeight="1" thickBot="1">
      <c r="A79" s="27" t="s">
        <v>159</v>
      </c>
      <c r="B79" s="87" t="s">
        <v>158</v>
      </c>
      <c r="C79" s="86"/>
    </row>
    <row r="80" spans="1:3" s="13" customFormat="1" ht="12" customHeight="1" thickBot="1">
      <c r="A80" s="75" t="s">
        <v>157</v>
      </c>
      <c r="B80" s="77" t="s">
        <v>156</v>
      </c>
      <c r="C80" s="4">
        <f>SUM(C81:C83)</f>
        <v>0</v>
      </c>
    </row>
    <row r="81" spans="1:3" s="13" customFormat="1" ht="12" customHeight="1">
      <c r="A81" s="23" t="s">
        <v>155</v>
      </c>
      <c r="B81" s="82" t="s">
        <v>154</v>
      </c>
      <c r="C81" s="78"/>
    </row>
    <row r="82" spans="1:3" s="13" customFormat="1" ht="12" customHeight="1">
      <c r="A82" s="48" t="s">
        <v>153</v>
      </c>
      <c r="B82" s="80" t="s">
        <v>152</v>
      </c>
      <c r="C82" s="78"/>
    </row>
    <row r="83" spans="1:3" s="13" customFormat="1" ht="12" customHeight="1" thickBot="1">
      <c r="A83" s="34" t="s">
        <v>151</v>
      </c>
      <c r="B83" s="85" t="s">
        <v>150</v>
      </c>
      <c r="C83" s="84"/>
    </row>
    <row r="84" spans="1:3" s="13" customFormat="1" ht="12" customHeight="1" thickBot="1">
      <c r="A84" s="75" t="s">
        <v>149</v>
      </c>
      <c r="B84" s="77" t="s">
        <v>148</v>
      </c>
      <c r="C84" s="4">
        <f>SUM(C85:C88)</f>
        <v>0</v>
      </c>
    </row>
    <row r="85" spans="1:3" s="13" customFormat="1" ht="12" customHeight="1">
      <c r="A85" s="83" t="s">
        <v>147</v>
      </c>
      <c r="B85" s="82" t="s">
        <v>146</v>
      </c>
      <c r="C85" s="78"/>
    </row>
    <row r="86" spans="1:3" s="13" customFormat="1" ht="12" customHeight="1">
      <c r="A86" s="81" t="s">
        <v>145</v>
      </c>
      <c r="B86" s="80" t="s">
        <v>144</v>
      </c>
      <c r="C86" s="78"/>
    </row>
    <row r="87" spans="1:3" s="13" customFormat="1" ht="12" customHeight="1">
      <c r="A87" s="81" t="s">
        <v>143</v>
      </c>
      <c r="B87" s="80" t="s">
        <v>142</v>
      </c>
      <c r="C87" s="78"/>
    </row>
    <row r="88" spans="1:3" s="13" customFormat="1" ht="12" customHeight="1" thickBot="1">
      <c r="A88" s="79" t="s">
        <v>141</v>
      </c>
      <c r="B88" s="39" t="s">
        <v>140</v>
      </c>
      <c r="C88" s="78"/>
    </row>
    <row r="89" spans="1:3" s="13" customFormat="1" ht="12" customHeight="1" thickBot="1">
      <c r="A89" s="75" t="s">
        <v>139</v>
      </c>
      <c r="B89" s="77" t="s">
        <v>138</v>
      </c>
      <c r="C89" s="76"/>
    </row>
    <row r="90" spans="1:3" s="13" customFormat="1" ht="13.5" customHeight="1" thickBot="1">
      <c r="A90" s="75" t="s">
        <v>137</v>
      </c>
      <c r="B90" s="77" t="s">
        <v>136</v>
      </c>
      <c r="C90" s="76"/>
    </row>
    <row r="91" spans="1:3" s="13" customFormat="1" ht="15.75" customHeight="1" thickBot="1">
      <c r="A91" s="75" t="s">
        <v>135</v>
      </c>
      <c r="B91" s="74" t="s">
        <v>134</v>
      </c>
      <c r="C91" s="31">
        <f>+C68+C72+C77+C80+C84+C90+C89</f>
        <v>23532612</v>
      </c>
    </row>
    <row r="92" spans="1:3" s="13" customFormat="1" ht="16.5" customHeight="1" thickBot="1">
      <c r="A92" s="73" t="s">
        <v>133</v>
      </c>
      <c r="B92" s="72" t="s">
        <v>132</v>
      </c>
      <c r="C92" s="31">
        <f>+C67+C91</f>
        <v>120360117</v>
      </c>
    </row>
    <row r="93" spans="1:3" s="13" customFormat="1" ht="11.1" customHeight="1">
      <c r="A93" s="71"/>
      <c r="B93" s="70"/>
      <c r="C93" s="69"/>
    </row>
    <row r="94" spans="1:3" ht="16.5" customHeight="1">
      <c r="A94" s="68" t="s">
        <v>131</v>
      </c>
      <c r="B94" s="68"/>
      <c r="C94" s="68"/>
    </row>
    <row r="95" spans="1:3" s="65" customFormat="1" ht="16.5" customHeight="1" thickBot="1">
      <c r="A95" s="67" t="s">
        <v>130</v>
      </c>
      <c r="B95" s="67"/>
      <c r="C95" s="66" t="str">
        <f>C7</f>
        <v>Forintban!</v>
      </c>
    </row>
    <row r="96" spans="1:3" ht="30" customHeight="1" thickBot="1">
      <c r="A96" s="64" t="s">
        <v>129</v>
      </c>
      <c r="B96" s="63" t="s">
        <v>128</v>
      </c>
      <c r="C96" s="62" t="str">
        <f>+C8</f>
        <v>2021. évi előirányzat</v>
      </c>
    </row>
    <row r="97" spans="1:3" s="61" customFormat="1" ht="12" customHeight="1" thickBot="1">
      <c r="A97" s="64"/>
      <c r="B97" s="63" t="s">
        <v>127</v>
      </c>
      <c r="C97" s="62" t="s">
        <v>126</v>
      </c>
    </row>
    <row r="98" spans="1:3" ht="12" customHeight="1" thickBot="1">
      <c r="A98" s="60" t="s">
        <v>125</v>
      </c>
      <c r="B98" s="59" t="s">
        <v>124</v>
      </c>
      <c r="C98" s="58">
        <f>C99+C100+C101+C102+C103+C116</f>
        <v>93737388</v>
      </c>
    </row>
    <row r="99" spans="1:3" ht="12" customHeight="1">
      <c r="A99" s="57" t="s">
        <v>123</v>
      </c>
      <c r="B99" s="56" t="s">
        <v>122</v>
      </c>
      <c r="C99" s="55">
        <v>48245902</v>
      </c>
    </row>
    <row r="100" spans="1:3" ht="12" customHeight="1">
      <c r="A100" s="48" t="s">
        <v>121</v>
      </c>
      <c r="B100" s="42" t="s">
        <v>120</v>
      </c>
      <c r="C100" s="40">
        <v>5970355</v>
      </c>
    </row>
    <row r="101" spans="1:3" ht="12" customHeight="1">
      <c r="A101" s="48" t="s">
        <v>119</v>
      </c>
      <c r="B101" s="42" t="s">
        <v>118</v>
      </c>
      <c r="C101" s="50">
        <v>22270020</v>
      </c>
    </row>
    <row r="102" spans="1:3" ht="12" customHeight="1">
      <c r="A102" s="48" t="s">
        <v>117</v>
      </c>
      <c r="B102" s="49" t="s">
        <v>116</v>
      </c>
      <c r="C102" s="50">
        <v>13175402</v>
      </c>
    </row>
    <row r="103" spans="1:3" ht="12" customHeight="1">
      <c r="A103" s="48" t="s">
        <v>115</v>
      </c>
      <c r="B103" s="54" t="s">
        <v>114</v>
      </c>
      <c r="C103" s="50">
        <v>4075709</v>
      </c>
    </row>
    <row r="104" spans="1:3" ht="12" customHeight="1">
      <c r="A104" s="48" t="s">
        <v>113</v>
      </c>
      <c r="B104" s="42" t="s">
        <v>112</v>
      </c>
      <c r="C104" s="50">
        <v>2675709</v>
      </c>
    </row>
    <row r="105" spans="1:3" ht="12" customHeight="1">
      <c r="A105" s="48" t="s">
        <v>111</v>
      </c>
      <c r="B105" s="51" t="s">
        <v>110</v>
      </c>
      <c r="C105" s="50"/>
    </row>
    <row r="106" spans="1:3" ht="12" customHeight="1">
      <c r="A106" s="48" t="s">
        <v>109</v>
      </c>
      <c r="B106" s="51" t="s">
        <v>108</v>
      </c>
      <c r="C106" s="50"/>
    </row>
    <row r="107" spans="1:3" ht="12" customHeight="1">
      <c r="A107" s="48" t="s">
        <v>107</v>
      </c>
      <c r="B107" s="53" t="s">
        <v>106</v>
      </c>
      <c r="C107" s="50"/>
    </row>
    <row r="108" spans="1:3" ht="12" customHeight="1">
      <c r="A108" s="48" t="s">
        <v>105</v>
      </c>
      <c r="B108" s="36" t="s">
        <v>104</v>
      </c>
      <c r="C108" s="50"/>
    </row>
    <row r="109" spans="1:3" ht="12" customHeight="1">
      <c r="A109" s="48" t="s">
        <v>103</v>
      </c>
      <c r="B109" s="36" t="s">
        <v>69</v>
      </c>
      <c r="C109" s="50"/>
    </row>
    <row r="110" spans="1:3" ht="12" customHeight="1">
      <c r="A110" s="48" t="s">
        <v>102</v>
      </c>
      <c r="B110" s="53" t="s">
        <v>101</v>
      </c>
      <c r="C110" s="50">
        <v>1400000</v>
      </c>
    </row>
    <row r="111" spans="1:3" ht="12" customHeight="1">
      <c r="A111" s="48" t="s">
        <v>100</v>
      </c>
      <c r="B111" s="53" t="s">
        <v>99</v>
      </c>
      <c r="C111" s="50"/>
    </row>
    <row r="112" spans="1:3" ht="12" customHeight="1">
      <c r="A112" s="48" t="s">
        <v>98</v>
      </c>
      <c r="B112" s="36" t="s">
        <v>63</v>
      </c>
      <c r="C112" s="50"/>
    </row>
    <row r="113" spans="1:3" ht="12" customHeight="1">
      <c r="A113" s="30" t="s">
        <v>97</v>
      </c>
      <c r="B113" s="51" t="s">
        <v>96</v>
      </c>
      <c r="C113" s="50"/>
    </row>
    <row r="114" spans="1:3" ht="12" customHeight="1">
      <c r="A114" s="48" t="s">
        <v>95</v>
      </c>
      <c r="B114" s="51" t="s">
        <v>94</v>
      </c>
      <c r="C114" s="50"/>
    </row>
    <row r="115" spans="1:3" ht="12" customHeight="1">
      <c r="A115" s="52" t="s">
        <v>93</v>
      </c>
      <c r="B115" s="51" t="s">
        <v>92</v>
      </c>
      <c r="C115" s="50"/>
    </row>
    <row r="116" spans="1:3" ht="12" customHeight="1">
      <c r="A116" s="48" t="s">
        <v>91</v>
      </c>
      <c r="B116" s="49" t="s">
        <v>90</v>
      </c>
      <c r="C116" s="40"/>
    </row>
    <row r="117" spans="1:3" ht="12" customHeight="1">
      <c r="A117" s="48" t="s">
        <v>89</v>
      </c>
      <c r="B117" s="42" t="s">
        <v>88</v>
      </c>
      <c r="C117" s="40"/>
    </row>
    <row r="118" spans="1:3" ht="12" customHeight="1" thickBot="1">
      <c r="A118" s="34" t="s">
        <v>87</v>
      </c>
      <c r="B118" s="47" t="s">
        <v>86</v>
      </c>
      <c r="C118" s="46"/>
    </row>
    <row r="119" spans="1:3" ht="12" customHeight="1" thickBot="1">
      <c r="A119" s="45" t="s">
        <v>1</v>
      </c>
      <c r="B119" s="44" t="s">
        <v>85</v>
      </c>
      <c r="C119" s="43">
        <f>+C120+C122+C124</f>
        <v>24123569</v>
      </c>
    </row>
    <row r="120" spans="1:3" ht="12" customHeight="1">
      <c r="A120" s="23" t="s">
        <v>84</v>
      </c>
      <c r="B120" s="42" t="s">
        <v>83</v>
      </c>
      <c r="C120" s="41">
        <v>11438843</v>
      </c>
    </row>
    <row r="121" spans="1:3" ht="12" customHeight="1">
      <c r="A121" s="23" t="s">
        <v>82</v>
      </c>
      <c r="B121" s="35" t="s">
        <v>81</v>
      </c>
      <c r="C121" s="41"/>
    </row>
    <row r="122" spans="1:3" ht="12" customHeight="1">
      <c r="A122" s="23" t="s">
        <v>80</v>
      </c>
      <c r="B122" s="35" t="s">
        <v>79</v>
      </c>
      <c r="C122" s="40">
        <v>12684726</v>
      </c>
    </row>
    <row r="123" spans="1:3" ht="12" customHeight="1">
      <c r="A123" s="23" t="s">
        <v>78</v>
      </c>
      <c r="B123" s="35" t="s">
        <v>77</v>
      </c>
      <c r="C123" s="21"/>
    </row>
    <row r="124" spans="1:3" ht="12" customHeight="1">
      <c r="A124" s="23" t="s">
        <v>76</v>
      </c>
      <c r="B124" s="39" t="s">
        <v>75</v>
      </c>
      <c r="C124" s="21"/>
    </row>
    <row r="125" spans="1:3" ht="12" customHeight="1">
      <c r="A125" s="23" t="s">
        <v>74</v>
      </c>
      <c r="B125" s="38" t="s">
        <v>73</v>
      </c>
      <c r="C125" s="21"/>
    </row>
    <row r="126" spans="1:3" ht="12" customHeight="1">
      <c r="A126" s="23" t="s">
        <v>72</v>
      </c>
      <c r="B126" s="37" t="s">
        <v>71</v>
      </c>
      <c r="C126" s="21"/>
    </row>
    <row r="127" spans="1:3">
      <c r="A127" s="23" t="s">
        <v>70</v>
      </c>
      <c r="B127" s="36" t="s">
        <v>69</v>
      </c>
      <c r="C127" s="21"/>
    </row>
    <row r="128" spans="1:3" ht="12" customHeight="1">
      <c r="A128" s="23" t="s">
        <v>68</v>
      </c>
      <c r="B128" s="36" t="s">
        <v>67</v>
      </c>
      <c r="C128" s="21"/>
    </row>
    <row r="129" spans="1:3" ht="12" customHeight="1">
      <c r="A129" s="23" t="s">
        <v>66</v>
      </c>
      <c r="B129" s="36" t="s">
        <v>65</v>
      </c>
      <c r="C129" s="21"/>
    </row>
    <row r="130" spans="1:3" ht="12" customHeight="1">
      <c r="A130" s="23" t="s">
        <v>64</v>
      </c>
      <c r="B130" s="36" t="s">
        <v>63</v>
      </c>
      <c r="C130" s="21"/>
    </row>
    <row r="131" spans="1:3" ht="12" customHeight="1">
      <c r="A131" s="23" t="s">
        <v>62</v>
      </c>
      <c r="B131" s="36" t="s">
        <v>61</v>
      </c>
      <c r="C131" s="21"/>
    </row>
    <row r="132" spans="1:3" ht="16.5" thickBot="1">
      <c r="A132" s="30" t="s">
        <v>60</v>
      </c>
      <c r="B132" s="36" t="s">
        <v>59</v>
      </c>
      <c r="C132" s="28"/>
    </row>
    <row r="133" spans="1:3" ht="12" customHeight="1" thickBot="1">
      <c r="A133" s="6" t="s">
        <v>58</v>
      </c>
      <c r="B133" s="19" t="s">
        <v>57</v>
      </c>
      <c r="C133" s="4">
        <f>+C98+C119</f>
        <v>117860957</v>
      </c>
    </row>
    <row r="134" spans="1:3" ht="12" customHeight="1" thickBot="1">
      <c r="A134" s="6" t="s">
        <v>56</v>
      </c>
      <c r="B134" s="19" t="s">
        <v>55</v>
      </c>
      <c r="C134" s="4">
        <f>+C135+C136+C137</f>
        <v>0</v>
      </c>
    </row>
    <row r="135" spans="1:3" ht="12" customHeight="1">
      <c r="A135" s="23" t="s">
        <v>54</v>
      </c>
      <c r="B135" s="35" t="s">
        <v>53</v>
      </c>
      <c r="C135" s="21"/>
    </row>
    <row r="136" spans="1:3" ht="12" customHeight="1">
      <c r="A136" s="23" t="s">
        <v>52</v>
      </c>
      <c r="B136" s="35" t="s">
        <v>51</v>
      </c>
      <c r="C136" s="21"/>
    </row>
    <row r="137" spans="1:3" ht="12" customHeight="1" thickBot="1">
      <c r="A137" s="30" t="s">
        <v>50</v>
      </c>
      <c r="B137" s="35" t="s">
        <v>49</v>
      </c>
      <c r="C137" s="21"/>
    </row>
    <row r="138" spans="1:3" ht="12" customHeight="1" thickBot="1">
      <c r="A138" s="6" t="s">
        <v>48</v>
      </c>
      <c r="B138" s="19" t="s">
        <v>47</v>
      </c>
      <c r="C138" s="4">
        <f>SUM(C139:C144)</f>
        <v>0</v>
      </c>
    </row>
    <row r="139" spans="1:3" ht="12" customHeight="1">
      <c r="A139" s="23" t="s">
        <v>46</v>
      </c>
      <c r="B139" s="22" t="s">
        <v>45</v>
      </c>
      <c r="C139" s="21"/>
    </row>
    <row r="140" spans="1:3" ht="12" customHeight="1">
      <c r="A140" s="23" t="s">
        <v>44</v>
      </c>
      <c r="B140" s="22" t="s">
        <v>43</v>
      </c>
      <c r="C140" s="21"/>
    </row>
    <row r="141" spans="1:3" ht="12" customHeight="1">
      <c r="A141" s="23" t="s">
        <v>42</v>
      </c>
      <c r="B141" s="22" t="s">
        <v>41</v>
      </c>
      <c r="C141" s="21"/>
    </row>
    <row r="142" spans="1:3" ht="12" customHeight="1">
      <c r="A142" s="23" t="s">
        <v>40</v>
      </c>
      <c r="B142" s="22" t="s">
        <v>39</v>
      </c>
      <c r="C142" s="21"/>
    </row>
    <row r="143" spans="1:3" ht="12" customHeight="1">
      <c r="A143" s="30" t="s">
        <v>38</v>
      </c>
      <c r="B143" s="29" t="s">
        <v>37</v>
      </c>
      <c r="C143" s="28"/>
    </row>
    <row r="144" spans="1:3" ht="12" customHeight="1" thickBot="1">
      <c r="A144" s="34" t="s">
        <v>36</v>
      </c>
      <c r="B144" s="33" t="s">
        <v>35</v>
      </c>
      <c r="C144" s="32"/>
    </row>
    <row r="145" spans="1:9" ht="12" customHeight="1" thickBot="1">
      <c r="A145" s="6" t="s">
        <v>34</v>
      </c>
      <c r="B145" s="19" t="s">
        <v>33</v>
      </c>
      <c r="C145" s="31">
        <f>+C146+C147+C148+C149</f>
        <v>2499160</v>
      </c>
    </row>
    <row r="146" spans="1:9" ht="12" customHeight="1">
      <c r="A146" s="23" t="s">
        <v>32</v>
      </c>
      <c r="B146" s="22" t="s">
        <v>31</v>
      </c>
      <c r="C146" s="21"/>
    </row>
    <row r="147" spans="1:9" ht="12" customHeight="1">
      <c r="A147" s="23" t="s">
        <v>30</v>
      </c>
      <c r="B147" s="22" t="s">
        <v>29</v>
      </c>
      <c r="C147" s="21">
        <v>2499160</v>
      </c>
    </row>
    <row r="148" spans="1:9" ht="12" customHeight="1" thickBot="1">
      <c r="A148" s="30" t="s">
        <v>28</v>
      </c>
      <c r="B148" s="29" t="s">
        <v>27</v>
      </c>
      <c r="C148" s="28"/>
    </row>
    <row r="149" spans="1:9" ht="12" customHeight="1" thickBot="1">
      <c r="A149" s="27" t="s">
        <v>26</v>
      </c>
      <c r="B149" s="26" t="s">
        <v>25</v>
      </c>
      <c r="C149" s="25"/>
    </row>
    <row r="150" spans="1:9" ht="12" customHeight="1" thickBot="1">
      <c r="A150" s="6" t="s">
        <v>24</v>
      </c>
      <c r="B150" s="19" t="s">
        <v>23</v>
      </c>
      <c r="C150" s="24">
        <f>SUM(C151:C155)</f>
        <v>0</v>
      </c>
    </row>
    <row r="151" spans="1:9" ht="12" customHeight="1">
      <c r="A151" s="23" t="s">
        <v>22</v>
      </c>
      <c r="B151" s="22" t="s">
        <v>21</v>
      </c>
      <c r="C151" s="21"/>
    </row>
    <row r="152" spans="1:9" ht="12" customHeight="1">
      <c r="A152" s="23" t="s">
        <v>20</v>
      </c>
      <c r="B152" s="22" t="s">
        <v>19</v>
      </c>
      <c r="C152" s="21"/>
    </row>
    <row r="153" spans="1:9" ht="12" customHeight="1">
      <c r="A153" s="23" t="s">
        <v>18</v>
      </c>
      <c r="B153" s="22" t="s">
        <v>17</v>
      </c>
      <c r="C153" s="21"/>
    </row>
    <row r="154" spans="1:9" ht="12" customHeight="1">
      <c r="A154" s="23" t="s">
        <v>16</v>
      </c>
      <c r="B154" s="22" t="s">
        <v>15</v>
      </c>
      <c r="C154" s="21"/>
    </row>
    <row r="155" spans="1:9" ht="12" customHeight="1" thickBot="1">
      <c r="A155" s="23" t="s">
        <v>14</v>
      </c>
      <c r="B155" s="22" t="s">
        <v>13</v>
      </c>
      <c r="C155" s="21"/>
    </row>
    <row r="156" spans="1:9" ht="12" customHeight="1" thickBot="1">
      <c r="A156" s="6" t="s">
        <v>12</v>
      </c>
      <c r="B156" s="19" t="s">
        <v>11</v>
      </c>
      <c r="C156" s="20"/>
    </row>
    <row r="157" spans="1:9" ht="12" customHeight="1" thickBot="1">
      <c r="A157" s="6" t="s">
        <v>10</v>
      </c>
      <c r="B157" s="19" t="s">
        <v>9</v>
      </c>
      <c r="C157" s="20"/>
    </row>
    <row r="158" spans="1:9" ht="15.2" customHeight="1" thickBot="1">
      <c r="A158" s="6" t="s">
        <v>8</v>
      </c>
      <c r="B158" s="19" t="s">
        <v>7</v>
      </c>
      <c r="C158" s="14">
        <f>+C134+C138+C145+C150+C156+C157</f>
        <v>2499160</v>
      </c>
      <c r="F158" s="18"/>
      <c r="G158" s="17"/>
      <c r="H158" s="17"/>
      <c r="I158" s="17"/>
    </row>
    <row r="159" spans="1:9" s="13" customFormat="1" ht="17.25" customHeight="1" thickBot="1">
      <c r="A159" s="16" t="s">
        <v>6</v>
      </c>
      <c r="B159" s="15" t="s">
        <v>5</v>
      </c>
      <c r="C159" s="14">
        <f>+C133+C158</f>
        <v>120360117</v>
      </c>
    </row>
    <row r="160" spans="1:9" ht="15.95" customHeight="1">
      <c r="A160" s="12"/>
      <c r="B160" s="12"/>
      <c r="C160" s="11">
        <f>C92-C159</f>
        <v>0</v>
      </c>
    </row>
    <row r="161" spans="1:4">
      <c r="A161" s="10" t="s">
        <v>4</v>
      </c>
      <c r="B161" s="10"/>
      <c r="C161" s="10"/>
    </row>
    <row r="162" spans="1:4" ht="15.2" customHeight="1" thickBot="1">
      <c r="A162" s="9" t="s">
        <v>3</v>
      </c>
      <c r="B162" s="9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-21033452</v>
      </c>
      <c r="D163" s="7"/>
    </row>
    <row r="164" spans="1:4" ht="27.75" customHeight="1" thickBot="1">
      <c r="A164" s="6" t="s">
        <v>1</v>
      </c>
      <c r="B164" s="5" t="s">
        <v>0</v>
      </c>
      <c r="C164" s="4">
        <f>+C91-C158</f>
        <v>21033452</v>
      </c>
    </row>
  </sheetData>
  <sheetProtection sheet="1"/>
  <mergeCells count="7">
    <mergeCell ref="B1:C1"/>
    <mergeCell ref="A6:C6"/>
    <mergeCell ref="A7:B7"/>
    <mergeCell ref="A95:B95"/>
    <mergeCell ref="A161:C161"/>
    <mergeCell ref="A162:B162"/>
    <mergeCell ref="A94:C9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3.melléklet</vt:lpstr>
      <vt:lpstr>'3.melléklet'!Nyomtatási_terület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2021-02-16T07:54:30Z</dcterms:created>
  <dcterms:modified xsi:type="dcterms:W3CDTF">2021-02-16T07:54:46Z</dcterms:modified>
</cp:coreProperties>
</file>