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3. sz. mell" sheetId="1" r:id="rId1"/>
  </sheets>
  <externalReferences>
    <externalReference r:id="rId2"/>
  </externalReferences>
  <definedNames>
    <definedName name="_xlnm.Print_Titles" localSheetId="0">'9.3. sz. mell'!$2:$7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E15" i="1"/>
  <c r="C15" i="1"/>
  <c r="F15" i="1" s="1"/>
  <c r="E14" i="1"/>
  <c r="C14" i="1"/>
  <c r="F14" i="1" s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<sst xmlns="http://schemas.openxmlformats.org/spreadsheetml/2006/main" count="112" uniqueCount="98">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</sst>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">
          <cell r="C9">
            <v>8511510</v>
          </cell>
        </row>
        <row r="11">
          <cell r="C11">
            <v>600000</v>
          </cell>
        </row>
        <row r="12">
          <cell r="C12">
            <v>4600000</v>
          </cell>
        </row>
        <row r="14">
          <cell r="C14">
            <v>1213000</v>
          </cell>
        </row>
        <row r="15">
          <cell r="C15">
            <v>1731510</v>
          </cell>
        </row>
        <row r="16">
          <cell r="C16">
            <v>366000</v>
          </cell>
        </row>
        <row r="20">
          <cell r="C20">
            <v>1000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8511510</v>
          </cell>
        </row>
        <row r="39">
          <cell r="C39">
            <v>328160001</v>
          </cell>
        </row>
        <row r="40">
          <cell r="C40">
            <v>752726</v>
          </cell>
        </row>
        <row r="42">
          <cell r="C42">
            <v>327407275</v>
          </cell>
        </row>
        <row r="43">
          <cell r="C43">
            <v>336671511</v>
          </cell>
        </row>
        <row r="47">
          <cell r="C47">
            <v>335248961</v>
          </cell>
        </row>
        <row r="48">
          <cell r="C48">
            <v>209679278</v>
          </cell>
        </row>
        <row r="49">
          <cell r="C49">
            <v>41711492</v>
          </cell>
        </row>
        <row r="50">
          <cell r="C50">
            <v>83858191</v>
          </cell>
        </row>
        <row r="53">
          <cell r="C53">
            <v>1422550</v>
          </cell>
        </row>
        <row r="54">
          <cell r="C54">
            <v>712620</v>
          </cell>
        </row>
        <row r="55">
          <cell r="C55">
            <v>709930</v>
          </cell>
        </row>
        <row r="59">
          <cell r="C59">
            <v>336671511</v>
          </cell>
        </row>
        <row r="61">
          <cell r="C61">
            <v>55</v>
          </cell>
        </row>
      </sheetData>
      <sheetData sheetId="29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F61"/>
  <sheetViews>
    <sheetView tabSelected="1" workbookViewId="0">
      <selection activeCell="C20" sqref="C20"/>
    </sheetView>
  </sheetViews>
  <sheetFormatPr defaultRowHeight="12.75" x14ac:dyDescent="0.2"/>
  <cols>
    <col min="1" max="1" width="13.83203125" style="75" customWidth="1"/>
    <col min="2" max="2" width="79.1640625" style="2" customWidth="1"/>
    <col min="3" max="3" width="25" style="80" customWidth="1"/>
    <col min="4" max="4" width="9.33203125" style="2"/>
    <col min="5" max="5" width="11.83203125" style="3" hidden="1" customWidth="1"/>
    <col min="6" max="6" width="9.83203125" style="3" hidden="1" customWidth="1"/>
    <col min="7" max="7" width="8" style="2" customWidth="1"/>
    <col min="8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CONCATENATE("17. melléklet"," ",[1]ALAPADATOK!A7," ",[1]ALAPADATOK!B7," ",[1]ALAPADATOK!C7," ",[1]ALAPADATOK!D7," ",[1]ALAPADATOK!E7," ",[1]ALAPADATOK!F7," ",[1]ALAPADATOK!G7," ",[1]ALAPADATOK!H7)</f>
        <v>17. melléklet a 18 / 2020. ( VII.30 )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8511510</v>
      </c>
      <c r="E9" s="33">
        <f>'[1]9.3.1. sz. mell EOI'!C9+'[1]9.3.2.sz.mell EOI'!C9</f>
        <v>8511510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'[1]9.3.1. sz. mell EOI'!C10+'[1]9.3.2.sz.mell EOI'!C10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600000</v>
      </c>
      <c r="E11" s="33">
        <f>'[1]9.3.1. sz. mell EOI'!C11+'[1]9.3.2.sz.mell EOI'!C11</f>
        <v>600000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4600000</v>
      </c>
      <c r="E12" s="33">
        <f>'[1]9.3.1. sz. mell EOI'!C12+'[1]9.3.2.sz.mell EOI'!C12</f>
        <v>4600000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'[1]9.3.1. sz. mell EOI'!C13+'[1]9.3.2.sz.mell EOI'!C13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1472860-259860</f>
        <v>1213000</v>
      </c>
      <c r="E14" s="33">
        <f>'[1]9.3.1. sz. mell EOI'!C14+'[1]9.3.2.sz.mell EOI'!C14</f>
        <v>1213000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f>1801672-70162</f>
        <v>1731510</v>
      </c>
      <c r="E15" s="33">
        <f>'[1]9.3.1. sz. mell EOI'!C15+'[1]9.3.2.sz.mell EOI'!C15</f>
        <v>1731510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366000</v>
      </c>
      <c r="E16" s="33">
        <f>'[1]9.3.1. sz. mell EOI'!C16+'[1]9.3.2.sz.mell EOI'!C16</f>
        <v>366000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'[1]9.3.1. sz. mell EOI'!C17+'[1]9.3.2.sz.mell EOI'!C17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'[1]9.3.1. sz. mell EOI'!C18+'[1]9.3.2.sz.mell EOI'!C18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'[1]9.3.1. sz. mell EOI'!C19+'[1]9.3.2.sz.mell EOI'!C19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>
        <v>1000</v>
      </c>
      <c r="E20" s="33">
        <f>'[1]9.3.1. sz. mell EOI'!C20+'[1]9.3.2.sz.mell EOI'!C20</f>
        <v>1000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0</v>
      </c>
      <c r="E21" s="33">
        <f>'[1]9.3.1. sz. mell EOI'!C21+'[1]9.3.2.sz.mell EOI'!C21</f>
        <v>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'[1]9.3.1. sz. mell EOI'!C22+'[1]9.3.2.sz.mell EOI'!C22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'[1]9.3.1. sz. mell EOI'!C23+'[1]9.3.2.sz.mell EOI'!C23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/>
      <c r="E24" s="33">
        <f>'[1]9.3.1. sz. mell EOI'!C24+'[1]9.3.2.sz.mell EOI'!C24</f>
        <v>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/>
      <c r="E25" s="33">
        <f>'[1]9.3.1. sz. mell EOI'!C25+'[1]9.3.2.sz.mell EOI'!C25</f>
        <v>0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'[1]9.3.1. sz. mell EOI'!C26+'[1]9.3.2.sz.mell EOI'!C26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'[1]9.3.1. sz. mell EOI'!C27+'[1]9.3.2.sz.mell EOI'!C27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'[1]9.3.1. sz. mell EOI'!C28+'[1]9.3.2.sz.mell EOI'!C28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'[1]9.3.1. sz. mell EOI'!C29+'[1]9.3.2.sz.mell EOI'!C29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'[1]9.3.1. sz. mell EOI'!C30+'[1]9.3.2.sz.mell EOI'!C30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'[1]9.3.1. sz. mell EOI'!C31+'[1]9.3.2.sz.mell EOI'!C31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'[1]9.3.1. sz. mell EOI'!C32+'[1]9.3.2.sz.mell EOI'!C32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'[1]9.3.1. sz. mell EOI'!C33+'[1]9.3.2.sz.mell EOI'!C33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'[1]9.3.1. sz. mell EOI'!C34+'[1]9.3.2.sz.mell EOI'!C34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'[1]9.3.1. sz. mell EOI'!C35+'[1]9.3.2.sz.mell EOI'!C35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'[1]9.3.1. sz. mell EOI'!C36+'[1]9.3.2.sz.mell EOI'!C36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'[1]9.3.1. sz. mell EOI'!C37+'[1]9.3.2.sz.mell EOI'!C37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8511510</v>
      </c>
      <c r="E38" s="33">
        <f>'[1]9.3.1. sz. mell EOI'!C38+'[1]9.3.2.sz.mell EOI'!C38</f>
        <v>8511510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7">
        <f>+C40+C41+C42</f>
        <v>328160001</v>
      </c>
      <c r="E39" s="33">
        <f>'[1]9.3.1. sz. mell EOI'!C39+'[1]9.3.2.sz.mell EOI'!C39</f>
        <v>328160001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752726</v>
      </c>
      <c r="E40" s="33">
        <f>'[1]9.3.1. sz. mell EOI'!C40+'[1]9.3.2.sz.mell EOI'!C40</f>
        <v>752726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'[1]9.3.1. sz. mell EOI'!C41+'[1]9.3.2.sz.mell EOI'!C41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9">
        <f>324957833-8876513+8124501+102000+2863661+235793</f>
        <v>327407275</v>
      </c>
      <c r="E42" s="33">
        <f>'[1]9.3.1. sz. mell EOI'!C42+'[1]9.3.2.sz.mell EOI'!C42</f>
        <v>327407275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0" t="s">
        <v>82</v>
      </c>
      <c r="C43" s="61">
        <f>+C38+C39</f>
        <v>336671511</v>
      </c>
      <c r="E43" s="33">
        <f>'[1]9.3.1. sz. mell EOI'!C43+'[1]9.3.2.sz.mell EOI'!C43</f>
        <v>336671511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'[1]9.3.1. sz. mell EOI'!C44+'[1]9.3.2.sz.mell EOI'!C44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'[1]9.3.1. sz. mell EOI'!C45+'[1]9.3.2.sz.mell EOI'!C45</f>
        <v>0</v>
      </c>
      <c r="F45" s="33">
        <f t="shared" si="0"/>
        <v>0</v>
      </c>
    </row>
    <row r="46" spans="1:6" s="70" customFormat="1" ht="12" customHeight="1" thickBot="1" x14ac:dyDescent="0.25">
      <c r="A46" s="68"/>
      <c r="B46" s="69" t="s">
        <v>83</v>
      </c>
      <c r="C46" s="61"/>
      <c r="E46" s="33">
        <f>'[1]9.3.1. sz. mell EOI'!C46+'[1]9.3.2.sz.mell EOI'!C46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335248961</v>
      </c>
      <c r="E47" s="33">
        <f>'[1]9.3.1. sz. mell EOI'!C47+'[1]9.3.2.sz.mell EOI'!C47</f>
        <v>335248961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1">
        <f>200165718+7034200+2479360</f>
        <v>209679278</v>
      </c>
      <c r="E48" s="33">
        <f>'[1]9.3.1. sz. mell EOI'!C48+'[1]9.3.2.sz.mell EOI'!C48</f>
        <v>209679278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2">
        <f>40236890+1090301+384301</f>
        <v>41711492</v>
      </c>
      <c r="E49" s="33">
        <f>'[1]9.3.1. sz. mell EOI'!C49+'[1]9.3.2.sz.mell EOI'!C49</f>
        <v>41711492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2">
        <f>92726933-9206535+102000+235793</f>
        <v>83858191</v>
      </c>
      <c r="E50" s="33">
        <f>'[1]9.3.1. sz. mell EOI'!C50+'[1]9.3.2.sz.mell EOI'!C50</f>
        <v>83858191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'[1]9.3.1. sz. mell EOI'!C51+'[1]9.3.2.sz.mell EOI'!C51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'[1]9.3.1. sz. mell EOI'!C52+'[1]9.3.2.sz.mell EOI'!C52</f>
        <v>0</v>
      </c>
      <c r="F52" s="33">
        <f t="shared" si="0"/>
        <v>0</v>
      </c>
    </row>
    <row r="53" spans="1:6" s="70" customFormat="1" ht="12" customHeight="1" thickBot="1" x14ac:dyDescent="0.25">
      <c r="A53" s="47" t="s">
        <v>38</v>
      </c>
      <c r="B53" s="48" t="s">
        <v>90</v>
      </c>
      <c r="C53" s="31">
        <f>SUM(C54:C56)</f>
        <v>1422550</v>
      </c>
      <c r="E53" s="33">
        <f>'[1]9.3.1. sz. mell EOI'!C53+'[1]9.3.2.sz.mell EOI'!C53</f>
        <v>1422550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712620</v>
      </c>
      <c r="E54" s="33">
        <f>'[1]9.3.1. sz. mell EOI'!C54+'[1]9.3.2.sz.mell EOI'!C54</f>
        <v>712620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>
        <v>709930</v>
      </c>
      <c r="E55" s="33">
        <f>'[1]9.3.1. sz. mell EOI'!C55+'[1]9.3.2.sz.mell EOI'!C55</f>
        <v>709930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'[1]9.3.1. sz. mell EOI'!C56+'[1]9.3.2.sz.mell EOI'!C56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'[1]9.3.1. sz. mell EOI'!C57+'[1]9.3.2.sz.mell EOI'!C57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'[1]9.3.1. sz. mell EOI'!C58+'[1]9.3.2.sz.mell EOI'!C58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3" t="s">
        <v>96</v>
      </c>
      <c r="C59" s="74">
        <f>+C47+C53+C58</f>
        <v>336671511</v>
      </c>
      <c r="E59" s="33">
        <f>'[1]9.3.1. sz. mell EOI'!C59+'[1]9.3.2.sz.mell EOI'!C59</f>
        <v>336671511</v>
      </c>
      <c r="F59" s="33">
        <f t="shared" si="0"/>
        <v>0</v>
      </c>
    </row>
    <row r="60" spans="1:6" ht="14.25" customHeight="1" thickBot="1" x14ac:dyDescent="0.25">
      <c r="C60" s="76"/>
      <c r="E60" s="33">
        <f>'[1]9.3.1. sz. mell EOI'!C60+'[1]9.3.2.sz.mell EOI'!C60</f>
        <v>0</v>
      </c>
      <c r="F60" s="33">
        <f t="shared" si="0"/>
        <v>0</v>
      </c>
    </row>
    <row r="61" spans="1:6" ht="13.5" thickBot="1" x14ac:dyDescent="0.25">
      <c r="A61" s="77" t="s">
        <v>97</v>
      </c>
      <c r="B61" s="78"/>
      <c r="C61" s="79">
        <v>55</v>
      </c>
      <c r="E61" s="33">
        <f>'[1]9.3.1. sz. mell EOI'!C61+'[1]9.3.2.sz.mell EOI'!C61</f>
        <v>55</v>
      </c>
      <c r="F61" s="33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2020-08-03T11:54:46Z</dcterms:created>
  <dcterms:modified xsi:type="dcterms:W3CDTF">2020-08-03T11:54:46Z</dcterms:modified>
</cp:coreProperties>
</file>