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0" windowWidth="19410" windowHeight="4515" tabRatio="858" activeTab="0"/>
  </bookViews>
  <sheets>
    <sheet name="rendeletmód" sheetId="1" r:id="rId1"/>
    <sheet name="... kompenzáció 2014 " sheetId="2" r:id="rId2"/>
    <sheet name="igazgatás" sheetId="3" state="hidden" r:id="rId3"/>
    <sheet name=".... int. saját hatásk." sheetId="4" r:id="rId4"/>
    <sheet name="Munka1" sheetId="5" r:id="rId5"/>
  </sheets>
  <externalReferences>
    <externalReference r:id="rId8"/>
  </externalReferences>
  <definedNames>
    <definedName name="_xlnm.Print_Area" localSheetId="1">'... kompenzáció 2014 '!$A$1:$E$21</definedName>
    <definedName name="_xlnm.Print_Area" localSheetId="3">'.... int. saját hatásk.'!$A$1:$G$77</definedName>
    <definedName name="_xlnm.Print_Area" localSheetId="0">'rendeletmód'!$B$1:$K$420</definedName>
  </definedNames>
  <calcPr fullCalcOnLoad="1"/>
</workbook>
</file>

<file path=xl/sharedStrings.xml><?xml version="1.0" encoding="utf-8"?>
<sst xmlns="http://schemas.openxmlformats.org/spreadsheetml/2006/main" count="641" uniqueCount="305">
  <si>
    <t>1. §</t>
  </si>
  <si>
    <t>Ebből:</t>
  </si>
  <si>
    <t xml:space="preserve">Személyi juttatás </t>
  </si>
  <si>
    <t>Dologi kiadások</t>
  </si>
  <si>
    <t>Szigligeti Színház</t>
  </si>
  <si>
    <t>2. §</t>
  </si>
  <si>
    <t>Szalay Ferenc</t>
  </si>
  <si>
    <t>Szolnok Megyei Jogú Város Közgyűlésének</t>
  </si>
  <si>
    <t>Összesen</t>
  </si>
  <si>
    <t>február</t>
  </si>
  <si>
    <t>március</t>
  </si>
  <si>
    <t>adatok ezer Ft-ban</t>
  </si>
  <si>
    <t>jogcím</t>
  </si>
  <si>
    <t>összeg</t>
  </si>
  <si>
    <t>személyi</t>
  </si>
  <si>
    <t>Szociális hozzájárulási adó</t>
  </si>
  <si>
    <t>dologi</t>
  </si>
  <si>
    <t>Áfa</t>
  </si>
  <si>
    <t>Közfoglalkoztatottak bére</t>
  </si>
  <si>
    <t>pénzmaradvány személyi része</t>
  </si>
  <si>
    <t>Organ P</t>
  </si>
  <si>
    <t>Tagdíjak</t>
  </si>
  <si>
    <t>Könyvvizsgálat</t>
  </si>
  <si>
    <t>Képviselők tiszteletdíja</t>
  </si>
  <si>
    <t>Ebből ki kellene venni a januárt+februárt</t>
  </si>
  <si>
    <t>Családbarát munkahely</t>
  </si>
  <si>
    <t>Megbízási díj (Hecker Róbert)</t>
  </si>
  <si>
    <t>Hirdetés</t>
  </si>
  <si>
    <t>Előirányzat nélküli kiadások</t>
  </si>
  <si>
    <t>Ez pénzmaradványból dologi része</t>
  </si>
  <si>
    <t>Hatósági eljárások</t>
  </si>
  <si>
    <t>Összesen:</t>
  </si>
  <si>
    <t>Előirányzat átcsoportosítás</t>
  </si>
  <si>
    <t>Szolnok Városi Óvodák</t>
  </si>
  <si>
    <t>Szolnok Megyei Jogú Város Polgármesteri Hivatal Ellátó és Szolgáltató Szervezete</t>
  </si>
  <si>
    <t>Ellátottak pénzbeli juttatásai</t>
  </si>
  <si>
    <t>1. sz. melléklet</t>
  </si>
  <si>
    <t>Verseghy Ferenc Könyvtár és Közművelődési Intézmény</t>
  </si>
  <si>
    <t>Damjanich János Múzeum</t>
  </si>
  <si>
    <t>Szolnok Megyei Jogú Város Polgármesteri Hivatala</t>
  </si>
  <si>
    <t>(részletezés a 1. számú melléklet szerint)</t>
  </si>
  <si>
    <t>Szolnok Megyei Jogú Város Önkormányzata 2014. évi költségvetéséről szóló 5/2014. (II.28.) önkormányzati rendelet módosításáról</t>
  </si>
  <si>
    <t>3. §</t>
  </si>
  <si>
    <t>(1) Állami támogatások</t>
  </si>
  <si>
    <t>Települési önkormányzatok szociális és gyermekjóléti feladatainak támogatása</t>
  </si>
  <si>
    <t>Egyes jövedelempótló támogatások kiegészítése</t>
  </si>
  <si>
    <t>SZMJV Önkormányzata - Intézmények támogatási  előirányzata nő (Polgármesteri Hivatal)</t>
  </si>
  <si>
    <t>Melyből:</t>
  </si>
  <si>
    <t>Normatív módon elosztott támogatások</t>
  </si>
  <si>
    <t>A költségvetés főösszegét módosító előirányzat változások</t>
  </si>
  <si>
    <t>Intézmények megnevezése</t>
  </si>
  <si>
    <t>Támogatási összeg</t>
  </si>
  <si>
    <t>Szolnok Megyei Jogú Város Intézményszolgálata összesen</t>
  </si>
  <si>
    <t>Szolnok Megyei Jogú Város Intézményszolgálata</t>
  </si>
  <si>
    <t>Intézmények mindösszesen:</t>
  </si>
  <si>
    <t>11./</t>
  </si>
  <si>
    <t>A költségvetési törvény 3. számú mellékletében részletezett szabályok szerint juttatott előirányzatok</t>
  </si>
  <si>
    <t>Intézmények támogatási előirányzata nő</t>
  </si>
  <si>
    <t>Személyi juttatás</t>
  </si>
  <si>
    <t>A költségvetés főösszegén belüli előirányzat módosítások</t>
  </si>
  <si>
    <t>Egyéb működési célú kiadások</t>
  </si>
  <si>
    <t xml:space="preserve"> a  495/2013. (XII. 29.) Kormányrendelet alapján</t>
  </si>
  <si>
    <t>Szolnok Megyei Jogú Város Önkormányzata 2014. évi költségvetéséről szóló 5/2014. (II.28.) önkormányzati rendelet (a továbbiakban: rendelet) 1-8. számú mellékletében foglalt előirányzatok az alábbiak szerint egészülnek ki:</t>
  </si>
  <si>
    <t xml:space="preserve"> polgármester</t>
  </si>
  <si>
    <t>Szolnok Megyei Jogú Város Közgyűlése az Alaptörvény 32. cikk (2) bekezdésében meghatározott eredeti jogalkotói hatáskörében, az Alaptörvény 32. cikk (1) bekezdés f) pontjában meghatározott feladatkörében eljárva a következőket rendeli el:</t>
  </si>
  <si>
    <t>Rendszeres szociális segély előirányzata nő</t>
  </si>
  <si>
    <t>Lakásfenntartási támogatás - Normatív előirányzata nő</t>
  </si>
  <si>
    <t>Foglalkoztatást helyettesítő támogatás előirányzata nő</t>
  </si>
  <si>
    <t>Szolnok Megyei Jogú Város Önkormányzata Egészségügyi és Bölcsődei Igazgatósága</t>
  </si>
  <si>
    <t>Gyermekétkeztetés támogatása</t>
  </si>
  <si>
    <t>Állami támogatás csökkenés normatíva lemondás jogszabályi változás miatt előirányzata csökken</t>
  </si>
  <si>
    <t>Működési költségvetés céltartaléka - Működési költségvetési tartalék előirányzata csökken</t>
  </si>
  <si>
    <t>Beruházási kiadások</t>
  </si>
  <si>
    <t>A helyi önkormányzatok kiegészítő támogatásai</t>
  </si>
  <si>
    <t>Szolnok Megyei Jogú Város Intézményszolgálata  - Szolnok Városi Óvodák támogatási előirányzata nő</t>
  </si>
  <si>
    <t>Működési bevétel</t>
  </si>
  <si>
    <t>Adósságkezelési támogatás előirányzata nő</t>
  </si>
  <si>
    <t>A települési önkormányzatok által az idősek átmeneti és tartós, valamint a hajléktalan személyek részére nyújtott tartós szociális szakosított ellátási feladatok támogatása</t>
  </si>
  <si>
    <t>Adósságkezelési (adósságcsökkentési) támogatás előirányzata nő</t>
  </si>
  <si>
    <t>Közterület foglalási díj előirányzata nő</t>
  </si>
  <si>
    <t>Földhaszonbérlet előirányzata nő</t>
  </si>
  <si>
    <t>Továbbszámlázott köztemetés előirányzata nő</t>
  </si>
  <si>
    <t>Telekátalakítással kapcsolatos bevétel előirányzata nő</t>
  </si>
  <si>
    <t>Helyiség bérleti díjak előirányzata nő</t>
  </si>
  <si>
    <t>Damjanich János Múzeum támogatása előirányzata nő</t>
  </si>
  <si>
    <t>Verseghy Ferenc Könyvtár és Közművelődési Intézmény támogatása előirányzata nő</t>
  </si>
  <si>
    <t xml:space="preserve">Működési célú támogatások államháztartáson belülről </t>
  </si>
  <si>
    <t>Szolnoki Járási Hivatal Járási Munkaügyi Kirendeltsége közfoglalkoztatás támogatása  előirányzata nő</t>
  </si>
  <si>
    <t>Működési célú átvett pénzeszközök</t>
  </si>
  <si>
    <t>Visszafizetett segélyek (köztemetés) előirányzata nő</t>
  </si>
  <si>
    <t xml:space="preserve">dr. Sebestyén Ildikó </t>
  </si>
  <si>
    <t>jegyző</t>
  </si>
  <si>
    <t xml:space="preserve">Felhalmozási célú támogatások államháztartáson belülről </t>
  </si>
  <si>
    <t>Óvodáztatási támogatás előirányzata nő</t>
  </si>
  <si>
    <t>Egyes szociális és gyermekjóléti feladatok támogatása</t>
  </si>
  <si>
    <t>Szociális étkeztetés támogatás csökkenés normatíva lemondás miatt előirányzata csökken</t>
  </si>
  <si>
    <t>Időskorúak nappali intézményi ellátása támogatás előirányzata nő</t>
  </si>
  <si>
    <t xml:space="preserve">Működési költségvetési tartalék előirányzata csökken </t>
  </si>
  <si>
    <t>Ez a rendelet a kihirdetését követő napon lép hatályba és az azt követő napon hatályát veszti.</t>
  </si>
  <si>
    <r>
      <t xml:space="preserve">Kelt: </t>
    </r>
    <r>
      <rPr>
        <sz val="14"/>
        <rFont val="Times New Roman"/>
        <family val="1"/>
      </rPr>
      <t>Szolnok Megyei Jogú Város Közgyűlésének 2015. január 29 -i ülésén</t>
    </r>
  </si>
  <si>
    <t xml:space="preserve"> Adósságcsökkentési támogatás előirányzata nő </t>
  </si>
  <si>
    <r>
      <t>A költségvetési szerveknél foglalkoztatottak 2014.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november-december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havi bérkompenzációja a  495/2013. (XII. 29.) Kormányrendelet alapján</t>
    </r>
  </si>
  <si>
    <t>Költségvetési szerveknél foglalkoztatottak bérkompenzációja (2014. november-december hó) előirányzata nő</t>
  </si>
  <si>
    <t>Humán szakfeladatok célelőirányzatai - Szociális feladatok - Kistérségi feladatok ellátása előirányzata nő (Hivatkozás: 6MTECHB27)</t>
  </si>
  <si>
    <t>Házi segítségnyújtás támogatás csökkenés normatíva lemondás miatt előirányzata nő</t>
  </si>
  <si>
    <t>Fogyatékos és demens személyek nappali intézményi ellátása előirányzata csökken</t>
  </si>
  <si>
    <t>Humán szakfeladatok célelőirányzatai - Szociális feladatok - Kistérségi feladatok ellátása előirányzata nő (Hivatkozás: 6MTECHB26)</t>
  </si>
  <si>
    <t>Prémium évek program (2014. 04. 01- 2014. 06. 30. ) előirányzata nő</t>
  </si>
  <si>
    <t xml:space="preserve">Vagyonműködtetés kiadásai - Vagyonhasznosítás előkészítése előirányzata nő </t>
  </si>
  <si>
    <t xml:space="preserve">Tartalékok - Működési költségvetés céltartaléka - Működési költségvetési tartalék előirányzata nő </t>
  </si>
  <si>
    <t xml:space="preserve">Igazgatási kiadások - Önkormányzat igazgatás kiadásai előirányzata nő </t>
  </si>
  <si>
    <t>Szolnok Megyei Jogú Város Intézményszolgálata  - Szolnok Megyei Jogú Város Önkormányzata Egészségügyi és Bölcsődei Igazgatósága támogatási előirányzata nő</t>
  </si>
  <si>
    <t>Szociális ellátások kiadásai - Aktív korúak ellátása  Ebből: Közfoglalkoztatás előirányzata csökken</t>
  </si>
  <si>
    <t>Felújítás</t>
  </si>
  <si>
    <t>Beruházások</t>
  </si>
  <si>
    <t>Vagyonműködtetés kiadásai - VCSM Zrt. koncessziós beruházás és felújítás előirányzata csökken</t>
  </si>
  <si>
    <t>Vagyonműködtetés kiadásai - VCSM Zrt. koncessziós beruházás és felújítás előirányzata nő</t>
  </si>
  <si>
    <t>SZMJV feladatai ellátásának támogatása előirányzata nő</t>
  </si>
  <si>
    <t>Működési költségvetés céltartaléka - SZMJV feladatai ellátásának támogatása előirányzata nő</t>
  </si>
  <si>
    <t>Közbiztonság növelését szolgáló önkormányzati fejlesztések támogatása előirányzata nő</t>
  </si>
  <si>
    <t>Közbiztonság növelését szolgáló önkormányzati fejlesztések előirányzata nő</t>
  </si>
  <si>
    <t>Ellátottak pénzbeli juttatása</t>
  </si>
  <si>
    <t>Szociális ellátások kiadásai - Köztemetés előirányzata nő</t>
  </si>
  <si>
    <t>Továbbszámlázott gázdíj előirányzata nő</t>
  </si>
  <si>
    <t>Visszautalt villamosenergia díj előirányzata nő</t>
  </si>
  <si>
    <t>2014. évi költségelosztó díj elszámolási különbözet előirányzata nő</t>
  </si>
  <si>
    <t>"Szemünk fénye program" továbbszámlázott díj előirányzata nő</t>
  </si>
  <si>
    <t>Tulajdonosi bevételek</t>
  </si>
  <si>
    <t>Szolnok labdarúgó sportlétesítmény fejlesztése előirányzata nő</t>
  </si>
  <si>
    <t>Tanulás és közösségfejlesztés - Komplex humánszolgáltatás hozzáférés biztosítása Szolnokon  előirányzata nő</t>
  </si>
  <si>
    <t>a) Normatív állami hozzájárulás</t>
  </si>
  <si>
    <t>b) Központosított előirányzatok</t>
  </si>
  <si>
    <t>c) Önkormányzat egyéb költségvetési támogatásai</t>
  </si>
  <si>
    <t>d) Önkormányzat közhatalmi bevétele</t>
  </si>
  <si>
    <t>Iparűzési adóbevétel  előirányzata nő</t>
  </si>
  <si>
    <t>Tartalékok - Működési költségvetési tartalék előirányzata nő</t>
  </si>
  <si>
    <t>Építményadó  előirányzata nő</t>
  </si>
  <si>
    <t>Humán szakfeladatok célelőirányzatai - Szervezetek támogatása - ebből: Aba-Novák Agóra Kulturális Központ Nonprofit Kft. támogatása előirányzata nő</t>
  </si>
  <si>
    <t>Kőrösi Csoma Sándor Általános Iskola és Konstantin Alapfokú Művészetoktatási Intézmény infrastrukturális fejlesztése  előirányzata nő</t>
  </si>
  <si>
    <t>South East Europe Programban megvalósuló "TERRE" (Territory, Energy &amp; Employment) című, SEE/D/0276/4.2/X azonosító számú projekt előirányzata nő</t>
  </si>
  <si>
    <t>(1) Tartalékok</t>
  </si>
  <si>
    <t>a) Működési költségvetési céltartalékot érintő átcsoportosítások</t>
  </si>
  <si>
    <t>(2) Egyéb előirányzat átcsoportosítás címén</t>
  </si>
  <si>
    <t>ISPA rekultiváció elszámolása előirányzata nő</t>
  </si>
  <si>
    <t>"Út a Kiváló Gyermekszigetek felé!"- szakmai innováció a Szolnok Városi Óvodákban előirányzata nő</t>
  </si>
  <si>
    <t xml:space="preserve"> Tartalék - Beruházási előlegek rendezése előirányzata csökken </t>
  </si>
  <si>
    <t>VCSM Víziközmű-fejlesztési hozzájárulás előirányzata nő</t>
  </si>
  <si>
    <t>Tartalék - Működési költségvetési tartalék -  Víziközmű-fejlesztési hozzájárulás tartalék előirányzata nő</t>
  </si>
  <si>
    <t>Felújítási kiadások</t>
  </si>
  <si>
    <t>Működési célú támogatások</t>
  </si>
  <si>
    <t>Működési költségvetési tartalék</t>
  </si>
  <si>
    <t>Koncessziós díjbevétel előirányzata nő</t>
  </si>
  <si>
    <t>Vagyonműködtetés kiadásai - Alfa-Nova Kft. Koncessziós beruházás és felújítás előirányzat nő</t>
  </si>
  <si>
    <t>Koncessziós díjak áfa előirányzata nő</t>
  </si>
  <si>
    <t>Első Magyar Önkormányzati Kft. megtérítése előirányzata nő</t>
  </si>
  <si>
    <t>A Széchenyi lakóváros rehabilitációja funkcióbővítéssel előirányzata nő</t>
  </si>
  <si>
    <t>(2) Intézmények saját hatáskörű előirányzat módosításai</t>
  </si>
  <si>
    <t>(részletezés a 2. számú melléklet szerint)</t>
  </si>
  <si>
    <t>Bevételi előirányzat nő</t>
  </si>
  <si>
    <t xml:space="preserve"> - Hatósági jogkörhöz köthető működési bevétel</t>
  </si>
  <si>
    <t xml:space="preserve"> - Egyéb saját bevételek</t>
  </si>
  <si>
    <t xml:space="preserve"> - Általános forgalmi adó- bevételek, - visszatérülések</t>
  </si>
  <si>
    <t xml:space="preserve"> - Hozam- és kamatbevételek összesen</t>
  </si>
  <si>
    <t xml:space="preserve">Intézményi működési bevételek összesen: </t>
  </si>
  <si>
    <t>Felhalmozási és tőkejellegű bevételek összesen</t>
  </si>
  <si>
    <t>Véglegesen átvett pénzeszközök</t>
  </si>
  <si>
    <t>Működésre átvett pénzeszközök</t>
  </si>
  <si>
    <t>- Működési célú támogatások államháztartáson belülről</t>
  </si>
  <si>
    <t>Melyből: OEP-től átvett pénzeszköz</t>
  </si>
  <si>
    <t>- Működési célú átvett pénzeszközök</t>
  </si>
  <si>
    <t>Felhalmozásra átvett pénzeszközök</t>
  </si>
  <si>
    <t>- Felhalmozási célú támogatások államháztartáson belülről</t>
  </si>
  <si>
    <t>- Felhalmozási célú átvett pénzeszközök</t>
  </si>
  <si>
    <t>Kiadási előirányzat nő</t>
  </si>
  <si>
    <t>Munkaadókat terhelő járulékok és szociális hozzájárulási adó</t>
  </si>
  <si>
    <t>ebből:      gázenergia</t>
  </si>
  <si>
    <t>villamos energia</t>
  </si>
  <si>
    <t>távhő- és melegvíz</t>
  </si>
  <si>
    <t>víz- és csatorna díj</t>
  </si>
  <si>
    <t>élelmezés</t>
  </si>
  <si>
    <t>Felhalmozási kiadások</t>
  </si>
  <si>
    <t xml:space="preserve"> - Beruházás</t>
  </si>
  <si>
    <t xml:space="preserve"> - Felújítás</t>
  </si>
  <si>
    <t xml:space="preserve"> KIADÁSOK ÖSSZESEN :</t>
  </si>
  <si>
    <t xml:space="preserve">Felhalmozási kiadások </t>
  </si>
  <si>
    <t>VI.</t>
  </si>
  <si>
    <t>V.</t>
  </si>
  <si>
    <t>IV.</t>
  </si>
  <si>
    <t>víz- és csatornadíjak</t>
  </si>
  <si>
    <t>villamosenergia</t>
  </si>
  <si>
    <t>gázenergia</t>
  </si>
  <si>
    <t xml:space="preserve"> Ebből:  </t>
  </si>
  <si>
    <t>III.</t>
  </si>
  <si>
    <t>II.</t>
  </si>
  <si>
    <t>Személyi juttatások</t>
  </si>
  <si>
    <t>I.</t>
  </si>
  <si>
    <t xml:space="preserve"> K I A D ÁS </t>
  </si>
  <si>
    <t>BEVÉTELEK ÖSSZESEN :</t>
  </si>
  <si>
    <t>Felhalmozási jellegű bevételek</t>
  </si>
  <si>
    <t xml:space="preserve"> - Hozam- és kamatbevételek</t>
  </si>
  <si>
    <t xml:space="preserve"> - ÁFA bevételek, visszatérülések</t>
  </si>
  <si>
    <t xml:space="preserve"> - Egyéb saját bevétel</t>
  </si>
  <si>
    <t>B E V É T E L</t>
  </si>
  <si>
    <t>Megnevezés</t>
  </si>
  <si>
    <t>Szolnok Megyei Jogú Város Intézményszolgálata saját költségvetés</t>
  </si>
  <si>
    <t>ebből:</t>
  </si>
  <si>
    <t>Szolnok Megyei Jogú Város Intézményszolgálata mindösszesen</t>
  </si>
  <si>
    <t>Saját bevételi többlettel fedezett előirányzat módosítások intézményenként</t>
  </si>
  <si>
    <t>2. sz. melléklet</t>
  </si>
  <si>
    <t>Bevételek</t>
  </si>
  <si>
    <t>"Itthon vagy - Magyarország szeretlek" programsorozat támogatása előirányzata csökken</t>
  </si>
  <si>
    <t>"Itthon vagy - Magyarország szeretlek" programsorozat támogatása előirányzata nő</t>
  </si>
  <si>
    <t>Működési célú átvett pénzeszköz</t>
  </si>
  <si>
    <t>Működési célú támogatások államháztartáson belülről</t>
  </si>
  <si>
    <r>
      <t xml:space="preserve">South East Europe Programban megvalósuló TERRE (Territory, Energy </t>
    </r>
    <r>
      <rPr>
        <b/>
        <sz val="12"/>
        <rFont val="Times New Roman"/>
        <family val="1"/>
      </rPr>
      <t>&amp;</t>
    </r>
    <r>
      <rPr>
        <b/>
        <i/>
        <sz val="12"/>
        <rFont val="Times New Roman"/>
        <family val="1"/>
      </rPr>
      <t xml:space="preserve"> Employment) című, SEE/D/0276/4.2/X előirányzata csökken</t>
    </r>
  </si>
  <si>
    <t>South East Europe Programban megvalósuló TERRE (Territory, Energy &amp; Employment) című, SEE/D/0276/4.2/X bevétel előirányzata nő</t>
  </si>
  <si>
    <t>Felhalmozási célú támogatás államháztartáson belülről</t>
  </si>
  <si>
    <t>Szervezetfejlesztés Szolnokon előirányzata csökken</t>
  </si>
  <si>
    <t>Szervezetfejlesztés Szolnokon előirányzata nő</t>
  </si>
  <si>
    <t>Közérdekű célú kötelezettségvállalás (Don Bosco Szalézi Társaság) előirányzata csökken</t>
  </si>
  <si>
    <t>Közérdekű célú kötelezettségvállalás (Don Bosco Szalézi Társaság) előirányzata nő</t>
  </si>
  <si>
    <t>Felhalmozási célú átvett pénzeszköz (államháztartáson kívülről)</t>
  </si>
  <si>
    <t>Közérdekű célú kötelezettségvállalás (Belvárosi Főplébánia) előirányzata csökken</t>
  </si>
  <si>
    <t>Közérdekű célú kötelezettségvállalás (Belvárosi Főplébánia) előirányzata nő</t>
  </si>
  <si>
    <t>Közérdekű felajánlás Curriculum Vitae című szobor előirányzata csökken</t>
  </si>
  <si>
    <t>Közérdekű felajánlás Curriculum Vitae című szobor  előirányzata nő</t>
  </si>
  <si>
    <t>Dolgozók lakásépítési kölcsön törlesztése előirányzata csökken</t>
  </si>
  <si>
    <t>Dolgozók lakásépítési kölcsön törlesztése előirányzata nő</t>
  </si>
  <si>
    <t>Kiadások</t>
  </si>
  <si>
    <t>Szolnok Megyei Jogú Város Intézményszolgálata támogatási előirányzata csökken</t>
  </si>
  <si>
    <t>Szolnok Megyei Jogú Város Intézményszolgálata támogatási előirányzata nő</t>
  </si>
  <si>
    <t>Egyéb működési célú támogatások kiadása</t>
  </si>
  <si>
    <t>Finanszírozási kiadás - Irányító szervi támogatás</t>
  </si>
  <si>
    <t>Szolnok Megyei Jogú Város Intézményszolgálata  - Szolnok Városi Óvodák támogatási előirányzata csökken</t>
  </si>
  <si>
    <t>Szolnok Megyei Jogú Város Intézményszolgálata - Szolnok Megyei Jogú Város Önkormányzata Egészségügyi és Bölcsődei Igazgatósága támogatási előirányzata csökken</t>
  </si>
  <si>
    <t>Szolnok Megyei Jogú Város Intézményszolgálata - Szolnok Megyei Jogú Város Önkormányzata Egészségügyi és Bölcsődei Igazgatósága támogatási előirányzata nő</t>
  </si>
  <si>
    <t>Damjanich János Múzeum támogatási előirányzata csökken</t>
  </si>
  <si>
    <t>Damjanich János Múzeum támogatási előirányzata nő</t>
  </si>
  <si>
    <t>Szigligeti Színház támogatási előirányzata csökken</t>
  </si>
  <si>
    <t>Szigligeti Színház támogatási előirányzata nő</t>
  </si>
  <si>
    <t>Szolnok Megyei Jogú Város Polgármesteri Hivatal Ellátó és Szolgáltató Szervezet támogatási előirányzata csökken</t>
  </si>
  <si>
    <t>Szolnok Megyei Jogú Város Polgármesteri Hivatal Ellátó és Szolgáltató Szervezet támogatási előirányzata nő</t>
  </si>
  <si>
    <t>Szolnok Megyei Jogú Város Polgármesteri Hivatala támogatási előirányzata csökken</t>
  </si>
  <si>
    <t>Szolnok Megyei Jogú Város Polgármesteri Hivatala támogatási előirányzata nő</t>
  </si>
  <si>
    <t>Városüzemeltetési kiadások - Parkfenntartás és virágosítás - Játszóterek üzemeltetése és fenntartása előirányzata csökken</t>
  </si>
  <si>
    <t>Városüzemeltetési kiadások - Parkfenntartás és virágosítás - Játszóterek üzemeltetése és fenntartása előirányzata nő</t>
  </si>
  <si>
    <t>Városüzemeltetési kiadások - Parkfenntartás és virágosítás - Parkosítás előirányzata csökken</t>
  </si>
  <si>
    <t>Városüzemeltetési kiadások - Parkfenntartás és virágosítás - Parkosítás előirányzata nő</t>
  </si>
  <si>
    <t>Humán szakfeladatok célelőirányzatai - Oktatási feladatok - Kiemelt oktatási programok előirányzata csökken</t>
  </si>
  <si>
    <t>Humán szakfeladatok célelőirányzatai - Oktatási feladatok - Kiemelt oktatási programok előirányzata nő</t>
  </si>
  <si>
    <t>Humán szakfeladatok célelőirányzatai - Sport és ifjúsági feladatok - Szervezetek támogatása előirányzata csökken</t>
  </si>
  <si>
    <t>Humán szakfeladatok célelőirányzatai - Sport és ifjúsági feladatok - Szervezetek támogatása előirányzata nő</t>
  </si>
  <si>
    <t>Egyéb felhalmozási kiadások</t>
  </si>
  <si>
    <t>Humán szakfeladatok célelőirányzatai - Sport és ifjúsági feladatok - Sport rendezvények előirányzata csökken</t>
  </si>
  <si>
    <t>Humán szakfeladatok célelőirányzatai - Sport és ifjúsági feladatok - Sport rendezvények előirányzata nő</t>
  </si>
  <si>
    <t>Humán szakfeladatok célelőirányzatai - Egészségügyi feladatok - Egyéb egészségügyi feladatok előirányzata csökken</t>
  </si>
  <si>
    <t>Humán szakfeladatok célelőirányzatai - Egészségügyi feladatok - Egyéb egészségügyi feladatok előirányzata nő</t>
  </si>
  <si>
    <t>Humán szakfeladatok célelőirányzatai - Egészségügyi feladatok - Egészségügyi szakmai program végrehajtása előirányzata csökken</t>
  </si>
  <si>
    <t>Humán szakfeladatok célelőirányzatai - Egészségügyi feladatok - Egészségügyi szakmai program végrehajtása előirányzata nő</t>
  </si>
  <si>
    <t>Humán szakfeladatok célelőirányzatai - Szociális feladatok - Integrációs program előirányzata csökken</t>
  </si>
  <si>
    <t>Humán szakfeladatok célelőirányzatai - Szociális feladatok - Integrációs program előirányzata nő</t>
  </si>
  <si>
    <t>Humán szakfeladatok célelőirányzatai - Szociális feladatok - Civil és kábítószerügyi feladatok előirányzata csökken</t>
  </si>
  <si>
    <t>Humán szakfeladatok célelőirányzatai - Szociális feladatok - Civil és kábítószerügyi feladatok előirányzata nő</t>
  </si>
  <si>
    <t>Humán szakfeladatok célelőirányzatai - Szociális feladatok - Egyéb szociális feladatok előirányzata csökken</t>
  </si>
  <si>
    <t>Humán szakfeladatok célelőirányzatai - Szociális feladatok - Egyéb szociális feladatok előirányzata nő</t>
  </si>
  <si>
    <t>Humán szakfeladatok célelőirányzatai - Közművelődési feladatok - Közművelődési rendezvények előirányzata csökken</t>
  </si>
  <si>
    <t>Humán szakfeladatok célelőirányzatai - Közművelődési feladatok - Közművelődési rendezvények előirányzata nő</t>
  </si>
  <si>
    <t>Szociális ellátások kiadásai - Köztemetés előirányzata csökken</t>
  </si>
  <si>
    <t>Várospolitika - Várospolitikai feladatok előirányzata csökken</t>
  </si>
  <si>
    <t>Várospolitika - Várospolitikai feladatok előirányzata nő</t>
  </si>
  <si>
    <t>Várospolitika - Nemzetközi kapcsolatok előirányzata csökken</t>
  </si>
  <si>
    <t>Várospolitika - Nemzetközi kapcsolatok előirányzata nő</t>
  </si>
  <si>
    <t>Fejlesztési kiadások - Szolnok Móra Ferenc úti rendelő felújítása előirányzata csökken</t>
  </si>
  <si>
    <t>Fejlesztési kiadások - Szolnok Móra Ferenc úti rendelő felújítása előirányzata nő</t>
  </si>
  <si>
    <t>Fejlesztési kiadások - Szolnok, Nyugati városrész szociális rehabilitációja előirányzata csökken</t>
  </si>
  <si>
    <t>Fejlesztési kiadások - Szolnok, Nyugati városrész szociális rehabilitációja előirányzata nő</t>
  </si>
  <si>
    <t>Fejlesztési kiadások -A Széchenyi lakóváros rehabilitációja funkcióbővítéssel előirányzata csökken</t>
  </si>
  <si>
    <t>Fejlesztési kiadások -A Széchenyi lakóváros rehabilitációja funkcióbővítéssel előirányzata nő</t>
  </si>
  <si>
    <t>Fejlesztési kiadások - South East Europe Programban megvalósuló "TERRE" (Territory, Energy &amp; Employment) című, SEE/D/0276/4.2/X azonosító számú projekt előirányzata csökken</t>
  </si>
  <si>
    <t>Fejlesztési kiadások - South East Europe Programban megvalósuló "TERRE" (Territory, Energy &amp; Employment) című, SEE/D/0276/4.2/X azonosító számú projekt előirányzata nő</t>
  </si>
  <si>
    <t>Fejlesztési kiadások - Jósika úti bölcsőde felújítása előirányzata csökken</t>
  </si>
  <si>
    <t>Fejlesztési kiadások - Jósika úti bölcsőde felújítása előirányzata nő</t>
  </si>
  <si>
    <t>Fejlesztési kiadások - Mester úti volt laktanya rehabilitációja előirányzata csökken</t>
  </si>
  <si>
    <t>Fejlesztési kiadások - Mester úti volt laktanya rehabilitációja előirányzata nő</t>
  </si>
  <si>
    <t>Fejlesztési kiadások - Szolnok Megyei Jogú Város Integrált Városfejlesztési Stratégiájának felülvizsgálata előirányzata csökken</t>
  </si>
  <si>
    <t>Fejlesztési kiadások - Szolnok Megyei Jogú Város Integrált Városfejlesztési Stratégiájának felülvizsgálata előirányzata nő</t>
  </si>
  <si>
    <t>Fejlesztési kiadások - Szervezetfejlesztés Szolnokon előirányzata csökken</t>
  </si>
  <si>
    <t>Fejlesztési kiadások - Szervezetfejlesztés Szolnokon előirányzata nő</t>
  </si>
  <si>
    <t>Fejlesztési kiadások - Projekt feladatok ellátása előirányzata csökken</t>
  </si>
  <si>
    <t>Fejlesztési kiadások - Projekt feladatok ellátása előirányzata nő</t>
  </si>
  <si>
    <t>Lakásgazdálkodás kiadásai - Zöld Ház társasház közös költsége előirányzata csökken</t>
  </si>
  <si>
    <t>Lakásgazdálkodás kiadásai - Zöld Ház társasház közös költsége előirányzata nő</t>
  </si>
  <si>
    <t>Melyből</t>
  </si>
  <si>
    <t>Lakásgazdálkodás kiadásai - Kezelési díj előirányzata csökken</t>
  </si>
  <si>
    <t>Lakásgazdálkodás kiadásai - Kezelési díj előirányzata nő</t>
  </si>
  <si>
    <t>Vagyonműködtetés kiadásai - Helyiségek karbantartása előirányzat csökken</t>
  </si>
  <si>
    <t>Vagyonműködtetés kiadásai - Helyiségek karbantartása előirányzat nő</t>
  </si>
  <si>
    <t>Vagyonműködtetés kiadásai - VCSM Zrt. Koncessziós beruházás és felújítás előirányzat csökken</t>
  </si>
  <si>
    <t>Vagyonműködtetés kiadásai - VCSM Zrt. Koncessziós beruházás és felújítás  előirányzat nő</t>
  </si>
  <si>
    <t>Igazgatási kiadások - Önkormányzat igazgatási kiadásai előirányzata csökken</t>
  </si>
  <si>
    <t>Igazgatási kiadások - Önkormányzat igazgatási kiadásai előirányzata nő</t>
  </si>
  <si>
    <t>Igazgatási kiadások - Polgármesteri Hivatal igazgatási kiadásai előirányzat csökken</t>
  </si>
  <si>
    <t>Igazgatási kiadások - Polgármesteri Hivatal igazgatási kiadásai előirányzat nő</t>
  </si>
  <si>
    <t>(3) Technikai módosítás</t>
  </si>
  <si>
    <t xml:space="preserve"> 1/2015. (I.30.) önkormányzati  r e n d e l e t e </t>
  </si>
</sst>
</file>

<file path=xl/styles.xml><?xml version="1.0" encoding="utf-8"?>
<styleSheet xmlns="http://schemas.openxmlformats.org/spreadsheetml/2006/main">
  <numFmts count="4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#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.0"/>
    <numFmt numFmtId="177" formatCode="#,###.00"/>
    <numFmt numFmtId="178" formatCode="#,##0;[Red]#,##0"/>
    <numFmt numFmtId="179" formatCode="#,##0.00\ _F_t"/>
    <numFmt numFmtId="180" formatCode="0.0"/>
    <numFmt numFmtId="181" formatCode="_-* #,##0.0\ _F_t_-;\-* #,##0.0\ _F_t_-;_-* &quot;-&quot;??\ _F_t_-;_-@_-"/>
    <numFmt numFmtId="182" formatCode="_-* #,##0\ _F_t_-;\-* #,##0\ _F_t_-;_-* &quot;-&quot;??\ _F_t_-;_-@_-"/>
    <numFmt numFmtId="183" formatCode="#,##0_ ;\-#,##0\ "/>
    <numFmt numFmtId="184" formatCode="#,##0.000"/>
    <numFmt numFmtId="185" formatCode="#,##0.0000"/>
    <numFmt numFmtId="186" formatCode="_-* #,##0.000\ _F_t_-;\-* #,##0.000\ _F_t_-;_-* &quot;-&quot;??\ _F_t_-;_-@_-"/>
    <numFmt numFmtId="187" formatCode="0.000"/>
    <numFmt numFmtId="188" formatCode="_-* #,##0.0000\ _F_t_-;\-* #,##0.0000\ _F_t_-;_-* &quot;-&quot;??\ _F_t_-;_-@_-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[$€-2]\ #\ ##,000_);[Red]\([$€-2]\ #\ ##,000\)"/>
    <numFmt numFmtId="195" formatCode="[$-40E]mmmm\ d\.;@"/>
    <numFmt numFmtId="196" formatCode="#,###;[Red]\-#,###"/>
  </numFmts>
  <fonts count="65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sz val="8"/>
      <name val="Arial CE"/>
      <family val="0"/>
    </font>
    <font>
      <sz val="11"/>
      <name val="Times New Roman CE"/>
      <family val="0"/>
    </font>
    <font>
      <sz val="11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sz val="12"/>
      <color indexed="30"/>
      <name val="Times New Roman"/>
      <family val="1"/>
    </font>
    <font>
      <sz val="10"/>
      <color indexed="30"/>
      <name val="Times New Roman"/>
      <family val="1"/>
    </font>
    <font>
      <sz val="14"/>
      <color indexed="30"/>
      <name val="Times New Roman"/>
      <family val="1"/>
    </font>
    <font>
      <sz val="12"/>
      <color indexed="10"/>
      <name val="Times New Roman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name val="Times New Roman CE"/>
      <family val="1"/>
    </font>
    <font>
      <b/>
      <i/>
      <sz val="11"/>
      <name val="Times New Roman"/>
      <family val="1"/>
    </font>
    <font>
      <b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12"/>
      <name val="Times New Roman CE"/>
      <family val="0"/>
    </font>
    <font>
      <b/>
      <i/>
      <sz val="12"/>
      <name val="Times New Roman CE"/>
      <family val="0"/>
    </font>
    <font>
      <sz val="12"/>
      <name val="Times New Roman CE"/>
      <family val="0"/>
    </font>
    <font>
      <i/>
      <sz val="11"/>
      <name val="Times New Roman"/>
      <family val="1"/>
    </font>
    <font>
      <sz val="9"/>
      <name val="Times New Roman CE"/>
      <family val="1"/>
    </font>
    <font>
      <b/>
      <sz val="14"/>
      <name val="Times New Roman CE"/>
      <family val="0"/>
    </font>
    <font>
      <u val="single"/>
      <sz val="10"/>
      <name val="Arial"/>
      <family val="2"/>
    </font>
    <font>
      <i/>
      <sz val="12"/>
      <name val="Times New Roman CE"/>
      <family val="0"/>
    </font>
    <font>
      <b/>
      <sz val="9"/>
      <name val="Times New Roman CE"/>
      <family val="0"/>
    </font>
    <font>
      <b/>
      <sz val="8"/>
      <name val="Times New Roman CE"/>
      <family val="0"/>
    </font>
    <font>
      <b/>
      <sz val="11"/>
      <name val="Times New Roman CE"/>
      <family val="0"/>
    </font>
    <font>
      <b/>
      <sz val="10"/>
      <name val="Times New Roman CE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"/>
      <family val="1"/>
    </font>
    <font>
      <sz val="11"/>
      <color indexed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 style="thin"/>
      <top/>
      <bottom/>
    </border>
    <border>
      <left style="hair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8" fillId="7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0" fillId="17" borderId="7" applyNumberFormat="0" applyFont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21" borderId="0" applyNumberFormat="0" applyBorder="0" applyAlignment="0" applyProtection="0"/>
    <xf numFmtId="0" fontId="56" fillId="4" borderId="0" applyNumberFormat="0" applyBorder="0" applyAlignment="0" applyProtection="0"/>
    <xf numFmtId="0" fontId="57" fillId="22" borderId="8" applyNumberFormat="0" applyAlignment="0" applyProtection="0"/>
    <xf numFmtId="0" fontId="5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3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" borderId="0" applyNumberFormat="0" applyBorder="0" applyAlignment="0" applyProtection="0"/>
    <xf numFmtId="0" fontId="61" fillId="23" borderId="0" applyNumberFormat="0" applyBorder="0" applyAlignment="0" applyProtection="0"/>
    <xf numFmtId="0" fontId="62" fillId="22" borderId="1" applyNumberFormat="0" applyAlignment="0" applyProtection="0"/>
    <xf numFmtId="9" fontId="0" fillId="0" borderId="0" applyFont="0" applyFill="0" applyBorder="0" applyAlignment="0" applyProtection="0"/>
  </cellStyleXfs>
  <cellXfs count="500">
    <xf numFmtId="0" fontId="0" fillId="0" borderId="0" xfId="0" applyAlignment="1">
      <alignment/>
    </xf>
    <xf numFmtId="0" fontId="1" fillId="0" borderId="0" xfId="68" applyFont="1" applyAlignment="1">
      <alignment horizontal="right"/>
      <protection/>
    </xf>
    <xf numFmtId="3" fontId="5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horizontal="right" vertical="center"/>
    </xf>
    <xf numFmtId="0" fontId="1" fillId="0" borderId="0" xfId="60" applyFont="1" applyAlignment="1">
      <alignment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0" fontId="1" fillId="19" borderId="16" xfId="60" applyFont="1" applyFill="1" applyBorder="1" applyAlignment="1">
      <alignment vertical="center"/>
      <protection/>
    </xf>
    <xf numFmtId="3" fontId="1" fillId="19" borderId="17" xfId="60" applyNumberFormat="1" applyFont="1" applyFill="1" applyBorder="1" applyAlignment="1">
      <alignment vertical="center"/>
      <protection/>
    </xf>
    <xf numFmtId="3" fontId="1" fillId="19" borderId="18" xfId="60" applyNumberFormat="1" applyFont="1" applyFill="1" applyBorder="1" applyAlignment="1">
      <alignment vertical="center"/>
      <protection/>
    </xf>
    <xf numFmtId="3" fontId="1" fillId="19" borderId="19" xfId="60" applyNumberFormat="1" applyFont="1" applyFill="1" applyBorder="1" applyAlignment="1">
      <alignment vertical="center"/>
      <protection/>
    </xf>
    <xf numFmtId="0" fontId="1" fillId="19" borderId="0" xfId="60" applyFont="1" applyFill="1" applyAlignment="1">
      <alignment vertical="center"/>
      <protection/>
    </xf>
    <xf numFmtId="0" fontId="1" fillId="0" borderId="20" xfId="60" applyFont="1" applyBorder="1" applyAlignment="1">
      <alignment vertical="center"/>
      <protection/>
    </xf>
    <xf numFmtId="3" fontId="1" fillId="0" borderId="18" xfId="60" applyNumberFormat="1" applyFont="1" applyBorder="1" applyAlignment="1">
      <alignment vertical="center"/>
      <protection/>
    </xf>
    <xf numFmtId="3" fontId="1" fillId="0" borderId="21" xfId="60" applyNumberFormat="1" applyFont="1" applyBorder="1" applyAlignment="1">
      <alignment vertical="center"/>
      <protection/>
    </xf>
    <xf numFmtId="3" fontId="1" fillId="0" borderId="0" xfId="60" applyNumberFormat="1" applyFont="1" applyAlignment="1">
      <alignment vertical="center"/>
      <protection/>
    </xf>
    <xf numFmtId="3" fontId="2" fillId="0" borderId="0" xfId="60" applyNumberFormat="1" applyFont="1" applyAlignment="1">
      <alignment vertical="center"/>
      <protection/>
    </xf>
    <xf numFmtId="0" fontId="1" fillId="19" borderId="20" xfId="60" applyFont="1" applyFill="1" applyBorder="1" applyAlignment="1">
      <alignment vertical="center"/>
      <protection/>
    </xf>
    <xf numFmtId="3" fontId="1" fillId="19" borderId="21" xfId="60" applyNumberFormat="1" applyFont="1" applyFill="1" applyBorder="1" applyAlignment="1">
      <alignment vertical="center"/>
      <protection/>
    </xf>
    <xf numFmtId="0" fontId="1" fillId="0" borderId="22" xfId="60" applyFont="1" applyBorder="1" applyAlignment="1">
      <alignment vertical="center"/>
      <protection/>
    </xf>
    <xf numFmtId="3" fontId="1" fillId="0" borderId="23" xfId="60" applyNumberFormat="1" applyFont="1" applyBorder="1" applyAlignment="1">
      <alignment vertical="center"/>
      <protection/>
    </xf>
    <xf numFmtId="3" fontId="1" fillId="0" borderId="24" xfId="60" applyNumberFormat="1" applyFont="1" applyBorder="1" applyAlignment="1">
      <alignment vertical="center"/>
      <protection/>
    </xf>
    <xf numFmtId="0" fontId="2" fillId="0" borderId="25" xfId="60" applyFont="1" applyBorder="1" applyAlignment="1">
      <alignment vertical="center"/>
      <protection/>
    </xf>
    <xf numFmtId="3" fontId="2" fillId="0" borderId="26" xfId="60" applyNumberFormat="1" applyFont="1" applyBorder="1" applyAlignment="1">
      <alignment vertical="center"/>
      <protection/>
    </xf>
    <xf numFmtId="3" fontId="2" fillId="0" borderId="27" xfId="60" applyNumberFormat="1" applyFont="1" applyBorder="1" applyAlignment="1">
      <alignment vertical="center"/>
      <protection/>
    </xf>
    <xf numFmtId="0" fontId="2" fillId="24" borderId="0" xfId="60" applyFont="1" applyFill="1" applyAlignment="1">
      <alignment vertical="center"/>
      <protection/>
    </xf>
    <xf numFmtId="3" fontId="2" fillId="24" borderId="0" xfId="60" applyNumberFormat="1" applyFont="1" applyFill="1" applyAlignment="1">
      <alignment vertical="center"/>
      <protection/>
    </xf>
    <xf numFmtId="3" fontId="14" fillId="0" borderId="0" xfId="0" applyNumberFormat="1" applyFont="1" applyFill="1" applyBorder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3" fontId="16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vertical="center"/>
    </xf>
    <xf numFmtId="3" fontId="17" fillId="0" borderId="0" xfId="0" applyNumberFormat="1" applyFont="1" applyFill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3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49" fontId="23" fillId="0" borderId="0" xfId="0" applyNumberFormat="1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49" fontId="26" fillId="0" borderId="0" xfId="0" applyNumberFormat="1" applyFont="1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9" fontId="23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 horizontal="left" vertical="center" wrapText="1"/>
    </xf>
    <xf numFmtId="0" fontId="21" fillId="0" borderId="0" xfId="0" applyFont="1" applyFill="1" applyAlignment="1">
      <alignment horizontal="justify" vertical="center" wrapText="1"/>
    </xf>
    <xf numFmtId="0" fontId="10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justify" vertical="center"/>
    </xf>
    <xf numFmtId="3" fontId="10" fillId="0" borderId="0" xfId="0" applyNumberFormat="1" applyFont="1" applyFill="1" applyAlignment="1">
      <alignment horizontal="justify" vertical="center"/>
    </xf>
    <xf numFmtId="49" fontId="1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left" vertical="center"/>
    </xf>
    <xf numFmtId="3" fontId="1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Fill="1" applyAlignment="1">
      <alignment vertical="center"/>
    </xf>
    <xf numFmtId="0" fontId="17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 wrapText="1"/>
    </xf>
    <xf numFmtId="3" fontId="27" fillId="0" borderId="0" xfId="0" applyNumberFormat="1" applyFont="1" applyFill="1" applyBorder="1" applyAlignment="1">
      <alignment horizontal="right" vertical="center"/>
    </xf>
    <xf numFmtId="3" fontId="19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3" fontId="13" fillId="0" borderId="28" xfId="0" applyNumberFormat="1" applyFont="1" applyFill="1" applyBorder="1" applyAlignment="1">
      <alignment horizontal="right" vertical="center"/>
    </xf>
    <xf numFmtId="3" fontId="13" fillId="0" borderId="28" xfId="0" applyNumberFormat="1" applyFont="1" applyFill="1" applyBorder="1" applyAlignment="1">
      <alignment vertical="center"/>
    </xf>
    <xf numFmtId="3" fontId="27" fillId="0" borderId="10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vertical="center"/>
    </xf>
    <xf numFmtId="49" fontId="27" fillId="0" borderId="13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vertical="center" wrapText="1"/>
    </xf>
    <xf numFmtId="3" fontId="27" fillId="0" borderId="29" xfId="0" applyNumberFormat="1" applyFont="1" applyFill="1" applyBorder="1" applyAlignment="1">
      <alignment horizontal="right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Fill="1" applyBorder="1" applyAlignment="1">
      <alignment vertical="center"/>
    </xf>
    <xf numFmtId="49" fontId="13" fillId="0" borderId="30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3" fontId="27" fillId="0" borderId="12" xfId="0" applyNumberFormat="1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 indent="1"/>
    </xf>
    <xf numFmtId="0" fontId="5" fillId="0" borderId="30" xfId="0" applyFont="1" applyFill="1" applyBorder="1" applyAlignment="1">
      <alignment horizontal="left" vertical="center" indent="1"/>
    </xf>
    <xf numFmtId="0" fontId="1" fillId="0" borderId="0" xfId="58" applyFont="1" applyAlignment="1">
      <alignment vertical="center"/>
      <protection/>
    </xf>
    <xf numFmtId="0" fontId="1" fillId="0" borderId="0" xfId="69" applyFont="1" applyAlignment="1">
      <alignment vertical="center"/>
      <protection/>
    </xf>
    <xf numFmtId="3" fontId="1" fillId="0" borderId="0" xfId="58" applyNumberFormat="1" applyFont="1" applyAlignment="1">
      <alignment vertical="center"/>
      <protection/>
    </xf>
    <xf numFmtId="0" fontId="4" fillId="0" borderId="0" xfId="58" applyFont="1" applyAlignment="1">
      <alignment horizontal="center" vertical="center" wrapText="1"/>
      <protection/>
    </xf>
    <xf numFmtId="2" fontId="1" fillId="0" borderId="0" xfId="58" applyNumberFormat="1" applyFont="1" applyAlignment="1">
      <alignment vertical="center"/>
      <protection/>
    </xf>
    <xf numFmtId="0" fontId="1" fillId="0" borderId="0" xfId="70" applyFont="1" applyBorder="1" applyAlignment="1">
      <alignment horizontal="center" vertical="center"/>
      <protection/>
    </xf>
    <xf numFmtId="0" fontId="1" fillId="0" borderId="0" xfId="58" applyFont="1" applyAlignment="1">
      <alignment horizontal="right" vertical="center"/>
      <protection/>
    </xf>
    <xf numFmtId="172" fontId="29" fillId="0" borderId="32" xfId="58" applyNumberFormat="1" applyFont="1" applyBorder="1" applyAlignment="1">
      <alignment horizontal="right" vertical="center" wrapText="1" indent="1"/>
      <protection/>
    </xf>
    <xf numFmtId="172" fontId="29" fillId="0" borderId="32" xfId="58" applyNumberFormat="1" applyFont="1" applyBorder="1" applyAlignment="1">
      <alignment horizontal="right" vertical="center" indent="1"/>
      <protection/>
    </xf>
    <xf numFmtId="3" fontId="8" fillId="0" borderId="33" xfId="58" applyNumberFormat="1" applyFont="1" applyBorder="1" applyAlignment="1">
      <alignment horizontal="left" vertical="center" wrapText="1" indent="1"/>
      <protection/>
    </xf>
    <xf numFmtId="172" fontId="9" fillId="0" borderId="34" xfId="58" applyNumberFormat="1" applyFont="1" applyBorder="1" applyAlignment="1">
      <alignment horizontal="right" vertical="center" wrapText="1" indent="1"/>
      <protection/>
    </xf>
    <xf numFmtId="172" fontId="3" fillId="0" borderId="34" xfId="58" applyNumberFormat="1" applyFont="1" applyBorder="1" applyAlignment="1">
      <alignment horizontal="right" vertical="center" indent="1"/>
      <protection/>
    </xf>
    <xf numFmtId="0" fontId="8" fillId="0" borderId="35" xfId="58" applyFont="1" applyFill="1" applyBorder="1" applyAlignment="1">
      <alignment horizontal="left" vertical="center" wrapText="1" indent="1"/>
      <protection/>
    </xf>
    <xf numFmtId="172" fontId="3" fillId="0" borderId="35" xfId="58" applyNumberFormat="1" applyFont="1" applyBorder="1" applyAlignment="1">
      <alignment horizontal="right" vertical="center" indent="1"/>
      <protection/>
    </xf>
    <xf numFmtId="3" fontId="9" fillId="0" borderId="35" xfId="70" applyNumberFormat="1" applyFont="1" applyFill="1" applyBorder="1" applyAlignment="1">
      <alignment horizontal="left" vertical="center" wrapText="1" indent="1"/>
      <protection/>
    </xf>
    <xf numFmtId="172" fontId="9" fillId="0" borderId="36" xfId="58" applyNumberFormat="1" applyFont="1" applyBorder="1" applyAlignment="1">
      <alignment horizontal="right" vertical="center" wrapText="1" indent="1"/>
      <protection/>
    </xf>
    <xf numFmtId="172" fontId="3" fillId="0" borderId="37" xfId="58" applyNumberFormat="1" applyFont="1" applyBorder="1" applyAlignment="1">
      <alignment horizontal="right" vertical="center" indent="1"/>
      <protection/>
    </xf>
    <xf numFmtId="172" fontId="3" fillId="0" borderId="33" xfId="58" applyNumberFormat="1" applyFont="1" applyFill="1" applyBorder="1" applyAlignment="1">
      <alignment horizontal="right" vertical="center" indent="1"/>
      <protection/>
    </xf>
    <xf numFmtId="172" fontId="3" fillId="0" borderId="35" xfId="58" applyNumberFormat="1" applyFont="1" applyFill="1" applyBorder="1" applyAlignment="1">
      <alignment horizontal="right" vertical="center" indent="1"/>
      <protection/>
    </xf>
    <xf numFmtId="172" fontId="3" fillId="0" borderId="38" xfId="58" applyNumberFormat="1" applyFont="1" applyFill="1" applyBorder="1" applyAlignment="1">
      <alignment horizontal="right" vertical="center" indent="1"/>
      <protection/>
    </xf>
    <xf numFmtId="172" fontId="3" fillId="0" borderId="32" xfId="66" applyNumberFormat="1" applyFont="1" applyFill="1" applyBorder="1" applyAlignment="1">
      <alignment horizontal="right" vertical="center" wrapText="1" indent="1"/>
      <protection/>
    </xf>
    <xf numFmtId="0" fontId="10" fillId="0" borderId="0" xfId="0" applyFont="1" applyFill="1" applyBorder="1" applyAlignment="1">
      <alignment horizontal="left" vertical="center"/>
    </xf>
    <xf numFmtId="3" fontId="30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indent="1"/>
    </xf>
    <xf numFmtId="49" fontId="1" fillId="0" borderId="0" xfId="0" applyNumberFormat="1" applyFont="1" applyAlignment="1">
      <alignment vertical="center"/>
    </xf>
    <xf numFmtId="0" fontId="22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3" fontId="13" fillId="0" borderId="29" xfId="0" applyNumberFormat="1" applyFont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2" xfId="0" applyNumberFormat="1" applyFont="1" applyBorder="1" applyAlignment="1">
      <alignment horizontal="right" vertical="center"/>
    </xf>
    <xf numFmtId="0" fontId="10" fillId="0" borderId="11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2" xfId="0" applyFont="1" applyFill="1" applyBorder="1" applyAlignment="1">
      <alignment horizontal="left" vertical="center"/>
    </xf>
    <xf numFmtId="49" fontId="5" fillId="0" borderId="0" xfId="0" applyNumberFormat="1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3" fontId="22" fillId="0" borderId="0" xfId="0" applyNumberFormat="1" applyFont="1" applyFill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3" fontId="13" fillId="0" borderId="39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 wrapText="1"/>
    </xf>
    <xf numFmtId="0" fontId="17" fillId="0" borderId="0" xfId="0" applyFont="1" applyFill="1" applyAlignment="1">
      <alignment horizontal="left" vertical="center" wrapText="1"/>
    </xf>
    <xf numFmtId="3" fontId="5" fillId="0" borderId="13" xfId="0" applyNumberFormat="1" applyFont="1" applyBorder="1" applyAlignment="1">
      <alignment horizontal="right" vertical="center"/>
    </xf>
    <xf numFmtId="3" fontId="13" fillId="0" borderId="10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left" vertical="center" indent="1"/>
    </xf>
    <xf numFmtId="49" fontId="1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3" fontId="13" fillId="0" borderId="29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3" fontId="13" fillId="0" borderId="40" xfId="0" applyNumberFormat="1" applyFont="1" applyFill="1" applyBorder="1" applyAlignment="1">
      <alignment vertical="center"/>
    </xf>
    <xf numFmtId="0" fontId="3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3" fillId="0" borderId="29" xfId="0" applyNumberFormat="1" applyFont="1" applyFill="1" applyBorder="1" applyAlignment="1">
      <alignment vertical="center"/>
    </xf>
    <xf numFmtId="49" fontId="13" fillId="0" borderId="11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 vertical="top" wrapText="1"/>
    </xf>
    <xf numFmtId="0" fontId="2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13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13" fillId="0" borderId="41" xfId="0" applyNumberFormat="1" applyFont="1" applyFill="1" applyBorder="1" applyAlignment="1">
      <alignment horizontal="left" vertical="center" wrapText="1"/>
    </xf>
    <xf numFmtId="3" fontId="13" fillId="0" borderId="42" xfId="0" applyNumberFormat="1" applyFont="1" applyFill="1" applyBorder="1" applyAlignment="1">
      <alignment horizontal="right" vertical="center"/>
    </xf>
    <xf numFmtId="3" fontId="27" fillId="0" borderId="40" xfId="0" applyNumberFormat="1" applyFont="1" applyFill="1" applyBorder="1" applyAlignment="1">
      <alignment horizontal="right" vertical="center"/>
    </xf>
    <xf numFmtId="49" fontId="13" fillId="0" borderId="30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vertical="top" wrapText="1"/>
    </xf>
    <xf numFmtId="3" fontId="5" fillId="0" borderId="12" xfId="0" applyNumberFormat="1" applyFont="1" applyFill="1" applyBorder="1" applyAlignment="1">
      <alignment vertical="center"/>
    </xf>
    <xf numFmtId="0" fontId="22" fillId="0" borderId="0" xfId="0" applyFont="1" applyFill="1" applyAlignment="1">
      <alignment horizontal="left" vertical="center"/>
    </xf>
    <xf numFmtId="3" fontId="27" fillId="0" borderId="12" xfId="0" applyNumberFormat="1" applyFont="1" applyFill="1" applyBorder="1" applyAlignment="1">
      <alignment vertical="center"/>
    </xf>
    <xf numFmtId="3" fontId="13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horizontal="right" vertical="center"/>
    </xf>
    <xf numFmtId="0" fontId="22" fillId="0" borderId="0" xfId="0" applyFont="1" applyFill="1" applyBorder="1" applyAlignment="1">
      <alignment vertical="center"/>
    </xf>
    <xf numFmtId="0" fontId="13" fillId="0" borderId="43" xfId="0" applyFont="1" applyFill="1" applyBorder="1" applyAlignment="1">
      <alignment vertical="center"/>
    </xf>
    <xf numFmtId="3" fontId="13" fillId="0" borderId="41" xfId="0" applyNumberFormat="1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63" fillId="0" borderId="0" xfId="0" applyFont="1" applyFill="1" applyBorder="1" applyAlignment="1">
      <alignment horizontal="left" vertical="center"/>
    </xf>
    <xf numFmtId="49" fontId="5" fillId="0" borderId="30" xfId="0" applyNumberFormat="1" applyFont="1" applyFill="1" applyBorder="1" applyAlignment="1">
      <alignment horizontal="left" vertical="center" indent="1"/>
    </xf>
    <xf numFmtId="3" fontId="19" fillId="0" borderId="13" xfId="0" applyNumberFormat="1" applyFont="1" applyFill="1" applyBorder="1" applyAlignment="1">
      <alignment horizontal="right" vertical="center"/>
    </xf>
    <xf numFmtId="3" fontId="13" fillId="0" borderId="44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49" fontId="5" fillId="0" borderId="13" xfId="0" applyNumberFormat="1" applyFont="1" applyFill="1" applyBorder="1" applyAlignment="1">
      <alignment horizontal="left" vertical="center" indent="1"/>
    </xf>
    <xf numFmtId="3" fontId="5" fillId="0" borderId="45" xfId="0" applyNumberFormat="1" applyFont="1" applyFill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49" fontId="5" fillId="0" borderId="11" xfId="0" applyNumberFormat="1" applyFont="1" applyFill="1" applyBorder="1" applyAlignment="1">
      <alignment horizontal="left" vertical="center" indent="1"/>
    </xf>
    <xf numFmtId="0" fontId="1" fillId="0" borderId="0" xfId="58" applyFont="1" applyFill="1" applyAlignment="1">
      <alignment vertical="center"/>
      <protection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172" fontId="9" fillId="0" borderId="33" xfId="58" applyNumberFormat="1" applyFont="1" applyBorder="1" applyAlignment="1">
      <alignment horizontal="right" vertical="center" wrapText="1" indent="1"/>
      <protection/>
    </xf>
    <xf numFmtId="172" fontId="9" fillId="0" borderId="35" xfId="58" applyNumberFormat="1" applyFont="1" applyBorder="1" applyAlignment="1">
      <alignment horizontal="right" vertical="center" wrapText="1" indent="1"/>
      <protection/>
    </xf>
    <xf numFmtId="172" fontId="9" fillId="0" borderId="38" xfId="58" applyNumberFormat="1" applyFont="1" applyBorder="1" applyAlignment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172" fontId="20" fillId="0" borderId="0" xfId="0" applyNumberFormat="1" applyFont="1" applyFill="1" applyAlignment="1">
      <alignment vertical="center"/>
    </xf>
    <xf numFmtId="172" fontId="10" fillId="0" borderId="0" xfId="0" applyNumberFormat="1" applyFont="1" applyFill="1" applyBorder="1" applyAlignment="1">
      <alignment horizontal="left" vertical="center"/>
    </xf>
    <xf numFmtId="172" fontId="25" fillId="0" borderId="0" xfId="0" applyNumberFormat="1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4" fillId="0" borderId="0" xfId="0" applyNumberFormat="1" applyFont="1" applyFill="1" applyAlignment="1">
      <alignment vertical="center"/>
    </xf>
    <xf numFmtId="172" fontId="5" fillId="0" borderId="0" xfId="0" applyNumberFormat="1" applyFont="1" applyFill="1" applyAlignment="1">
      <alignment vertical="center"/>
    </xf>
    <xf numFmtId="172" fontId="13" fillId="0" borderId="0" xfId="0" applyNumberFormat="1" applyFont="1" applyFill="1" applyBorder="1" applyAlignment="1">
      <alignment horizontal="left" vertical="center" wrapText="1"/>
    </xf>
    <xf numFmtId="172" fontId="13" fillId="0" borderId="0" xfId="0" applyNumberFormat="1" applyFont="1" applyFill="1" applyBorder="1" applyAlignment="1">
      <alignment horizontal="right" vertical="center"/>
    </xf>
    <xf numFmtId="172" fontId="5" fillId="0" borderId="0" xfId="0" applyNumberFormat="1" applyFont="1" applyFill="1" applyAlignment="1">
      <alignment horizontal="center" vertical="center"/>
    </xf>
    <xf numFmtId="172" fontId="5" fillId="0" borderId="0" xfId="0" applyNumberFormat="1" applyFont="1" applyFill="1" applyBorder="1" applyAlignment="1">
      <alignment horizontal="left" vertical="center" indent="1"/>
    </xf>
    <xf numFmtId="172" fontId="5" fillId="0" borderId="0" xfId="0" applyNumberFormat="1" applyFont="1" applyFill="1" applyBorder="1" applyAlignment="1">
      <alignment horizontal="right" vertical="center"/>
    </xf>
    <xf numFmtId="172" fontId="4" fillId="0" borderId="48" xfId="0" applyNumberFormat="1" applyFont="1" applyFill="1" applyBorder="1" applyAlignment="1">
      <alignment vertical="center"/>
    </xf>
    <xf numFmtId="172" fontId="4" fillId="0" borderId="49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>
      <alignment vertical="center"/>
    </xf>
    <xf numFmtId="172" fontId="5" fillId="0" borderId="49" xfId="0" applyNumberFormat="1" applyFont="1" applyFill="1" applyBorder="1" applyAlignment="1">
      <alignment horizontal="right" vertical="center"/>
    </xf>
    <xf numFmtId="172" fontId="4" fillId="0" borderId="28" xfId="0" applyNumberFormat="1" applyFont="1" applyFill="1" applyBorder="1" applyAlignment="1">
      <alignment horizontal="right" vertical="center"/>
    </xf>
    <xf numFmtId="172" fontId="32" fillId="0" borderId="0" xfId="0" applyNumberFormat="1" applyFont="1" applyFill="1" applyAlignment="1">
      <alignment vertical="center"/>
    </xf>
    <xf numFmtId="172" fontId="5" fillId="0" borderId="11" xfId="0" applyNumberFormat="1" applyFont="1" applyFill="1" applyBorder="1" applyAlignment="1">
      <alignment vertical="center"/>
    </xf>
    <xf numFmtId="172" fontId="5" fillId="0" borderId="0" xfId="0" applyNumberFormat="1" applyFont="1" applyFill="1" applyBorder="1" applyAlignment="1">
      <alignment/>
    </xf>
    <xf numFmtId="172" fontId="5" fillId="0" borderId="0" xfId="0" applyNumberFormat="1" applyFont="1" applyFill="1" applyBorder="1" applyAlignment="1">
      <alignment vertical="center"/>
    </xf>
    <xf numFmtId="172" fontId="5" fillId="0" borderId="10" xfId="0" applyNumberFormat="1" applyFont="1" applyFill="1" applyBorder="1" applyAlignment="1">
      <alignment horizontal="right" vertical="center"/>
    </xf>
    <xf numFmtId="172" fontId="33" fillId="0" borderId="0" xfId="0" applyNumberFormat="1" applyFont="1" applyFill="1" applyAlignment="1">
      <alignment vertical="center"/>
    </xf>
    <xf numFmtId="172" fontId="5" fillId="0" borderId="11" xfId="0" applyNumberFormat="1" applyFont="1" applyFill="1" applyBorder="1" applyAlignment="1">
      <alignment horizontal="left" vertical="center"/>
    </xf>
    <xf numFmtId="172" fontId="5" fillId="0" borderId="0" xfId="0" applyNumberFormat="1" applyFont="1" applyFill="1" applyBorder="1" applyAlignment="1">
      <alignment horizontal="left" vertical="center"/>
    </xf>
    <xf numFmtId="172" fontId="4" fillId="0" borderId="11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horizontal="left" vertical="center"/>
    </xf>
    <xf numFmtId="172" fontId="13" fillId="0" borderId="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0" xfId="0" applyNumberFormat="1" applyFont="1" applyFill="1" applyBorder="1" applyAlignment="1">
      <alignment horizontal="left" vertical="center"/>
    </xf>
    <xf numFmtId="172" fontId="34" fillId="0" borderId="11" xfId="67" applyNumberFormat="1" applyFont="1" applyFill="1" applyBorder="1" applyAlignment="1" applyProtection="1">
      <alignment vertical="center"/>
      <protection/>
    </xf>
    <xf numFmtId="172" fontId="34" fillId="0" borderId="0" xfId="67" applyNumberFormat="1" applyFont="1" applyFill="1" applyBorder="1" applyAlignment="1" applyProtection="1">
      <alignment vertical="center"/>
      <protection/>
    </xf>
    <xf numFmtId="172" fontId="14" fillId="0" borderId="0" xfId="0" applyNumberFormat="1" applyFont="1" applyFill="1" applyBorder="1" applyAlignment="1">
      <alignment horizontal="right" vertical="center"/>
    </xf>
    <xf numFmtId="172" fontId="35" fillId="0" borderId="11" xfId="67" applyNumberFormat="1" applyFont="1" applyFill="1" applyBorder="1" applyAlignment="1" applyProtection="1">
      <alignment horizontal="left" vertical="center" indent="1"/>
      <protection/>
    </xf>
    <xf numFmtId="172" fontId="35" fillId="0" borderId="0" xfId="67" applyNumberFormat="1" applyFont="1" applyFill="1" applyBorder="1" applyAlignment="1" applyProtection="1">
      <alignment horizontal="left" vertical="center" indent="1"/>
      <protection/>
    </xf>
    <xf numFmtId="172" fontId="14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72" fontId="13" fillId="0" borderId="10" xfId="0" applyNumberFormat="1" applyFont="1" applyFill="1" applyBorder="1" applyAlignment="1">
      <alignment horizontal="right" vertical="center"/>
    </xf>
    <xf numFmtId="172" fontId="36" fillId="0" borderId="11" xfId="67" applyNumberFormat="1" applyFont="1" applyFill="1" applyBorder="1" applyAlignment="1" applyProtection="1" quotePrefix="1">
      <alignment horizontal="left" vertical="center" indent="2"/>
      <protection/>
    </xf>
    <xf numFmtId="172" fontId="36" fillId="0" borderId="0" xfId="67" applyNumberFormat="1" applyFont="1" applyFill="1" applyBorder="1" applyAlignment="1" applyProtection="1" quotePrefix="1">
      <alignment horizontal="left" vertical="center" indent="2"/>
      <protection/>
    </xf>
    <xf numFmtId="172" fontId="37" fillId="0" borderId="11" xfId="0" applyNumberFormat="1" applyFont="1" applyFill="1" applyBorder="1" applyAlignment="1">
      <alignment horizontal="left" vertical="center" indent="4"/>
    </xf>
    <xf numFmtId="172" fontId="9" fillId="0" borderId="0" xfId="0" applyNumberFormat="1" applyFont="1" applyFill="1" applyBorder="1" applyAlignment="1">
      <alignment horizontal="center" vertical="center"/>
    </xf>
    <xf numFmtId="172" fontId="14" fillId="0" borderId="10" xfId="0" applyNumberFormat="1" applyFont="1" applyFill="1" applyBorder="1" applyAlignment="1">
      <alignment horizontal="right" vertical="center"/>
    </xf>
    <xf numFmtId="172" fontId="20" fillId="0" borderId="10" xfId="0" applyNumberFormat="1" applyFont="1" applyFill="1" applyBorder="1" applyAlignment="1">
      <alignment vertical="center"/>
    </xf>
    <xf numFmtId="172" fontId="36" fillId="0" borderId="30" xfId="67" applyNumberFormat="1" applyFont="1" applyFill="1" applyBorder="1" applyAlignment="1" applyProtection="1" quotePrefix="1">
      <alignment horizontal="left" vertical="center" indent="2"/>
      <protection/>
    </xf>
    <xf numFmtId="172" fontId="36" fillId="0" borderId="13" xfId="67" applyNumberFormat="1" applyFont="1" applyFill="1" applyBorder="1" applyAlignment="1" applyProtection="1" quotePrefix="1">
      <alignment horizontal="left" vertical="center" indent="2"/>
      <protection/>
    </xf>
    <xf numFmtId="172" fontId="14" fillId="0" borderId="13" xfId="0" applyNumberFormat="1" applyFont="1" applyFill="1" applyBorder="1" applyAlignment="1">
      <alignment vertical="center"/>
    </xf>
    <xf numFmtId="172" fontId="5" fillId="0" borderId="13" xfId="0" applyNumberFormat="1" applyFont="1" applyFill="1" applyBorder="1" applyAlignment="1">
      <alignment horizontal="right" vertical="center"/>
    </xf>
    <xf numFmtId="172" fontId="20" fillId="0" borderId="12" xfId="0" applyNumberFormat="1" applyFont="1" applyFill="1" applyBorder="1" applyAlignment="1">
      <alignment vertical="center"/>
    </xf>
    <xf numFmtId="172" fontId="19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Fill="1" applyAlignment="1">
      <alignment vertical="center"/>
    </xf>
    <xf numFmtId="172" fontId="19" fillId="0" borderId="0" xfId="0" applyNumberFormat="1" applyFont="1" applyFill="1" applyAlignment="1">
      <alignment/>
    </xf>
    <xf numFmtId="172" fontId="5" fillId="0" borderId="10" xfId="0" applyNumberFormat="1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Border="1" applyAlignment="1">
      <alignment vertical="center"/>
    </xf>
    <xf numFmtId="172" fontId="4" fillId="0" borderId="0" xfId="0" applyNumberFormat="1" applyFont="1" applyFill="1" applyBorder="1" applyAlignment="1">
      <alignment horizontal="right" vertical="center"/>
    </xf>
    <xf numFmtId="172" fontId="14" fillId="0" borderId="11" xfId="0" applyNumberFormat="1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left" indent="2"/>
    </xf>
    <xf numFmtId="172" fontId="14" fillId="0" borderId="11" xfId="0" applyNumberFormat="1" applyFont="1" applyFill="1" applyBorder="1" applyAlignment="1">
      <alignment horizontal="left" vertical="center" indent="5"/>
    </xf>
    <xf numFmtId="172" fontId="14" fillId="0" borderId="0" xfId="0" applyNumberFormat="1" applyFont="1" applyFill="1" applyBorder="1" applyAlignment="1">
      <alignment horizontal="left" indent="6"/>
    </xf>
    <xf numFmtId="172" fontId="5" fillId="0" borderId="11" xfId="0" applyNumberFormat="1" applyFont="1" applyFill="1" applyBorder="1" applyAlignment="1">
      <alignment horizontal="left" vertical="center" indent="2"/>
    </xf>
    <xf numFmtId="172" fontId="5" fillId="0" borderId="30" xfId="0" applyNumberFormat="1" applyFont="1" applyFill="1" applyBorder="1" applyAlignment="1">
      <alignment horizontal="left" vertical="center" indent="2"/>
    </xf>
    <xf numFmtId="172" fontId="4" fillId="0" borderId="13" xfId="0" applyNumberFormat="1" applyFont="1" applyFill="1" applyBorder="1" applyAlignment="1">
      <alignment/>
    </xf>
    <xf numFmtId="172" fontId="4" fillId="0" borderId="13" xfId="0" applyNumberFormat="1" applyFont="1" applyFill="1" applyBorder="1" applyAlignment="1">
      <alignment vertical="center"/>
    </xf>
    <xf numFmtId="172" fontId="14" fillId="0" borderId="0" xfId="0" applyNumberFormat="1" applyFont="1" applyFill="1" applyBorder="1" applyAlignment="1">
      <alignment horizontal="left" vertical="center" indent="1"/>
    </xf>
    <xf numFmtId="172" fontId="17" fillId="0" borderId="0" xfId="0" applyNumberFormat="1" applyFont="1" applyFill="1" applyBorder="1" applyAlignment="1">
      <alignment horizontal="right" vertical="center"/>
    </xf>
    <xf numFmtId="172" fontId="38" fillId="0" borderId="0" xfId="65" applyNumberFormat="1" applyFont="1" applyAlignment="1">
      <alignment vertical="center"/>
      <protection/>
    </xf>
    <xf numFmtId="172" fontId="38" fillId="0" borderId="0" xfId="65" applyNumberFormat="1" applyFont="1" applyAlignment="1">
      <alignment horizontal="right" vertical="center"/>
      <protection/>
    </xf>
    <xf numFmtId="172" fontId="38" fillId="0" borderId="0" xfId="65" applyNumberFormat="1" applyFont="1" applyFill="1" applyAlignment="1">
      <alignment vertical="center"/>
      <protection/>
    </xf>
    <xf numFmtId="172" fontId="38" fillId="0" borderId="0" xfId="65" applyNumberFormat="1" applyFont="1" applyFill="1" applyAlignment="1">
      <alignment horizontal="right" vertical="center"/>
      <protection/>
    </xf>
    <xf numFmtId="172" fontId="39" fillId="0" borderId="0" xfId="63" applyNumberFormat="1" applyFont="1" applyAlignment="1">
      <alignment vertical="center"/>
      <protection/>
    </xf>
    <xf numFmtId="172" fontId="39" fillId="0" borderId="40" xfId="63" applyNumberFormat="1" applyFont="1" applyBorder="1" applyAlignment="1">
      <alignment vertical="center"/>
      <protection/>
    </xf>
    <xf numFmtId="172" fontId="39" fillId="0" borderId="26" xfId="63" applyNumberFormat="1" applyFont="1" applyBorder="1" applyAlignment="1">
      <alignment vertical="center"/>
      <protection/>
    </xf>
    <xf numFmtId="172" fontId="39" fillId="0" borderId="50" xfId="63" applyNumberFormat="1" applyFont="1" applyBorder="1" applyAlignment="1">
      <alignment vertical="center"/>
      <protection/>
    </xf>
    <xf numFmtId="172" fontId="39" fillId="0" borderId="51" xfId="63" applyNumberFormat="1" applyFont="1" applyBorder="1" applyAlignment="1">
      <alignment vertical="center"/>
      <protection/>
    </xf>
    <xf numFmtId="172" fontId="39" fillId="0" borderId="26" xfId="63" applyNumberFormat="1" applyFont="1" applyFill="1" applyBorder="1" applyAlignment="1">
      <alignment vertical="center"/>
      <protection/>
    </xf>
    <xf numFmtId="172" fontId="39" fillId="0" borderId="46" xfId="63" applyNumberFormat="1" applyFont="1" applyBorder="1" applyAlignment="1">
      <alignment vertical="center"/>
      <protection/>
    </xf>
    <xf numFmtId="172" fontId="39" fillId="0" borderId="32" xfId="63" applyNumberFormat="1" applyFont="1" applyBorder="1" applyAlignment="1">
      <alignment vertical="center"/>
      <protection/>
    </xf>
    <xf numFmtId="172" fontId="34" fillId="0" borderId="0" xfId="63" applyNumberFormat="1" applyFont="1" applyAlignment="1">
      <alignment vertical="center"/>
      <protection/>
    </xf>
    <xf numFmtId="172" fontId="36" fillId="0" borderId="10" xfId="63" applyNumberFormat="1" applyFont="1" applyBorder="1" applyAlignment="1">
      <alignment vertical="center"/>
      <protection/>
    </xf>
    <xf numFmtId="172" fontId="36" fillId="0" borderId="52" xfId="63" applyNumberFormat="1" applyFont="1" applyBorder="1" applyAlignment="1">
      <alignment vertical="center"/>
      <protection/>
    </xf>
    <xf numFmtId="172" fontId="36" fillId="0" borderId="53" xfId="63" applyNumberFormat="1" applyFont="1" applyBorder="1" applyAlignment="1">
      <alignment vertical="center"/>
      <protection/>
    </xf>
    <xf numFmtId="172" fontId="36" fillId="0" borderId="54" xfId="63" applyNumberFormat="1" applyFont="1" applyBorder="1" applyAlignment="1">
      <alignment vertical="center"/>
      <protection/>
    </xf>
    <xf numFmtId="172" fontId="36" fillId="0" borderId="52" xfId="63" applyNumberFormat="1" applyFont="1" applyFill="1" applyBorder="1" applyAlignment="1">
      <alignment vertical="center"/>
      <protection/>
    </xf>
    <xf numFmtId="172" fontId="36" fillId="0" borderId="11" xfId="63" applyNumberFormat="1" applyFont="1" applyBorder="1" applyAlignment="1">
      <alignment horizontal="left" vertical="center" indent="2"/>
      <protection/>
    </xf>
    <xf numFmtId="172" fontId="34" fillId="0" borderId="36" xfId="63" applyNumberFormat="1" applyFont="1" applyBorder="1" applyAlignment="1">
      <alignment vertical="center"/>
      <protection/>
    </xf>
    <xf numFmtId="172" fontId="34" fillId="0" borderId="10" xfId="63" applyNumberFormat="1" applyFont="1" applyBorder="1" applyAlignment="1">
      <alignment vertical="center"/>
      <protection/>
    </xf>
    <xf numFmtId="172" fontId="34" fillId="0" borderId="52" xfId="63" applyNumberFormat="1" applyFont="1" applyBorder="1" applyAlignment="1">
      <alignment vertical="center"/>
      <protection/>
    </xf>
    <xf numFmtId="172" fontId="34" fillId="0" borderId="52" xfId="63" applyNumberFormat="1" applyFont="1" applyFill="1" applyBorder="1" applyAlignment="1">
      <alignment vertical="center"/>
      <protection/>
    </xf>
    <xf numFmtId="172" fontId="34" fillId="0" borderId="11" xfId="63" applyNumberFormat="1" applyFont="1" applyBorder="1" applyAlignment="1">
      <alignment vertical="center"/>
      <protection/>
    </xf>
    <xf numFmtId="172" fontId="34" fillId="0" borderId="53" xfId="63" applyNumberFormat="1" applyFont="1" applyBorder="1" applyAlignment="1">
      <alignment vertical="center"/>
      <protection/>
    </xf>
    <xf numFmtId="172" fontId="34" fillId="0" borderId="54" xfId="63" applyNumberFormat="1" applyFont="1" applyBorder="1" applyAlignment="1">
      <alignment vertical="center"/>
      <protection/>
    </xf>
    <xf numFmtId="172" fontId="36" fillId="0" borderId="0" xfId="63" applyNumberFormat="1" applyFont="1" applyAlignment="1">
      <alignment vertical="center"/>
      <protection/>
    </xf>
    <xf numFmtId="172" fontId="36" fillId="0" borderId="11" xfId="63" applyNumberFormat="1" applyFont="1" applyBorder="1" applyAlignment="1">
      <alignment horizontal="left" vertical="center" indent="3"/>
      <protection/>
    </xf>
    <xf numFmtId="172" fontId="34" fillId="0" borderId="0" xfId="63" applyNumberFormat="1" applyFont="1" applyBorder="1" applyAlignment="1">
      <alignment vertical="center"/>
      <protection/>
    </xf>
    <xf numFmtId="172" fontId="8" fillId="0" borderId="0" xfId="63" applyNumberFormat="1" applyFont="1" applyBorder="1" applyAlignment="1">
      <alignment vertical="center"/>
      <protection/>
    </xf>
    <xf numFmtId="172" fontId="36" fillId="0" borderId="0" xfId="63" applyNumberFormat="1" applyFont="1" applyBorder="1" applyAlignment="1">
      <alignment vertical="center"/>
      <protection/>
    </xf>
    <xf numFmtId="172" fontId="36" fillId="0" borderId="11" xfId="63" applyNumberFormat="1" applyFont="1" applyBorder="1" applyAlignment="1">
      <alignment vertical="center"/>
      <protection/>
    </xf>
    <xf numFmtId="0" fontId="18" fillId="0" borderId="0" xfId="0" applyFont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172" fontId="34" fillId="0" borderId="11" xfId="63" applyNumberFormat="1" applyFont="1" applyBorder="1" applyAlignment="1">
      <alignment vertical="center" wrapText="1"/>
      <protection/>
    </xf>
    <xf numFmtId="172" fontId="34" fillId="0" borderId="29" xfId="63" applyNumberFormat="1" applyFont="1" applyBorder="1" applyAlignment="1">
      <alignment vertical="center"/>
      <protection/>
    </xf>
    <xf numFmtId="172" fontId="34" fillId="0" borderId="55" xfId="63" applyNumberFormat="1" applyFont="1" applyBorder="1" applyAlignment="1">
      <alignment vertical="center"/>
      <protection/>
    </xf>
    <xf numFmtId="172" fontId="34" fillId="0" borderId="56" xfId="63" applyNumberFormat="1" applyFont="1" applyBorder="1" applyAlignment="1">
      <alignment vertical="center"/>
      <protection/>
    </xf>
    <xf numFmtId="172" fontId="34" fillId="0" borderId="57" xfId="63" applyNumberFormat="1" applyFont="1" applyBorder="1" applyAlignment="1">
      <alignment vertical="center"/>
      <protection/>
    </xf>
    <xf numFmtId="172" fontId="34" fillId="0" borderId="36" xfId="67" applyNumberFormat="1" applyFont="1" applyFill="1" applyBorder="1" applyAlignment="1" applyProtection="1">
      <alignment vertical="center"/>
      <protection/>
    </xf>
    <xf numFmtId="172" fontId="35" fillId="0" borderId="10" xfId="63" applyNumberFormat="1" applyFont="1" applyBorder="1" applyAlignment="1">
      <alignment vertical="center"/>
      <protection/>
    </xf>
    <xf numFmtId="172" fontId="35" fillId="0" borderId="52" xfId="63" applyNumberFormat="1" applyFont="1" applyBorder="1" applyAlignment="1">
      <alignment vertical="center"/>
      <protection/>
    </xf>
    <xf numFmtId="172" fontId="35" fillId="0" borderId="53" xfId="63" applyNumberFormat="1" applyFont="1" applyBorder="1" applyAlignment="1">
      <alignment vertical="center"/>
      <protection/>
    </xf>
    <xf numFmtId="172" fontId="35" fillId="0" borderId="54" xfId="63" applyNumberFormat="1" applyFont="1" applyBorder="1" applyAlignment="1">
      <alignment vertical="center"/>
      <protection/>
    </xf>
    <xf numFmtId="172" fontId="35" fillId="0" borderId="36" xfId="67" applyNumberFormat="1" applyFont="1" applyFill="1" applyBorder="1" applyAlignment="1" applyProtection="1">
      <alignment vertical="center"/>
      <protection/>
    </xf>
    <xf numFmtId="172" fontId="41" fillId="0" borderId="10" xfId="63" applyNumberFormat="1" applyFont="1" applyBorder="1" applyAlignment="1">
      <alignment vertical="center"/>
      <protection/>
    </xf>
    <xf numFmtId="172" fontId="41" fillId="0" borderId="11" xfId="67" applyNumberFormat="1" applyFont="1" applyFill="1" applyBorder="1" applyAlignment="1" applyProtection="1">
      <alignment horizontal="left" vertical="center" indent="4"/>
      <protection/>
    </xf>
    <xf numFmtId="172" fontId="35" fillId="0" borderId="58" xfId="67" applyNumberFormat="1" applyFont="1" applyFill="1" applyBorder="1" applyAlignment="1" applyProtection="1">
      <alignment horizontal="left" vertical="center" indent="1"/>
      <protection/>
    </xf>
    <xf numFmtId="172" fontId="36" fillId="0" borderId="11" xfId="67" applyNumberFormat="1" applyFont="1" applyFill="1" applyBorder="1" applyAlignment="1" applyProtection="1">
      <alignment horizontal="left" vertical="center" indent="1"/>
      <protection/>
    </xf>
    <xf numFmtId="172" fontId="34" fillId="0" borderId="59" xfId="65" applyNumberFormat="1" applyFont="1" applyBorder="1" applyAlignment="1">
      <alignment horizontal="center" vertical="center" wrapText="1"/>
      <protection/>
    </xf>
    <xf numFmtId="172" fontId="42" fillId="0" borderId="0" xfId="63" applyNumberFormat="1" applyFont="1" applyAlignment="1">
      <alignment vertical="center"/>
      <protection/>
    </xf>
    <xf numFmtId="172" fontId="38" fillId="0" borderId="0" xfId="63" applyNumberFormat="1" applyFont="1" applyFill="1" applyBorder="1" applyAlignment="1">
      <alignment vertical="center"/>
      <protection/>
    </xf>
    <xf numFmtId="172" fontId="64" fillId="0" borderId="0" xfId="63" applyNumberFormat="1" applyFont="1" applyFill="1" applyBorder="1" applyAlignment="1">
      <alignment vertical="center"/>
      <protection/>
    </xf>
    <xf numFmtId="172" fontId="43" fillId="0" borderId="0" xfId="63" applyNumberFormat="1" applyFont="1" applyBorder="1" applyAlignment="1">
      <alignment vertical="center"/>
      <protection/>
    </xf>
    <xf numFmtId="2" fontId="8" fillId="0" borderId="0" xfId="63" applyNumberFormat="1" applyFont="1" applyAlignment="1">
      <alignment vertical="center"/>
      <protection/>
    </xf>
    <xf numFmtId="172" fontId="8" fillId="0" borderId="0" xfId="63" applyNumberFormat="1" applyFont="1" applyFill="1" applyBorder="1" applyAlignment="1">
      <alignment vertical="center"/>
      <protection/>
    </xf>
    <xf numFmtId="172" fontId="44" fillId="0" borderId="0" xfId="63" applyNumberFormat="1" applyFont="1" applyBorder="1" applyAlignment="1">
      <alignment vertical="center"/>
      <protection/>
    </xf>
    <xf numFmtId="172" fontId="44" fillId="0" borderId="0" xfId="63" applyNumberFormat="1" applyFont="1" applyAlignment="1">
      <alignment vertical="center"/>
      <protection/>
    </xf>
    <xf numFmtId="172" fontId="8" fillId="0" borderId="41" xfId="63" applyNumberFormat="1" applyFont="1" applyFill="1" applyBorder="1" applyAlignment="1">
      <alignment vertical="center"/>
      <protection/>
    </xf>
    <xf numFmtId="172" fontId="44" fillId="0" borderId="41" xfId="63" applyNumberFormat="1" applyFont="1" applyBorder="1" applyAlignment="1">
      <alignment vertical="center"/>
      <protection/>
    </xf>
    <xf numFmtId="172" fontId="39" fillId="0" borderId="27" xfId="63" applyNumberFormat="1" applyFont="1" applyBorder="1" applyAlignment="1">
      <alignment vertical="center"/>
      <protection/>
    </xf>
    <xf numFmtId="172" fontId="36" fillId="0" borderId="60" xfId="63" applyNumberFormat="1" applyFont="1" applyBorder="1" applyAlignment="1">
      <alignment vertical="center"/>
      <protection/>
    </xf>
    <xf numFmtId="172" fontId="36" fillId="0" borderId="53" xfId="63" applyNumberFormat="1" applyFont="1" applyFill="1" applyBorder="1" applyAlignment="1">
      <alignment vertical="center"/>
      <protection/>
    </xf>
    <xf numFmtId="172" fontId="36" fillId="0" borderId="54" xfId="63" applyNumberFormat="1" applyFont="1" applyFill="1" applyBorder="1" applyAlignment="1">
      <alignment vertical="center"/>
      <protection/>
    </xf>
    <xf numFmtId="172" fontId="34" fillId="0" borderId="60" xfId="63" applyNumberFormat="1" applyFont="1" applyBorder="1" applyAlignment="1">
      <alignment vertical="center"/>
      <protection/>
    </xf>
    <xf numFmtId="172" fontId="34" fillId="0" borderId="61" xfId="63" applyNumberFormat="1" applyFont="1" applyBorder="1" applyAlignment="1">
      <alignment vertical="center"/>
      <protection/>
    </xf>
    <xf numFmtId="172" fontId="35" fillId="0" borderId="0" xfId="63" applyNumberFormat="1" applyFont="1" applyAlignment="1">
      <alignment vertical="center"/>
      <protection/>
    </xf>
    <xf numFmtId="172" fontId="35" fillId="0" borderId="60" xfId="63" applyNumberFormat="1" applyFont="1" applyBorder="1" applyAlignment="1">
      <alignment vertical="center"/>
      <protection/>
    </xf>
    <xf numFmtId="172" fontId="35" fillId="0" borderId="0" xfId="63" applyNumberFormat="1" applyFont="1" applyBorder="1" applyAlignment="1">
      <alignment vertical="center"/>
      <protection/>
    </xf>
    <xf numFmtId="172" fontId="41" fillId="0" borderId="60" xfId="63" applyNumberFormat="1" applyFont="1" applyBorder="1" applyAlignment="1">
      <alignment vertical="center"/>
      <protection/>
    </xf>
    <xf numFmtId="172" fontId="41" fillId="0" borderId="52" xfId="63" applyNumberFormat="1" applyFont="1" applyBorder="1" applyAlignment="1">
      <alignment vertical="center"/>
      <protection/>
    </xf>
    <xf numFmtId="172" fontId="34" fillId="0" borderId="43" xfId="63" applyNumberFormat="1" applyFont="1" applyBorder="1" applyAlignment="1">
      <alignment vertical="center"/>
      <protection/>
    </xf>
    <xf numFmtId="172" fontId="34" fillId="0" borderId="62" xfId="63" applyNumberFormat="1" applyFont="1" applyBorder="1" applyAlignment="1">
      <alignment vertical="center"/>
      <protection/>
    </xf>
    <xf numFmtId="172" fontId="34" fillId="0" borderId="59" xfId="65" applyNumberFormat="1" applyFont="1" applyBorder="1" applyAlignment="1">
      <alignment horizontal="center" vertical="center" wrapText="1"/>
      <protection/>
    </xf>
    <xf numFmtId="3" fontId="1" fillId="0" borderId="13" xfId="64" applyNumberFormat="1" applyFont="1" applyFill="1" applyBorder="1" applyAlignment="1">
      <alignment horizontal="right" vertical="center"/>
      <protection/>
    </xf>
    <xf numFmtId="172" fontId="42" fillId="0" borderId="0" xfId="63" applyNumberFormat="1" applyFont="1" applyAlignment="1">
      <alignment horizontal="centerContinuous" vertical="center"/>
      <protection/>
    </xf>
    <xf numFmtId="172" fontId="42" fillId="0" borderId="0" xfId="65" applyNumberFormat="1" applyFont="1" applyAlignment="1">
      <alignment horizontal="center" vertical="center"/>
      <protection/>
    </xf>
    <xf numFmtId="172" fontId="42" fillId="0" borderId="0" xfId="65" applyNumberFormat="1" applyFont="1" applyAlignment="1">
      <alignment vertical="center"/>
      <protection/>
    </xf>
    <xf numFmtId="3" fontId="27" fillId="0" borderId="28" xfId="0" applyNumberFormat="1" applyFont="1" applyFill="1" applyBorder="1" applyAlignment="1">
      <alignment horizontal="right" vertical="center"/>
    </xf>
    <xf numFmtId="49" fontId="5" fillId="0" borderId="30" xfId="0" applyNumberFormat="1" applyFont="1" applyFill="1" applyBorder="1" applyAlignment="1">
      <alignment vertical="center" wrapText="1"/>
    </xf>
    <xf numFmtId="49" fontId="5" fillId="0" borderId="12" xfId="0" applyNumberFormat="1" applyFont="1" applyFill="1" applyBorder="1" applyAlignment="1">
      <alignment horizontal="left" vertical="center" wrapText="1" indent="1"/>
    </xf>
    <xf numFmtId="3" fontId="22" fillId="0" borderId="0" xfId="0" applyNumberFormat="1" applyFont="1" applyAlignment="1">
      <alignment vertical="center" wrapText="1"/>
    </xf>
    <xf numFmtId="49" fontId="5" fillId="0" borderId="12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wrapText="1" indent="1"/>
    </xf>
    <xf numFmtId="0" fontId="5" fillId="0" borderId="11" xfId="0" applyFont="1" applyFill="1" applyBorder="1" applyAlignment="1">
      <alignment horizontal="left" vertical="center" wrapText="1" indent="1"/>
    </xf>
    <xf numFmtId="3" fontId="22" fillId="0" borderId="0" xfId="0" applyNumberFormat="1" applyFont="1" applyFill="1" applyAlignment="1">
      <alignment vertical="center" wrapText="1"/>
    </xf>
    <xf numFmtId="172" fontId="17" fillId="0" borderId="0" xfId="0" applyNumberFormat="1" applyFont="1" applyFill="1" applyAlignment="1">
      <alignment horizontal="center" vertical="center"/>
    </xf>
    <xf numFmtId="172" fontId="17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justify" vertical="center" wrapText="1"/>
    </xf>
    <xf numFmtId="0" fontId="17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27" fillId="0" borderId="63" xfId="0" applyNumberFormat="1" applyFont="1" applyFill="1" applyBorder="1" applyAlignment="1">
      <alignment horizontal="left" vertical="center" wrapText="1"/>
    </xf>
    <xf numFmtId="49" fontId="27" fillId="0" borderId="64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49" fontId="13" fillId="0" borderId="63" xfId="0" applyNumberFormat="1" applyFont="1" applyFill="1" applyBorder="1" applyAlignment="1">
      <alignment horizontal="left" vertical="center" wrapText="1"/>
    </xf>
    <xf numFmtId="49" fontId="13" fillId="0" borderId="64" xfId="0" applyNumberFormat="1" applyFont="1" applyFill="1" applyBorder="1" applyAlignment="1">
      <alignment horizontal="left" vertical="center" wrapText="1"/>
    </xf>
    <xf numFmtId="3" fontId="13" fillId="0" borderId="29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5" fillId="0" borderId="11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49" fontId="13" fillId="0" borderId="48" xfId="0" applyNumberFormat="1" applyFont="1" applyFill="1" applyBorder="1" applyAlignment="1">
      <alignment horizontal="left" vertical="center"/>
    </xf>
    <xf numFmtId="49" fontId="13" fillId="0" borderId="49" xfId="0" applyNumberFormat="1" applyFont="1" applyFill="1" applyBorder="1" applyAlignment="1">
      <alignment horizontal="left" vertical="center"/>
    </xf>
    <xf numFmtId="49" fontId="13" fillId="0" borderId="65" xfId="0" applyNumberFormat="1" applyFont="1" applyFill="1" applyBorder="1" applyAlignment="1">
      <alignment horizontal="left" vertical="center" wrapText="1"/>
    </xf>
    <xf numFmtId="49" fontId="13" fillId="0" borderId="66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49" fontId="13" fillId="0" borderId="47" xfId="0" applyNumberFormat="1" applyFont="1" applyFill="1" applyBorder="1" applyAlignment="1">
      <alignment horizontal="left" vertical="center" wrapText="1"/>
    </xf>
    <xf numFmtId="49" fontId="13" fillId="0" borderId="67" xfId="0" applyNumberFormat="1" applyFont="1" applyFill="1" applyBorder="1" applyAlignment="1">
      <alignment horizontal="left" vertical="center" wrapText="1"/>
    </xf>
    <xf numFmtId="49" fontId="13" fillId="0" borderId="68" xfId="0" applyNumberFormat="1" applyFont="1" applyFill="1" applyBorder="1" applyAlignment="1">
      <alignment horizontal="left" vertical="center" wrapText="1"/>
    </xf>
    <xf numFmtId="0" fontId="13" fillId="0" borderId="48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indent="1"/>
    </xf>
    <xf numFmtId="0" fontId="5" fillId="0" borderId="13" xfId="0" applyFont="1" applyFill="1" applyBorder="1" applyAlignment="1">
      <alignment horizontal="left" vertical="center" indent="1"/>
    </xf>
    <xf numFmtId="49" fontId="13" fillId="0" borderId="46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/>
    </xf>
    <xf numFmtId="49" fontId="5" fillId="0" borderId="30" xfId="0" applyNumberFormat="1" applyFont="1" applyFill="1" applyBorder="1" applyAlignment="1">
      <alignment horizontal="left" vertical="center" indent="1"/>
    </xf>
    <xf numFmtId="49" fontId="5" fillId="0" borderId="13" xfId="0" applyNumberFormat="1" applyFont="1" applyFill="1" applyBorder="1" applyAlignment="1">
      <alignment horizontal="left" vertical="center" indent="1"/>
    </xf>
    <xf numFmtId="0" fontId="13" fillId="0" borderId="48" xfId="0" applyFont="1" applyBorder="1" applyAlignment="1">
      <alignment horizontal="left" vertical="center" wrapText="1"/>
    </xf>
    <xf numFmtId="0" fontId="13" fillId="0" borderId="49" xfId="0" applyFont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left" vertical="center" indent="1"/>
    </xf>
    <xf numFmtId="49" fontId="13" fillId="0" borderId="48" xfId="0" applyNumberFormat="1" applyFont="1" applyFill="1" applyBorder="1" applyAlignment="1">
      <alignment horizontal="left" vertical="center" wrapText="1"/>
    </xf>
    <xf numFmtId="49" fontId="13" fillId="0" borderId="49" xfId="0" applyNumberFormat="1" applyFont="1" applyFill="1" applyBorder="1" applyAlignment="1">
      <alignment horizontal="left" vertical="center" wrapText="1"/>
    </xf>
    <xf numFmtId="49" fontId="5" fillId="0" borderId="30" xfId="0" applyNumberFormat="1" applyFont="1" applyFill="1" applyBorder="1" applyAlignment="1">
      <alignment horizontal="left" vertical="center" wrapText="1" indent="1"/>
    </xf>
    <xf numFmtId="49" fontId="5" fillId="0" borderId="13" xfId="0" applyNumberFormat="1" applyFont="1" applyFill="1" applyBorder="1" applyAlignment="1">
      <alignment horizontal="left" vertical="center" wrapText="1" indent="1"/>
    </xf>
    <xf numFmtId="0" fontId="13" fillId="0" borderId="43" xfId="0" applyFont="1" applyFill="1" applyBorder="1" applyAlignment="1">
      <alignment horizontal="left" vertical="center" wrapText="1"/>
    </xf>
    <xf numFmtId="0" fontId="13" fillId="0" borderId="41" xfId="0" applyFont="1" applyFill="1" applyBorder="1" applyAlignment="1">
      <alignment horizontal="left" vertical="center" wrapText="1"/>
    </xf>
    <xf numFmtId="0" fontId="13" fillId="0" borderId="46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3" fontId="13" fillId="0" borderId="10" xfId="0" applyNumberFormat="1" applyFont="1" applyFill="1" applyBorder="1" applyAlignment="1">
      <alignment horizontal="right" vertical="center"/>
    </xf>
    <xf numFmtId="0" fontId="13" fillId="0" borderId="43" xfId="0" applyFont="1" applyBorder="1" applyAlignment="1">
      <alignment horizontal="left" vertical="center" wrapText="1"/>
    </xf>
    <xf numFmtId="0" fontId="13" fillId="0" borderId="41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47" xfId="0" applyFont="1" applyBorder="1" applyAlignment="1">
      <alignment horizontal="left" vertical="center" wrapText="1"/>
    </xf>
    <xf numFmtId="49" fontId="13" fillId="0" borderId="43" xfId="0" applyNumberFormat="1" applyFont="1" applyFill="1" applyBorder="1" applyAlignment="1">
      <alignment horizontal="left" vertical="center" wrapText="1"/>
    </xf>
    <xf numFmtId="49" fontId="13" fillId="0" borderId="41" xfId="0" applyNumberFormat="1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/>
    </xf>
    <xf numFmtId="3" fontId="13" fillId="0" borderId="39" xfId="0" applyNumberFormat="1" applyFont="1" applyFill="1" applyBorder="1" applyAlignment="1">
      <alignment horizontal="right" vertical="center"/>
    </xf>
    <xf numFmtId="0" fontId="0" fillId="0" borderId="41" xfId="0" applyBorder="1" applyAlignment="1">
      <alignment/>
    </xf>
    <xf numFmtId="0" fontId="5" fillId="0" borderId="0" xfId="0" applyFont="1" applyFill="1" applyAlignment="1">
      <alignment horizontal="left" vertical="center" wrapText="1"/>
    </xf>
    <xf numFmtId="49" fontId="13" fillId="0" borderId="30" xfId="0" applyNumberFormat="1" applyFont="1" applyFill="1" applyBorder="1" applyAlignment="1">
      <alignment horizontal="left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3" fontId="27" fillId="0" borderId="29" xfId="0" applyNumberFormat="1" applyFont="1" applyFill="1" applyBorder="1" applyAlignment="1">
      <alignment horizontal="right" vertical="center"/>
    </xf>
    <xf numFmtId="3" fontId="27" fillId="0" borderId="12" xfId="0" applyNumberFormat="1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left" vertical="center" wrapText="1" indent="1"/>
    </xf>
    <xf numFmtId="0" fontId="5" fillId="0" borderId="13" xfId="0" applyFont="1" applyFill="1" applyBorder="1" applyAlignment="1">
      <alignment horizontal="left" vertical="center" wrapText="1" indent="1"/>
    </xf>
    <xf numFmtId="49" fontId="13" fillId="0" borderId="11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49" fontId="5" fillId="0" borderId="11" xfId="0" applyNumberFormat="1" applyFont="1" applyFill="1" applyBorder="1" applyAlignment="1">
      <alignment horizontal="left" vertical="center" wrapText="1" indent="1"/>
    </xf>
    <xf numFmtId="49" fontId="5" fillId="0" borderId="0" xfId="0" applyNumberFormat="1" applyFont="1" applyFill="1" applyBorder="1" applyAlignment="1">
      <alignment horizontal="left" vertical="center" wrapText="1" indent="1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9" fillId="0" borderId="38" xfId="70" applyNumberFormat="1" applyFont="1" applyFill="1" applyBorder="1" applyAlignment="1">
      <alignment horizontal="left" vertical="center" wrapText="1"/>
      <protection/>
    </xf>
    <xf numFmtId="0" fontId="3" fillId="0" borderId="46" xfId="58" applyFont="1" applyBorder="1" applyAlignment="1">
      <alignment horizontal="left" vertical="center" wrapText="1"/>
      <protection/>
    </xf>
    <xf numFmtId="0" fontId="3" fillId="0" borderId="40" xfId="58" applyFont="1" applyBorder="1" applyAlignment="1">
      <alignment horizontal="left" vertical="center" wrapText="1"/>
      <protection/>
    </xf>
    <xf numFmtId="3" fontId="28" fillId="0" borderId="46" xfId="58" applyNumberFormat="1" applyFont="1" applyBorder="1" applyAlignment="1">
      <alignment horizontal="left" vertical="center" wrapText="1"/>
      <protection/>
    </xf>
    <xf numFmtId="3" fontId="28" fillId="0" borderId="40" xfId="58" applyNumberFormat="1" applyFont="1" applyBorder="1" applyAlignment="1">
      <alignment horizontal="left" vertical="center" wrapText="1"/>
      <protection/>
    </xf>
    <xf numFmtId="0" fontId="1" fillId="0" borderId="11" xfId="58" applyFont="1" applyBorder="1" applyAlignment="1">
      <alignment horizontal="center" vertical="center" textRotation="90"/>
      <protection/>
    </xf>
    <xf numFmtId="3" fontId="9" fillId="0" borderId="33" xfId="70" applyNumberFormat="1" applyFont="1" applyFill="1" applyBorder="1" applyAlignment="1">
      <alignment horizontal="left" vertical="center" wrapText="1"/>
      <protection/>
    </xf>
    <xf numFmtId="3" fontId="9" fillId="0" borderId="35" xfId="70" applyNumberFormat="1" applyFont="1" applyFill="1" applyBorder="1" applyAlignment="1">
      <alignment horizontal="left" vertical="center" wrapText="1"/>
      <protection/>
    </xf>
    <xf numFmtId="0" fontId="3" fillId="0" borderId="43" xfId="70" applyFont="1" applyFill="1" applyBorder="1" applyAlignment="1">
      <alignment horizontal="center" vertical="center"/>
      <protection/>
    </xf>
    <xf numFmtId="0" fontId="3" fillId="0" borderId="29" xfId="70" applyFont="1" applyFill="1" applyBorder="1" applyAlignment="1">
      <alignment horizontal="center" vertical="center"/>
      <protection/>
    </xf>
    <xf numFmtId="0" fontId="3" fillId="0" borderId="11" xfId="70" applyFont="1" applyFill="1" applyBorder="1" applyAlignment="1">
      <alignment horizontal="center" vertical="center"/>
      <protection/>
    </xf>
    <xf numFmtId="0" fontId="3" fillId="0" borderId="10" xfId="70" applyFont="1" applyFill="1" applyBorder="1" applyAlignment="1">
      <alignment horizontal="center" vertical="center"/>
      <protection/>
    </xf>
    <xf numFmtId="0" fontId="3" fillId="0" borderId="30" xfId="70" applyFont="1" applyFill="1" applyBorder="1" applyAlignment="1">
      <alignment horizontal="center" vertical="center"/>
      <protection/>
    </xf>
    <xf numFmtId="0" fontId="3" fillId="0" borderId="12" xfId="70" applyFont="1" applyFill="1" applyBorder="1" applyAlignment="1">
      <alignment horizontal="center" vertical="center"/>
      <protection/>
    </xf>
    <xf numFmtId="3" fontId="3" fillId="0" borderId="46" xfId="58" applyNumberFormat="1" applyFont="1" applyBorder="1" applyAlignment="1">
      <alignment horizontal="center" vertical="center"/>
      <protection/>
    </xf>
    <xf numFmtId="3" fontId="3" fillId="0" borderId="47" xfId="58" applyNumberFormat="1" applyFont="1" applyBorder="1" applyAlignment="1">
      <alignment horizontal="center" vertical="center"/>
      <protection/>
    </xf>
    <xf numFmtId="3" fontId="3" fillId="0" borderId="40" xfId="58" applyNumberFormat="1" applyFont="1" applyBorder="1" applyAlignment="1">
      <alignment horizontal="center" vertical="center"/>
      <protection/>
    </xf>
    <xf numFmtId="3" fontId="2" fillId="0" borderId="36" xfId="58" applyNumberFormat="1" applyFont="1" applyBorder="1" applyAlignment="1">
      <alignment horizontal="center" vertical="center" wrapText="1"/>
      <protection/>
    </xf>
    <xf numFmtId="0" fontId="4" fillId="0" borderId="0" xfId="58" applyFont="1" applyAlignment="1">
      <alignment horizontal="center" vertical="center" wrapText="1"/>
      <protection/>
    </xf>
    <xf numFmtId="0" fontId="1" fillId="0" borderId="0" xfId="60" applyFont="1" applyAlignment="1">
      <alignment horizontal="center" vertical="center"/>
      <protection/>
    </xf>
    <xf numFmtId="0" fontId="2" fillId="0" borderId="70" xfId="60" applyFont="1" applyBorder="1" applyAlignment="1">
      <alignment horizontal="center" vertical="center"/>
      <protection/>
    </xf>
    <xf numFmtId="0" fontId="2" fillId="0" borderId="71" xfId="60" applyFont="1" applyBorder="1" applyAlignment="1">
      <alignment horizontal="center" vertical="center"/>
      <protection/>
    </xf>
    <xf numFmtId="0" fontId="2" fillId="0" borderId="72" xfId="60" applyFont="1" applyBorder="1" applyAlignment="1">
      <alignment horizontal="center" vertical="center"/>
      <protection/>
    </xf>
    <xf numFmtId="0" fontId="2" fillId="0" borderId="73" xfId="60" applyFont="1" applyBorder="1" applyAlignment="1">
      <alignment horizontal="center" vertical="center"/>
      <protection/>
    </xf>
    <xf numFmtId="172" fontId="45" fillId="0" borderId="0" xfId="65" applyNumberFormat="1" applyFont="1" applyAlignment="1">
      <alignment horizontal="center" vertical="center"/>
      <protection/>
    </xf>
    <xf numFmtId="172" fontId="34" fillId="0" borderId="43" xfId="63" applyNumberFormat="1" applyFont="1" applyBorder="1" applyAlignment="1">
      <alignment horizontal="center" vertical="center"/>
      <protection/>
    </xf>
    <xf numFmtId="172" fontId="34" fillId="0" borderId="41" xfId="63" applyNumberFormat="1" applyFont="1" applyBorder="1" applyAlignment="1">
      <alignment horizontal="center" vertical="center"/>
      <protection/>
    </xf>
    <xf numFmtId="172" fontId="34" fillId="0" borderId="30" xfId="63" applyNumberFormat="1" applyFont="1" applyBorder="1" applyAlignment="1">
      <alignment horizontal="center" vertical="center"/>
      <protection/>
    </xf>
    <xf numFmtId="172" fontId="34" fillId="0" borderId="13" xfId="63" applyNumberFormat="1" applyFont="1" applyBorder="1" applyAlignment="1">
      <alignment horizontal="center" vertical="center"/>
      <protection/>
    </xf>
    <xf numFmtId="172" fontId="34" fillId="0" borderId="55" xfId="65" applyNumberFormat="1" applyFont="1" applyBorder="1" applyAlignment="1">
      <alignment horizontal="center" vertical="center" wrapText="1"/>
      <protection/>
    </xf>
    <xf numFmtId="172" fontId="34" fillId="0" borderId="59" xfId="65" applyNumberFormat="1" applyFont="1" applyBorder="1" applyAlignment="1">
      <alignment horizontal="center" vertical="center" wrapText="1"/>
      <protection/>
    </xf>
    <xf numFmtId="172" fontId="34" fillId="0" borderId="74" xfId="65" applyNumberFormat="1" applyFont="1" applyBorder="1" applyAlignment="1">
      <alignment horizontal="center" vertical="center"/>
      <protection/>
    </xf>
    <xf numFmtId="172" fontId="34" fillId="0" borderId="49" xfId="65" applyNumberFormat="1" applyFont="1" applyBorder="1" applyAlignment="1">
      <alignment horizontal="center" vertical="center"/>
      <protection/>
    </xf>
    <xf numFmtId="172" fontId="34" fillId="0" borderId="75" xfId="65" applyNumberFormat="1" applyFont="1" applyBorder="1" applyAlignment="1">
      <alignment horizontal="center" vertical="center"/>
      <protection/>
    </xf>
    <xf numFmtId="172" fontId="34" fillId="0" borderId="61" xfId="65" applyNumberFormat="1" applyFont="1" applyBorder="1" applyAlignment="1">
      <alignment horizontal="center" vertical="center"/>
      <protection/>
    </xf>
    <xf numFmtId="172" fontId="34" fillId="0" borderId="76" xfId="65" applyNumberFormat="1" applyFont="1" applyBorder="1" applyAlignment="1">
      <alignment horizontal="center" vertical="center"/>
      <protection/>
    </xf>
    <xf numFmtId="172" fontId="34" fillId="0" borderId="55" xfId="65" applyNumberFormat="1" applyFont="1" applyBorder="1" applyAlignment="1">
      <alignment horizontal="center" vertical="center" wrapText="1"/>
      <protection/>
    </xf>
    <xf numFmtId="172" fontId="34" fillId="0" borderId="59" xfId="65" applyNumberFormat="1" applyFont="1" applyBorder="1" applyAlignment="1">
      <alignment horizontal="center" vertical="center" wrapText="1"/>
      <protection/>
    </xf>
    <xf numFmtId="172" fontId="34" fillId="0" borderId="29" xfId="65" applyNumberFormat="1" applyFont="1" applyBorder="1" applyAlignment="1">
      <alignment horizontal="center" vertical="center" wrapText="1"/>
      <protection/>
    </xf>
    <xf numFmtId="172" fontId="34" fillId="0" borderId="12" xfId="65" applyNumberFormat="1" applyFont="1" applyBorder="1" applyAlignment="1">
      <alignment horizontal="center" vertical="center" wrapText="1"/>
      <protection/>
    </xf>
    <xf numFmtId="172" fontId="34" fillId="0" borderId="57" xfId="65" applyNumberFormat="1" applyFont="1" applyBorder="1" applyAlignment="1">
      <alignment horizontal="center" vertical="center" wrapText="1"/>
      <protection/>
    </xf>
    <xf numFmtId="172" fontId="34" fillId="0" borderId="77" xfId="65" applyNumberFormat="1" applyFont="1" applyBorder="1" applyAlignment="1">
      <alignment horizontal="center" vertical="center" wrapText="1"/>
      <protection/>
    </xf>
    <xf numFmtId="172" fontId="34" fillId="0" borderId="56" xfId="65" applyNumberFormat="1" applyFont="1" applyBorder="1" applyAlignment="1">
      <alignment horizontal="center" vertical="center" wrapText="1"/>
      <protection/>
    </xf>
    <xf numFmtId="172" fontId="34" fillId="0" borderId="78" xfId="65" applyNumberFormat="1" applyFont="1" applyBorder="1" applyAlignment="1">
      <alignment horizontal="center" vertical="center" wrapText="1"/>
      <protection/>
    </xf>
  </cellXfs>
  <cellStyles count="6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Normál 10" xfId="57"/>
    <cellStyle name="Normál 2" xfId="58"/>
    <cellStyle name="Normál 3" xfId="59"/>
    <cellStyle name="Normál 4" xfId="60"/>
    <cellStyle name="Normál 5" xfId="61"/>
    <cellStyle name="Normál 6" xfId="62"/>
    <cellStyle name="Normál_11. KV összesítő 2011.tervegyeztetés lezárt jegyzőkönyvek" xfId="63"/>
    <cellStyle name="Normál_2001 évi terv" xfId="64"/>
    <cellStyle name="Normál_8.KV összesítő tervegyeztetés lezárt" xfId="65"/>
    <cellStyle name="Normál_Intézm.műk.és szintrehozási szint" xfId="66"/>
    <cellStyle name="Normál_Intézményi jegyzőkönyvek 2006  január 2-6 (rendeletbe előkészítő)" xfId="67"/>
    <cellStyle name="Normál_Környezetvédelmi Alap köt.váll. 2007" xfId="68"/>
    <cellStyle name="Normál_Üres állás gyűjtó 2007" xfId="69"/>
    <cellStyle name="Normál_Üres állás gyűjtó 2007 2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</cellStyles>
  <dxfs count="1">
    <dxf>
      <font>
        <color theme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azdas&#225;gi%20Igazgat&#243;s&#225;g\PUKotVall\2012%20&#233;v\Igazgat&#225;s\IGAZGAT&#193;S%202012%20&#214;NKORM&#193;NYZ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gazgatás "/>
      <sheetName val="Előirányzatmódosítás"/>
      <sheetName val="Személyi, nem igazgatás"/>
      <sheetName val="kÖZCÉLÚ"/>
      <sheetName val="ORGANP"/>
      <sheetName val="TAGDÍJAK"/>
      <sheetName val="kÖNYVIZSGÁLAT"/>
      <sheetName val="Képviselők tiszteletdíja"/>
      <sheetName val="Családbarát munkahely"/>
      <sheetName val="Megbízási díj"/>
      <sheetName val="HIRDETÉSEK"/>
      <sheetName val="Előirányzat nélküli"/>
      <sheetName val="Hatósági eljárások"/>
      <sheetName val="MINTA"/>
    </sheetNames>
    <sheetDataSet>
      <sheetData sheetId="3">
        <row r="7">
          <cell r="G7">
            <v>10000000</v>
          </cell>
        </row>
      </sheetData>
      <sheetData sheetId="4">
        <row r="7">
          <cell r="G7">
            <v>3850660</v>
          </cell>
        </row>
      </sheetData>
      <sheetData sheetId="5">
        <row r="7">
          <cell r="G7">
            <v>4000000</v>
          </cell>
        </row>
      </sheetData>
      <sheetData sheetId="6">
        <row r="7">
          <cell r="G7">
            <v>5715000</v>
          </cell>
        </row>
      </sheetData>
      <sheetData sheetId="7">
        <row r="7">
          <cell r="G7">
            <v>32619000</v>
          </cell>
        </row>
      </sheetData>
      <sheetData sheetId="8">
        <row r="7">
          <cell r="G7">
            <v>1225000</v>
          </cell>
        </row>
      </sheetData>
      <sheetData sheetId="9">
        <row r="7">
          <cell r="G7">
            <v>2990000</v>
          </cell>
        </row>
      </sheetData>
      <sheetData sheetId="10">
        <row r="7">
          <cell r="G7">
            <v>500000</v>
          </cell>
        </row>
      </sheetData>
      <sheetData sheetId="11">
        <row r="7">
          <cell r="G7">
            <v>10000000</v>
          </cell>
        </row>
      </sheetData>
      <sheetData sheetId="12">
        <row r="7">
          <cell r="G7">
            <v>100000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6"/>
  <sheetViews>
    <sheetView tabSelected="1" view="pageBreakPreview" zoomScale="70" zoomScaleSheetLayoutView="70" zoomScalePageLayoutView="0" workbookViewId="0" topLeftCell="A1">
      <selection activeCell="O26" sqref="O26"/>
    </sheetView>
  </sheetViews>
  <sheetFormatPr defaultColWidth="9.00390625" defaultRowHeight="21.75" customHeight="1"/>
  <cols>
    <col min="1" max="1" width="7.25390625" style="38" customWidth="1"/>
    <col min="2" max="2" width="3.75390625" style="51" customWidth="1"/>
    <col min="3" max="3" width="31.625" style="39" customWidth="1"/>
    <col min="4" max="4" width="12.625" style="48" customWidth="1"/>
    <col min="5" max="5" width="14.00390625" style="48" customWidth="1"/>
    <col min="6" max="6" width="5.375" style="48" customWidth="1"/>
    <col min="7" max="7" width="12.00390625" style="39" customWidth="1"/>
    <col min="8" max="8" width="14.375" style="39" customWidth="1"/>
    <col min="9" max="9" width="13.625" style="48" customWidth="1"/>
    <col min="10" max="10" width="11.00390625" style="53" customWidth="1"/>
    <col min="11" max="11" width="12.875" style="53" customWidth="1"/>
    <col min="12" max="12" width="32.875" style="64" customWidth="1"/>
    <col min="13" max="16384" width="9.125" style="39" customWidth="1"/>
  </cols>
  <sheetData>
    <row r="1" spans="2:11" ht="21.75" customHeight="1">
      <c r="B1" s="397" t="s">
        <v>7</v>
      </c>
      <c r="C1" s="397"/>
      <c r="D1" s="397"/>
      <c r="E1" s="397"/>
      <c r="F1" s="397"/>
      <c r="G1" s="397"/>
      <c r="H1" s="397"/>
      <c r="I1" s="397"/>
      <c r="J1" s="397"/>
      <c r="K1" s="397"/>
    </row>
    <row r="2" spans="2:11" ht="21.75" customHeight="1">
      <c r="B2" s="373" t="s">
        <v>304</v>
      </c>
      <c r="C2" s="373"/>
      <c r="D2" s="373"/>
      <c r="E2" s="373"/>
      <c r="F2" s="373"/>
      <c r="G2" s="373"/>
      <c r="H2" s="373"/>
      <c r="I2" s="373"/>
      <c r="J2" s="373"/>
      <c r="K2" s="373"/>
    </row>
    <row r="3" spans="2:11" ht="21.75" customHeight="1">
      <c r="B3" s="398" t="s">
        <v>41</v>
      </c>
      <c r="C3" s="398"/>
      <c r="D3" s="398"/>
      <c r="E3" s="398"/>
      <c r="F3" s="398"/>
      <c r="G3" s="398"/>
      <c r="H3" s="398"/>
      <c r="I3" s="398"/>
      <c r="J3" s="398"/>
      <c r="K3" s="398"/>
    </row>
    <row r="4" spans="2:11" ht="21.75" customHeight="1">
      <c r="B4" s="398"/>
      <c r="C4" s="398"/>
      <c r="D4" s="398"/>
      <c r="E4" s="398"/>
      <c r="F4" s="398"/>
      <c r="G4" s="398"/>
      <c r="H4" s="398"/>
      <c r="I4" s="398"/>
      <c r="J4" s="398"/>
      <c r="K4" s="398"/>
    </row>
    <row r="5" spans="2:11" ht="21.75" customHeight="1">
      <c r="B5" s="40"/>
      <c r="C5" s="41"/>
      <c r="D5" s="42"/>
      <c r="E5" s="42"/>
      <c r="F5" s="42"/>
      <c r="G5" s="41"/>
      <c r="H5" s="41"/>
      <c r="I5" s="42"/>
      <c r="J5" s="42"/>
      <c r="K5" s="42"/>
    </row>
    <row r="6" spans="2:11" ht="21.75" customHeight="1">
      <c r="B6" s="399" t="s">
        <v>64</v>
      </c>
      <c r="C6" s="399"/>
      <c r="D6" s="399"/>
      <c r="E6" s="399"/>
      <c r="F6" s="399"/>
      <c r="G6" s="399"/>
      <c r="H6" s="399"/>
      <c r="I6" s="399"/>
      <c r="J6" s="399"/>
      <c r="K6" s="399"/>
    </row>
    <row r="7" spans="2:11" ht="21.75" customHeight="1">
      <c r="B7" s="399"/>
      <c r="C7" s="399"/>
      <c r="D7" s="399"/>
      <c r="E7" s="399"/>
      <c r="F7" s="399"/>
      <c r="G7" s="399"/>
      <c r="H7" s="399"/>
      <c r="I7" s="399"/>
      <c r="J7" s="399"/>
      <c r="K7" s="399"/>
    </row>
    <row r="8" spans="2:11" ht="21.75" customHeight="1">
      <c r="B8" s="399"/>
      <c r="C8" s="399"/>
      <c r="D8" s="399"/>
      <c r="E8" s="399"/>
      <c r="F8" s="399"/>
      <c r="G8" s="399"/>
      <c r="H8" s="399"/>
      <c r="I8" s="399"/>
      <c r="J8" s="399"/>
      <c r="K8" s="399"/>
    </row>
    <row r="9" spans="2:11" ht="21.75" customHeight="1">
      <c r="B9" s="399"/>
      <c r="C9" s="399"/>
      <c r="D9" s="399"/>
      <c r="E9" s="399"/>
      <c r="F9" s="399"/>
      <c r="G9" s="399"/>
      <c r="H9" s="399"/>
      <c r="I9" s="399"/>
      <c r="J9" s="399"/>
      <c r="K9" s="399"/>
    </row>
    <row r="10" spans="2:11" ht="21.75" customHeight="1">
      <c r="B10" s="399"/>
      <c r="C10" s="399"/>
      <c r="D10" s="399"/>
      <c r="E10" s="399"/>
      <c r="F10" s="399"/>
      <c r="G10" s="399"/>
      <c r="H10" s="399"/>
      <c r="I10" s="399"/>
      <c r="J10" s="399"/>
      <c r="K10" s="399"/>
    </row>
    <row r="11" spans="2:11" ht="21.75" customHeight="1">
      <c r="B11" s="399"/>
      <c r="C11" s="399"/>
      <c r="D11" s="399"/>
      <c r="E11" s="399"/>
      <c r="F11" s="399"/>
      <c r="G11" s="399"/>
      <c r="H11" s="399"/>
      <c r="I11" s="399"/>
      <c r="J11" s="399"/>
      <c r="K11" s="399"/>
    </row>
    <row r="12" spans="2:11" ht="21.75" customHeight="1">
      <c r="B12" s="43"/>
      <c r="C12" s="44"/>
      <c r="D12" s="6"/>
      <c r="E12" s="6"/>
      <c r="F12" s="6"/>
      <c r="G12" s="44"/>
      <c r="H12" s="44"/>
      <c r="I12" s="6"/>
      <c r="J12" s="45"/>
      <c r="K12" s="45"/>
    </row>
    <row r="13" spans="2:11" ht="21.75" customHeight="1">
      <c r="B13" s="372" t="s">
        <v>0</v>
      </c>
      <c r="C13" s="372"/>
      <c r="D13" s="372"/>
      <c r="E13" s="372"/>
      <c r="F13" s="372"/>
      <c r="G13" s="372"/>
      <c r="H13" s="372"/>
      <c r="I13" s="372"/>
      <c r="J13" s="372"/>
      <c r="K13" s="372"/>
    </row>
    <row r="14" spans="2:11" ht="21.75" customHeight="1">
      <c r="B14" s="372" t="s">
        <v>49</v>
      </c>
      <c r="C14" s="372"/>
      <c r="D14" s="372"/>
      <c r="E14" s="372"/>
      <c r="F14" s="372"/>
      <c r="G14" s="372"/>
      <c r="H14" s="372"/>
      <c r="I14" s="372"/>
      <c r="J14" s="372"/>
      <c r="K14" s="372"/>
    </row>
    <row r="15" spans="1:12" s="44" customFormat="1" ht="21.75" customHeight="1">
      <c r="A15" s="52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66"/>
    </row>
    <row r="16" spans="1:12" s="44" customFormat="1" ht="42.75" customHeight="1">
      <c r="A16" s="52"/>
      <c r="B16" s="374" t="s">
        <v>62</v>
      </c>
      <c r="C16" s="374"/>
      <c r="D16" s="374"/>
      <c r="E16" s="374"/>
      <c r="F16" s="374"/>
      <c r="G16" s="374"/>
      <c r="H16" s="374"/>
      <c r="I16" s="374"/>
      <c r="J16" s="374"/>
      <c r="K16" s="374"/>
      <c r="L16" s="66"/>
    </row>
    <row r="17" spans="1:11" s="44" customFormat="1" ht="21.75" customHeight="1">
      <c r="A17" s="52"/>
      <c r="B17" s="43"/>
      <c r="C17" s="46"/>
      <c r="D17" s="47"/>
      <c r="E17" s="47"/>
      <c r="F17" s="47"/>
      <c r="G17" s="46"/>
      <c r="H17" s="46"/>
      <c r="I17" s="47"/>
      <c r="J17" s="47"/>
      <c r="K17" s="47"/>
    </row>
    <row r="18" spans="1:12" s="44" customFormat="1" ht="21.75" customHeight="1">
      <c r="A18" s="52"/>
      <c r="B18" s="76"/>
      <c r="C18" s="76"/>
      <c r="D18" s="77"/>
      <c r="E18" s="77"/>
      <c r="F18" s="77"/>
      <c r="G18" s="76"/>
      <c r="H18" s="76"/>
      <c r="I18" s="77"/>
      <c r="J18" s="389" t="s">
        <v>11</v>
      </c>
      <c r="K18" s="389"/>
      <c r="L18" s="66"/>
    </row>
    <row r="19" spans="1:12" s="44" customFormat="1" ht="21.75" customHeight="1">
      <c r="A19" s="52"/>
      <c r="B19" s="43"/>
      <c r="C19" s="78"/>
      <c r="D19" s="79"/>
      <c r="E19" s="80"/>
      <c r="F19" s="80"/>
      <c r="G19" s="74"/>
      <c r="H19" s="74"/>
      <c r="I19" s="80"/>
      <c r="J19" s="80"/>
      <c r="K19" s="80"/>
      <c r="L19" s="66"/>
    </row>
    <row r="20" spans="1:13" s="44" customFormat="1" ht="21.75" customHeight="1">
      <c r="A20" s="52"/>
      <c r="B20" s="390" t="s">
        <v>43</v>
      </c>
      <c r="C20" s="390"/>
      <c r="D20" s="390"/>
      <c r="E20" s="390"/>
      <c r="F20" s="390"/>
      <c r="G20" s="390"/>
      <c r="H20" s="390"/>
      <c r="I20" s="390"/>
      <c r="J20" s="390"/>
      <c r="K20" s="5">
        <f>SUM(K22,K49)</f>
        <v>34654</v>
      </c>
      <c r="L20" s="66"/>
      <c r="M20" s="6"/>
    </row>
    <row r="21" spans="1:12" s="44" customFormat="1" ht="21.75" customHeight="1">
      <c r="A21" s="52"/>
      <c r="B21" s="73"/>
      <c r="C21" s="49"/>
      <c r="D21" s="82"/>
      <c r="E21" s="47"/>
      <c r="F21" s="47"/>
      <c r="G21" s="46"/>
      <c r="H21" s="46"/>
      <c r="I21" s="47"/>
      <c r="J21" s="47"/>
      <c r="K21" s="5"/>
      <c r="L21" s="150"/>
    </row>
    <row r="22" spans="1:13" s="44" customFormat="1" ht="21.75" customHeight="1">
      <c r="A22" s="52"/>
      <c r="B22" s="390" t="s">
        <v>130</v>
      </c>
      <c r="C22" s="390"/>
      <c r="D22" s="390"/>
      <c r="E22" s="390"/>
      <c r="F22" s="390"/>
      <c r="G22" s="390"/>
      <c r="H22" s="390"/>
      <c r="I22" s="390"/>
      <c r="J22" s="390"/>
      <c r="K22" s="5">
        <f>SUM(K24,)</f>
        <v>34264</v>
      </c>
      <c r="L22" s="66"/>
      <c r="M22" s="6"/>
    </row>
    <row r="23" spans="1:12" s="44" customFormat="1" ht="21.75" customHeight="1">
      <c r="A23" s="52"/>
      <c r="B23" s="81"/>
      <c r="C23" s="81"/>
      <c r="D23" s="81"/>
      <c r="E23" s="81"/>
      <c r="F23" s="81"/>
      <c r="G23" s="81"/>
      <c r="H23" s="81"/>
      <c r="I23" s="81"/>
      <c r="J23" s="81"/>
      <c r="K23" s="5"/>
      <c r="L23" s="66"/>
    </row>
    <row r="24" spans="1:12" s="57" customFormat="1" ht="21.75" customHeight="1">
      <c r="A24" s="56"/>
      <c r="B24" s="390" t="s">
        <v>48</v>
      </c>
      <c r="C24" s="390"/>
      <c r="D24" s="390"/>
      <c r="E24" s="390"/>
      <c r="F24" s="390"/>
      <c r="G24" s="390"/>
      <c r="H24" s="390"/>
      <c r="I24" s="390"/>
      <c r="J24" s="390"/>
      <c r="K24" s="5">
        <f>SUM(K25,)</f>
        <v>34264</v>
      </c>
      <c r="L24" s="64"/>
    </row>
    <row r="25" spans="1:12" s="57" customFormat="1" ht="21.75" customHeight="1">
      <c r="A25" s="67"/>
      <c r="B25" s="83" t="s">
        <v>44</v>
      </c>
      <c r="C25" s="84"/>
      <c r="D25" s="84"/>
      <c r="E25" s="84"/>
      <c r="F25" s="84"/>
      <c r="G25" s="84"/>
      <c r="H25" s="84"/>
      <c r="I25" s="84"/>
      <c r="J25" s="84"/>
      <c r="K25" s="5">
        <f>SUM(K28-K35+K45,K38)</f>
        <v>34264</v>
      </c>
      <c r="L25" s="64"/>
    </row>
    <row r="26" spans="1:12" s="57" customFormat="1" ht="21.75" customHeight="1">
      <c r="A26" s="67"/>
      <c r="B26" s="85" t="s">
        <v>45</v>
      </c>
      <c r="C26" s="86"/>
      <c r="D26" s="86"/>
      <c r="E26" s="87"/>
      <c r="F26" s="88"/>
      <c r="G26" s="89"/>
      <c r="H26" s="89"/>
      <c r="I26" s="89"/>
      <c r="J26" s="37"/>
      <c r="K26" s="55"/>
      <c r="L26" s="64"/>
    </row>
    <row r="27" spans="1:12" s="57" customFormat="1" ht="15.75">
      <c r="A27" s="67"/>
      <c r="B27" s="85"/>
      <c r="C27" s="86"/>
      <c r="D27" s="86"/>
      <c r="E27" s="87"/>
      <c r="F27" s="88"/>
      <c r="G27" s="89"/>
      <c r="H27" s="89"/>
      <c r="I27" s="89"/>
      <c r="J27" s="37"/>
      <c r="K27" s="55"/>
      <c r="L27" s="64"/>
    </row>
    <row r="28" spans="1:12" s="57" customFormat="1" ht="45" customHeight="1">
      <c r="A28" s="52"/>
      <c r="B28" s="90"/>
      <c r="C28" s="393" t="s">
        <v>65</v>
      </c>
      <c r="D28" s="394"/>
      <c r="E28" s="91">
        <v>5943</v>
      </c>
      <c r="G28" s="418" t="s">
        <v>46</v>
      </c>
      <c r="H28" s="419"/>
      <c r="I28" s="419"/>
      <c r="J28" s="419"/>
      <c r="K28" s="92">
        <f>SUM(E28:E32)</f>
        <v>30150</v>
      </c>
      <c r="L28" s="64"/>
    </row>
    <row r="29" spans="1:12" s="57" customFormat="1" ht="45" customHeight="1">
      <c r="A29" s="52"/>
      <c r="B29" s="51"/>
      <c r="C29" s="395" t="s">
        <v>76</v>
      </c>
      <c r="D29" s="396"/>
      <c r="E29" s="179">
        <v>200</v>
      </c>
      <c r="G29" s="176" t="s">
        <v>47</v>
      </c>
      <c r="H29" s="177"/>
      <c r="I29" s="177"/>
      <c r="J29" s="69"/>
      <c r="K29" s="175"/>
      <c r="L29" s="64"/>
    </row>
    <row r="30" spans="1:12" s="57" customFormat="1" ht="45" customHeight="1">
      <c r="A30" s="52"/>
      <c r="B30" s="51"/>
      <c r="C30" s="401" t="s">
        <v>66</v>
      </c>
      <c r="D30" s="402"/>
      <c r="E30" s="154">
        <v>2445</v>
      </c>
      <c r="G30" s="391" t="s">
        <v>35</v>
      </c>
      <c r="H30" s="392"/>
      <c r="I30" s="392"/>
      <c r="J30" s="9">
        <f>K28</f>
        <v>30150</v>
      </c>
      <c r="K30" s="93"/>
      <c r="L30" s="64"/>
    </row>
    <row r="31" spans="1:12" s="57" customFormat="1" ht="45" customHeight="1">
      <c r="A31" s="52"/>
      <c r="B31" s="51"/>
      <c r="C31" s="401" t="s">
        <v>67</v>
      </c>
      <c r="D31" s="402"/>
      <c r="E31" s="154">
        <v>21522</v>
      </c>
      <c r="G31" s="391"/>
      <c r="H31" s="392"/>
      <c r="I31" s="392"/>
      <c r="J31" s="9"/>
      <c r="K31" s="93"/>
      <c r="L31" s="64"/>
    </row>
    <row r="32" spans="1:12" s="57" customFormat="1" ht="45" customHeight="1">
      <c r="A32" s="52"/>
      <c r="B32" s="51"/>
      <c r="C32" s="386" t="s">
        <v>93</v>
      </c>
      <c r="D32" s="387"/>
      <c r="E32" s="197">
        <v>40</v>
      </c>
      <c r="G32" s="406"/>
      <c r="H32" s="407"/>
      <c r="I32" s="407"/>
      <c r="J32" s="12"/>
      <c r="K32" s="185"/>
      <c r="L32" s="64"/>
    </row>
    <row r="33" spans="1:12" s="57" customFormat="1" ht="18.75">
      <c r="A33" s="52"/>
      <c r="B33" s="51"/>
      <c r="C33" s="96"/>
      <c r="D33" s="96"/>
      <c r="E33" s="50"/>
      <c r="G33" s="107"/>
      <c r="H33" s="107"/>
      <c r="I33" s="107"/>
      <c r="J33" s="9"/>
      <c r="K33" s="54"/>
      <c r="L33" s="64"/>
    </row>
    <row r="34" spans="1:12" s="57" customFormat="1" ht="18.75">
      <c r="A34" s="56"/>
      <c r="B34" s="85" t="s">
        <v>69</v>
      </c>
      <c r="C34" s="81"/>
      <c r="D34" s="81"/>
      <c r="E34" s="81"/>
      <c r="F34" s="81"/>
      <c r="G34" s="81"/>
      <c r="H34" s="81"/>
      <c r="I34" s="81"/>
      <c r="J34" s="81"/>
      <c r="K34" s="5"/>
      <c r="L34" s="64"/>
    </row>
    <row r="35" spans="1:12" s="167" customFormat="1" ht="49.5" customHeight="1">
      <c r="A35" s="134"/>
      <c r="B35" s="164"/>
      <c r="C35" s="424" t="s">
        <v>70</v>
      </c>
      <c r="D35" s="425"/>
      <c r="E35" s="165">
        <v>137</v>
      </c>
      <c r="F35" s="9"/>
      <c r="G35" s="408" t="s">
        <v>71</v>
      </c>
      <c r="H35" s="400"/>
      <c r="I35" s="400"/>
      <c r="J35" s="400"/>
      <c r="K35" s="165">
        <v>137</v>
      </c>
      <c r="L35" s="166"/>
    </row>
    <row r="36" spans="3:11" ht="18.75">
      <c r="C36" s="86"/>
      <c r="D36" s="86"/>
      <c r="E36" s="87"/>
      <c r="F36" s="88"/>
      <c r="G36" s="107"/>
      <c r="H36" s="107"/>
      <c r="I36" s="107"/>
      <c r="J36" s="9"/>
      <c r="K36" s="55"/>
    </row>
    <row r="37" spans="1:12" s="57" customFormat="1" ht="30.75" customHeight="1">
      <c r="A37" s="52"/>
      <c r="B37" s="85" t="s">
        <v>94</v>
      </c>
      <c r="C37" s="96"/>
      <c r="D37" s="96"/>
      <c r="E37" s="50"/>
      <c r="G37" s="107"/>
      <c r="H37" s="107"/>
      <c r="I37" s="107"/>
      <c r="J37" s="9"/>
      <c r="K37" s="54"/>
      <c r="L37" s="64"/>
    </row>
    <row r="38" spans="1:12" s="57" customFormat="1" ht="51.75" customHeight="1">
      <c r="A38" s="52"/>
      <c r="B38" s="90"/>
      <c r="C38" s="418" t="s">
        <v>95</v>
      </c>
      <c r="D38" s="419"/>
      <c r="E38" s="91">
        <v>243</v>
      </c>
      <c r="G38" s="433" t="s">
        <v>106</v>
      </c>
      <c r="H38" s="434"/>
      <c r="I38" s="434"/>
      <c r="J38" s="434"/>
      <c r="K38" s="388">
        <f>SUM(J41)</f>
        <v>1153</v>
      </c>
      <c r="L38" s="64"/>
    </row>
    <row r="39" spans="1:12" s="57" customFormat="1" ht="45" customHeight="1">
      <c r="A39" s="52"/>
      <c r="B39" s="51"/>
      <c r="C39" s="395" t="s">
        <v>104</v>
      </c>
      <c r="D39" s="396"/>
      <c r="E39" s="179">
        <v>1530</v>
      </c>
      <c r="G39" s="401"/>
      <c r="H39" s="402"/>
      <c r="I39" s="402"/>
      <c r="J39" s="402"/>
      <c r="K39" s="440"/>
      <c r="L39" s="64"/>
    </row>
    <row r="40" spans="1:12" s="57" customFormat="1" ht="45" customHeight="1">
      <c r="A40" s="52"/>
      <c r="B40" s="51"/>
      <c r="C40" s="401" t="s">
        <v>96</v>
      </c>
      <c r="D40" s="402"/>
      <c r="E40" s="154">
        <v>393</v>
      </c>
      <c r="G40" s="381" t="s">
        <v>47</v>
      </c>
      <c r="H40" s="382"/>
      <c r="I40" s="382"/>
      <c r="J40" s="69"/>
      <c r="K40" s="93"/>
      <c r="L40" s="64"/>
    </row>
    <row r="41" spans="1:12" s="57" customFormat="1" ht="39.75" customHeight="1">
      <c r="A41" s="52"/>
      <c r="B41" s="51"/>
      <c r="C41" s="383" t="s">
        <v>105</v>
      </c>
      <c r="D41" s="384"/>
      <c r="E41" s="197">
        <v>527</v>
      </c>
      <c r="G41" s="406" t="s">
        <v>149</v>
      </c>
      <c r="H41" s="407"/>
      <c r="I41" s="407"/>
      <c r="J41" s="12">
        <v>1153</v>
      </c>
      <c r="K41" s="94"/>
      <c r="L41" s="64"/>
    </row>
    <row r="42" spans="1:12" s="57" customFormat="1" ht="21.75" customHeight="1">
      <c r="A42" s="52"/>
      <c r="B42" s="51"/>
      <c r="C42" s="96"/>
      <c r="D42" s="96"/>
      <c r="E42" s="50"/>
      <c r="G42" s="107"/>
      <c r="H42" s="107"/>
      <c r="I42" s="107"/>
      <c r="J42" s="9"/>
      <c r="K42" s="54"/>
      <c r="L42" s="64"/>
    </row>
    <row r="43" spans="1:12" s="57" customFormat="1" ht="32.25" customHeight="1">
      <c r="A43" s="56"/>
      <c r="B43" s="442" t="s">
        <v>77</v>
      </c>
      <c r="C43" s="442"/>
      <c r="D43" s="442"/>
      <c r="E43" s="442"/>
      <c r="F43" s="442"/>
      <c r="G43" s="442"/>
      <c r="H43" s="442"/>
      <c r="I43" s="442"/>
      <c r="J43" s="442"/>
      <c r="K43" s="442"/>
      <c r="L43" s="64"/>
    </row>
    <row r="44" spans="1:12" s="57" customFormat="1" ht="21.75" customHeight="1">
      <c r="A44" s="56"/>
      <c r="B44" s="51"/>
      <c r="C44" s="95"/>
      <c r="D44" s="96"/>
      <c r="E44" s="87"/>
      <c r="F44" s="88"/>
      <c r="G44" s="97"/>
      <c r="H44" s="97"/>
      <c r="I44" s="97"/>
      <c r="J44" s="97"/>
      <c r="K44" s="50"/>
      <c r="L44" s="64"/>
    </row>
    <row r="45" spans="3:11" ht="48.75" customHeight="1">
      <c r="C45" s="433" t="s">
        <v>78</v>
      </c>
      <c r="D45" s="434"/>
      <c r="E45" s="98">
        <v>3098</v>
      </c>
      <c r="F45" s="57"/>
      <c r="G45" s="418" t="s">
        <v>100</v>
      </c>
      <c r="H45" s="419"/>
      <c r="I45" s="419"/>
      <c r="J45" s="419"/>
      <c r="K45" s="92">
        <f>SUM(J47)</f>
        <v>3098</v>
      </c>
    </row>
    <row r="46" spans="3:11" ht="21.75" customHeight="1">
      <c r="C46" s="99"/>
      <c r="D46" s="86"/>
      <c r="E46" s="100"/>
      <c r="F46" s="88"/>
      <c r="G46" s="381" t="s">
        <v>47</v>
      </c>
      <c r="H46" s="382"/>
      <c r="I46" s="382"/>
      <c r="J46" s="106"/>
      <c r="K46" s="101"/>
    </row>
    <row r="47" spans="3:11" ht="21.75" customHeight="1">
      <c r="C47" s="102"/>
      <c r="D47" s="103"/>
      <c r="E47" s="104"/>
      <c r="F47" s="88"/>
      <c r="G47" s="406" t="s">
        <v>35</v>
      </c>
      <c r="H47" s="407"/>
      <c r="I47" s="407"/>
      <c r="J47" s="12">
        <v>3098</v>
      </c>
      <c r="K47" s="105"/>
    </row>
    <row r="48" spans="3:13" ht="21.75" customHeight="1">
      <c r="C48" s="86"/>
      <c r="D48" s="86"/>
      <c r="E48" s="87"/>
      <c r="F48" s="88"/>
      <c r="G48" s="107"/>
      <c r="H48" s="107"/>
      <c r="I48" s="107"/>
      <c r="J48" s="9"/>
      <c r="K48" s="55"/>
      <c r="L48" s="131"/>
      <c r="M48" s="48"/>
    </row>
    <row r="49" spans="2:11" ht="21.75" customHeight="1">
      <c r="B49" s="130" t="s">
        <v>131</v>
      </c>
      <c r="C49" s="130"/>
      <c r="D49" s="130"/>
      <c r="E49" s="130"/>
      <c r="F49" s="130"/>
      <c r="G49" s="130"/>
      <c r="H49" s="130"/>
      <c r="I49" s="130"/>
      <c r="J49" s="130"/>
      <c r="K49" s="5">
        <f>SUM(K52)</f>
        <v>390</v>
      </c>
    </row>
    <row r="50" spans="2:11" ht="21.75" customHeight="1">
      <c r="B50" s="405" t="s">
        <v>56</v>
      </c>
      <c r="C50" s="405"/>
      <c r="D50" s="405"/>
      <c r="E50" s="405"/>
      <c r="F50" s="405"/>
      <c r="G50" s="405"/>
      <c r="H50" s="405"/>
      <c r="I50" s="405"/>
      <c r="J50" s="405"/>
      <c r="K50" s="405"/>
    </row>
    <row r="51" spans="1:12" s="167" customFormat="1" ht="21.75" customHeight="1">
      <c r="A51" s="134"/>
      <c r="B51" s="85"/>
      <c r="C51" s="132"/>
      <c r="D51" s="132"/>
      <c r="E51" s="50"/>
      <c r="F51" s="9"/>
      <c r="G51" s="86"/>
      <c r="H51" s="86"/>
      <c r="I51" s="86"/>
      <c r="J51" s="86"/>
      <c r="K51" s="50"/>
      <c r="L51" s="166"/>
    </row>
    <row r="52" spans="1:12" s="167" customFormat="1" ht="45.75" customHeight="1">
      <c r="A52" s="134"/>
      <c r="B52" s="164"/>
      <c r="C52" s="422" t="s">
        <v>107</v>
      </c>
      <c r="D52" s="441"/>
      <c r="E52" s="168">
        <v>390</v>
      </c>
      <c r="F52" s="9"/>
      <c r="G52" s="418" t="s">
        <v>74</v>
      </c>
      <c r="H52" s="419"/>
      <c r="I52" s="419"/>
      <c r="J52" s="419"/>
      <c r="K52" s="92">
        <f>SUM(J54:J55)</f>
        <v>390</v>
      </c>
      <c r="L52" s="166"/>
    </row>
    <row r="53" spans="1:12" s="136" customFormat="1" ht="21.75" customHeight="1">
      <c r="A53" s="134"/>
      <c r="B53" s="164"/>
      <c r="C53" s="169"/>
      <c r="D53" s="170"/>
      <c r="E53" s="2"/>
      <c r="F53" s="9"/>
      <c r="G53" s="3" t="s">
        <v>47</v>
      </c>
      <c r="H53" s="11"/>
      <c r="I53" s="8"/>
      <c r="J53" s="8"/>
      <c r="K53" s="4"/>
      <c r="L53" s="135"/>
    </row>
    <row r="54" spans="1:12" s="136" customFormat="1" ht="21.75" customHeight="1">
      <c r="A54" s="134"/>
      <c r="B54" s="164"/>
      <c r="C54" s="169"/>
      <c r="D54" s="170"/>
      <c r="E54" s="2"/>
      <c r="F54" s="9"/>
      <c r="G54" s="416" t="s">
        <v>58</v>
      </c>
      <c r="H54" s="417"/>
      <c r="I54" s="417"/>
      <c r="J54" s="8">
        <v>307</v>
      </c>
      <c r="K54" s="4"/>
      <c r="L54" s="135"/>
    </row>
    <row r="55" spans="1:12" s="167" customFormat="1" ht="21.75" customHeight="1">
      <c r="A55" s="134"/>
      <c r="B55" s="164"/>
      <c r="C55" s="181"/>
      <c r="D55" s="182"/>
      <c r="E55" s="10"/>
      <c r="F55" s="9"/>
      <c r="G55" s="410" t="s">
        <v>15</v>
      </c>
      <c r="H55" s="411"/>
      <c r="I55" s="411"/>
      <c r="J55" s="141">
        <v>83</v>
      </c>
      <c r="K55" s="183"/>
      <c r="L55" s="166"/>
    </row>
    <row r="56" spans="1:12" s="167" customFormat="1" ht="21.75" customHeight="1">
      <c r="A56" s="134"/>
      <c r="B56" s="164"/>
      <c r="C56" s="132"/>
      <c r="D56" s="132"/>
      <c r="E56" s="54"/>
      <c r="F56" s="9"/>
      <c r="G56" s="86"/>
      <c r="H56" s="86"/>
      <c r="I56" s="86"/>
      <c r="J56" s="86"/>
      <c r="K56" s="54"/>
      <c r="L56" s="166"/>
    </row>
    <row r="57" spans="1:16" s="44" customFormat="1" ht="21.75" customHeight="1">
      <c r="A57" s="52"/>
      <c r="B57" s="385" t="s">
        <v>132</v>
      </c>
      <c r="C57" s="385"/>
      <c r="D57" s="385"/>
      <c r="E57" s="385"/>
      <c r="F57" s="385"/>
      <c r="G57" s="385"/>
      <c r="H57" s="385"/>
      <c r="I57" s="385"/>
      <c r="J57" s="385"/>
      <c r="K57" s="55"/>
      <c r="L57" s="66"/>
      <c r="M57" s="6"/>
      <c r="P57" s="6"/>
    </row>
    <row r="58" spans="1:12" s="57" customFormat="1" ht="21.75" customHeight="1">
      <c r="A58" s="56"/>
      <c r="B58" s="65" t="s">
        <v>73</v>
      </c>
      <c r="C58" s="44"/>
      <c r="D58" s="82"/>
      <c r="E58" s="9"/>
      <c r="F58" s="9"/>
      <c r="G58" s="44"/>
      <c r="H58" s="44"/>
      <c r="I58" s="6"/>
      <c r="J58" s="150"/>
      <c r="K58" s="5"/>
      <c r="L58" s="64"/>
    </row>
    <row r="59" spans="1:12" s="44" customFormat="1" ht="21.75" customHeight="1">
      <c r="A59" s="52"/>
      <c r="B59" s="51"/>
      <c r="C59" s="95"/>
      <c r="D59" s="96"/>
      <c r="E59" s="87"/>
      <c r="F59" s="88"/>
      <c r="G59" s="97"/>
      <c r="H59" s="97"/>
      <c r="I59" s="97"/>
      <c r="J59" s="97"/>
      <c r="K59" s="50"/>
      <c r="L59" s="184"/>
    </row>
    <row r="60" spans="1:12" s="44" customFormat="1" ht="45.75" customHeight="1">
      <c r="A60" s="52"/>
      <c r="B60" s="43"/>
      <c r="C60" s="422" t="s">
        <v>102</v>
      </c>
      <c r="D60" s="423"/>
      <c r="E60" s="388">
        <f>SUM(K60,K65)</f>
        <v>8378</v>
      </c>
      <c r="F60" s="84"/>
      <c r="G60" s="418" t="s">
        <v>57</v>
      </c>
      <c r="H60" s="419"/>
      <c r="I60" s="419"/>
      <c r="J60" s="419"/>
      <c r="K60" s="92">
        <f>SUM(J62:J63)</f>
        <v>5913</v>
      </c>
      <c r="L60" s="66"/>
    </row>
    <row r="61" spans="1:12" s="44" customFormat="1" ht="21.75" customHeight="1">
      <c r="A61" s="52"/>
      <c r="B61" s="43"/>
      <c r="C61" s="435"/>
      <c r="D61" s="436"/>
      <c r="E61" s="428"/>
      <c r="F61" s="9"/>
      <c r="G61" s="3" t="s">
        <v>47</v>
      </c>
      <c r="H61" s="11"/>
      <c r="I61" s="8"/>
      <c r="J61" s="8"/>
      <c r="K61" s="4"/>
      <c r="L61" s="66"/>
    </row>
    <row r="62" spans="1:12" s="44" customFormat="1" ht="21.75" customHeight="1">
      <c r="A62" s="52"/>
      <c r="B62" s="43"/>
      <c r="C62" s="435" t="s">
        <v>61</v>
      </c>
      <c r="D62" s="436"/>
      <c r="E62" s="428"/>
      <c r="F62" s="9"/>
      <c r="G62" s="416" t="s">
        <v>58</v>
      </c>
      <c r="H62" s="417"/>
      <c r="I62" s="417"/>
      <c r="J62" s="8">
        <f>'... kompenzáció 2014 '!C21</f>
        <v>4657</v>
      </c>
      <c r="K62" s="4"/>
      <c r="L62" s="66"/>
    </row>
    <row r="63" spans="1:12" s="44" customFormat="1" ht="21.75" customHeight="1">
      <c r="A63" s="52"/>
      <c r="B63" s="43"/>
      <c r="C63" s="435"/>
      <c r="D63" s="436"/>
      <c r="E63" s="428"/>
      <c r="F63" s="9"/>
      <c r="G63" s="416" t="s">
        <v>15</v>
      </c>
      <c r="H63" s="417"/>
      <c r="I63" s="417"/>
      <c r="J63" s="8">
        <f>'... kompenzáció 2014 '!D21</f>
        <v>1256</v>
      </c>
      <c r="K63" s="4"/>
      <c r="L63" s="66"/>
    </row>
    <row r="64" spans="1:12" s="44" customFormat="1" ht="21.75" customHeight="1">
      <c r="A64" s="52"/>
      <c r="B64" s="43"/>
      <c r="C64" s="155"/>
      <c r="D64" s="156"/>
      <c r="E64" s="428"/>
      <c r="F64" s="9"/>
      <c r="G64" s="378" t="s">
        <v>40</v>
      </c>
      <c r="H64" s="379"/>
      <c r="I64" s="379"/>
      <c r="J64" s="379"/>
      <c r="K64" s="380"/>
      <c r="L64" s="66"/>
    </row>
    <row r="65" spans="1:12" s="44" customFormat="1" ht="55.5" customHeight="1">
      <c r="A65" s="52"/>
      <c r="B65" s="43"/>
      <c r="C65" s="149"/>
      <c r="D65" s="7"/>
      <c r="E65" s="68"/>
      <c r="F65" s="9"/>
      <c r="G65" s="418" t="s">
        <v>103</v>
      </c>
      <c r="H65" s="419"/>
      <c r="I65" s="419"/>
      <c r="J65" s="419"/>
      <c r="K65" s="91">
        <f>SUM(J67:J67)</f>
        <v>2465</v>
      </c>
      <c r="L65" s="66"/>
    </row>
    <row r="66" spans="1:12" s="44" customFormat="1" ht="21.75" customHeight="1">
      <c r="A66" s="52"/>
      <c r="B66" s="43"/>
      <c r="C66" s="149"/>
      <c r="D66" s="7"/>
      <c r="E66" s="68"/>
      <c r="F66" s="9"/>
      <c r="G66" s="3" t="s">
        <v>47</v>
      </c>
      <c r="H66" s="11"/>
      <c r="I66" s="8"/>
      <c r="J66" s="9"/>
      <c r="K66" s="2"/>
      <c r="L66" s="66"/>
    </row>
    <row r="67" spans="1:12" s="44" customFormat="1" ht="21.75" customHeight="1">
      <c r="A67" s="52"/>
      <c r="B67" s="43"/>
      <c r="C67" s="151"/>
      <c r="D67" s="152"/>
      <c r="E67" s="153"/>
      <c r="F67" s="9"/>
      <c r="G67" s="410" t="s">
        <v>60</v>
      </c>
      <c r="H67" s="411"/>
      <c r="I67" s="411"/>
      <c r="J67" s="12">
        <v>2465</v>
      </c>
      <c r="K67" s="10"/>
      <c r="L67" s="66"/>
    </row>
    <row r="68" spans="1:12" s="57" customFormat="1" ht="21.75" customHeight="1">
      <c r="A68" s="56"/>
      <c r="B68" s="43"/>
      <c r="C68" s="7"/>
      <c r="D68" s="7"/>
      <c r="E68" s="7"/>
      <c r="F68" s="9"/>
      <c r="G68" s="133"/>
      <c r="H68" s="133"/>
      <c r="I68" s="133"/>
      <c r="J68" s="9"/>
      <c r="K68" s="9"/>
      <c r="L68" s="64"/>
    </row>
    <row r="69" spans="3:12" ht="50.25" customHeight="1">
      <c r="C69" s="433" t="s">
        <v>119</v>
      </c>
      <c r="D69" s="434"/>
      <c r="E69" s="98">
        <v>46349</v>
      </c>
      <c r="F69" s="57"/>
      <c r="G69" s="403" t="s">
        <v>120</v>
      </c>
      <c r="H69" s="404"/>
      <c r="I69" s="404"/>
      <c r="J69" s="404"/>
      <c r="K69" s="92">
        <f>SUM(J71:J71)</f>
        <v>46349</v>
      </c>
      <c r="L69" s="193"/>
    </row>
    <row r="70" spans="3:12" ht="21.75" customHeight="1">
      <c r="C70" s="99"/>
      <c r="D70" s="86"/>
      <c r="E70" s="100"/>
      <c r="F70" s="88"/>
      <c r="G70" s="426" t="s">
        <v>47</v>
      </c>
      <c r="H70" s="427"/>
      <c r="I70" s="427"/>
      <c r="J70" s="106"/>
      <c r="K70" s="101"/>
      <c r="L70" s="193"/>
    </row>
    <row r="71" spans="3:12" ht="21.75" customHeight="1">
      <c r="C71" s="102"/>
      <c r="D71" s="103"/>
      <c r="E71" s="104"/>
      <c r="F71" s="196"/>
      <c r="G71" s="406" t="s">
        <v>72</v>
      </c>
      <c r="H71" s="407"/>
      <c r="I71" s="407"/>
      <c r="J71" s="12">
        <v>46349</v>
      </c>
      <c r="K71" s="105"/>
      <c r="L71" s="193"/>
    </row>
    <row r="72" spans="1:12" s="167" customFormat="1" ht="21.75" customHeight="1">
      <c r="A72" s="134"/>
      <c r="B72" s="43"/>
      <c r="C72" s="7"/>
      <c r="D72" s="7"/>
      <c r="E72" s="7"/>
      <c r="F72" s="9"/>
      <c r="G72" s="133"/>
      <c r="H72" s="133"/>
      <c r="I72" s="133"/>
      <c r="J72" s="9"/>
      <c r="K72" s="9"/>
      <c r="L72" s="166"/>
    </row>
    <row r="73" spans="1:12" s="44" customFormat="1" ht="63" customHeight="1">
      <c r="A73" s="52"/>
      <c r="B73" s="43"/>
      <c r="C73" s="424" t="s">
        <v>117</v>
      </c>
      <c r="D73" s="425"/>
      <c r="E73" s="165">
        <v>350000</v>
      </c>
      <c r="F73" s="6"/>
      <c r="G73" s="431" t="s">
        <v>118</v>
      </c>
      <c r="H73" s="432"/>
      <c r="I73" s="432"/>
      <c r="J73" s="432"/>
      <c r="K73" s="165">
        <v>350000</v>
      </c>
      <c r="L73" s="66"/>
    </row>
    <row r="74" spans="1:12" s="44" customFormat="1" ht="21.75" customHeight="1">
      <c r="A74" s="52"/>
      <c r="B74" s="43"/>
      <c r="C74" s="7"/>
      <c r="D74" s="7"/>
      <c r="E74" s="7"/>
      <c r="F74" s="9"/>
      <c r="G74" s="133"/>
      <c r="H74" s="133"/>
      <c r="I74" s="133"/>
      <c r="J74" s="9"/>
      <c r="K74" s="9"/>
      <c r="L74" s="66"/>
    </row>
    <row r="75" spans="1:12" s="44" customFormat="1" ht="21.75" customHeight="1">
      <c r="A75" s="52"/>
      <c r="B75" s="130" t="s">
        <v>75</v>
      </c>
      <c r="C75" s="7"/>
      <c r="D75" s="7"/>
      <c r="E75" s="7"/>
      <c r="F75" s="9"/>
      <c r="G75" s="133"/>
      <c r="H75" s="133"/>
      <c r="I75" s="133"/>
      <c r="J75" s="9"/>
      <c r="K75" s="9"/>
      <c r="L75" s="66"/>
    </row>
    <row r="76" spans="1:11" s="136" customFormat="1" ht="21.75" customHeight="1">
      <c r="A76" s="134"/>
      <c r="B76" s="130"/>
      <c r="C76" s="7"/>
      <c r="D76" s="7"/>
      <c r="E76" s="7"/>
      <c r="F76" s="9"/>
      <c r="G76" s="133"/>
      <c r="H76" s="133"/>
      <c r="I76" s="133"/>
      <c r="J76" s="9"/>
      <c r="K76" s="9"/>
    </row>
    <row r="77" spans="1:12" s="136" customFormat="1" ht="53.25" customHeight="1">
      <c r="A77" s="134"/>
      <c r="B77" s="81"/>
      <c r="C77" s="422" t="s">
        <v>82</v>
      </c>
      <c r="D77" s="423"/>
      <c r="E77" s="168">
        <v>7</v>
      </c>
      <c r="F77" s="81"/>
      <c r="G77" s="418" t="s">
        <v>108</v>
      </c>
      <c r="H77" s="419"/>
      <c r="I77" s="419"/>
      <c r="J77" s="419"/>
      <c r="K77" s="91">
        <f>SUM(J79)</f>
        <v>7</v>
      </c>
      <c r="L77" s="135"/>
    </row>
    <row r="78" spans="1:12" s="136" customFormat="1" ht="21.75" customHeight="1">
      <c r="A78" s="134"/>
      <c r="B78" s="81"/>
      <c r="C78" s="172"/>
      <c r="D78" s="173"/>
      <c r="E78" s="174"/>
      <c r="F78" s="81"/>
      <c r="G78" s="414" t="s">
        <v>47</v>
      </c>
      <c r="H78" s="415"/>
      <c r="I78" s="8"/>
      <c r="J78" s="139"/>
      <c r="K78" s="140"/>
      <c r="L78" s="135"/>
    </row>
    <row r="79" spans="1:12" s="44" customFormat="1" ht="21.75" customHeight="1">
      <c r="A79" s="52"/>
      <c r="B79" s="81"/>
      <c r="C79" s="172"/>
      <c r="D79" s="173"/>
      <c r="E79" s="174"/>
      <c r="F79" s="81"/>
      <c r="G79" s="410" t="s">
        <v>3</v>
      </c>
      <c r="H79" s="411"/>
      <c r="I79" s="411"/>
      <c r="J79" s="141">
        <v>7</v>
      </c>
      <c r="K79" s="142"/>
      <c r="L79" s="66"/>
    </row>
    <row r="80" spans="1:12" s="44" customFormat="1" ht="45.75" customHeight="1">
      <c r="A80" s="52"/>
      <c r="B80" s="130"/>
      <c r="C80" s="422" t="s">
        <v>81</v>
      </c>
      <c r="D80" s="423"/>
      <c r="E80" s="168">
        <v>382</v>
      </c>
      <c r="F80" s="9"/>
      <c r="G80" s="418" t="s">
        <v>122</v>
      </c>
      <c r="H80" s="419"/>
      <c r="I80" s="419"/>
      <c r="J80" s="419"/>
      <c r="K80" s="91">
        <v>382</v>
      </c>
      <c r="L80" s="66"/>
    </row>
    <row r="81" spans="1:12" s="136" customFormat="1" ht="21.75" customHeight="1">
      <c r="A81" s="134"/>
      <c r="B81" s="81"/>
      <c r="C81" s="172"/>
      <c r="D81" s="173"/>
      <c r="E81" s="174"/>
      <c r="F81" s="81"/>
      <c r="G81" s="414" t="s">
        <v>47</v>
      </c>
      <c r="H81" s="415"/>
      <c r="I81" s="8"/>
      <c r="J81" s="139"/>
      <c r="K81" s="140"/>
      <c r="L81" s="135"/>
    </row>
    <row r="82" spans="1:12" s="44" customFormat="1" ht="21.75" customHeight="1">
      <c r="A82" s="52"/>
      <c r="B82" s="81"/>
      <c r="C82" s="172"/>
      <c r="D82" s="173"/>
      <c r="E82" s="174"/>
      <c r="F82" s="81"/>
      <c r="G82" s="410" t="s">
        <v>121</v>
      </c>
      <c r="H82" s="411"/>
      <c r="I82" s="411"/>
      <c r="J82" s="141">
        <v>382</v>
      </c>
      <c r="K82" s="142"/>
      <c r="L82" s="66"/>
    </row>
    <row r="83" spans="1:12" s="44" customFormat="1" ht="57.75" customHeight="1">
      <c r="A83" s="52"/>
      <c r="B83" s="130"/>
      <c r="C83" s="205" t="s">
        <v>79</v>
      </c>
      <c r="D83" s="206"/>
      <c r="E83" s="165">
        <v>456</v>
      </c>
      <c r="F83" s="9"/>
      <c r="G83" s="433" t="s">
        <v>109</v>
      </c>
      <c r="H83" s="434"/>
      <c r="I83" s="434"/>
      <c r="J83" s="434"/>
      <c r="K83" s="163">
        <f>SUM(E83:E89)</f>
        <v>5026</v>
      </c>
      <c r="L83" s="66"/>
    </row>
    <row r="84" spans="1:12" s="44" customFormat="1" ht="45.75" customHeight="1">
      <c r="A84" s="52"/>
      <c r="B84" s="130"/>
      <c r="C84" s="424" t="s">
        <v>80</v>
      </c>
      <c r="D84" s="425"/>
      <c r="E84" s="165">
        <v>1816</v>
      </c>
      <c r="F84" s="9"/>
      <c r="G84" s="99"/>
      <c r="H84" s="86"/>
      <c r="I84" s="86"/>
      <c r="J84" s="86"/>
      <c r="K84" s="159"/>
      <c r="L84" s="66"/>
    </row>
    <row r="85" spans="1:12" s="44" customFormat="1" ht="45.75" customHeight="1">
      <c r="A85" s="52"/>
      <c r="B85" s="130"/>
      <c r="C85" s="424" t="s">
        <v>123</v>
      </c>
      <c r="D85" s="425"/>
      <c r="E85" s="165">
        <v>27</v>
      </c>
      <c r="F85" s="9"/>
      <c r="G85" s="99"/>
      <c r="H85" s="86"/>
      <c r="I85" s="86"/>
      <c r="J85" s="86"/>
      <c r="K85" s="159"/>
      <c r="L85" s="66"/>
    </row>
    <row r="86" spans="1:12" s="44" customFormat="1" ht="45.75" customHeight="1">
      <c r="A86" s="52"/>
      <c r="B86" s="130"/>
      <c r="C86" s="424" t="s">
        <v>124</v>
      </c>
      <c r="D86" s="425"/>
      <c r="E86" s="165">
        <v>14</v>
      </c>
      <c r="F86" s="9"/>
      <c r="G86" s="99"/>
      <c r="H86" s="86"/>
      <c r="I86" s="86"/>
      <c r="J86" s="86"/>
      <c r="K86" s="159"/>
      <c r="L86" s="66"/>
    </row>
    <row r="87" spans="1:12" s="44" customFormat="1" ht="45.75" customHeight="1">
      <c r="A87" s="52"/>
      <c r="B87" s="130"/>
      <c r="C87" s="424" t="s">
        <v>125</v>
      </c>
      <c r="D87" s="425"/>
      <c r="E87" s="165">
        <v>147</v>
      </c>
      <c r="F87" s="9"/>
      <c r="G87" s="99"/>
      <c r="H87" s="86"/>
      <c r="I87" s="86"/>
      <c r="J87" s="86"/>
      <c r="K87" s="159"/>
      <c r="L87" s="66"/>
    </row>
    <row r="88" spans="1:12" s="44" customFormat="1" ht="45.75" customHeight="1">
      <c r="A88" s="52"/>
      <c r="B88" s="130"/>
      <c r="C88" s="424" t="s">
        <v>89</v>
      </c>
      <c r="D88" s="425"/>
      <c r="E88" s="165">
        <v>177</v>
      </c>
      <c r="F88" s="9"/>
      <c r="G88" s="99"/>
      <c r="H88" s="86"/>
      <c r="I88" s="86"/>
      <c r="J88" s="86"/>
      <c r="K88" s="159"/>
      <c r="L88" s="66"/>
    </row>
    <row r="89" spans="1:12" s="7" customFormat="1" ht="45.75" customHeight="1">
      <c r="A89" s="187"/>
      <c r="B89" s="130"/>
      <c r="C89" s="424" t="s">
        <v>126</v>
      </c>
      <c r="D89" s="425"/>
      <c r="E89" s="94">
        <v>2389</v>
      </c>
      <c r="F89" s="9"/>
      <c r="G89" s="102"/>
      <c r="H89" s="103"/>
      <c r="I89" s="103"/>
      <c r="J89" s="103"/>
      <c r="K89" s="186"/>
      <c r="L89" s="189"/>
    </row>
    <row r="90" spans="1:11" s="44" customFormat="1" ht="21.75" customHeight="1">
      <c r="A90" s="52"/>
      <c r="B90" s="130"/>
      <c r="C90" s="156"/>
      <c r="D90" s="156"/>
      <c r="E90" s="54"/>
      <c r="F90" s="9"/>
      <c r="G90" s="178"/>
      <c r="H90" s="178"/>
      <c r="I90" s="178"/>
      <c r="J90" s="178"/>
      <c r="K90" s="188"/>
    </row>
    <row r="91" spans="2:12" ht="21.75" customHeight="1">
      <c r="B91" s="43"/>
      <c r="C91" s="44"/>
      <c r="D91" s="7"/>
      <c r="E91" s="7"/>
      <c r="F91" s="9"/>
      <c r="G91" s="86"/>
      <c r="H91" s="86"/>
      <c r="I91" s="86"/>
      <c r="J91" s="86"/>
      <c r="K91" s="50"/>
      <c r="L91" s="193"/>
    </row>
    <row r="92" spans="3:12" ht="45.75" customHeight="1">
      <c r="C92" s="190" t="s">
        <v>83</v>
      </c>
      <c r="D92" s="191"/>
      <c r="E92" s="168">
        <f>SUM(K92:K95)</f>
        <v>792</v>
      </c>
      <c r="F92" s="6"/>
      <c r="G92" s="412" t="s">
        <v>84</v>
      </c>
      <c r="H92" s="413"/>
      <c r="I92" s="413"/>
      <c r="J92" s="413"/>
      <c r="K92" s="92">
        <f>SUM(J94)</f>
        <v>472</v>
      </c>
      <c r="L92" s="193"/>
    </row>
    <row r="93" spans="3:12" ht="21.75" customHeight="1">
      <c r="C93" s="435"/>
      <c r="D93" s="436"/>
      <c r="E93" s="428"/>
      <c r="F93" s="6"/>
      <c r="G93" s="3" t="s">
        <v>47</v>
      </c>
      <c r="H93" s="11"/>
      <c r="I93" s="8"/>
      <c r="J93" s="8"/>
      <c r="K93" s="4"/>
      <c r="L93" s="193"/>
    </row>
    <row r="94" spans="3:12" ht="21.75" customHeight="1">
      <c r="C94" s="435"/>
      <c r="D94" s="436"/>
      <c r="E94" s="428"/>
      <c r="F94" s="6"/>
      <c r="G94" s="406" t="s">
        <v>3</v>
      </c>
      <c r="H94" s="407"/>
      <c r="I94" s="407"/>
      <c r="J94" s="141">
        <v>472</v>
      </c>
      <c r="K94" s="183"/>
      <c r="L94" s="193"/>
    </row>
    <row r="95" spans="3:12" ht="45.75" customHeight="1">
      <c r="C95" s="192"/>
      <c r="D95" s="54"/>
      <c r="E95" s="175"/>
      <c r="F95" s="6"/>
      <c r="G95" s="412" t="s">
        <v>85</v>
      </c>
      <c r="H95" s="413"/>
      <c r="I95" s="413"/>
      <c r="J95" s="413"/>
      <c r="K95" s="92">
        <f>SUM(J97)</f>
        <v>320</v>
      </c>
      <c r="L95" s="193"/>
    </row>
    <row r="96" spans="3:12" ht="21.75" customHeight="1">
      <c r="C96" s="435"/>
      <c r="D96" s="436"/>
      <c r="E96" s="428"/>
      <c r="F96" s="6"/>
      <c r="G96" s="3" t="s">
        <v>47</v>
      </c>
      <c r="H96" s="11"/>
      <c r="I96" s="8"/>
      <c r="J96" s="8"/>
      <c r="K96" s="4"/>
      <c r="L96" s="193"/>
    </row>
    <row r="97" spans="3:12" ht="21.75" customHeight="1">
      <c r="C97" s="437"/>
      <c r="D97" s="438"/>
      <c r="E97" s="439"/>
      <c r="F97" s="6"/>
      <c r="G97" s="406" t="s">
        <v>3</v>
      </c>
      <c r="H97" s="407"/>
      <c r="I97" s="407"/>
      <c r="J97" s="141">
        <v>320</v>
      </c>
      <c r="K97" s="183"/>
      <c r="L97" s="193"/>
    </row>
    <row r="98" spans="3:12" ht="21.75" customHeight="1">
      <c r="C98" s="132"/>
      <c r="D98" s="132"/>
      <c r="E98" s="50"/>
      <c r="F98" s="6"/>
      <c r="G98" s="107"/>
      <c r="H98" s="107"/>
      <c r="I98" s="107"/>
      <c r="J98" s="8"/>
      <c r="K98" s="8"/>
      <c r="L98" s="193"/>
    </row>
    <row r="99" spans="2:12" ht="26.25" customHeight="1">
      <c r="B99" s="81" t="s">
        <v>127</v>
      </c>
      <c r="C99" s="86"/>
      <c r="D99" s="86"/>
      <c r="E99" s="87"/>
      <c r="F99" s="88"/>
      <c r="G99" s="107"/>
      <c r="H99" s="107"/>
      <c r="I99" s="107"/>
      <c r="J99" s="9"/>
      <c r="K99" s="55"/>
      <c r="L99" s="193"/>
    </row>
    <row r="100" spans="3:12" ht="56.25" customHeight="1">
      <c r="C100" s="408" t="s">
        <v>146</v>
      </c>
      <c r="D100" s="400"/>
      <c r="E100" s="180">
        <v>3452</v>
      </c>
      <c r="F100" s="57"/>
      <c r="G100" s="408" t="s">
        <v>147</v>
      </c>
      <c r="H100" s="400"/>
      <c r="I100" s="400"/>
      <c r="J100" s="400"/>
      <c r="K100" s="165">
        <v>3452</v>
      </c>
      <c r="L100" s="211"/>
    </row>
    <row r="101" spans="3:12" ht="21.75" customHeight="1">
      <c r="C101" s="86"/>
      <c r="D101" s="86"/>
      <c r="E101" s="87"/>
      <c r="F101" s="88"/>
      <c r="G101" s="133"/>
      <c r="H101" s="133"/>
      <c r="I101" s="133"/>
      <c r="J101" s="8"/>
      <c r="K101" s="55"/>
      <c r="L101" s="193"/>
    </row>
    <row r="102" spans="3:12" ht="45.75" customHeight="1">
      <c r="C102" s="408" t="s">
        <v>151</v>
      </c>
      <c r="D102" s="400"/>
      <c r="E102" s="98">
        <v>32949</v>
      </c>
      <c r="F102" s="57"/>
      <c r="G102" s="403" t="s">
        <v>152</v>
      </c>
      <c r="H102" s="404"/>
      <c r="I102" s="404"/>
      <c r="J102" s="404"/>
      <c r="K102" s="92">
        <f>SUM(J104:J104)</f>
        <v>41846</v>
      </c>
      <c r="L102" s="193"/>
    </row>
    <row r="103" spans="3:12" ht="29.25" customHeight="1">
      <c r="C103" s="433" t="s">
        <v>153</v>
      </c>
      <c r="D103" s="434"/>
      <c r="E103" s="445">
        <v>8897</v>
      </c>
      <c r="F103" s="88"/>
      <c r="G103" s="426" t="s">
        <v>47</v>
      </c>
      <c r="H103" s="427"/>
      <c r="I103" s="427"/>
      <c r="J103" s="106"/>
      <c r="K103" s="101"/>
      <c r="L103" s="193"/>
    </row>
    <row r="104" spans="3:12" ht="21.75" customHeight="1">
      <c r="C104" s="443"/>
      <c r="D104" s="444"/>
      <c r="E104" s="446"/>
      <c r="F104" s="88"/>
      <c r="G104" s="447" t="s">
        <v>148</v>
      </c>
      <c r="H104" s="448"/>
      <c r="I104" s="448"/>
      <c r="J104" s="12">
        <v>41846</v>
      </c>
      <c r="K104" s="105"/>
      <c r="L104" s="193"/>
    </row>
    <row r="105" spans="3:12" ht="21.75" customHeight="1">
      <c r="C105" s="86"/>
      <c r="D105" s="86"/>
      <c r="E105" s="87"/>
      <c r="F105" s="88"/>
      <c r="G105" s="215"/>
      <c r="H105" s="215"/>
      <c r="I105" s="215"/>
      <c r="J105" s="9"/>
      <c r="K105" s="55"/>
      <c r="L105" s="193"/>
    </row>
    <row r="106" spans="2:12" ht="26.25" customHeight="1">
      <c r="B106" s="81" t="s">
        <v>86</v>
      </c>
      <c r="C106" s="86"/>
      <c r="D106" s="86"/>
      <c r="E106" s="87"/>
      <c r="F106" s="88"/>
      <c r="G106" s="107"/>
      <c r="H106" s="107"/>
      <c r="I106" s="107"/>
      <c r="J106" s="9"/>
      <c r="K106" s="55"/>
      <c r="L106" s="193"/>
    </row>
    <row r="107" spans="3:12" ht="56.25" customHeight="1">
      <c r="C107" s="433" t="s">
        <v>87</v>
      </c>
      <c r="D107" s="434"/>
      <c r="E107" s="98">
        <v>4495</v>
      </c>
      <c r="F107" s="57"/>
      <c r="G107" s="418" t="s">
        <v>110</v>
      </c>
      <c r="H107" s="419"/>
      <c r="I107" s="419"/>
      <c r="J107" s="419"/>
      <c r="K107" s="92">
        <f>SUM(J109:J110)</f>
        <v>4495</v>
      </c>
      <c r="L107" s="193"/>
    </row>
    <row r="108" spans="3:12" ht="21.75" customHeight="1">
      <c r="C108" s="99"/>
      <c r="D108" s="86"/>
      <c r="E108" s="100"/>
      <c r="F108" s="88"/>
      <c r="G108" s="426" t="s">
        <v>47</v>
      </c>
      <c r="H108" s="427"/>
      <c r="I108" s="427"/>
      <c r="J108" s="106"/>
      <c r="K108" s="101"/>
      <c r="L108" s="193"/>
    </row>
    <row r="109" spans="3:12" ht="21.75" customHeight="1">
      <c r="C109" s="99"/>
      <c r="D109" s="86"/>
      <c r="E109" s="100"/>
      <c r="F109" s="88"/>
      <c r="G109" s="416" t="s">
        <v>58</v>
      </c>
      <c r="H109" s="417"/>
      <c r="I109" s="417"/>
      <c r="J109" s="9">
        <v>3539</v>
      </c>
      <c r="K109" s="101"/>
      <c r="L109" s="193"/>
    </row>
    <row r="110" spans="3:12" ht="21.75" customHeight="1">
      <c r="C110" s="102"/>
      <c r="D110" s="103"/>
      <c r="E110" s="104"/>
      <c r="F110" s="88"/>
      <c r="G110" s="410" t="s">
        <v>15</v>
      </c>
      <c r="H110" s="411"/>
      <c r="I110" s="411"/>
      <c r="J110" s="141">
        <v>956</v>
      </c>
      <c r="K110" s="105"/>
      <c r="L110" s="193"/>
    </row>
    <row r="111" spans="2:12" ht="21.75" customHeight="1">
      <c r="B111" s="81"/>
      <c r="C111" s="86"/>
      <c r="D111" s="86"/>
      <c r="E111" s="87"/>
      <c r="F111" s="88"/>
      <c r="G111" s="107"/>
      <c r="H111" s="107"/>
      <c r="I111" s="107"/>
      <c r="J111" s="9"/>
      <c r="K111" s="55"/>
      <c r="L111" s="193"/>
    </row>
    <row r="112" spans="2:12" ht="21.75" customHeight="1">
      <c r="B112" s="81" t="s">
        <v>88</v>
      </c>
      <c r="C112" s="86"/>
      <c r="D112" s="86"/>
      <c r="E112" s="87"/>
      <c r="F112" s="88"/>
      <c r="G112" s="107"/>
      <c r="H112" s="107"/>
      <c r="I112" s="107"/>
      <c r="J112" s="9"/>
      <c r="K112" s="55"/>
      <c r="L112" s="193"/>
    </row>
    <row r="113" spans="3:12" ht="45.75" customHeight="1">
      <c r="C113" s="433" t="s">
        <v>154</v>
      </c>
      <c r="D113" s="434"/>
      <c r="E113" s="98">
        <v>800</v>
      </c>
      <c r="F113" s="57"/>
      <c r="G113" s="403" t="s">
        <v>155</v>
      </c>
      <c r="H113" s="404"/>
      <c r="I113" s="404"/>
      <c r="J113" s="404"/>
      <c r="K113" s="92">
        <f>SUM(J115:J115)</f>
        <v>800</v>
      </c>
      <c r="L113" s="193"/>
    </row>
    <row r="114" spans="3:12" ht="29.25" customHeight="1">
      <c r="C114" s="449"/>
      <c r="D114" s="450"/>
      <c r="E114" s="451"/>
      <c r="F114" s="88"/>
      <c r="G114" s="426" t="s">
        <v>47</v>
      </c>
      <c r="H114" s="427"/>
      <c r="I114" s="427"/>
      <c r="J114" s="106"/>
      <c r="K114" s="101"/>
      <c r="L114" s="193"/>
    </row>
    <row r="115" spans="3:12" ht="21.75" customHeight="1">
      <c r="C115" s="443"/>
      <c r="D115" s="444"/>
      <c r="E115" s="446"/>
      <c r="F115" s="88"/>
      <c r="G115" s="447" t="s">
        <v>3</v>
      </c>
      <c r="H115" s="448"/>
      <c r="I115" s="448"/>
      <c r="J115" s="12">
        <v>800</v>
      </c>
      <c r="K115" s="105"/>
      <c r="L115" s="193"/>
    </row>
    <row r="116" spans="2:12" s="216" customFormat="1" ht="21.75" customHeight="1">
      <c r="B116" s="217"/>
      <c r="C116" s="217"/>
      <c r="D116" s="217"/>
      <c r="E116" s="217"/>
      <c r="F116" s="217"/>
      <c r="G116" s="217"/>
      <c r="H116" s="217"/>
      <c r="I116" s="217"/>
      <c r="J116" s="217"/>
      <c r="K116" s="217"/>
      <c r="L116" s="218"/>
    </row>
    <row r="117" spans="3:12" ht="68.25" customHeight="1">
      <c r="C117" s="433" t="s">
        <v>139</v>
      </c>
      <c r="D117" s="434"/>
      <c r="E117" s="98">
        <v>8502</v>
      </c>
      <c r="F117" s="57"/>
      <c r="G117" s="418" t="s">
        <v>139</v>
      </c>
      <c r="H117" s="419"/>
      <c r="I117" s="419"/>
      <c r="J117" s="419"/>
      <c r="K117" s="92">
        <f>SUM(J119:J119)</f>
        <v>8502</v>
      </c>
      <c r="L117" s="193"/>
    </row>
    <row r="118" spans="3:12" ht="21.75" customHeight="1">
      <c r="C118" s="99"/>
      <c r="D118" s="86"/>
      <c r="E118" s="100"/>
      <c r="F118" s="88"/>
      <c r="G118" s="426" t="s">
        <v>47</v>
      </c>
      <c r="H118" s="427"/>
      <c r="I118" s="427"/>
      <c r="J118" s="106"/>
      <c r="K118" s="101"/>
      <c r="L118" s="193"/>
    </row>
    <row r="119" spans="1:12" s="44" customFormat="1" ht="21.75" customHeight="1">
      <c r="A119" s="52"/>
      <c r="B119" s="51"/>
      <c r="C119" s="102"/>
      <c r="D119" s="103"/>
      <c r="E119" s="104"/>
      <c r="F119" s="88"/>
      <c r="G119" s="410" t="s">
        <v>3</v>
      </c>
      <c r="H119" s="411"/>
      <c r="I119" s="411"/>
      <c r="J119" s="12">
        <v>8502</v>
      </c>
      <c r="K119" s="105"/>
      <c r="L119" s="66"/>
    </row>
    <row r="120" spans="1:12" ht="21.75" customHeight="1">
      <c r="A120" s="39"/>
      <c r="C120" s="86"/>
      <c r="D120" s="86"/>
      <c r="E120" s="87"/>
      <c r="F120" s="88"/>
      <c r="G120" s="133"/>
      <c r="H120" s="133"/>
      <c r="I120" s="133"/>
      <c r="J120" s="8"/>
      <c r="K120" s="55"/>
      <c r="L120" s="193"/>
    </row>
    <row r="121" spans="2:12" ht="21.75" customHeight="1">
      <c r="B121" s="81" t="s">
        <v>92</v>
      </c>
      <c r="C121" s="86"/>
      <c r="D121" s="86"/>
      <c r="E121" s="87"/>
      <c r="F121" s="88"/>
      <c r="G121" s="107"/>
      <c r="H121" s="107"/>
      <c r="I121" s="107"/>
      <c r="J121" s="9"/>
      <c r="K121" s="55"/>
      <c r="L121" s="193"/>
    </row>
    <row r="122" spans="3:12" ht="61.5" customHeight="1">
      <c r="C122" s="433" t="s">
        <v>138</v>
      </c>
      <c r="D122" s="434"/>
      <c r="E122" s="98">
        <v>2755</v>
      </c>
      <c r="F122" s="57"/>
      <c r="G122" s="403" t="s">
        <v>138</v>
      </c>
      <c r="H122" s="404"/>
      <c r="I122" s="404"/>
      <c r="J122" s="404"/>
      <c r="K122" s="92">
        <f>SUM(J124:J124)</f>
        <v>2755</v>
      </c>
      <c r="L122" s="193"/>
    </row>
    <row r="123" spans="3:12" ht="21.75" customHeight="1">
      <c r="C123" s="99"/>
      <c r="D123" s="86"/>
      <c r="E123" s="100"/>
      <c r="F123" s="88"/>
      <c r="G123" s="426" t="s">
        <v>47</v>
      </c>
      <c r="H123" s="427"/>
      <c r="I123" s="427"/>
      <c r="J123" s="106"/>
      <c r="K123" s="101"/>
      <c r="L123" s="193"/>
    </row>
    <row r="124" spans="3:12" ht="21.75" customHeight="1">
      <c r="C124" s="102"/>
      <c r="D124" s="103"/>
      <c r="E124" s="104"/>
      <c r="F124" s="88"/>
      <c r="G124" s="410" t="s">
        <v>148</v>
      </c>
      <c r="H124" s="411"/>
      <c r="I124" s="411"/>
      <c r="J124" s="12">
        <v>2755</v>
      </c>
      <c r="K124" s="105"/>
      <c r="L124" s="193"/>
    </row>
    <row r="125" spans="3:12" ht="57" customHeight="1">
      <c r="C125" s="433" t="s">
        <v>144</v>
      </c>
      <c r="D125" s="434"/>
      <c r="E125" s="98">
        <v>2064</v>
      </c>
      <c r="F125" s="88"/>
      <c r="G125" s="403" t="s">
        <v>144</v>
      </c>
      <c r="H125" s="404"/>
      <c r="I125" s="404"/>
      <c r="J125" s="404"/>
      <c r="K125" s="92">
        <f>SUM(J127:J128)</f>
        <v>2064</v>
      </c>
      <c r="L125" s="193"/>
    </row>
    <row r="126" spans="3:12" ht="21.75" customHeight="1">
      <c r="C126" s="99"/>
      <c r="D126" s="86"/>
      <c r="E126" s="100"/>
      <c r="F126" s="88"/>
      <c r="G126" s="426" t="s">
        <v>47</v>
      </c>
      <c r="H126" s="427"/>
      <c r="I126" s="427"/>
      <c r="J126" s="106"/>
      <c r="K126" s="101"/>
      <c r="L126" s="193"/>
    </row>
    <row r="127" spans="3:12" ht="21.75" customHeight="1">
      <c r="C127" s="99"/>
      <c r="D127" s="86"/>
      <c r="E127" s="100"/>
      <c r="F127" s="88"/>
      <c r="G127" s="416" t="s">
        <v>72</v>
      </c>
      <c r="H127" s="417"/>
      <c r="I127" s="417"/>
      <c r="J127" s="9">
        <v>1618</v>
      </c>
      <c r="K127" s="101"/>
      <c r="L127" s="193"/>
    </row>
    <row r="128" spans="3:12" ht="21.75" customHeight="1">
      <c r="C128" s="99"/>
      <c r="D128" s="86"/>
      <c r="E128" s="100"/>
      <c r="F128" s="88"/>
      <c r="G128" s="410" t="s">
        <v>148</v>
      </c>
      <c r="H128" s="411"/>
      <c r="I128" s="411"/>
      <c r="J128" s="141">
        <v>446</v>
      </c>
      <c r="K128" s="105"/>
      <c r="L128" s="193"/>
    </row>
    <row r="129" spans="3:12" ht="61.5" customHeight="1">
      <c r="C129" s="433" t="s">
        <v>129</v>
      </c>
      <c r="D129" s="434"/>
      <c r="E129" s="98">
        <v>14258</v>
      </c>
      <c r="F129" s="57"/>
      <c r="G129" s="403" t="s">
        <v>129</v>
      </c>
      <c r="H129" s="404"/>
      <c r="I129" s="404"/>
      <c r="J129" s="404"/>
      <c r="K129" s="92">
        <f>SUM(J131:J133)</f>
        <v>14258</v>
      </c>
      <c r="L129" s="193"/>
    </row>
    <row r="130" spans="3:12" ht="21.75" customHeight="1">
      <c r="C130" s="99"/>
      <c r="D130" s="86"/>
      <c r="E130" s="100"/>
      <c r="F130" s="88"/>
      <c r="G130" s="426" t="s">
        <v>47</v>
      </c>
      <c r="H130" s="427"/>
      <c r="I130" s="427"/>
      <c r="J130" s="106"/>
      <c r="K130" s="101"/>
      <c r="L130" s="193"/>
    </row>
    <row r="131" spans="3:12" ht="21.75" customHeight="1">
      <c r="C131" s="99"/>
      <c r="D131" s="86"/>
      <c r="E131" s="100"/>
      <c r="F131" s="88"/>
      <c r="G131" s="416" t="s">
        <v>58</v>
      </c>
      <c r="H131" s="417"/>
      <c r="I131" s="417"/>
      <c r="J131" s="207">
        <v>245</v>
      </c>
      <c r="K131" s="101"/>
      <c r="L131" s="193"/>
    </row>
    <row r="132" spans="3:12" ht="21.75" customHeight="1">
      <c r="C132" s="99"/>
      <c r="D132" s="86"/>
      <c r="E132" s="100"/>
      <c r="F132" s="88"/>
      <c r="G132" s="416" t="s">
        <v>15</v>
      </c>
      <c r="H132" s="417"/>
      <c r="I132" s="417"/>
      <c r="J132" s="207">
        <v>66</v>
      </c>
      <c r="K132" s="101"/>
      <c r="L132" s="193"/>
    </row>
    <row r="133" spans="3:12" ht="21.75" customHeight="1">
      <c r="C133" s="99"/>
      <c r="D133" s="86"/>
      <c r="E133" s="100"/>
      <c r="F133" s="88"/>
      <c r="G133" s="410" t="s">
        <v>72</v>
      </c>
      <c r="H133" s="411"/>
      <c r="I133" s="411"/>
      <c r="J133" s="12">
        <v>13947</v>
      </c>
      <c r="K133" s="105"/>
      <c r="L133" s="193"/>
    </row>
    <row r="134" spans="3:12" ht="61.5" customHeight="1">
      <c r="C134" s="433" t="s">
        <v>128</v>
      </c>
      <c r="D134" s="434"/>
      <c r="E134" s="98">
        <v>400000</v>
      </c>
      <c r="F134" s="57"/>
      <c r="G134" s="403" t="s">
        <v>128</v>
      </c>
      <c r="H134" s="404"/>
      <c r="I134" s="404"/>
      <c r="J134" s="404"/>
      <c r="K134" s="92">
        <f>SUM(J136:J137)</f>
        <v>400000</v>
      </c>
      <c r="L134" s="193"/>
    </row>
    <row r="135" spans="3:12" ht="21.75" customHeight="1">
      <c r="C135" s="99"/>
      <c r="D135" s="86"/>
      <c r="E135" s="100"/>
      <c r="F135" s="88"/>
      <c r="G135" s="426" t="s">
        <v>47</v>
      </c>
      <c r="H135" s="427"/>
      <c r="I135" s="427"/>
      <c r="J135" s="106"/>
      <c r="K135" s="101"/>
      <c r="L135" s="193"/>
    </row>
    <row r="136" spans="3:12" ht="21.75" customHeight="1">
      <c r="C136" s="99"/>
      <c r="D136" s="86"/>
      <c r="E136" s="100"/>
      <c r="F136" s="88"/>
      <c r="G136" s="416" t="s">
        <v>3</v>
      </c>
      <c r="H136" s="417"/>
      <c r="I136" s="417"/>
      <c r="J136" s="9">
        <v>4497</v>
      </c>
      <c r="K136" s="101"/>
      <c r="L136" s="193"/>
    </row>
    <row r="137" spans="3:12" ht="21.75" customHeight="1">
      <c r="C137" s="102"/>
      <c r="D137" s="103"/>
      <c r="E137" s="104"/>
      <c r="F137" s="88"/>
      <c r="G137" s="410" t="s">
        <v>148</v>
      </c>
      <c r="H137" s="411"/>
      <c r="I137" s="411"/>
      <c r="J137" s="141">
        <v>395503</v>
      </c>
      <c r="K137" s="105"/>
      <c r="L137" s="193"/>
    </row>
    <row r="138" spans="3:11" ht="21.75" customHeight="1">
      <c r="C138" s="86"/>
      <c r="D138" s="86"/>
      <c r="E138" s="87"/>
      <c r="F138" s="88"/>
      <c r="G138" s="133"/>
      <c r="H138" s="133"/>
      <c r="I138" s="133"/>
      <c r="J138" s="9"/>
      <c r="K138" s="55"/>
    </row>
    <row r="139" spans="2:12" ht="26.25" customHeight="1">
      <c r="B139" s="81" t="s">
        <v>133</v>
      </c>
      <c r="C139" s="86"/>
      <c r="D139" s="86"/>
      <c r="E139" s="87"/>
      <c r="F139" s="88"/>
      <c r="G139" s="107"/>
      <c r="H139" s="107"/>
      <c r="I139" s="107"/>
      <c r="J139" s="9"/>
      <c r="K139" s="55"/>
      <c r="L139" s="193"/>
    </row>
    <row r="140" spans="3:12" ht="56.25" customHeight="1">
      <c r="C140" s="433" t="s">
        <v>134</v>
      </c>
      <c r="D140" s="434"/>
      <c r="E140" s="98">
        <v>397162</v>
      </c>
      <c r="F140" s="57"/>
      <c r="G140" s="418" t="s">
        <v>135</v>
      </c>
      <c r="H140" s="419"/>
      <c r="I140" s="419"/>
      <c r="J140" s="419"/>
      <c r="K140" s="92">
        <v>397162</v>
      </c>
      <c r="L140" s="193"/>
    </row>
    <row r="141" spans="3:12" ht="56.25" customHeight="1">
      <c r="C141" s="408" t="s">
        <v>136</v>
      </c>
      <c r="D141" s="400"/>
      <c r="E141" s="180">
        <v>20377</v>
      </c>
      <c r="F141" s="57"/>
      <c r="G141" s="408" t="s">
        <v>135</v>
      </c>
      <c r="H141" s="400"/>
      <c r="I141" s="400"/>
      <c r="J141" s="400"/>
      <c r="K141" s="165">
        <v>20377</v>
      </c>
      <c r="L141" s="193"/>
    </row>
    <row r="142" spans="3:12" ht="21.75" customHeight="1">
      <c r="C142" s="86"/>
      <c r="D142" s="86"/>
      <c r="E142" s="87"/>
      <c r="F142" s="88"/>
      <c r="G142" s="133"/>
      <c r="H142" s="133"/>
      <c r="I142" s="133"/>
      <c r="J142" s="8"/>
      <c r="K142" s="55"/>
      <c r="L142" s="193"/>
    </row>
    <row r="143" spans="2:12" s="216" customFormat="1" ht="21.75" customHeight="1">
      <c r="B143" s="219" t="s">
        <v>156</v>
      </c>
      <c r="C143" s="219"/>
      <c r="D143" s="220"/>
      <c r="E143" s="221"/>
      <c r="F143" s="221"/>
      <c r="G143" s="222"/>
      <c r="H143" s="222"/>
      <c r="I143" s="222"/>
      <c r="J143" s="222"/>
      <c r="K143" s="223"/>
      <c r="L143" s="218"/>
    </row>
    <row r="144" spans="2:12" s="216" customFormat="1" ht="21.75" customHeight="1">
      <c r="B144" s="224"/>
      <c r="C144" s="220" t="s">
        <v>157</v>
      </c>
      <c r="D144" s="221"/>
      <c r="E144" s="221"/>
      <c r="F144" s="221"/>
      <c r="G144" s="222"/>
      <c r="H144" s="222"/>
      <c r="I144" s="222"/>
      <c r="J144" s="222"/>
      <c r="K144" s="223"/>
      <c r="L144" s="218"/>
    </row>
    <row r="145" spans="2:12" s="216" customFormat="1" ht="21.75" customHeight="1">
      <c r="B145" s="224"/>
      <c r="C145" s="221"/>
      <c r="D145" s="221"/>
      <c r="E145" s="221"/>
      <c r="F145" s="221"/>
      <c r="G145" s="225"/>
      <c r="H145" s="225"/>
      <c r="I145" s="225"/>
      <c r="J145" s="226"/>
      <c r="K145" s="226"/>
      <c r="L145" s="218"/>
    </row>
    <row r="146" spans="2:12" s="216" customFormat="1" ht="21.75" customHeight="1">
      <c r="B146" s="224"/>
      <c r="C146" s="227" t="s">
        <v>158</v>
      </c>
      <c r="D146" s="228"/>
      <c r="E146" s="229"/>
      <c r="F146" s="229"/>
      <c r="G146" s="229"/>
      <c r="H146" s="229"/>
      <c r="I146" s="229"/>
      <c r="J146" s="230"/>
      <c r="K146" s="231">
        <f>SUM(K152,K153,K154)</f>
        <v>87880</v>
      </c>
      <c r="L146" s="218"/>
    </row>
    <row r="147" spans="2:12" s="232" customFormat="1" ht="21.75" customHeight="1">
      <c r="B147" s="224"/>
      <c r="C147" s="233" t="s">
        <v>1</v>
      </c>
      <c r="D147" s="234"/>
      <c r="E147" s="235"/>
      <c r="F147" s="235"/>
      <c r="G147" s="235"/>
      <c r="H147" s="235"/>
      <c r="I147" s="235"/>
      <c r="J147" s="226"/>
      <c r="K147" s="236"/>
      <c r="L147" s="237"/>
    </row>
    <row r="148" spans="2:12" s="216" customFormat="1" ht="21.75" customHeight="1">
      <c r="B148" s="224"/>
      <c r="C148" s="233" t="s">
        <v>159</v>
      </c>
      <c r="D148" s="235"/>
      <c r="E148" s="235"/>
      <c r="F148" s="235"/>
      <c r="G148" s="235"/>
      <c r="H148" s="235"/>
      <c r="I148" s="235"/>
      <c r="J148" s="226"/>
      <c r="K148" s="236">
        <f>'.... int. saját hatásk.'!G47</f>
        <v>0</v>
      </c>
      <c r="L148" s="218"/>
    </row>
    <row r="149" spans="2:12" s="216" customFormat="1" ht="21.75" customHeight="1">
      <c r="B149" s="224"/>
      <c r="C149" s="238" t="s">
        <v>160</v>
      </c>
      <c r="D149" s="239"/>
      <c r="E149" s="239"/>
      <c r="F149" s="239"/>
      <c r="G149" s="239"/>
      <c r="H149" s="235"/>
      <c r="I149" s="235"/>
      <c r="J149" s="226"/>
      <c r="K149" s="236">
        <f>'.... int. saját hatásk.'!G48</f>
        <v>19583</v>
      </c>
      <c r="L149" s="218"/>
    </row>
    <row r="150" spans="2:12" s="216" customFormat="1" ht="21.75" customHeight="1">
      <c r="B150" s="224"/>
      <c r="C150" s="238" t="s">
        <v>161</v>
      </c>
      <c r="D150" s="239"/>
      <c r="E150" s="239"/>
      <c r="F150" s="239"/>
      <c r="G150" s="239"/>
      <c r="H150" s="235"/>
      <c r="I150" s="235"/>
      <c r="J150" s="226"/>
      <c r="K150" s="236">
        <f>'.... int. saját hatásk.'!G49</f>
        <v>10298</v>
      </c>
      <c r="L150" s="218"/>
    </row>
    <row r="151" spans="2:11" s="216" customFormat="1" ht="21.75" customHeight="1">
      <c r="B151" s="224"/>
      <c r="C151" s="238" t="s">
        <v>162</v>
      </c>
      <c r="D151" s="239"/>
      <c r="E151" s="239"/>
      <c r="F151" s="239"/>
      <c r="G151" s="239"/>
      <c r="H151" s="235"/>
      <c r="I151" s="235"/>
      <c r="J151" s="226"/>
      <c r="K151" s="236">
        <f>'.... int. saját hatásk.'!G50</f>
        <v>15</v>
      </c>
    </row>
    <row r="152" spans="2:11" s="216" customFormat="1" ht="21.75" customHeight="1">
      <c r="B152" s="224"/>
      <c r="C152" s="240" t="s">
        <v>163</v>
      </c>
      <c r="D152" s="241"/>
      <c r="E152" s="241"/>
      <c r="F152" s="241"/>
      <c r="G152" s="241"/>
      <c r="H152" s="242"/>
      <c r="I152" s="242"/>
      <c r="J152" s="223"/>
      <c r="K152" s="243">
        <f>'.... int. saját hatásk.'!G51</f>
        <v>29896</v>
      </c>
    </row>
    <row r="153" spans="2:11" s="216" customFormat="1" ht="21.75" customHeight="1">
      <c r="B153" s="224"/>
      <c r="C153" s="240" t="s">
        <v>164</v>
      </c>
      <c r="D153" s="244"/>
      <c r="E153" s="244"/>
      <c r="F153" s="244"/>
      <c r="G153" s="244"/>
      <c r="H153" s="235"/>
      <c r="I153" s="235"/>
      <c r="J153" s="226"/>
      <c r="K153" s="243">
        <f>'.... int. saját hatásk.'!G52</f>
        <v>0</v>
      </c>
    </row>
    <row r="154" spans="2:11" s="216" customFormat="1" ht="21.75" customHeight="1">
      <c r="B154" s="224"/>
      <c r="C154" s="245" t="s">
        <v>165</v>
      </c>
      <c r="D154" s="246"/>
      <c r="E154" s="246"/>
      <c r="F154" s="246"/>
      <c r="G154" s="246"/>
      <c r="H154" s="235"/>
      <c r="I154" s="235"/>
      <c r="J154" s="247"/>
      <c r="K154" s="243">
        <f>'.... int. saját hatásk.'!G53</f>
        <v>57984</v>
      </c>
    </row>
    <row r="155" spans="2:11" s="216" customFormat="1" ht="21.75" customHeight="1">
      <c r="B155" s="224"/>
      <c r="C155" s="248" t="s">
        <v>166</v>
      </c>
      <c r="D155" s="249"/>
      <c r="E155" s="249"/>
      <c r="F155" s="249"/>
      <c r="G155" s="249"/>
      <c r="H155" s="250"/>
      <c r="I155" s="250"/>
      <c r="J155" s="251"/>
      <c r="K155" s="252">
        <f>'.... int. saját hatásk.'!G54</f>
        <v>57984</v>
      </c>
    </row>
    <row r="156" spans="2:11" s="216" customFormat="1" ht="21.75" customHeight="1">
      <c r="B156" s="224"/>
      <c r="C156" s="253" t="s">
        <v>167</v>
      </c>
      <c r="D156" s="253"/>
      <c r="E156" s="254"/>
      <c r="F156" s="254"/>
      <c r="G156" s="254"/>
      <c r="H156" s="250"/>
      <c r="I156" s="250"/>
      <c r="J156" s="247"/>
      <c r="K156" s="236">
        <f>'.... int. saját hatásk.'!G55</f>
        <v>69055</v>
      </c>
    </row>
    <row r="157" spans="2:11" s="216" customFormat="1" ht="21.75" customHeight="1">
      <c r="B157" s="224"/>
      <c r="C157" s="255" t="s">
        <v>168</v>
      </c>
      <c r="D157" s="256"/>
      <c r="E157" s="256"/>
      <c r="F157" s="256"/>
      <c r="G157" s="256"/>
      <c r="H157" s="250"/>
      <c r="I157" s="250"/>
      <c r="J157" s="226"/>
      <c r="K157" s="257">
        <f>'.... int. saját hatásk.'!G56</f>
        <v>54075</v>
      </c>
    </row>
    <row r="158" spans="2:11" s="216" customFormat="1" ht="21.75" customHeight="1">
      <c r="B158" s="224"/>
      <c r="C158" s="253" t="s">
        <v>169</v>
      </c>
      <c r="D158" s="254"/>
      <c r="E158" s="254"/>
      <c r="F158" s="254"/>
      <c r="G158" s="254"/>
      <c r="H158" s="250"/>
      <c r="I158" s="250"/>
      <c r="J158" s="247"/>
      <c r="K158" s="236">
        <f>'.... int. saját hatásk.'!G57</f>
        <v>-11071</v>
      </c>
    </row>
    <row r="159" spans="2:11" s="216" customFormat="1" ht="21.75" customHeight="1">
      <c r="B159" s="224"/>
      <c r="C159" s="248" t="s">
        <v>170</v>
      </c>
      <c r="D159" s="249"/>
      <c r="E159" s="249"/>
      <c r="F159" s="249"/>
      <c r="G159" s="249"/>
      <c r="H159" s="235"/>
      <c r="I159" s="235"/>
      <c r="J159" s="226"/>
      <c r="K159" s="243">
        <f>'.... int. saját hatásk.'!G58</f>
        <v>0</v>
      </c>
    </row>
    <row r="160" spans="2:11" s="216" customFormat="1" ht="21.75" customHeight="1">
      <c r="B160" s="224"/>
      <c r="C160" s="253" t="s">
        <v>171</v>
      </c>
      <c r="D160" s="254"/>
      <c r="E160" s="254"/>
      <c r="F160" s="254"/>
      <c r="G160" s="254"/>
      <c r="H160" s="250"/>
      <c r="I160" s="250"/>
      <c r="J160" s="226">
        <f>'.... int. saját hatásk.'!G175</f>
        <v>0</v>
      </c>
      <c r="K160" s="258">
        <f>'.... int. saját hatásk.'!G59</f>
        <v>0</v>
      </c>
    </row>
    <row r="161" spans="2:11" s="216" customFormat="1" ht="21.75" customHeight="1">
      <c r="B161" s="224"/>
      <c r="C161" s="259" t="s">
        <v>172</v>
      </c>
      <c r="D161" s="260"/>
      <c r="E161" s="260"/>
      <c r="F161" s="260"/>
      <c r="G161" s="260"/>
      <c r="H161" s="261"/>
      <c r="I161" s="261"/>
      <c r="J161" s="262"/>
      <c r="K161" s="263">
        <f>'.... int. saját hatásk.'!G60</f>
        <v>0</v>
      </c>
    </row>
    <row r="162" spans="2:11" s="216" customFormat="1" ht="21.75" customHeight="1">
      <c r="B162" s="264"/>
      <c r="C162" s="265"/>
      <c r="D162" s="266"/>
      <c r="E162" s="265"/>
      <c r="F162" s="265"/>
      <c r="G162" s="265"/>
      <c r="H162" s="265"/>
      <c r="I162" s="265"/>
      <c r="J162" s="226"/>
      <c r="K162" s="226"/>
    </row>
    <row r="163" spans="2:11" s="216" customFormat="1" ht="21.75" customHeight="1">
      <c r="B163" s="224"/>
      <c r="C163" s="227" t="s">
        <v>173</v>
      </c>
      <c r="D163" s="228"/>
      <c r="E163" s="229"/>
      <c r="F163" s="229"/>
      <c r="G163" s="229"/>
      <c r="H163" s="229"/>
      <c r="I163" s="229"/>
      <c r="J163" s="230"/>
      <c r="K163" s="231">
        <f>SUM(K164:K175)</f>
        <v>87880</v>
      </c>
    </row>
    <row r="164" spans="2:11" s="216" customFormat="1" ht="21.75" customHeight="1">
      <c r="B164" s="224"/>
      <c r="C164" s="233" t="s">
        <v>1</v>
      </c>
      <c r="D164" s="234"/>
      <c r="E164" s="234"/>
      <c r="F164" s="234"/>
      <c r="G164" s="235"/>
      <c r="H164" s="235"/>
      <c r="I164" s="235"/>
      <c r="J164" s="235"/>
      <c r="K164" s="267"/>
    </row>
    <row r="165" spans="2:11" s="216" customFormat="1" ht="21.75" customHeight="1">
      <c r="B165" s="224"/>
      <c r="C165" s="268" t="s">
        <v>2</v>
      </c>
      <c r="D165" s="269"/>
      <c r="E165" s="269"/>
      <c r="F165" s="269"/>
      <c r="G165" s="270"/>
      <c r="H165" s="270"/>
      <c r="I165" s="270"/>
      <c r="J165" s="271"/>
      <c r="K165" s="243">
        <f>'.... int. saját hatásk.'!G63</f>
        <v>65022</v>
      </c>
    </row>
    <row r="166" spans="2:11" s="216" customFormat="1" ht="21.75" customHeight="1">
      <c r="B166" s="224"/>
      <c r="C166" s="268" t="s">
        <v>174</v>
      </c>
      <c r="D166" s="269"/>
      <c r="E166" s="269"/>
      <c r="F166" s="269"/>
      <c r="G166" s="270"/>
      <c r="H166" s="270"/>
      <c r="I166" s="270"/>
      <c r="J166" s="271"/>
      <c r="K166" s="243">
        <f>'.... int. saját hatásk.'!G64</f>
        <v>6685</v>
      </c>
    </row>
    <row r="167" spans="2:11" s="216" customFormat="1" ht="21.75" customHeight="1">
      <c r="B167" s="224"/>
      <c r="C167" s="268" t="s">
        <v>3</v>
      </c>
      <c r="D167" s="269"/>
      <c r="E167" s="269"/>
      <c r="F167" s="269"/>
      <c r="G167" s="270"/>
      <c r="H167" s="270"/>
      <c r="I167" s="270"/>
      <c r="J167" s="271"/>
      <c r="K167" s="243">
        <f>'.... int. saját hatásk.'!G65</f>
        <v>-3517</v>
      </c>
    </row>
    <row r="168" spans="2:11" s="216" customFormat="1" ht="21.75" customHeight="1">
      <c r="B168" s="224"/>
      <c r="C168" s="272" t="s">
        <v>175</v>
      </c>
      <c r="D168" s="273"/>
      <c r="E168" s="250"/>
      <c r="F168" s="250"/>
      <c r="G168" s="250"/>
      <c r="H168" s="250"/>
      <c r="I168" s="250"/>
      <c r="J168" s="247">
        <f>'.... int. saját hatásk.'!G67</f>
        <v>-9888</v>
      </c>
      <c r="K168" s="243">
        <f>'.... int. saját hatásk.'!G66</f>
        <v>0</v>
      </c>
    </row>
    <row r="169" spans="2:11" s="216" customFormat="1" ht="21.75" customHeight="1">
      <c r="B169" s="224"/>
      <c r="C169" s="274" t="s">
        <v>176</v>
      </c>
      <c r="D169" s="275"/>
      <c r="E169" s="250"/>
      <c r="F169" s="250"/>
      <c r="G169" s="250"/>
      <c r="H169" s="250"/>
      <c r="I169" s="250"/>
      <c r="J169" s="247">
        <f>'.... int. saját hatásk.'!G68</f>
        <v>-5340</v>
      </c>
      <c r="K169" s="258"/>
    </row>
    <row r="170" spans="2:11" s="216" customFormat="1" ht="21.75" customHeight="1">
      <c r="B170" s="224"/>
      <c r="C170" s="274" t="s">
        <v>177</v>
      </c>
      <c r="D170" s="275"/>
      <c r="E170" s="250"/>
      <c r="F170" s="250"/>
      <c r="G170" s="250"/>
      <c r="H170" s="250"/>
      <c r="I170" s="250"/>
      <c r="J170" s="247">
        <f>'.... int. saját hatásk.'!G69</f>
        <v>3013</v>
      </c>
      <c r="K170" s="258"/>
    </row>
    <row r="171" spans="2:11" s="216" customFormat="1" ht="21.75" customHeight="1">
      <c r="B171" s="224"/>
      <c r="C171" s="274" t="s">
        <v>178</v>
      </c>
      <c r="D171" s="275"/>
      <c r="E171" s="250"/>
      <c r="F171" s="250"/>
      <c r="G171" s="250"/>
      <c r="H171" s="250"/>
      <c r="I171" s="250"/>
      <c r="J171" s="247">
        <f>'.... int. saját hatásk.'!G70</f>
        <v>-1152</v>
      </c>
      <c r="K171" s="258"/>
    </row>
    <row r="172" spans="2:11" s="216" customFormat="1" ht="21.75" customHeight="1">
      <c r="B172" s="224"/>
      <c r="C172" s="274" t="s">
        <v>179</v>
      </c>
      <c r="D172" s="275"/>
      <c r="E172" s="250"/>
      <c r="F172" s="250"/>
      <c r="G172" s="250"/>
      <c r="H172" s="250"/>
      <c r="I172" s="250"/>
      <c r="J172" s="371"/>
      <c r="K172" s="258"/>
    </row>
    <row r="173" spans="2:11" s="216" customFormat="1" ht="21.75" customHeight="1">
      <c r="B173" s="224"/>
      <c r="C173" s="268" t="s">
        <v>35</v>
      </c>
      <c r="D173" s="269"/>
      <c r="E173" s="269"/>
      <c r="F173" s="269"/>
      <c r="G173" s="270"/>
      <c r="H173" s="270"/>
      <c r="I173" s="270"/>
      <c r="J173" s="271"/>
      <c r="K173" s="243">
        <f>'.... int. saját hatásk.'!G72</f>
        <v>-8565</v>
      </c>
    </row>
    <row r="174" spans="2:11" s="216" customFormat="1" ht="21.75" customHeight="1">
      <c r="B174" s="224"/>
      <c r="C174" s="268" t="s">
        <v>60</v>
      </c>
      <c r="D174" s="269"/>
      <c r="E174" s="269"/>
      <c r="F174" s="269"/>
      <c r="G174" s="270"/>
      <c r="H174" s="270"/>
      <c r="I174" s="270"/>
      <c r="J174" s="271"/>
      <c r="K174" s="243">
        <f>'.... int. saját hatásk.'!G73</f>
        <v>27315</v>
      </c>
    </row>
    <row r="175" spans="2:11" s="216" customFormat="1" ht="21.75" customHeight="1">
      <c r="B175" s="224"/>
      <c r="C175" s="268" t="s">
        <v>180</v>
      </c>
      <c r="D175" s="269"/>
      <c r="E175" s="269"/>
      <c r="F175" s="269"/>
      <c r="G175" s="270"/>
      <c r="H175" s="270"/>
      <c r="I175" s="270"/>
      <c r="J175" s="271"/>
      <c r="K175" s="243">
        <f>'.... int. saját hatásk.'!G74</f>
        <v>940</v>
      </c>
    </row>
    <row r="176" spans="2:11" s="216" customFormat="1" ht="21.75" customHeight="1">
      <c r="B176" s="224"/>
      <c r="C176" s="276" t="s">
        <v>181</v>
      </c>
      <c r="D176" s="269"/>
      <c r="E176" s="269"/>
      <c r="F176" s="269"/>
      <c r="G176" s="270"/>
      <c r="H176" s="270"/>
      <c r="I176" s="270"/>
      <c r="J176" s="226">
        <f>'.... int. saját hatásk.'!G75</f>
        <v>35356</v>
      </c>
      <c r="K176" s="258"/>
    </row>
    <row r="177" spans="2:11" s="216" customFormat="1" ht="21.75" customHeight="1">
      <c r="B177" s="224"/>
      <c r="C177" s="277" t="s">
        <v>182</v>
      </c>
      <c r="D177" s="278"/>
      <c r="E177" s="278"/>
      <c r="F177" s="278"/>
      <c r="G177" s="279"/>
      <c r="H177" s="279"/>
      <c r="I177" s="279"/>
      <c r="J177" s="262">
        <f>'.... int. saját hatásk.'!G76</f>
        <v>-34416</v>
      </c>
      <c r="K177" s="263"/>
    </row>
    <row r="178" spans="2:12" s="216" customFormat="1" ht="21.75" customHeight="1">
      <c r="B178" s="224"/>
      <c r="C178" s="280"/>
      <c r="D178" s="234"/>
      <c r="E178" s="234"/>
      <c r="F178" s="234"/>
      <c r="G178" s="235"/>
      <c r="H178" s="235"/>
      <c r="I178" s="235"/>
      <c r="J178" s="226"/>
      <c r="K178" s="281"/>
      <c r="L178" s="218"/>
    </row>
    <row r="179" spans="2:11" ht="21.75" customHeight="1">
      <c r="B179" s="409" t="s">
        <v>5</v>
      </c>
      <c r="C179" s="409"/>
      <c r="D179" s="409"/>
      <c r="E179" s="409"/>
      <c r="F179" s="409"/>
      <c r="G179" s="409"/>
      <c r="H179" s="409"/>
      <c r="I179" s="409"/>
      <c r="J179" s="409"/>
      <c r="K179" s="409"/>
    </row>
    <row r="180" spans="2:11" ht="21.75" customHeight="1">
      <c r="B180" s="43"/>
      <c r="C180" s="46"/>
      <c r="D180" s="47"/>
      <c r="E180" s="47"/>
      <c r="F180" s="47"/>
      <c r="G180" s="46"/>
      <c r="H180" s="46"/>
      <c r="I180" s="47"/>
      <c r="J180" s="47"/>
      <c r="K180" s="47"/>
    </row>
    <row r="181" spans="1:12" s="136" customFormat="1" ht="21.75" customHeight="1">
      <c r="A181" s="134"/>
      <c r="B181" s="81" t="s">
        <v>59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135"/>
    </row>
    <row r="182" spans="1:12" s="136" customFormat="1" ht="21.75" customHeight="1">
      <c r="A182" s="134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135"/>
    </row>
    <row r="183" spans="1:12" s="136" customFormat="1" ht="21.75" customHeight="1">
      <c r="A183" s="134"/>
      <c r="B183" s="162" t="s">
        <v>140</v>
      </c>
      <c r="C183" s="162"/>
      <c r="D183" s="162"/>
      <c r="E183" s="162"/>
      <c r="F183" s="162"/>
      <c r="G183" s="162"/>
      <c r="H183" s="162"/>
      <c r="I183" s="162"/>
      <c r="J183" s="162"/>
      <c r="K183" s="162"/>
      <c r="L183" s="135"/>
    </row>
    <row r="184" spans="1:12" s="136" customFormat="1" ht="21.75" customHeight="1">
      <c r="A184" s="134"/>
      <c r="B184" s="56"/>
      <c r="C184" s="49"/>
      <c r="D184" s="73"/>
      <c r="E184" s="73"/>
      <c r="F184" s="73"/>
      <c r="G184" s="44"/>
      <c r="H184" s="44"/>
      <c r="I184" s="9"/>
      <c r="J184" s="9"/>
      <c r="K184" s="9"/>
      <c r="L184" s="135"/>
    </row>
    <row r="185" spans="1:12" s="136" customFormat="1" ht="21.75" customHeight="1">
      <c r="A185" s="134"/>
      <c r="B185" s="81" t="s">
        <v>141</v>
      </c>
      <c r="C185" s="81"/>
      <c r="D185" s="81"/>
      <c r="E185" s="81"/>
      <c r="F185" s="81"/>
      <c r="G185" s="81"/>
      <c r="H185" s="81"/>
      <c r="I185" s="81"/>
      <c r="J185" s="81"/>
      <c r="K185" s="81"/>
      <c r="L185" s="135"/>
    </row>
    <row r="186" spans="1:12" s="136" customFormat="1" ht="21.75" customHeight="1">
      <c r="A186" s="134"/>
      <c r="B186" s="81"/>
      <c r="C186" s="81"/>
      <c r="D186" s="81"/>
      <c r="E186" s="81"/>
      <c r="F186" s="81"/>
      <c r="G186" s="81"/>
      <c r="H186" s="81"/>
      <c r="I186" s="81"/>
      <c r="J186" s="81"/>
      <c r="K186" s="81"/>
      <c r="L186" s="135"/>
    </row>
    <row r="187" spans="2:11" ht="21.75" customHeight="1">
      <c r="B187" s="81" t="s">
        <v>150</v>
      </c>
      <c r="C187" s="81"/>
      <c r="D187" s="81"/>
      <c r="E187" s="81"/>
      <c r="F187" s="81"/>
      <c r="G187" s="81"/>
      <c r="H187" s="81"/>
      <c r="I187" s="81"/>
      <c r="J187" s="81"/>
      <c r="K187" s="81"/>
    </row>
    <row r="188" spans="1:11" s="136" customFormat="1" ht="21.75" customHeight="1">
      <c r="A188" s="134"/>
      <c r="B188" s="73"/>
      <c r="C188" s="49"/>
      <c r="D188" s="82"/>
      <c r="E188" s="138"/>
      <c r="F188" s="138"/>
      <c r="G188" s="148"/>
      <c r="H188" s="148"/>
      <c r="I188" s="9"/>
      <c r="J188" s="9"/>
      <c r="K188" s="9"/>
    </row>
    <row r="189" spans="1:12" s="136" customFormat="1" ht="68.25" customHeight="1">
      <c r="A189" s="134"/>
      <c r="B189" s="81"/>
      <c r="C189" s="429" t="s">
        <v>97</v>
      </c>
      <c r="D189" s="430"/>
      <c r="E189" s="163">
        <f>SUM(K189,K192)</f>
        <v>29000</v>
      </c>
      <c r="F189" s="81"/>
      <c r="G189" s="418" t="s">
        <v>137</v>
      </c>
      <c r="H189" s="419"/>
      <c r="I189" s="419"/>
      <c r="J189" s="419"/>
      <c r="K189" s="91">
        <f>SUM(J191)</f>
        <v>2500</v>
      </c>
      <c r="L189" s="135"/>
    </row>
    <row r="190" spans="1:11" s="136" customFormat="1" ht="21.75" customHeight="1">
      <c r="A190" s="134"/>
      <c r="B190" s="81"/>
      <c r="C190" s="143"/>
      <c r="D190" s="130"/>
      <c r="E190" s="144"/>
      <c r="F190" s="81"/>
      <c r="G190" s="414" t="s">
        <v>47</v>
      </c>
      <c r="H190" s="415"/>
      <c r="I190" s="8"/>
      <c r="J190" s="139"/>
      <c r="K190" s="140"/>
    </row>
    <row r="191" spans="1:12" s="136" customFormat="1" ht="21.75" customHeight="1">
      <c r="A191" s="134"/>
      <c r="B191" s="81"/>
      <c r="C191" s="143"/>
      <c r="D191" s="130"/>
      <c r="E191" s="144"/>
      <c r="F191" s="81"/>
      <c r="G191" s="410" t="s">
        <v>72</v>
      </c>
      <c r="H191" s="411"/>
      <c r="I191" s="411"/>
      <c r="J191" s="141">
        <v>2500</v>
      </c>
      <c r="K191" s="142"/>
      <c r="L191" s="135"/>
    </row>
    <row r="192" spans="1:12" s="136" customFormat="1" ht="62.25" customHeight="1">
      <c r="A192" s="134"/>
      <c r="B192" s="81"/>
      <c r="C192" s="143"/>
      <c r="D192" s="130"/>
      <c r="E192" s="144"/>
      <c r="F192" s="81"/>
      <c r="G192" s="418" t="s">
        <v>110</v>
      </c>
      <c r="H192" s="419"/>
      <c r="I192" s="419"/>
      <c r="J192" s="419"/>
      <c r="K192" s="91">
        <f>SUM(J194)</f>
        <v>26500</v>
      </c>
      <c r="L192" s="135"/>
    </row>
    <row r="193" spans="1:12" s="136" customFormat="1" ht="21.75" customHeight="1">
      <c r="A193" s="134"/>
      <c r="B193" s="81"/>
      <c r="C193" s="143"/>
      <c r="D193" s="130"/>
      <c r="E193" s="144"/>
      <c r="F193" s="81"/>
      <c r="G193" s="426" t="s">
        <v>47</v>
      </c>
      <c r="H193" s="427"/>
      <c r="I193" s="427"/>
      <c r="J193" s="139"/>
      <c r="K193" s="140"/>
      <c r="L193" s="135"/>
    </row>
    <row r="194" spans="1:12" s="136" customFormat="1" ht="21.75" customHeight="1">
      <c r="A194" s="134"/>
      <c r="B194" s="81"/>
      <c r="C194" s="145"/>
      <c r="D194" s="146"/>
      <c r="E194" s="147"/>
      <c r="F194" s="81"/>
      <c r="G194" s="410" t="s">
        <v>3</v>
      </c>
      <c r="H194" s="411"/>
      <c r="I194" s="411"/>
      <c r="J194" s="141">
        <v>26500</v>
      </c>
      <c r="K194" s="142"/>
      <c r="L194" s="135"/>
    </row>
    <row r="195" spans="1:12" s="136" customFormat="1" ht="21.75" customHeight="1">
      <c r="A195" s="134"/>
      <c r="B195" s="81"/>
      <c r="C195" s="130"/>
      <c r="D195" s="130"/>
      <c r="E195" s="130"/>
      <c r="F195" s="81"/>
      <c r="G195" s="133"/>
      <c r="H195" s="133"/>
      <c r="I195" s="133"/>
      <c r="J195" s="8"/>
      <c r="K195" s="139"/>
      <c r="L195" s="135"/>
    </row>
    <row r="196" spans="1:12" s="136" customFormat="1" ht="21.75" customHeight="1">
      <c r="A196" s="134"/>
      <c r="B196" s="130"/>
      <c r="C196" s="194"/>
      <c r="D196" s="130"/>
      <c r="E196" s="130"/>
      <c r="F196" s="130"/>
      <c r="G196" s="133"/>
      <c r="H196" s="133"/>
      <c r="I196" s="133"/>
      <c r="J196" s="8"/>
      <c r="K196" s="139"/>
      <c r="L196" s="135"/>
    </row>
    <row r="197" spans="1:12" s="136" customFormat="1" ht="57" customHeight="1">
      <c r="A197" s="134"/>
      <c r="B197" s="81"/>
      <c r="C197" s="422" t="s">
        <v>145</v>
      </c>
      <c r="D197" s="423"/>
      <c r="E197" s="137">
        <v>100000</v>
      </c>
      <c r="F197" s="81"/>
      <c r="G197" s="418" t="s">
        <v>143</v>
      </c>
      <c r="H197" s="419"/>
      <c r="I197" s="419"/>
      <c r="J197" s="419"/>
      <c r="K197" s="91">
        <f>SUM(J199)</f>
        <v>163000</v>
      </c>
      <c r="L197" s="135"/>
    </row>
    <row r="198" spans="1:12" s="136" customFormat="1" ht="36" customHeight="1">
      <c r="A198" s="134"/>
      <c r="B198" s="81"/>
      <c r="C198" s="429" t="s">
        <v>97</v>
      </c>
      <c r="D198" s="430"/>
      <c r="E198" s="163">
        <v>63000</v>
      </c>
      <c r="F198" s="81"/>
      <c r="G198" s="414" t="s">
        <v>47</v>
      </c>
      <c r="H198" s="415"/>
      <c r="I198" s="8"/>
      <c r="J198" s="139"/>
      <c r="K198" s="140"/>
      <c r="L198" s="135"/>
    </row>
    <row r="199" spans="1:12" s="136" customFormat="1" ht="21.75" customHeight="1">
      <c r="A199" s="134"/>
      <c r="B199" s="81"/>
      <c r="C199" s="145"/>
      <c r="D199" s="146"/>
      <c r="E199" s="147"/>
      <c r="F199" s="81"/>
      <c r="G199" s="410" t="s">
        <v>72</v>
      </c>
      <c r="H199" s="411"/>
      <c r="I199" s="411"/>
      <c r="J199" s="141">
        <v>163000</v>
      </c>
      <c r="K199" s="142"/>
      <c r="L199" s="135"/>
    </row>
    <row r="200" spans="1:12" s="136" customFormat="1" ht="21.75" customHeight="1">
      <c r="A200" s="134"/>
      <c r="B200" s="130"/>
      <c r="C200" s="194"/>
      <c r="D200" s="130"/>
      <c r="E200" s="130"/>
      <c r="F200" s="130"/>
      <c r="G200" s="133"/>
      <c r="H200" s="133"/>
      <c r="I200" s="133"/>
      <c r="J200" s="8"/>
      <c r="K200" s="139"/>
      <c r="L200" s="135"/>
    </row>
    <row r="201" spans="2:12" ht="21.75" customHeight="1">
      <c r="B201" s="81" t="s">
        <v>142</v>
      </c>
      <c r="C201" s="81"/>
      <c r="D201" s="81"/>
      <c r="E201" s="81"/>
      <c r="F201" s="81"/>
      <c r="G201" s="81"/>
      <c r="H201" s="81"/>
      <c r="I201" s="81"/>
      <c r="J201" s="81"/>
      <c r="K201" s="81"/>
      <c r="L201" s="135"/>
    </row>
    <row r="202" spans="1:12" s="136" customFormat="1" ht="21.75" customHeight="1">
      <c r="A202" s="134"/>
      <c r="B202" s="73"/>
      <c r="C202" s="49"/>
      <c r="D202" s="82"/>
      <c r="E202" s="138"/>
      <c r="F202" s="138"/>
      <c r="G202" s="148"/>
      <c r="H202" s="148"/>
      <c r="I202" s="9"/>
      <c r="J202" s="9"/>
      <c r="K202" s="9"/>
      <c r="L202" s="135"/>
    </row>
    <row r="203" spans="1:13" s="136" customFormat="1" ht="62.25" customHeight="1">
      <c r="A203" s="134"/>
      <c r="B203" s="81"/>
      <c r="C203" s="418" t="s">
        <v>112</v>
      </c>
      <c r="D203" s="419"/>
      <c r="E203" s="91">
        <f>SUM(D205)</f>
        <v>508</v>
      </c>
      <c r="F203" s="81"/>
      <c r="G203" s="418" t="s">
        <v>74</v>
      </c>
      <c r="H203" s="419"/>
      <c r="I203" s="419"/>
      <c r="J203" s="419"/>
      <c r="K203" s="91">
        <f>SUM(J205:J206)</f>
        <v>48</v>
      </c>
      <c r="L203" s="64"/>
      <c r="M203" s="202"/>
    </row>
    <row r="204" spans="1:13" s="136" customFormat="1" ht="21.75" customHeight="1">
      <c r="A204" s="134"/>
      <c r="B204" s="81"/>
      <c r="C204" s="149" t="s">
        <v>47</v>
      </c>
      <c r="D204" s="130"/>
      <c r="E204" s="144"/>
      <c r="F204" s="81"/>
      <c r="G204" s="414" t="s">
        <v>47</v>
      </c>
      <c r="H204" s="415"/>
      <c r="I204" s="8"/>
      <c r="J204" s="139"/>
      <c r="K204" s="140"/>
      <c r="L204" s="64"/>
      <c r="M204" s="202"/>
    </row>
    <row r="205" spans="1:13" s="136" customFormat="1" ht="21.75" customHeight="1">
      <c r="A205" s="134"/>
      <c r="B205" s="81"/>
      <c r="C205" s="149" t="s">
        <v>60</v>
      </c>
      <c r="D205" s="139">
        <f>SUM(K203:K211)</f>
        <v>508</v>
      </c>
      <c r="E205" s="144"/>
      <c r="F205" s="81"/>
      <c r="G205" s="416" t="s">
        <v>58</v>
      </c>
      <c r="H205" s="417"/>
      <c r="I205" s="417"/>
      <c r="J205" s="139">
        <v>38</v>
      </c>
      <c r="K205" s="140"/>
      <c r="L205" s="64"/>
      <c r="M205" s="202"/>
    </row>
    <row r="206" spans="1:13" s="136" customFormat="1" ht="21.75" customHeight="1">
      <c r="A206" s="134"/>
      <c r="B206" s="81"/>
      <c r="C206" s="160"/>
      <c r="D206" s="9"/>
      <c r="E206" s="144"/>
      <c r="F206" s="81"/>
      <c r="G206" s="410" t="s">
        <v>15</v>
      </c>
      <c r="H206" s="411"/>
      <c r="I206" s="411"/>
      <c r="J206" s="158">
        <v>10</v>
      </c>
      <c r="K206" s="142"/>
      <c r="L206" s="135"/>
      <c r="M206" s="202"/>
    </row>
    <row r="207" spans="1:13" s="136" customFormat="1" ht="87" customHeight="1">
      <c r="A207" s="134"/>
      <c r="B207" s="81"/>
      <c r="C207" s="160"/>
      <c r="D207" s="9"/>
      <c r="E207" s="144"/>
      <c r="F207" s="81"/>
      <c r="G207" s="418" t="s">
        <v>111</v>
      </c>
      <c r="H207" s="419"/>
      <c r="I207" s="419"/>
      <c r="J207" s="419"/>
      <c r="K207" s="91">
        <f>SUM(J209:J210)</f>
        <v>104</v>
      </c>
      <c r="L207" s="135"/>
      <c r="M207" s="202"/>
    </row>
    <row r="208" spans="1:13" s="136" customFormat="1" ht="21.75" customHeight="1">
      <c r="A208" s="134"/>
      <c r="B208" s="81"/>
      <c r="C208" s="160"/>
      <c r="D208" s="9"/>
      <c r="E208" s="144"/>
      <c r="F208" s="81"/>
      <c r="G208" s="414" t="s">
        <v>47</v>
      </c>
      <c r="H208" s="415"/>
      <c r="I208" s="8"/>
      <c r="J208" s="139"/>
      <c r="K208" s="140"/>
      <c r="L208" s="135"/>
      <c r="M208" s="202"/>
    </row>
    <row r="209" spans="1:13" s="136" customFormat="1" ht="21.75" customHeight="1">
      <c r="A209" s="134"/>
      <c r="B209" s="81"/>
      <c r="C209" s="160"/>
      <c r="D209" s="9"/>
      <c r="E209" s="144"/>
      <c r="F209" s="81"/>
      <c r="G209" s="416" t="s">
        <v>58</v>
      </c>
      <c r="H209" s="417"/>
      <c r="I209" s="417"/>
      <c r="J209" s="139">
        <v>82</v>
      </c>
      <c r="K209" s="140"/>
      <c r="L209" s="135"/>
      <c r="M209" s="202"/>
    </row>
    <row r="210" spans="1:13" s="136" customFormat="1" ht="21.75" customHeight="1">
      <c r="A210" s="134"/>
      <c r="B210" s="81"/>
      <c r="C210" s="160"/>
      <c r="D210" s="9"/>
      <c r="E210" s="144"/>
      <c r="F210" s="81"/>
      <c r="G210" s="410" t="s">
        <v>15</v>
      </c>
      <c r="H210" s="411"/>
      <c r="I210" s="411"/>
      <c r="J210" s="158">
        <v>22</v>
      </c>
      <c r="K210" s="142"/>
      <c r="L210" s="135"/>
      <c r="M210" s="202"/>
    </row>
    <row r="211" spans="1:13" s="136" customFormat="1" ht="54" customHeight="1">
      <c r="A211" s="134"/>
      <c r="B211" s="81"/>
      <c r="C211" s="160"/>
      <c r="D211" s="9"/>
      <c r="E211" s="144"/>
      <c r="F211" s="81"/>
      <c r="G211" s="412" t="s">
        <v>84</v>
      </c>
      <c r="H211" s="413"/>
      <c r="I211" s="413"/>
      <c r="J211" s="413"/>
      <c r="K211" s="91">
        <f>SUM(J213:J214)</f>
        <v>356</v>
      </c>
      <c r="L211" s="135"/>
      <c r="M211" s="202"/>
    </row>
    <row r="212" spans="1:13" s="136" customFormat="1" ht="21.75" customHeight="1">
      <c r="A212" s="134"/>
      <c r="B212" s="81"/>
      <c r="C212" s="160"/>
      <c r="D212" s="9"/>
      <c r="E212" s="144"/>
      <c r="F212" s="81"/>
      <c r="G212" s="414" t="s">
        <v>47</v>
      </c>
      <c r="H212" s="415"/>
      <c r="I212" s="8"/>
      <c r="J212" s="139"/>
      <c r="K212" s="140"/>
      <c r="L212" s="135"/>
      <c r="M212" s="202"/>
    </row>
    <row r="213" spans="1:13" s="136" customFormat="1" ht="21.75" customHeight="1">
      <c r="A213" s="134"/>
      <c r="B213" s="81"/>
      <c r="C213" s="160"/>
      <c r="D213" s="9"/>
      <c r="E213" s="144"/>
      <c r="F213" s="81"/>
      <c r="G213" s="416" t="s">
        <v>58</v>
      </c>
      <c r="H213" s="417"/>
      <c r="I213" s="417"/>
      <c r="J213" s="139">
        <v>280</v>
      </c>
      <c r="K213" s="140"/>
      <c r="L213" s="135"/>
      <c r="M213" s="202"/>
    </row>
    <row r="214" spans="1:13" s="136" customFormat="1" ht="21.75" customHeight="1">
      <c r="A214" s="134"/>
      <c r="B214" s="81"/>
      <c r="C214" s="108"/>
      <c r="D214" s="12"/>
      <c r="E214" s="147"/>
      <c r="F214" s="81"/>
      <c r="G214" s="410" t="s">
        <v>15</v>
      </c>
      <c r="H214" s="411"/>
      <c r="I214" s="411"/>
      <c r="J214" s="158">
        <v>76</v>
      </c>
      <c r="K214" s="142"/>
      <c r="L214" s="135"/>
      <c r="M214" s="202"/>
    </row>
    <row r="215" spans="1:13" s="136" customFormat="1" ht="21.75" customHeight="1">
      <c r="A215" s="134"/>
      <c r="B215" s="81"/>
      <c r="C215" s="107"/>
      <c r="D215" s="9"/>
      <c r="E215" s="130"/>
      <c r="F215" s="81"/>
      <c r="G215" s="133"/>
      <c r="H215" s="133"/>
      <c r="I215" s="133"/>
      <c r="J215" s="139"/>
      <c r="K215" s="139"/>
      <c r="L215" s="135"/>
      <c r="M215" s="202"/>
    </row>
    <row r="216" spans="2:13" ht="21.75" customHeight="1">
      <c r="B216" s="81" t="s">
        <v>303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135"/>
      <c r="M216" s="202"/>
    </row>
    <row r="217" spans="2:13" ht="21.75" customHeight="1">
      <c r="B217" s="81" t="s">
        <v>209</v>
      </c>
      <c r="C217" s="81"/>
      <c r="D217" s="81"/>
      <c r="E217" s="81"/>
      <c r="F217" s="81"/>
      <c r="G217" s="81"/>
      <c r="H217" s="81"/>
      <c r="I217" s="81"/>
      <c r="J217" s="81"/>
      <c r="K217" s="81"/>
      <c r="L217" s="135"/>
      <c r="M217" s="202"/>
    </row>
    <row r="218" spans="1:13" s="136" customFormat="1" ht="21.75" customHeight="1">
      <c r="A218" s="134"/>
      <c r="B218" s="73"/>
      <c r="C218" s="49"/>
      <c r="D218" s="82"/>
      <c r="E218" s="138"/>
      <c r="F218" s="138"/>
      <c r="G218" s="148"/>
      <c r="H218" s="148"/>
      <c r="I218" s="9"/>
      <c r="J218" s="9"/>
      <c r="K218" s="9"/>
      <c r="L218" s="64"/>
      <c r="M218" s="202"/>
    </row>
    <row r="219" spans="3:12" ht="67.5" customHeight="1">
      <c r="C219" s="418" t="s">
        <v>210</v>
      </c>
      <c r="D219" s="419"/>
      <c r="E219" s="360">
        <f>SUM(D221)</f>
        <v>1500</v>
      </c>
      <c r="F219" s="57"/>
      <c r="G219" s="418" t="s">
        <v>211</v>
      </c>
      <c r="H219" s="419"/>
      <c r="I219" s="419"/>
      <c r="J219" s="419"/>
      <c r="K219" s="92">
        <f>SUM(J221)</f>
        <v>1500</v>
      </c>
      <c r="L219" s="193"/>
    </row>
    <row r="220" spans="1:13" s="136" customFormat="1" ht="21.75" customHeight="1">
      <c r="A220" s="134"/>
      <c r="B220" s="81"/>
      <c r="C220" s="149" t="s">
        <v>47</v>
      </c>
      <c r="D220" s="130"/>
      <c r="E220" s="144"/>
      <c r="F220" s="81"/>
      <c r="G220" s="414" t="s">
        <v>47</v>
      </c>
      <c r="H220" s="415"/>
      <c r="I220" s="8"/>
      <c r="J220" s="139"/>
      <c r="K220" s="140"/>
      <c r="L220" s="64"/>
      <c r="M220" s="202"/>
    </row>
    <row r="221" spans="2:13" ht="41.25" customHeight="1">
      <c r="B221" s="81"/>
      <c r="C221" s="214" t="s">
        <v>212</v>
      </c>
      <c r="D221" s="158">
        <v>1500</v>
      </c>
      <c r="E221" s="147"/>
      <c r="F221" s="81"/>
      <c r="G221" s="420" t="s">
        <v>213</v>
      </c>
      <c r="H221" s="421"/>
      <c r="I221" s="421"/>
      <c r="J221" s="158">
        <v>1500</v>
      </c>
      <c r="K221" s="142"/>
      <c r="L221" s="135"/>
      <c r="M221" s="202"/>
    </row>
    <row r="222" spans="2:13" ht="21.75" customHeight="1">
      <c r="B222" s="81"/>
      <c r="C222" s="107"/>
      <c r="D222" s="8"/>
      <c r="E222" s="130"/>
      <c r="F222" s="81"/>
      <c r="G222" s="133"/>
      <c r="H222" s="133"/>
      <c r="I222" s="133"/>
      <c r="J222" s="139"/>
      <c r="K222" s="139"/>
      <c r="L222" s="135"/>
      <c r="M222" s="202"/>
    </row>
    <row r="223" spans="3:12" ht="97.5" customHeight="1">
      <c r="C223" s="418" t="s">
        <v>214</v>
      </c>
      <c r="D223" s="419"/>
      <c r="E223" s="360">
        <v>25600</v>
      </c>
      <c r="F223" s="57"/>
      <c r="G223" s="418" t="s">
        <v>215</v>
      </c>
      <c r="H223" s="419"/>
      <c r="I223" s="419"/>
      <c r="J223" s="419"/>
      <c r="K223" s="92">
        <v>25600</v>
      </c>
      <c r="L223" s="193"/>
    </row>
    <row r="224" spans="1:13" s="136" customFormat="1" ht="21.75" customHeight="1">
      <c r="A224" s="134"/>
      <c r="B224" s="81"/>
      <c r="C224" s="149" t="s">
        <v>47</v>
      </c>
      <c r="D224" s="130"/>
      <c r="E224" s="144"/>
      <c r="F224" s="81"/>
      <c r="G224" s="414" t="s">
        <v>47</v>
      </c>
      <c r="H224" s="415"/>
      <c r="I224" s="8"/>
      <c r="J224" s="139"/>
      <c r="K224" s="140"/>
      <c r="L224" s="64"/>
      <c r="M224" s="202"/>
    </row>
    <row r="225" spans="2:13" ht="41.25" customHeight="1">
      <c r="B225" s="81"/>
      <c r="C225" s="214" t="s">
        <v>216</v>
      </c>
      <c r="D225" s="158">
        <v>25600</v>
      </c>
      <c r="E225" s="147"/>
      <c r="F225" s="81"/>
      <c r="G225" s="410" t="s">
        <v>88</v>
      </c>
      <c r="H225" s="411"/>
      <c r="I225" s="411"/>
      <c r="J225" s="158">
        <v>25600</v>
      </c>
      <c r="K225" s="142"/>
      <c r="L225" s="135"/>
      <c r="M225" s="202"/>
    </row>
    <row r="226" spans="2:13" ht="21.75" customHeight="1">
      <c r="B226" s="81"/>
      <c r="C226" s="107"/>
      <c r="D226" s="8"/>
      <c r="E226" s="130"/>
      <c r="F226" s="81"/>
      <c r="G226" s="133"/>
      <c r="H226" s="133"/>
      <c r="I226" s="133"/>
      <c r="J226" s="139"/>
      <c r="K226" s="139"/>
      <c r="L226" s="135"/>
      <c r="M226" s="202"/>
    </row>
    <row r="227" spans="3:12" ht="67.5" customHeight="1">
      <c r="C227" s="418" t="s">
        <v>217</v>
      </c>
      <c r="D227" s="419"/>
      <c r="E227" s="360">
        <f>SUM(D229)</f>
        <v>29975</v>
      </c>
      <c r="F227" s="57"/>
      <c r="G227" s="418" t="s">
        <v>218</v>
      </c>
      <c r="H227" s="419"/>
      <c r="I227" s="419"/>
      <c r="J227" s="419"/>
      <c r="K227" s="92">
        <f>SUM(J229)</f>
        <v>29975</v>
      </c>
      <c r="L227" s="193"/>
    </row>
    <row r="228" spans="1:13" s="136" customFormat="1" ht="21.75" customHeight="1">
      <c r="A228" s="134"/>
      <c r="B228" s="81"/>
      <c r="C228" s="149" t="s">
        <v>47</v>
      </c>
      <c r="D228" s="130"/>
      <c r="E228" s="144"/>
      <c r="F228" s="81"/>
      <c r="G228" s="414" t="s">
        <v>47</v>
      </c>
      <c r="H228" s="415"/>
      <c r="I228" s="8"/>
      <c r="J228" s="139"/>
      <c r="K228" s="140"/>
      <c r="L228" s="64"/>
      <c r="M228" s="202"/>
    </row>
    <row r="229" spans="2:13" ht="41.25" customHeight="1">
      <c r="B229" s="81"/>
      <c r="C229" s="361" t="s">
        <v>216</v>
      </c>
      <c r="D229" s="158">
        <v>29975</v>
      </c>
      <c r="E229" s="362"/>
      <c r="F229" s="81"/>
      <c r="G229" s="420" t="s">
        <v>213</v>
      </c>
      <c r="H229" s="421"/>
      <c r="I229" s="421"/>
      <c r="J229" s="158">
        <v>29975</v>
      </c>
      <c r="K229" s="142"/>
      <c r="L229" s="135"/>
      <c r="M229" s="202"/>
    </row>
    <row r="230" spans="2:13" ht="21.75" customHeight="1">
      <c r="B230" s="81"/>
      <c r="C230" s="107"/>
      <c r="D230" s="8"/>
      <c r="E230" s="130"/>
      <c r="F230" s="81"/>
      <c r="G230" s="133"/>
      <c r="H230" s="133"/>
      <c r="I230" s="133"/>
      <c r="J230" s="139"/>
      <c r="K230" s="139"/>
      <c r="L230" s="135"/>
      <c r="M230" s="202"/>
    </row>
    <row r="231" spans="3:12" ht="67.5" customHeight="1">
      <c r="C231" s="418" t="s">
        <v>219</v>
      </c>
      <c r="D231" s="419"/>
      <c r="E231" s="360">
        <f>SUM(D233)</f>
        <v>1000</v>
      </c>
      <c r="F231" s="57"/>
      <c r="G231" s="418" t="s">
        <v>220</v>
      </c>
      <c r="H231" s="419"/>
      <c r="I231" s="419"/>
      <c r="J231" s="419"/>
      <c r="K231" s="92">
        <f>SUM(J233)</f>
        <v>1000</v>
      </c>
      <c r="L231" s="193"/>
    </row>
    <row r="232" spans="1:13" s="136" customFormat="1" ht="21.75" customHeight="1">
      <c r="A232" s="134"/>
      <c r="B232" s="81"/>
      <c r="C232" s="149" t="s">
        <v>47</v>
      </c>
      <c r="D232" s="130"/>
      <c r="E232" s="144"/>
      <c r="F232" s="81"/>
      <c r="G232" s="414" t="s">
        <v>47</v>
      </c>
      <c r="H232" s="415"/>
      <c r="I232" s="8"/>
      <c r="J232" s="139"/>
      <c r="K232" s="140"/>
      <c r="L232" s="64"/>
      <c r="M232" s="202"/>
    </row>
    <row r="233" spans="2:13" ht="41.25" customHeight="1">
      <c r="B233" s="81"/>
      <c r="C233" s="214" t="s">
        <v>212</v>
      </c>
      <c r="D233" s="158">
        <v>1000</v>
      </c>
      <c r="E233" s="147"/>
      <c r="F233" s="81"/>
      <c r="G233" s="420" t="s">
        <v>221</v>
      </c>
      <c r="H233" s="421"/>
      <c r="I233" s="421"/>
      <c r="J233" s="158">
        <v>1000</v>
      </c>
      <c r="K233" s="142"/>
      <c r="L233" s="135"/>
      <c r="M233" s="202"/>
    </row>
    <row r="234" spans="2:13" ht="21.75" customHeight="1">
      <c r="B234" s="81"/>
      <c r="C234" s="107"/>
      <c r="D234" s="8"/>
      <c r="E234" s="130"/>
      <c r="F234" s="81"/>
      <c r="G234" s="133"/>
      <c r="H234" s="133"/>
      <c r="I234" s="133"/>
      <c r="J234" s="139"/>
      <c r="K234" s="139"/>
      <c r="L234" s="135"/>
      <c r="M234" s="202"/>
    </row>
    <row r="235" spans="3:12" ht="64.5" customHeight="1">
      <c r="C235" s="418" t="s">
        <v>222</v>
      </c>
      <c r="D235" s="419"/>
      <c r="E235" s="360">
        <f>SUM(D237)</f>
        <v>550</v>
      </c>
      <c r="F235" s="57"/>
      <c r="G235" s="418" t="s">
        <v>223</v>
      </c>
      <c r="H235" s="419"/>
      <c r="I235" s="419"/>
      <c r="J235" s="419"/>
      <c r="K235" s="92">
        <f>SUM(J237)</f>
        <v>550</v>
      </c>
      <c r="L235" s="193"/>
    </row>
    <row r="236" spans="1:13" s="136" customFormat="1" ht="21.75" customHeight="1">
      <c r="A236" s="134"/>
      <c r="B236" s="81"/>
      <c r="C236" s="149" t="s">
        <v>47</v>
      </c>
      <c r="D236" s="130"/>
      <c r="E236" s="144"/>
      <c r="F236" s="81"/>
      <c r="G236" s="414" t="s">
        <v>47</v>
      </c>
      <c r="H236" s="415"/>
      <c r="I236" s="8"/>
      <c r="J236" s="139"/>
      <c r="K236" s="140"/>
      <c r="L236" s="64"/>
      <c r="M236" s="202"/>
    </row>
    <row r="237" spans="2:13" ht="41.25" customHeight="1">
      <c r="B237" s="81"/>
      <c r="C237" s="214" t="s">
        <v>212</v>
      </c>
      <c r="D237" s="158">
        <v>550</v>
      </c>
      <c r="E237" s="147"/>
      <c r="F237" s="81"/>
      <c r="G237" s="420" t="s">
        <v>221</v>
      </c>
      <c r="H237" s="421"/>
      <c r="I237" s="421"/>
      <c r="J237" s="158">
        <v>550</v>
      </c>
      <c r="K237" s="142"/>
      <c r="L237" s="135"/>
      <c r="M237" s="202"/>
    </row>
    <row r="238" spans="2:13" ht="31.5" customHeight="1">
      <c r="B238" s="81"/>
      <c r="C238" s="207"/>
      <c r="D238" s="139"/>
      <c r="E238" s="130"/>
      <c r="F238" s="81"/>
      <c r="G238" s="133"/>
      <c r="H238" s="133"/>
      <c r="I238" s="133"/>
      <c r="J238" s="139"/>
      <c r="K238" s="139"/>
      <c r="L238" s="135"/>
      <c r="M238" s="202"/>
    </row>
    <row r="239" spans="3:12" ht="64.5" customHeight="1">
      <c r="C239" s="418" t="s">
        <v>224</v>
      </c>
      <c r="D239" s="419"/>
      <c r="E239" s="360">
        <f>SUM(D241)</f>
        <v>1500</v>
      </c>
      <c r="F239" s="57"/>
      <c r="G239" s="418" t="s">
        <v>225</v>
      </c>
      <c r="H239" s="419"/>
      <c r="I239" s="419"/>
      <c r="J239" s="419"/>
      <c r="K239" s="92">
        <f>SUM(J241)</f>
        <v>1500</v>
      </c>
      <c r="L239" s="193"/>
    </row>
    <row r="240" spans="1:13" s="136" customFormat="1" ht="21.75" customHeight="1">
      <c r="A240" s="134"/>
      <c r="B240" s="81"/>
      <c r="C240" s="149" t="s">
        <v>47</v>
      </c>
      <c r="D240" s="130"/>
      <c r="E240" s="144"/>
      <c r="F240" s="81"/>
      <c r="G240" s="414" t="s">
        <v>47</v>
      </c>
      <c r="H240" s="415"/>
      <c r="I240" s="8"/>
      <c r="J240" s="139"/>
      <c r="K240" s="140"/>
      <c r="L240" s="64"/>
      <c r="M240" s="202"/>
    </row>
    <row r="241" spans="2:13" ht="41.25" customHeight="1">
      <c r="B241" s="81"/>
      <c r="C241" s="214" t="s">
        <v>212</v>
      </c>
      <c r="D241" s="158">
        <v>1500</v>
      </c>
      <c r="E241" s="147"/>
      <c r="F241" s="81"/>
      <c r="G241" s="420" t="s">
        <v>221</v>
      </c>
      <c r="H241" s="421"/>
      <c r="I241" s="421"/>
      <c r="J241" s="158">
        <v>1500</v>
      </c>
      <c r="K241" s="142"/>
      <c r="L241" s="135"/>
      <c r="M241" s="202"/>
    </row>
    <row r="242" spans="2:13" ht="31.5" customHeight="1">
      <c r="B242" s="81"/>
      <c r="C242" s="207"/>
      <c r="D242" s="139"/>
      <c r="E242" s="130"/>
      <c r="F242" s="81"/>
      <c r="G242" s="133"/>
      <c r="H242" s="133"/>
      <c r="I242" s="133"/>
      <c r="J242" s="139"/>
      <c r="K242" s="139"/>
      <c r="L242" s="135"/>
      <c r="M242" s="202"/>
    </row>
    <row r="243" spans="3:12" ht="64.5" customHeight="1">
      <c r="C243" s="418" t="s">
        <v>226</v>
      </c>
      <c r="D243" s="419"/>
      <c r="E243" s="360">
        <f>SUM(D245)</f>
        <v>379</v>
      </c>
      <c r="F243" s="57"/>
      <c r="G243" s="418" t="s">
        <v>227</v>
      </c>
      <c r="H243" s="419"/>
      <c r="I243" s="419"/>
      <c r="J243" s="419"/>
      <c r="K243" s="92">
        <f>SUM(J245)</f>
        <v>379</v>
      </c>
      <c r="L243" s="193"/>
    </row>
    <row r="244" spans="1:13" s="136" customFormat="1" ht="21.75" customHeight="1">
      <c r="A244" s="134"/>
      <c r="B244" s="81"/>
      <c r="C244" s="149" t="s">
        <v>47</v>
      </c>
      <c r="D244" s="130"/>
      <c r="E244" s="144"/>
      <c r="F244" s="81"/>
      <c r="G244" s="414" t="s">
        <v>47</v>
      </c>
      <c r="H244" s="415"/>
      <c r="I244" s="8"/>
      <c r="J244" s="139"/>
      <c r="K244" s="140"/>
      <c r="L244" s="64"/>
      <c r="M244" s="202"/>
    </row>
    <row r="245" spans="2:13" ht="51.75" customHeight="1">
      <c r="B245" s="81"/>
      <c r="C245" s="214" t="s">
        <v>221</v>
      </c>
      <c r="D245" s="158">
        <v>379</v>
      </c>
      <c r="E245" s="147"/>
      <c r="F245" s="81"/>
      <c r="G245" s="420" t="s">
        <v>212</v>
      </c>
      <c r="H245" s="421"/>
      <c r="I245" s="421"/>
      <c r="J245" s="158">
        <v>379</v>
      </c>
      <c r="K245" s="142"/>
      <c r="L245" s="135"/>
      <c r="M245" s="202"/>
    </row>
    <row r="246" spans="2:13" ht="31.5" customHeight="1">
      <c r="B246" s="81"/>
      <c r="C246" s="207"/>
      <c r="D246" s="139"/>
      <c r="E246" s="130"/>
      <c r="F246" s="81"/>
      <c r="G246" s="133"/>
      <c r="H246" s="133"/>
      <c r="I246" s="133"/>
      <c r="J246" s="139"/>
      <c r="K246" s="139"/>
      <c r="L246" s="135"/>
      <c r="M246" s="202"/>
    </row>
    <row r="247" spans="2:13" ht="21.75" customHeight="1">
      <c r="B247" s="81" t="s">
        <v>228</v>
      </c>
      <c r="C247" s="49"/>
      <c r="D247" s="82"/>
      <c r="E247" s="138"/>
      <c r="F247" s="138"/>
      <c r="G247" s="148"/>
      <c r="H247" s="148"/>
      <c r="I247" s="9"/>
      <c r="J247" s="9"/>
      <c r="K247" s="9"/>
      <c r="M247" s="202"/>
    </row>
    <row r="248" spans="1:13" s="136" customFormat="1" ht="21.75" customHeight="1">
      <c r="A248" s="134"/>
      <c r="B248" s="73"/>
      <c r="C248" s="49"/>
      <c r="D248" s="82"/>
      <c r="E248" s="138"/>
      <c r="F248" s="138"/>
      <c r="G248" s="148"/>
      <c r="H248" s="148"/>
      <c r="I248" s="9"/>
      <c r="J248" s="9"/>
      <c r="K248" s="9"/>
      <c r="L248" s="135"/>
      <c r="M248" s="202"/>
    </row>
    <row r="249" spans="1:13" s="136" customFormat="1" ht="60.75" customHeight="1">
      <c r="A249" s="134"/>
      <c r="B249" s="81"/>
      <c r="C249" s="418" t="s">
        <v>229</v>
      </c>
      <c r="D249" s="419"/>
      <c r="E249" s="91">
        <f>SUM(D251)</f>
        <v>318122</v>
      </c>
      <c r="F249" s="81"/>
      <c r="G249" s="418" t="s">
        <v>230</v>
      </c>
      <c r="H249" s="419"/>
      <c r="I249" s="419"/>
      <c r="J249" s="419"/>
      <c r="K249" s="91">
        <f>SUM(J251)</f>
        <v>318122</v>
      </c>
      <c r="L249" s="363"/>
      <c r="M249" s="202"/>
    </row>
    <row r="250" spans="1:13" s="136" customFormat="1" ht="21.75" customHeight="1">
      <c r="A250" s="134"/>
      <c r="B250" s="81"/>
      <c r="C250" s="149" t="s">
        <v>47</v>
      </c>
      <c r="D250" s="130"/>
      <c r="E250" s="144"/>
      <c r="F250" s="81"/>
      <c r="G250" s="414" t="s">
        <v>47</v>
      </c>
      <c r="H250" s="415"/>
      <c r="I250" s="8"/>
      <c r="J250" s="139"/>
      <c r="K250" s="140"/>
      <c r="L250" s="64"/>
      <c r="M250" s="202"/>
    </row>
    <row r="251" spans="2:13" ht="61.5" customHeight="1">
      <c r="B251" s="81"/>
      <c r="C251" s="214" t="s">
        <v>231</v>
      </c>
      <c r="D251" s="141">
        <v>318122</v>
      </c>
      <c r="E251" s="147"/>
      <c r="F251" s="130"/>
      <c r="G251" s="420" t="s">
        <v>232</v>
      </c>
      <c r="H251" s="421"/>
      <c r="I251" s="421"/>
      <c r="J251" s="12">
        <v>318122</v>
      </c>
      <c r="K251" s="10"/>
      <c r="L251" s="363"/>
      <c r="M251" s="202"/>
    </row>
    <row r="252" spans="1:13" s="136" customFormat="1" ht="21.75" customHeight="1">
      <c r="A252" s="134"/>
      <c r="B252" s="73"/>
      <c r="C252" s="49"/>
      <c r="D252" s="82"/>
      <c r="E252" s="138"/>
      <c r="F252" s="138"/>
      <c r="G252" s="148"/>
      <c r="H252" s="148"/>
      <c r="I252" s="9"/>
      <c r="J252" s="9"/>
      <c r="K252" s="9"/>
      <c r="L252" s="363"/>
      <c r="M252" s="202"/>
    </row>
    <row r="253" spans="1:13" s="136" customFormat="1" ht="60.75" customHeight="1">
      <c r="A253" s="134"/>
      <c r="B253" s="81"/>
      <c r="C253" s="418" t="s">
        <v>233</v>
      </c>
      <c r="D253" s="419"/>
      <c r="E253" s="91">
        <f>SUM(D255)</f>
        <v>8950</v>
      </c>
      <c r="F253" s="81"/>
      <c r="G253" s="418" t="s">
        <v>74</v>
      </c>
      <c r="H253" s="419"/>
      <c r="I253" s="419"/>
      <c r="J253" s="419"/>
      <c r="K253" s="91">
        <f>SUM(J255)</f>
        <v>8950</v>
      </c>
      <c r="L253" s="363"/>
      <c r="M253" s="202"/>
    </row>
    <row r="254" spans="1:13" s="136" customFormat="1" ht="21.75" customHeight="1">
      <c r="A254" s="134"/>
      <c r="B254" s="81"/>
      <c r="C254" s="149" t="s">
        <v>47</v>
      </c>
      <c r="D254" s="130"/>
      <c r="E254" s="144"/>
      <c r="F254" s="81"/>
      <c r="G254" s="414" t="s">
        <v>47</v>
      </c>
      <c r="H254" s="415"/>
      <c r="I254" s="8"/>
      <c r="J254" s="139"/>
      <c r="K254" s="140"/>
      <c r="L254" s="363"/>
      <c r="M254" s="202"/>
    </row>
    <row r="255" spans="2:13" ht="61.5" customHeight="1">
      <c r="B255" s="81"/>
      <c r="C255" s="214" t="s">
        <v>231</v>
      </c>
      <c r="D255" s="141">
        <v>8950</v>
      </c>
      <c r="E255" s="147"/>
      <c r="F255" s="130"/>
      <c r="G255" s="420" t="s">
        <v>232</v>
      </c>
      <c r="H255" s="421"/>
      <c r="I255" s="421"/>
      <c r="J255" s="12">
        <v>8950</v>
      </c>
      <c r="K255" s="10"/>
      <c r="L255" s="363"/>
      <c r="M255" s="202"/>
    </row>
    <row r="256" spans="1:13" s="136" customFormat="1" ht="21.75" customHeight="1">
      <c r="A256" s="134"/>
      <c r="B256" s="73"/>
      <c r="C256" s="49"/>
      <c r="D256" s="82"/>
      <c r="E256" s="138"/>
      <c r="F256" s="138"/>
      <c r="G256" s="148"/>
      <c r="H256" s="148"/>
      <c r="I256" s="9"/>
      <c r="J256" s="9"/>
      <c r="K256" s="9"/>
      <c r="L256" s="363"/>
      <c r="M256" s="202"/>
    </row>
    <row r="257" spans="1:13" s="136" customFormat="1" ht="99" customHeight="1">
      <c r="A257" s="134"/>
      <c r="B257" s="81"/>
      <c r="C257" s="418" t="s">
        <v>234</v>
      </c>
      <c r="D257" s="419"/>
      <c r="E257" s="91">
        <f>SUM(D259)</f>
        <v>39540</v>
      </c>
      <c r="F257" s="81"/>
      <c r="G257" s="418" t="s">
        <v>235</v>
      </c>
      <c r="H257" s="419"/>
      <c r="I257" s="419"/>
      <c r="J257" s="419"/>
      <c r="K257" s="91">
        <f>SUM(J259)</f>
        <v>39540</v>
      </c>
      <c r="L257" s="363"/>
      <c r="M257" s="202"/>
    </row>
    <row r="258" spans="1:13" s="136" customFormat="1" ht="21.75" customHeight="1">
      <c r="A258" s="134"/>
      <c r="B258" s="81"/>
      <c r="C258" s="149" t="s">
        <v>47</v>
      </c>
      <c r="D258" s="130"/>
      <c r="E258" s="144"/>
      <c r="F258" s="81"/>
      <c r="G258" s="414" t="s">
        <v>47</v>
      </c>
      <c r="H258" s="415"/>
      <c r="I258" s="8"/>
      <c r="J258" s="139"/>
      <c r="K258" s="140"/>
      <c r="L258" s="363"/>
      <c r="M258" s="202"/>
    </row>
    <row r="259" spans="2:13" ht="61.5" customHeight="1">
      <c r="B259" s="81"/>
      <c r="C259" s="214" t="s">
        <v>231</v>
      </c>
      <c r="D259" s="141">
        <v>39540</v>
      </c>
      <c r="E259" s="147"/>
      <c r="F259" s="130"/>
      <c r="G259" s="420" t="s">
        <v>232</v>
      </c>
      <c r="H259" s="421"/>
      <c r="I259" s="421"/>
      <c r="J259" s="12">
        <v>39540</v>
      </c>
      <c r="K259" s="10"/>
      <c r="L259" s="363"/>
      <c r="M259" s="202"/>
    </row>
    <row r="260" spans="1:13" s="136" customFormat="1" ht="21.75" customHeight="1">
      <c r="A260" s="134"/>
      <c r="B260" s="73"/>
      <c r="C260" s="49"/>
      <c r="D260" s="82"/>
      <c r="E260" s="138"/>
      <c r="F260" s="138"/>
      <c r="G260" s="148"/>
      <c r="H260" s="148"/>
      <c r="I260" s="9"/>
      <c r="J260" s="9"/>
      <c r="K260" s="9"/>
      <c r="L260" s="363"/>
      <c r="M260" s="202"/>
    </row>
    <row r="261" spans="1:13" s="136" customFormat="1" ht="60.75" customHeight="1">
      <c r="A261" s="134"/>
      <c r="B261" s="81"/>
      <c r="C261" s="418" t="s">
        <v>236</v>
      </c>
      <c r="D261" s="419"/>
      <c r="E261" s="91">
        <f>SUM(D263)</f>
        <v>12330</v>
      </c>
      <c r="F261" s="81"/>
      <c r="G261" s="418" t="s">
        <v>237</v>
      </c>
      <c r="H261" s="419"/>
      <c r="I261" s="419"/>
      <c r="J261" s="419"/>
      <c r="K261" s="91">
        <f>SUM(J263)</f>
        <v>12330</v>
      </c>
      <c r="L261" s="363"/>
      <c r="M261" s="202"/>
    </row>
    <row r="262" spans="1:13" s="136" customFormat="1" ht="21.75" customHeight="1">
      <c r="A262" s="134"/>
      <c r="B262" s="81"/>
      <c r="C262" s="149" t="s">
        <v>47</v>
      </c>
      <c r="D262" s="130"/>
      <c r="E262" s="144"/>
      <c r="F262" s="81"/>
      <c r="G262" s="414" t="s">
        <v>47</v>
      </c>
      <c r="H262" s="415"/>
      <c r="I262" s="8"/>
      <c r="J262" s="139"/>
      <c r="K262" s="140"/>
      <c r="L262" s="363"/>
      <c r="M262" s="202"/>
    </row>
    <row r="263" spans="2:13" ht="61.5" customHeight="1">
      <c r="B263" s="81"/>
      <c r="C263" s="214" t="s">
        <v>231</v>
      </c>
      <c r="D263" s="141">
        <v>12330</v>
      </c>
      <c r="E263" s="147"/>
      <c r="F263" s="130"/>
      <c r="G263" s="420" t="s">
        <v>232</v>
      </c>
      <c r="H263" s="421"/>
      <c r="I263" s="421"/>
      <c r="J263" s="12">
        <v>12330</v>
      </c>
      <c r="K263" s="10"/>
      <c r="L263" s="363"/>
      <c r="M263" s="202"/>
    </row>
    <row r="264" spans="1:13" s="136" customFormat="1" ht="21.75" customHeight="1">
      <c r="A264" s="134"/>
      <c r="B264" s="73"/>
      <c r="C264" s="49"/>
      <c r="D264" s="82"/>
      <c r="E264" s="138"/>
      <c r="F264" s="138"/>
      <c r="G264" s="148"/>
      <c r="H264" s="148"/>
      <c r="I264" s="9"/>
      <c r="J264" s="9"/>
      <c r="K264" s="9"/>
      <c r="L264" s="363"/>
      <c r="M264" s="202"/>
    </row>
    <row r="265" spans="1:13" s="136" customFormat="1" ht="60.75" customHeight="1">
      <c r="A265" s="134"/>
      <c r="B265" s="81"/>
      <c r="C265" s="418" t="s">
        <v>238</v>
      </c>
      <c r="D265" s="419"/>
      <c r="E265" s="91">
        <f>SUM(D267)</f>
        <v>2785</v>
      </c>
      <c r="F265" s="81"/>
      <c r="G265" s="418" t="s">
        <v>239</v>
      </c>
      <c r="H265" s="419"/>
      <c r="I265" s="419"/>
      <c r="J265" s="419"/>
      <c r="K265" s="91">
        <f>SUM(J267)</f>
        <v>2785</v>
      </c>
      <c r="L265" s="363"/>
      <c r="M265" s="202"/>
    </row>
    <row r="266" spans="1:13" s="136" customFormat="1" ht="21.75" customHeight="1">
      <c r="A266" s="134"/>
      <c r="B266" s="81"/>
      <c r="C266" s="149" t="s">
        <v>47</v>
      </c>
      <c r="D266" s="130"/>
      <c r="E266" s="144"/>
      <c r="F266" s="81"/>
      <c r="G266" s="414" t="s">
        <v>47</v>
      </c>
      <c r="H266" s="415"/>
      <c r="I266" s="8"/>
      <c r="J266" s="139"/>
      <c r="K266" s="140"/>
      <c r="L266" s="363"/>
      <c r="M266" s="202"/>
    </row>
    <row r="267" spans="2:13" ht="61.5" customHeight="1">
      <c r="B267" s="81"/>
      <c r="C267" s="214" t="s">
        <v>231</v>
      </c>
      <c r="D267" s="141">
        <v>2785</v>
      </c>
      <c r="E267" s="147"/>
      <c r="F267" s="130"/>
      <c r="G267" s="420" t="s">
        <v>232</v>
      </c>
      <c r="H267" s="421"/>
      <c r="I267" s="421"/>
      <c r="J267" s="12">
        <v>2785</v>
      </c>
      <c r="K267" s="10"/>
      <c r="L267" s="363"/>
      <c r="M267" s="202"/>
    </row>
    <row r="268" spans="1:13" s="136" customFormat="1" ht="21.75" customHeight="1">
      <c r="A268" s="134"/>
      <c r="B268" s="73"/>
      <c r="C268" s="49"/>
      <c r="D268" s="82"/>
      <c r="E268" s="138"/>
      <c r="F268" s="138"/>
      <c r="G268" s="148"/>
      <c r="H268" s="148"/>
      <c r="I268" s="9"/>
      <c r="J268" s="9"/>
      <c r="K268" s="9"/>
      <c r="L268" s="363"/>
      <c r="M268" s="202"/>
    </row>
    <row r="269" spans="1:13" s="136" customFormat="1" ht="60.75" customHeight="1">
      <c r="A269" s="134"/>
      <c r="B269" s="81"/>
      <c r="C269" s="418" t="s">
        <v>240</v>
      </c>
      <c r="D269" s="419"/>
      <c r="E269" s="91">
        <f>SUM(D271)</f>
        <v>16211</v>
      </c>
      <c r="F269" s="81"/>
      <c r="G269" s="418" t="s">
        <v>241</v>
      </c>
      <c r="H269" s="419"/>
      <c r="I269" s="419"/>
      <c r="J269" s="419"/>
      <c r="K269" s="91">
        <f>SUM(J271)</f>
        <v>16211</v>
      </c>
      <c r="L269" s="363"/>
      <c r="M269" s="202"/>
    </row>
    <row r="270" spans="1:13" s="136" customFormat="1" ht="21.75" customHeight="1">
      <c r="A270" s="134"/>
      <c r="B270" s="81"/>
      <c r="C270" s="149" t="s">
        <v>47</v>
      </c>
      <c r="D270" s="130"/>
      <c r="E270" s="144"/>
      <c r="F270" s="81"/>
      <c r="G270" s="414" t="s">
        <v>47</v>
      </c>
      <c r="H270" s="415"/>
      <c r="I270" s="8"/>
      <c r="J270" s="139"/>
      <c r="K270" s="140"/>
      <c r="L270" s="363"/>
      <c r="M270" s="202"/>
    </row>
    <row r="271" spans="2:13" ht="61.5" customHeight="1">
      <c r="B271" s="81"/>
      <c r="C271" s="214" t="s">
        <v>231</v>
      </c>
      <c r="D271" s="141">
        <v>16211</v>
      </c>
      <c r="E271" s="147"/>
      <c r="F271" s="130"/>
      <c r="G271" s="420" t="s">
        <v>232</v>
      </c>
      <c r="H271" s="421"/>
      <c r="I271" s="421"/>
      <c r="J271" s="12">
        <v>16211</v>
      </c>
      <c r="K271" s="10"/>
      <c r="L271" s="363"/>
      <c r="M271" s="202"/>
    </row>
    <row r="272" spans="1:13" s="136" customFormat="1" ht="21.75" customHeight="1">
      <c r="A272" s="134"/>
      <c r="B272" s="73"/>
      <c r="C272" s="49"/>
      <c r="D272" s="82"/>
      <c r="E272" s="138"/>
      <c r="F272" s="138"/>
      <c r="G272" s="148"/>
      <c r="H272" s="148"/>
      <c r="I272" s="9"/>
      <c r="J272" s="9"/>
      <c r="K272" s="9"/>
      <c r="L272" s="363"/>
      <c r="M272" s="202"/>
    </row>
    <row r="273" spans="1:13" s="136" customFormat="1" ht="60.75" customHeight="1">
      <c r="A273" s="134"/>
      <c r="B273" s="81"/>
      <c r="C273" s="418" t="s">
        <v>242</v>
      </c>
      <c r="D273" s="419"/>
      <c r="E273" s="91">
        <f>SUM(D275)</f>
        <v>48636</v>
      </c>
      <c r="F273" s="81"/>
      <c r="G273" s="418" t="s">
        <v>243</v>
      </c>
      <c r="H273" s="419"/>
      <c r="I273" s="419"/>
      <c r="J273" s="419"/>
      <c r="K273" s="91">
        <f>SUM(J275)</f>
        <v>48636</v>
      </c>
      <c r="L273" s="363"/>
      <c r="M273" s="202"/>
    </row>
    <row r="274" spans="1:13" s="136" customFormat="1" ht="21.75" customHeight="1">
      <c r="A274" s="134"/>
      <c r="B274" s="81"/>
      <c r="C274" s="149" t="s">
        <v>47</v>
      </c>
      <c r="D274" s="130"/>
      <c r="E274" s="144"/>
      <c r="F274" s="81"/>
      <c r="G274" s="414" t="s">
        <v>47</v>
      </c>
      <c r="H274" s="415"/>
      <c r="I274" s="8"/>
      <c r="J274" s="139"/>
      <c r="K274" s="140"/>
      <c r="L274" s="363"/>
      <c r="M274" s="202"/>
    </row>
    <row r="275" spans="2:13" ht="61.5" customHeight="1">
      <c r="B275" s="81"/>
      <c r="C275" s="214" t="s">
        <v>231</v>
      </c>
      <c r="D275" s="141">
        <v>48636</v>
      </c>
      <c r="E275" s="147"/>
      <c r="F275" s="130"/>
      <c r="G275" s="420" t="s">
        <v>232</v>
      </c>
      <c r="H275" s="421"/>
      <c r="I275" s="421"/>
      <c r="J275" s="12">
        <v>48636</v>
      </c>
      <c r="K275" s="10"/>
      <c r="L275" s="363"/>
      <c r="M275" s="202"/>
    </row>
    <row r="276" ht="22.5" customHeight="1">
      <c r="L276" s="363"/>
    </row>
    <row r="277" spans="1:13" s="136" customFormat="1" ht="74.25" customHeight="1">
      <c r="A277" s="134"/>
      <c r="B277" s="81"/>
      <c r="C277" s="418" t="s">
        <v>244</v>
      </c>
      <c r="D277" s="419"/>
      <c r="E277" s="91">
        <f>SUM(D279)</f>
        <v>6660</v>
      </c>
      <c r="F277" s="81"/>
      <c r="G277" s="418" t="s">
        <v>245</v>
      </c>
      <c r="H277" s="419"/>
      <c r="I277" s="419"/>
      <c r="J277" s="419"/>
      <c r="K277" s="91">
        <f>SUM(J279)</f>
        <v>6660</v>
      </c>
      <c r="L277" s="363"/>
      <c r="M277" s="202"/>
    </row>
    <row r="278" spans="1:13" s="136" customFormat="1" ht="21.75" customHeight="1">
      <c r="A278" s="134"/>
      <c r="B278" s="81"/>
      <c r="C278" s="149" t="s">
        <v>47</v>
      </c>
      <c r="D278" s="130"/>
      <c r="E278" s="144"/>
      <c r="F278" s="81"/>
      <c r="G278" s="414" t="s">
        <v>47</v>
      </c>
      <c r="H278" s="415"/>
      <c r="I278" s="8"/>
      <c r="J278" s="139"/>
      <c r="K278" s="140"/>
      <c r="L278" s="363"/>
      <c r="M278" s="202"/>
    </row>
    <row r="279" spans="2:13" ht="21.75" customHeight="1">
      <c r="B279" s="81"/>
      <c r="C279" s="195" t="s">
        <v>3</v>
      </c>
      <c r="D279" s="141">
        <v>6660</v>
      </c>
      <c r="E279" s="364"/>
      <c r="F279" s="130"/>
      <c r="G279" s="410" t="s">
        <v>72</v>
      </c>
      <c r="H279" s="411"/>
      <c r="I279" s="411"/>
      <c r="J279" s="12">
        <v>6660</v>
      </c>
      <c r="K279" s="10"/>
      <c r="L279" s="363"/>
      <c r="M279" s="202"/>
    </row>
    <row r="280" ht="21.75" customHeight="1">
      <c r="L280" s="363"/>
    </row>
    <row r="281" spans="1:13" s="136" customFormat="1" ht="60.75" customHeight="1">
      <c r="A281" s="134"/>
      <c r="B281" s="81"/>
      <c r="C281" s="418" t="s">
        <v>246</v>
      </c>
      <c r="D281" s="419"/>
      <c r="E281" s="91">
        <f>SUM(D283)</f>
        <v>840</v>
      </c>
      <c r="F281" s="81"/>
      <c r="G281" s="418" t="s">
        <v>247</v>
      </c>
      <c r="H281" s="419"/>
      <c r="I281" s="419"/>
      <c r="J281" s="419"/>
      <c r="K281" s="91">
        <f>SUM(J283)</f>
        <v>840</v>
      </c>
      <c r="L281" s="363"/>
      <c r="M281" s="202"/>
    </row>
    <row r="282" spans="1:13" s="136" customFormat="1" ht="21.75" customHeight="1">
      <c r="A282" s="134"/>
      <c r="B282" s="81"/>
      <c r="C282" s="149" t="s">
        <v>47</v>
      </c>
      <c r="D282" s="130"/>
      <c r="E282" s="144"/>
      <c r="F282" s="81"/>
      <c r="G282" s="414" t="s">
        <v>47</v>
      </c>
      <c r="H282" s="415"/>
      <c r="I282" s="8"/>
      <c r="J282" s="139"/>
      <c r="K282" s="140"/>
      <c r="L282" s="363"/>
      <c r="M282" s="202"/>
    </row>
    <row r="283" spans="2:13" ht="21.75" customHeight="1">
      <c r="B283" s="81"/>
      <c r="C283" s="108" t="s">
        <v>72</v>
      </c>
      <c r="D283" s="141">
        <v>840</v>
      </c>
      <c r="E283" s="147"/>
      <c r="F283" s="130"/>
      <c r="G283" s="410" t="s">
        <v>3</v>
      </c>
      <c r="H283" s="411"/>
      <c r="I283" s="411"/>
      <c r="J283" s="12">
        <v>840</v>
      </c>
      <c r="K283" s="10"/>
      <c r="L283" s="363"/>
      <c r="M283" s="202"/>
    </row>
    <row r="284" ht="21.75" customHeight="1">
      <c r="L284" s="363"/>
    </row>
    <row r="285" spans="1:13" s="136" customFormat="1" ht="60.75" customHeight="1">
      <c r="A285" s="134"/>
      <c r="B285" s="81"/>
      <c r="C285" s="418" t="s">
        <v>248</v>
      </c>
      <c r="D285" s="419"/>
      <c r="E285" s="91">
        <f>SUM(D287)</f>
        <v>1250</v>
      </c>
      <c r="F285" s="81"/>
      <c r="G285" s="418" t="s">
        <v>249</v>
      </c>
      <c r="H285" s="419"/>
      <c r="I285" s="419"/>
      <c r="J285" s="419"/>
      <c r="K285" s="91">
        <f>SUM(J287)</f>
        <v>1250</v>
      </c>
      <c r="L285" s="363"/>
      <c r="M285" s="202"/>
    </row>
    <row r="286" spans="1:13" s="136" customFormat="1" ht="21.75" customHeight="1">
      <c r="A286" s="134"/>
      <c r="B286" s="81"/>
      <c r="C286" s="149" t="s">
        <v>47</v>
      </c>
      <c r="D286" s="130"/>
      <c r="E286" s="144"/>
      <c r="F286" s="81"/>
      <c r="G286" s="414" t="s">
        <v>47</v>
      </c>
      <c r="H286" s="415"/>
      <c r="I286" s="8"/>
      <c r="J286" s="139"/>
      <c r="K286" s="140"/>
      <c r="L286" s="363"/>
      <c r="M286" s="202"/>
    </row>
    <row r="287" spans="2:13" ht="21.75" customHeight="1">
      <c r="B287" s="81"/>
      <c r="C287" s="108" t="s">
        <v>3</v>
      </c>
      <c r="D287" s="141">
        <v>1250</v>
      </c>
      <c r="E287" s="147"/>
      <c r="F287" s="130"/>
      <c r="G287" s="410" t="s">
        <v>60</v>
      </c>
      <c r="H287" s="411"/>
      <c r="I287" s="411"/>
      <c r="J287" s="12">
        <v>1250</v>
      </c>
      <c r="K287" s="10"/>
      <c r="L287" s="363"/>
      <c r="M287" s="202"/>
    </row>
    <row r="288" ht="21.75" customHeight="1">
      <c r="L288" s="363"/>
    </row>
    <row r="289" spans="1:13" s="136" customFormat="1" ht="60.75" customHeight="1">
      <c r="A289" s="134"/>
      <c r="B289" s="81"/>
      <c r="C289" s="418" t="s">
        <v>250</v>
      </c>
      <c r="D289" s="419"/>
      <c r="E289" s="91">
        <f>SUM(D291:D292)</f>
        <v>9501</v>
      </c>
      <c r="F289" s="81"/>
      <c r="G289" s="418" t="s">
        <v>251</v>
      </c>
      <c r="H289" s="419"/>
      <c r="I289" s="419"/>
      <c r="J289" s="419"/>
      <c r="K289" s="91">
        <f>SUM(J291:J292)</f>
        <v>9501</v>
      </c>
      <c r="L289" s="363"/>
      <c r="M289" s="202"/>
    </row>
    <row r="290" spans="1:13" s="136" customFormat="1" ht="21.75" customHeight="1">
      <c r="A290" s="134"/>
      <c r="B290" s="81"/>
      <c r="C290" s="149" t="s">
        <v>47</v>
      </c>
      <c r="D290" s="130"/>
      <c r="E290" s="144"/>
      <c r="F290" s="81"/>
      <c r="G290" s="414" t="s">
        <v>47</v>
      </c>
      <c r="H290" s="415"/>
      <c r="I290" s="8"/>
      <c r="J290" s="139"/>
      <c r="K290" s="140"/>
      <c r="L290" s="363"/>
      <c r="M290" s="202"/>
    </row>
    <row r="291" spans="1:13" s="136" customFormat="1" ht="21.75" customHeight="1">
      <c r="A291" s="134"/>
      <c r="B291" s="81"/>
      <c r="C291" s="160" t="s">
        <v>3</v>
      </c>
      <c r="D291" s="8">
        <v>2501</v>
      </c>
      <c r="E291" s="144"/>
      <c r="F291" s="81"/>
      <c r="G291" s="416" t="s">
        <v>60</v>
      </c>
      <c r="H291" s="417"/>
      <c r="I291" s="417"/>
      <c r="J291" s="139">
        <v>9501</v>
      </c>
      <c r="K291" s="140"/>
      <c r="L291" s="363"/>
      <c r="M291" s="202"/>
    </row>
    <row r="292" spans="2:13" ht="21.75" customHeight="1">
      <c r="B292" s="81"/>
      <c r="C292" s="108" t="s">
        <v>252</v>
      </c>
      <c r="D292" s="141">
        <v>7000</v>
      </c>
      <c r="E292" s="147"/>
      <c r="F292" s="130"/>
      <c r="G292" s="410"/>
      <c r="H292" s="411"/>
      <c r="I292" s="411"/>
      <c r="J292" s="12"/>
      <c r="K292" s="10"/>
      <c r="L292" s="363"/>
      <c r="M292" s="202"/>
    </row>
    <row r="293" spans="2:13" ht="21.75" customHeight="1">
      <c r="B293" s="73"/>
      <c r="C293" s="49"/>
      <c r="D293" s="82"/>
      <c r="E293" s="138"/>
      <c r="F293" s="138"/>
      <c r="G293" s="148"/>
      <c r="H293" s="148"/>
      <c r="I293" s="9"/>
      <c r="J293" s="9"/>
      <c r="K293" s="9"/>
      <c r="L293" s="363"/>
      <c r="M293" s="202"/>
    </row>
    <row r="294" spans="1:13" s="136" customFormat="1" ht="60.75" customHeight="1">
      <c r="A294" s="134"/>
      <c r="B294" s="81"/>
      <c r="C294" s="418" t="s">
        <v>253</v>
      </c>
      <c r="D294" s="419"/>
      <c r="E294" s="91">
        <f>SUM(D296:D297)</f>
        <v>18</v>
      </c>
      <c r="F294" s="81"/>
      <c r="G294" s="418" t="s">
        <v>254</v>
      </c>
      <c r="H294" s="419"/>
      <c r="I294" s="419"/>
      <c r="J294" s="419"/>
      <c r="K294" s="91">
        <f>SUM(J296:J297)</f>
        <v>18</v>
      </c>
      <c r="L294" s="363"/>
      <c r="M294" s="202"/>
    </row>
    <row r="295" spans="1:13" s="136" customFormat="1" ht="21.75" customHeight="1">
      <c r="A295" s="134"/>
      <c r="B295" s="81"/>
      <c r="C295" s="149" t="s">
        <v>47</v>
      </c>
      <c r="D295" s="130"/>
      <c r="E295" s="144"/>
      <c r="F295" s="81"/>
      <c r="G295" s="414" t="s">
        <v>47</v>
      </c>
      <c r="H295" s="415"/>
      <c r="I295" s="8"/>
      <c r="J295" s="139"/>
      <c r="K295" s="140"/>
      <c r="L295" s="363"/>
      <c r="M295" s="202"/>
    </row>
    <row r="296" spans="1:13" s="136" customFormat="1" ht="18.75">
      <c r="A296" s="134"/>
      <c r="B296" s="81"/>
      <c r="C296" s="160" t="s">
        <v>58</v>
      </c>
      <c r="D296" s="8">
        <v>12</v>
      </c>
      <c r="E296" s="144"/>
      <c r="F296" s="81"/>
      <c r="G296" s="452" t="s">
        <v>174</v>
      </c>
      <c r="H296" s="453"/>
      <c r="I296" s="453"/>
      <c r="J296" s="454">
        <v>18</v>
      </c>
      <c r="K296" s="140"/>
      <c r="L296" s="363"/>
      <c r="M296" s="202"/>
    </row>
    <row r="297" spans="1:13" s="136" customFormat="1" ht="21.75" customHeight="1">
      <c r="A297" s="134"/>
      <c r="B297" s="81"/>
      <c r="C297" s="108" t="s">
        <v>3</v>
      </c>
      <c r="D297" s="141">
        <v>6</v>
      </c>
      <c r="E297" s="147"/>
      <c r="F297" s="81"/>
      <c r="G297" s="420"/>
      <c r="H297" s="421"/>
      <c r="I297" s="421"/>
      <c r="J297" s="455"/>
      <c r="K297" s="142"/>
      <c r="L297" s="363"/>
      <c r="M297" s="202"/>
    </row>
    <row r="298" ht="21.75" customHeight="1">
      <c r="L298" s="363"/>
    </row>
    <row r="299" spans="1:13" s="136" customFormat="1" ht="68.25" customHeight="1">
      <c r="A299" s="134"/>
      <c r="B299" s="81"/>
      <c r="C299" s="418" t="s">
        <v>255</v>
      </c>
      <c r="D299" s="419"/>
      <c r="E299" s="91">
        <f>SUM(D301:D302)</f>
        <v>1490</v>
      </c>
      <c r="F299" s="81"/>
      <c r="G299" s="418" t="s">
        <v>256</v>
      </c>
      <c r="H299" s="419"/>
      <c r="I299" s="419"/>
      <c r="J299" s="419"/>
      <c r="K299" s="91">
        <f>SUM(J301:J302)</f>
        <v>1490</v>
      </c>
      <c r="L299" s="363"/>
      <c r="M299" s="202"/>
    </row>
    <row r="300" spans="1:13" s="136" customFormat="1" ht="21.75" customHeight="1">
      <c r="A300" s="134"/>
      <c r="B300" s="81"/>
      <c r="C300" s="149" t="s">
        <v>47</v>
      </c>
      <c r="D300" s="130"/>
      <c r="E300" s="144"/>
      <c r="F300" s="81"/>
      <c r="G300" s="414" t="s">
        <v>47</v>
      </c>
      <c r="H300" s="415"/>
      <c r="I300" s="8"/>
      <c r="J300" s="139"/>
      <c r="K300" s="140"/>
      <c r="L300" s="363"/>
      <c r="M300" s="202"/>
    </row>
    <row r="301" spans="1:13" s="136" customFormat="1" ht="21.75" customHeight="1">
      <c r="A301" s="134"/>
      <c r="B301" s="81"/>
      <c r="C301" s="160" t="s">
        <v>58</v>
      </c>
      <c r="D301" s="8">
        <v>42</v>
      </c>
      <c r="E301" s="144"/>
      <c r="F301" s="81"/>
      <c r="G301" s="416" t="s">
        <v>60</v>
      </c>
      <c r="H301" s="417"/>
      <c r="I301" s="417"/>
      <c r="J301" s="139">
        <v>1427</v>
      </c>
      <c r="K301" s="140"/>
      <c r="L301" s="363"/>
      <c r="M301" s="202"/>
    </row>
    <row r="302" spans="2:13" ht="21.75" customHeight="1">
      <c r="B302" s="81"/>
      <c r="C302" s="108" t="s">
        <v>3</v>
      </c>
      <c r="D302" s="141">
        <v>1448</v>
      </c>
      <c r="E302" s="147"/>
      <c r="F302" s="130"/>
      <c r="G302" s="410" t="s">
        <v>72</v>
      </c>
      <c r="H302" s="411"/>
      <c r="I302" s="411"/>
      <c r="J302" s="12">
        <v>63</v>
      </c>
      <c r="K302" s="10"/>
      <c r="L302" s="363"/>
      <c r="M302" s="202"/>
    </row>
    <row r="303" ht="21.75" customHeight="1">
      <c r="L303" s="363"/>
    </row>
    <row r="304" spans="1:13" s="136" customFormat="1" ht="68.25" customHeight="1">
      <c r="A304" s="134"/>
      <c r="B304" s="81"/>
      <c r="C304" s="418" t="s">
        <v>257</v>
      </c>
      <c r="D304" s="419"/>
      <c r="E304" s="91">
        <f>SUM(D306:D308)</f>
        <v>320</v>
      </c>
      <c r="F304" s="81"/>
      <c r="G304" s="418" t="s">
        <v>258</v>
      </c>
      <c r="H304" s="419"/>
      <c r="I304" s="419"/>
      <c r="J304" s="419"/>
      <c r="K304" s="91">
        <f>SUM(J306:J307)</f>
        <v>320</v>
      </c>
      <c r="L304" s="363"/>
      <c r="M304" s="202"/>
    </row>
    <row r="305" spans="1:13" s="136" customFormat="1" ht="21.75" customHeight="1">
      <c r="A305" s="134"/>
      <c r="B305" s="81"/>
      <c r="C305" s="149" t="s">
        <v>47</v>
      </c>
      <c r="D305" s="130"/>
      <c r="E305" s="144"/>
      <c r="F305" s="81"/>
      <c r="G305" s="414" t="s">
        <v>47</v>
      </c>
      <c r="H305" s="415"/>
      <c r="I305" s="8"/>
      <c r="J305" s="139"/>
      <c r="K305" s="140"/>
      <c r="L305" s="363"/>
      <c r="M305" s="202"/>
    </row>
    <row r="306" spans="1:13" s="136" customFormat="1" ht="21.75" customHeight="1">
      <c r="A306" s="134"/>
      <c r="B306" s="81"/>
      <c r="C306" s="160" t="s">
        <v>58</v>
      </c>
      <c r="D306" s="8">
        <v>5</v>
      </c>
      <c r="E306" s="144"/>
      <c r="F306" s="81"/>
      <c r="G306" s="416" t="s">
        <v>3</v>
      </c>
      <c r="H306" s="417"/>
      <c r="I306" s="417"/>
      <c r="J306" s="139">
        <v>320</v>
      </c>
      <c r="K306" s="140"/>
      <c r="L306" s="363"/>
      <c r="M306" s="202"/>
    </row>
    <row r="307" spans="1:13" s="136" customFormat="1" ht="47.25" customHeight="1">
      <c r="A307" s="134"/>
      <c r="B307" s="81"/>
      <c r="C307" s="366" t="s">
        <v>174</v>
      </c>
      <c r="D307" s="8">
        <v>15</v>
      </c>
      <c r="E307" s="144"/>
      <c r="F307" s="81"/>
      <c r="G307" s="212"/>
      <c r="H307" s="213"/>
      <c r="I307" s="8"/>
      <c r="J307" s="139"/>
      <c r="K307" s="140"/>
      <c r="L307" s="363"/>
      <c r="M307" s="202"/>
    </row>
    <row r="308" spans="2:13" ht="21.75" customHeight="1">
      <c r="B308" s="81"/>
      <c r="C308" s="108" t="s">
        <v>60</v>
      </c>
      <c r="D308" s="141">
        <v>300</v>
      </c>
      <c r="E308" s="147"/>
      <c r="F308" s="130"/>
      <c r="G308" s="410"/>
      <c r="H308" s="411"/>
      <c r="I308" s="411"/>
      <c r="J308" s="12"/>
      <c r="K308" s="10"/>
      <c r="L308" s="363"/>
      <c r="M308" s="202"/>
    </row>
    <row r="309" ht="21.75" customHeight="1">
      <c r="L309" s="363"/>
    </row>
    <row r="310" spans="1:13" s="136" customFormat="1" ht="60.75" customHeight="1">
      <c r="A310" s="134"/>
      <c r="B310" s="81"/>
      <c r="C310" s="418" t="s">
        <v>259</v>
      </c>
      <c r="D310" s="419"/>
      <c r="E310" s="91">
        <f>SUM(D312:D314)</f>
        <v>300</v>
      </c>
      <c r="F310" s="81"/>
      <c r="G310" s="418" t="s">
        <v>260</v>
      </c>
      <c r="H310" s="419"/>
      <c r="I310" s="419"/>
      <c r="J310" s="419"/>
      <c r="K310" s="91">
        <f>SUM(J312:J314)</f>
        <v>300</v>
      </c>
      <c r="L310" s="363"/>
      <c r="M310" s="202"/>
    </row>
    <row r="311" spans="1:13" s="136" customFormat="1" ht="21.75" customHeight="1">
      <c r="A311" s="134"/>
      <c r="B311" s="81"/>
      <c r="C311" s="149" t="s">
        <v>47</v>
      </c>
      <c r="D311" s="130"/>
      <c r="E311" s="144"/>
      <c r="F311" s="81"/>
      <c r="G311" s="414" t="s">
        <v>47</v>
      </c>
      <c r="H311" s="415"/>
      <c r="I311" s="8"/>
      <c r="J311" s="139"/>
      <c r="K311" s="140"/>
      <c r="L311" s="363"/>
      <c r="M311" s="202"/>
    </row>
    <row r="312" spans="1:13" s="136" customFormat="1" ht="21.75" customHeight="1">
      <c r="A312" s="134"/>
      <c r="B312" s="81"/>
      <c r="C312" s="160" t="s">
        <v>58</v>
      </c>
      <c r="D312" s="8">
        <v>33</v>
      </c>
      <c r="E312" s="144"/>
      <c r="F312" s="81"/>
      <c r="G312" s="416" t="s">
        <v>60</v>
      </c>
      <c r="H312" s="417"/>
      <c r="I312" s="417"/>
      <c r="J312" s="139">
        <v>300</v>
      </c>
      <c r="K312" s="140"/>
      <c r="L312" s="363"/>
      <c r="M312" s="202"/>
    </row>
    <row r="313" spans="1:13" s="136" customFormat="1" ht="52.5" customHeight="1">
      <c r="A313" s="134"/>
      <c r="B313" s="81"/>
      <c r="C313" s="366" t="s">
        <v>174</v>
      </c>
      <c r="D313" s="8">
        <v>19</v>
      </c>
      <c r="E313" s="144"/>
      <c r="F313" s="81"/>
      <c r="G313" s="212"/>
      <c r="H313" s="213"/>
      <c r="I313" s="8"/>
      <c r="J313" s="139"/>
      <c r="K313" s="140"/>
      <c r="L313" s="363"/>
      <c r="M313" s="202"/>
    </row>
    <row r="314" spans="2:13" ht="21.75" customHeight="1">
      <c r="B314" s="81"/>
      <c r="C314" s="108" t="s">
        <v>3</v>
      </c>
      <c r="D314" s="141">
        <v>248</v>
      </c>
      <c r="E314" s="147"/>
      <c r="F314" s="130"/>
      <c r="G314" s="410"/>
      <c r="H314" s="411"/>
      <c r="I314" s="411"/>
      <c r="J314" s="12"/>
      <c r="K314" s="10"/>
      <c r="L314" s="363"/>
      <c r="M314" s="202"/>
    </row>
    <row r="315" ht="21.75" customHeight="1">
      <c r="L315" s="363"/>
    </row>
    <row r="316" spans="1:13" s="136" customFormat="1" ht="60.75" customHeight="1">
      <c r="A316" s="134"/>
      <c r="B316" s="81"/>
      <c r="C316" s="418" t="s">
        <v>261</v>
      </c>
      <c r="D316" s="419"/>
      <c r="E316" s="91">
        <f>SUM(D318:D320)</f>
        <v>300</v>
      </c>
      <c r="F316" s="81"/>
      <c r="G316" s="418" t="s">
        <v>262</v>
      </c>
      <c r="H316" s="419"/>
      <c r="I316" s="419"/>
      <c r="J316" s="419"/>
      <c r="K316" s="91">
        <f>SUM(J318:J320)</f>
        <v>300</v>
      </c>
      <c r="L316" s="363"/>
      <c r="M316" s="202"/>
    </row>
    <row r="317" spans="1:13" s="136" customFormat="1" ht="21.75" customHeight="1">
      <c r="A317" s="134"/>
      <c r="B317" s="81"/>
      <c r="C317" s="149" t="s">
        <v>47</v>
      </c>
      <c r="D317" s="130"/>
      <c r="E317" s="144"/>
      <c r="F317" s="81"/>
      <c r="G317" s="414" t="s">
        <v>47</v>
      </c>
      <c r="H317" s="415"/>
      <c r="I317" s="8"/>
      <c r="J317" s="139"/>
      <c r="K317" s="140"/>
      <c r="L317" s="363"/>
      <c r="M317" s="202"/>
    </row>
    <row r="318" spans="1:13" s="136" customFormat="1" ht="21.75" customHeight="1">
      <c r="A318" s="134"/>
      <c r="B318" s="81"/>
      <c r="C318" s="160" t="s">
        <v>58</v>
      </c>
      <c r="D318" s="8">
        <v>178</v>
      </c>
      <c r="E318" s="144"/>
      <c r="F318" s="81"/>
      <c r="G318" s="416" t="s">
        <v>3</v>
      </c>
      <c r="H318" s="417"/>
      <c r="I318" s="417"/>
      <c r="J318" s="139">
        <v>300</v>
      </c>
      <c r="K318" s="140"/>
      <c r="L318" s="363"/>
      <c r="M318" s="202"/>
    </row>
    <row r="319" spans="1:13" s="136" customFormat="1" ht="51" customHeight="1">
      <c r="A319" s="134"/>
      <c r="B319" s="81"/>
      <c r="C319" s="366" t="s">
        <v>174</v>
      </c>
      <c r="D319" s="8">
        <v>40</v>
      </c>
      <c r="E319" s="144"/>
      <c r="F319" s="81"/>
      <c r="G319" s="212"/>
      <c r="H319" s="213"/>
      <c r="I319" s="8"/>
      <c r="J319" s="139"/>
      <c r="K319" s="140"/>
      <c r="L319" s="363"/>
      <c r="M319" s="202"/>
    </row>
    <row r="320" spans="2:13" ht="21.75" customHeight="1">
      <c r="B320" s="81"/>
      <c r="C320" s="108" t="s">
        <v>60</v>
      </c>
      <c r="D320" s="141">
        <v>82</v>
      </c>
      <c r="E320" s="147"/>
      <c r="F320" s="130"/>
      <c r="G320" s="410"/>
      <c r="H320" s="411"/>
      <c r="I320" s="411"/>
      <c r="J320" s="12"/>
      <c r="K320" s="10"/>
      <c r="L320" s="363"/>
      <c r="M320" s="202"/>
    </row>
    <row r="321" ht="21.75" customHeight="1">
      <c r="L321" s="363"/>
    </row>
    <row r="322" spans="1:13" s="136" customFormat="1" ht="60.75" customHeight="1">
      <c r="A322" s="134"/>
      <c r="B322" s="81"/>
      <c r="C322" s="418" t="s">
        <v>263</v>
      </c>
      <c r="D322" s="419"/>
      <c r="E322" s="91">
        <f>SUM(D324)</f>
        <v>307</v>
      </c>
      <c r="F322" s="81"/>
      <c r="G322" s="418" t="s">
        <v>264</v>
      </c>
      <c r="H322" s="419"/>
      <c r="I322" s="419"/>
      <c r="J322" s="419"/>
      <c r="K322" s="91">
        <f>SUM(J324)</f>
        <v>307</v>
      </c>
      <c r="L322" s="363"/>
      <c r="M322" s="202"/>
    </row>
    <row r="323" spans="1:13" s="136" customFormat="1" ht="21.75" customHeight="1">
      <c r="A323" s="134"/>
      <c r="B323" s="81"/>
      <c r="C323" s="149" t="s">
        <v>47</v>
      </c>
      <c r="D323" s="130"/>
      <c r="E323" s="144"/>
      <c r="F323" s="81"/>
      <c r="G323" s="414" t="s">
        <v>47</v>
      </c>
      <c r="H323" s="415"/>
      <c r="I323" s="8"/>
      <c r="J323" s="139"/>
      <c r="K323" s="140"/>
      <c r="L323" s="363"/>
      <c r="M323" s="202"/>
    </row>
    <row r="324" spans="2:13" ht="21.75" customHeight="1">
      <c r="B324" s="81"/>
      <c r="C324" s="108" t="s">
        <v>3</v>
      </c>
      <c r="D324" s="141">
        <v>307</v>
      </c>
      <c r="E324" s="147"/>
      <c r="F324" s="130"/>
      <c r="G324" s="410" t="s">
        <v>60</v>
      </c>
      <c r="H324" s="411"/>
      <c r="I324" s="411"/>
      <c r="J324" s="12">
        <v>307</v>
      </c>
      <c r="K324" s="10"/>
      <c r="L324" s="363"/>
      <c r="M324" s="202"/>
    </row>
    <row r="325" ht="21.75" customHeight="1">
      <c r="L325" s="363"/>
    </row>
    <row r="326" spans="1:13" s="136" customFormat="1" ht="60.75" customHeight="1">
      <c r="A326" s="134"/>
      <c r="B326" s="81"/>
      <c r="C326" s="418" t="s">
        <v>265</v>
      </c>
      <c r="D326" s="419"/>
      <c r="E326" s="91">
        <f>SUM(D328:D329)</f>
        <v>325</v>
      </c>
      <c r="F326" s="81"/>
      <c r="G326" s="418" t="s">
        <v>266</v>
      </c>
      <c r="H326" s="419"/>
      <c r="I326" s="419"/>
      <c r="J326" s="419"/>
      <c r="K326" s="91">
        <f>SUM(J328:J329)</f>
        <v>325</v>
      </c>
      <c r="L326" s="363"/>
      <c r="M326" s="202"/>
    </row>
    <row r="327" spans="1:13" s="136" customFormat="1" ht="21.75" customHeight="1">
      <c r="A327" s="134"/>
      <c r="B327" s="81"/>
      <c r="C327" s="149" t="s">
        <v>47</v>
      </c>
      <c r="D327" s="130"/>
      <c r="E327" s="144"/>
      <c r="F327" s="81"/>
      <c r="G327" s="414" t="s">
        <v>47</v>
      </c>
      <c r="H327" s="415"/>
      <c r="I327" s="8"/>
      <c r="J327" s="139"/>
      <c r="K327" s="140"/>
      <c r="L327" s="363"/>
      <c r="M327" s="202"/>
    </row>
    <row r="328" spans="1:13" s="136" customFormat="1" ht="37.5" customHeight="1">
      <c r="A328" s="134"/>
      <c r="B328" s="81"/>
      <c r="C328" s="160" t="s">
        <v>58</v>
      </c>
      <c r="D328" s="8">
        <v>12</v>
      </c>
      <c r="E328" s="144"/>
      <c r="F328" s="81"/>
      <c r="G328" s="452" t="s">
        <v>174</v>
      </c>
      <c r="H328" s="453"/>
      <c r="I328" s="453"/>
      <c r="J328" s="139">
        <v>12</v>
      </c>
      <c r="K328" s="140"/>
      <c r="L328" s="363"/>
      <c r="M328" s="202"/>
    </row>
    <row r="329" spans="2:13" ht="21.75" customHeight="1">
      <c r="B329" s="81"/>
      <c r="C329" s="108" t="s">
        <v>3</v>
      </c>
      <c r="D329" s="141">
        <v>313</v>
      </c>
      <c r="E329" s="147"/>
      <c r="F329" s="130"/>
      <c r="G329" s="410" t="s">
        <v>72</v>
      </c>
      <c r="H329" s="411"/>
      <c r="I329" s="411"/>
      <c r="J329" s="12">
        <v>313</v>
      </c>
      <c r="K329" s="10"/>
      <c r="L329" s="363"/>
      <c r="M329" s="202"/>
    </row>
    <row r="330" ht="21.75" customHeight="1">
      <c r="L330" s="363"/>
    </row>
    <row r="331" spans="1:13" s="136" customFormat="1" ht="60.75" customHeight="1">
      <c r="A331" s="134"/>
      <c r="B331" s="81"/>
      <c r="C331" s="418" t="s">
        <v>267</v>
      </c>
      <c r="D331" s="419"/>
      <c r="E331" s="91">
        <f>SUM(D333:D333)</f>
        <v>96</v>
      </c>
      <c r="F331" s="81"/>
      <c r="G331" s="418" t="s">
        <v>122</v>
      </c>
      <c r="H331" s="419"/>
      <c r="I331" s="419"/>
      <c r="J331" s="419"/>
      <c r="K331" s="91">
        <f>SUM(J333:J333)</f>
        <v>96</v>
      </c>
      <c r="L331" s="363"/>
      <c r="M331" s="202"/>
    </row>
    <row r="332" spans="1:13" s="136" customFormat="1" ht="21.75" customHeight="1">
      <c r="A332" s="134"/>
      <c r="B332" s="81"/>
      <c r="C332" s="149" t="s">
        <v>47</v>
      </c>
      <c r="D332" s="130"/>
      <c r="E332" s="144"/>
      <c r="F332" s="81"/>
      <c r="G332" s="414" t="s">
        <v>47</v>
      </c>
      <c r="H332" s="415"/>
      <c r="I332" s="8"/>
      <c r="J332" s="139"/>
      <c r="K332" s="140"/>
      <c r="L332" s="363"/>
      <c r="M332" s="202"/>
    </row>
    <row r="333" spans="2:13" ht="21.75" customHeight="1">
      <c r="B333" s="81"/>
      <c r="C333" s="108" t="s">
        <v>3</v>
      </c>
      <c r="D333" s="141">
        <v>96</v>
      </c>
      <c r="E333" s="147"/>
      <c r="F333" s="130"/>
      <c r="G333" s="410" t="s">
        <v>35</v>
      </c>
      <c r="H333" s="411"/>
      <c r="I333" s="411"/>
      <c r="J333" s="12">
        <v>96</v>
      </c>
      <c r="K333" s="10"/>
      <c r="L333" s="363"/>
      <c r="M333" s="202"/>
    </row>
    <row r="334" ht="21.75" customHeight="1">
      <c r="L334" s="363"/>
    </row>
    <row r="335" spans="1:13" s="136" customFormat="1" ht="60.75" customHeight="1">
      <c r="A335" s="134"/>
      <c r="B335" s="81"/>
      <c r="C335" s="418" t="s">
        <v>268</v>
      </c>
      <c r="D335" s="419"/>
      <c r="E335" s="91">
        <f>SUM(D337:D338)</f>
        <v>516</v>
      </c>
      <c r="F335" s="81"/>
      <c r="G335" s="418" t="s">
        <v>269</v>
      </c>
      <c r="H335" s="419"/>
      <c r="I335" s="419"/>
      <c r="J335" s="419"/>
      <c r="K335" s="91">
        <f>SUM(J337:J338)</f>
        <v>516</v>
      </c>
      <c r="L335" s="363"/>
      <c r="M335" s="202"/>
    </row>
    <row r="336" spans="1:13" s="136" customFormat="1" ht="21.75" customHeight="1">
      <c r="A336" s="134"/>
      <c r="B336" s="81"/>
      <c r="C336" s="149" t="s">
        <v>47</v>
      </c>
      <c r="D336" s="130"/>
      <c r="E336" s="144"/>
      <c r="F336" s="81"/>
      <c r="G336" s="414" t="s">
        <v>47</v>
      </c>
      <c r="H336" s="415"/>
      <c r="I336" s="8"/>
      <c r="J336" s="139"/>
      <c r="K336" s="140"/>
      <c r="L336" s="363"/>
      <c r="M336" s="202"/>
    </row>
    <row r="337" spans="1:13" s="136" customFormat="1" ht="43.5" customHeight="1">
      <c r="A337" s="134"/>
      <c r="B337" s="81"/>
      <c r="C337" s="366" t="s">
        <v>60</v>
      </c>
      <c r="D337" s="8">
        <v>516</v>
      </c>
      <c r="E337" s="144"/>
      <c r="F337" s="81"/>
      <c r="G337" s="452" t="s">
        <v>174</v>
      </c>
      <c r="H337" s="453"/>
      <c r="I337" s="453"/>
      <c r="J337" s="139">
        <v>147</v>
      </c>
      <c r="K337" s="140"/>
      <c r="L337" s="363"/>
      <c r="M337" s="202"/>
    </row>
    <row r="338" spans="2:13" ht="21.75" customHeight="1">
      <c r="B338" s="81"/>
      <c r="C338" s="108"/>
      <c r="D338" s="141"/>
      <c r="E338" s="147"/>
      <c r="F338" s="130"/>
      <c r="G338" s="410" t="s">
        <v>3</v>
      </c>
      <c r="H338" s="411"/>
      <c r="I338" s="411"/>
      <c r="J338" s="12">
        <v>369</v>
      </c>
      <c r="K338" s="10"/>
      <c r="L338" s="363"/>
      <c r="M338" s="202"/>
    </row>
    <row r="339" ht="21.75" customHeight="1">
      <c r="L339" s="363"/>
    </row>
    <row r="340" spans="1:13" s="136" customFormat="1" ht="60.75" customHeight="1">
      <c r="A340" s="134"/>
      <c r="B340" s="81"/>
      <c r="C340" s="418" t="s">
        <v>270</v>
      </c>
      <c r="D340" s="419"/>
      <c r="E340" s="91">
        <f>SUM(D342:D343)</f>
        <v>3398</v>
      </c>
      <c r="F340" s="81"/>
      <c r="G340" s="418" t="s">
        <v>271</v>
      </c>
      <c r="H340" s="419"/>
      <c r="I340" s="419"/>
      <c r="J340" s="419"/>
      <c r="K340" s="91">
        <f>SUM(J342:J343)</f>
        <v>3398</v>
      </c>
      <c r="L340" s="363"/>
      <c r="M340" s="202"/>
    </row>
    <row r="341" spans="1:13" s="136" customFormat="1" ht="21.75" customHeight="1">
      <c r="A341" s="134"/>
      <c r="B341" s="81"/>
      <c r="C341" s="149" t="s">
        <v>47</v>
      </c>
      <c r="D341" s="130"/>
      <c r="E341" s="144"/>
      <c r="F341" s="81"/>
      <c r="G341" s="414" t="s">
        <v>47</v>
      </c>
      <c r="H341" s="415"/>
      <c r="I341" s="8"/>
      <c r="J341" s="139"/>
      <c r="K341" s="140"/>
      <c r="L341" s="363"/>
      <c r="M341" s="202"/>
    </row>
    <row r="342" spans="1:13" s="136" customFormat="1" ht="18.75">
      <c r="A342" s="134"/>
      <c r="B342" s="81"/>
      <c r="C342" s="366" t="s">
        <v>3</v>
      </c>
      <c r="D342" s="8">
        <v>3398</v>
      </c>
      <c r="E342" s="144"/>
      <c r="F342" s="81"/>
      <c r="G342" s="452" t="s">
        <v>58</v>
      </c>
      <c r="H342" s="453"/>
      <c r="I342" s="453"/>
      <c r="J342" s="139">
        <v>1176</v>
      </c>
      <c r="K342" s="140"/>
      <c r="L342" s="363"/>
      <c r="M342" s="202"/>
    </row>
    <row r="343" spans="2:13" ht="37.5" customHeight="1">
      <c r="B343" s="81"/>
      <c r="C343" s="108"/>
      <c r="D343" s="141"/>
      <c r="E343" s="147"/>
      <c r="F343" s="130"/>
      <c r="G343" s="420" t="s">
        <v>174</v>
      </c>
      <c r="H343" s="421"/>
      <c r="I343" s="421"/>
      <c r="J343" s="12">
        <v>2222</v>
      </c>
      <c r="K343" s="10"/>
      <c r="L343" s="363"/>
      <c r="M343" s="202"/>
    </row>
    <row r="344" ht="21.75" customHeight="1">
      <c r="L344" s="363"/>
    </row>
    <row r="345" spans="1:13" s="44" customFormat="1" ht="60.75" customHeight="1">
      <c r="A345" s="52"/>
      <c r="B345" s="81"/>
      <c r="C345" s="418" t="s">
        <v>272</v>
      </c>
      <c r="D345" s="419"/>
      <c r="E345" s="91">
        <f>SUM(D347)</f>
        <v>11011</v>
      </c>
      <c r="F345" s="81"/>
      <c r="G345" s="418" t="s">
        <v>273</v>
      </c>
      <c r="H345" s="419"/>
      <c r="I345" s="419"/>
      <c r="J345" s="419"/>
      <c r="K345" s="91">
        <f>SUM(J347)</f>
        <v>11011</v>
      </c>
      <c r="L345" s="367"/>
      <c r="M345" s="6"/>
    </row>
    <row r="346" spans="1:13" s="44" customFormat="1" ht="21.75" customHeight="1">
      <c r="A346" s="52"/>
      <c r="B346" s="81"/>
      <c r="C346" s="149" t="s">
        <v>47</v>
      </c>
      <c r="D346" s="130"/>
      <c r="E346" s="144"/>
      <c r="F346" s="81"/>
      <c r="G346" s="414" t="s">
        <v>47</v>
      </c>
      <c r="H346" s="415"/>
      <c r="I346" s="8"/>
      <c r="J346" s="9"/>
      <c r="K346" s="2"/>
      <c r="L346" s="367"/>
      <c r="M346" s="6"/>
    </row>
    <row r="347" spans="2:13" ht="21.75" customHeight="1">
      <c r="B347" s="81"/>
      <c r="C347" s="108" t="s">
        <v>3</v>
      </c>
      <c r="D347" s="141">
        <v>11011</v>
      </c>
      <c r="E347" s="147"/>
      <c r="F347" s="130"/>
      <c r="G347" s="410" t="s">
        <v>148</v>
      </c>
      <c r="H347" s="411"/>
      <c r="I347" s="411"/>
      <c r="J347" s="12">
        <v>11011</v>
      </c>
      <c r="K347" s="10"/>
      <c r="L347" s="367"/>
      <c r="M347" s="6"/>
    </row>
    <row r="348" ht="21.75" customHeight="1">
      <c r="L348" s="363"/>
    </row>
    <row r="349" spans="1:13" s="44" customFormat="1" ht="60.75" customHeight="1">
      <c r="A349" s="52"/>
      <c r="B349" s="81"/>
      <c r="C349" s="418" t="s">
        <v>274</v>
      </c>
      <c r="D349" s="419"/>
      <c r="E349" s="91">
        <f>SUM(D351:D353)</f>
        <v>63329</v>
      </c>
      <c r="F349" s="81"/>
      <c r="G349" s="418" t="s">
        <v>275</v>
      </c>
      <c r="H349" s="419"/>
      <c r="I349" s="419"/>
      <c r="J349" s="419"/>
      <c r="K349" s="91">
        <f>SUM(J351:J353)</f>
        <v>63329</v>
      </c>
      <c r="L349" s="367"/>
      <c r="M349" s="6"/>
    </row>
    <row r="350" spans="1:13" s="44" customFormat="1" ht="21.75" customHeight="1">
      <c r="A350" s="52"/>
      <c r="B350" s="81"/>
      <c r="C350" s="149" t="s">
        <v>47</v>
      </c>
      <c r="D350" s="130"/>
      <c r="E350" s="144"/>
      <c r="F350" s="81"/>
      <c r="G350" s="414" t="s">
        <v>47</v>
      </c>
      <c r="H350" s="415"/>
      <c r="I350" s="8"/>
      <c r="J350" s="9"/>
      <c r="K350" s="2"/>
      <c r="L350" s="367"/>
      <c r="M350" s="6"/>
    </row>
    <row r="351" spans="1:13" s="44" customFormat="1" ht="21.75" customHeight="1">
      <c r="A351" s="52"/>
      <c r="B351" s="81"/>
      <c r="C351" s="160" t="s">
        <v>3</v>
      </c>
      <c r="D351" s="9">
        <v>13463</v>
      </c>
      <c r="E351" s="144"/>
      <c r="F351" s="81"/>
      <c r="G351" s="416" t="s">
        <v>148</v>
      </c>
      <c r="H351" s="417"/>
      <c r="I351" s="417"/>
      <c r="J351" s="9">
        <v>63329</v>
      </c>
      <c r="K351" s="2"/>
      <c r="L351" s="367"/>
      <c r="M351" s="6"/>
    </row>
    <row r="352" spans="1:13" s="44" customFormat="1" ht="21.75" customHeight="1">
      <c r="A352" s="52"/>
      <c r="B352" s="81"/>
      <c r="C352" s="160" t="s">
        <v>72</v>
      </c>
      <c r="D352" s="9">
        <v>49866</v>
      </c>
      <c r="E352" s="144"/>
      <c r="F352" s="81"/>
      <c r="G352" s="416"/>
      <c r="H352" s="417"/>
      <c r="I352" s="417"/>
      <c r="J352" s="9"/>
      <c r="K352" s="2"/>
      <c r="L352" s="367"/>
      <c r="M352" s="6"/>
    </row>
    <row r="353" spans="2:13" ht="21.75" customHeight="1">
      <c r="B353" s="81"/>
      <c r="C353" s="108"/>
      <c r="D353" s="141"/>
      <c r="E353" s="147"/>
      <c r="F353" s="130"/>
      <c r="G353" s="410"/>
      <c r="H353" s="411"/>
      <c r="I353" s="411"/>
      <c r="J353" s="12"/>
      <c r="K353" s="10"/>
      <c r="L353" s="367"/>
      <c r="M353" s="6"/>
    </row>
    <row r="354" spans="2:12" s="216" customFormat="1" ht="21.75" customHeight="1">
      <c r="B354" s="368"/>
      <c r="C354" s="369"/>
      <c r="D354" s="369"/>
      <c r="E354" s="369"/>
      <c r="F354" s="369"/>
      <c r="G354" s="369"/>
      <c r="H354" s="369"/>
      <c r="I354" s="369"/>
      <c r="J354" s="369"/>
      <c r="K354" s="369"/>
      <c r="L354" s="367"/>
    </row>
    <row r="355" spans="1:13" s="44" customFormat="1" ht="60.75" customHeight="1">
      <c r="A355" s="52"/>
      <c r="B355" s="81"/>
      <c r="C355" s="418" t="s">
        <v>276</v>
      </c>
      <c r="D355" s="419"/>
      <c r="E355" s="91">
        <f>SUM(D357:D359)</f>
        <v>2997</v>
      </c>
      <c r="F355" s="81"/>
      <c r="G355" s="418" t="s">
        <v>277</v>
      </c>
      <c r="H355" s="419"/>
      <c r="I355" s="419"/>
      <c r="J355" s="419"/>
      <c r="K355" s="91">
        <f>SUM(J357:J359)</f>
        <v>2997</v>
      </c>
      <c r="L355" s="367"/>
      <c r="M355" s="6"/>
    </row>
    <row r="356" spans="1:13" s="44" customFormat="1" ht="21.75" customHeight="1">
      <c r="A356" s="52"/>
      <c r="B356" s="81"/>
      <c r="C356" s="149" t="s">
        <v>47</v>
      </c>
      <c r="D356" s="130"/>
      <c r="E356" s="144"/>
      <c r="F356" s="81"/>
      <c r="G356" s="414" t="s">
        <v>47</v>
      </c>
      <c r="H356" s="415"/>
      <c r="I356" s="8"/>
      <c r="J356" s="9"/>
      <c r="K356" s="2"/>
      <c r="L356" s="367"/>
      <c r="M356" s="6"/>
    </row>
    <row r="357" spans="1:13" s="44" customFormat="1" ht="21.75" customHeight="1">
      <c r="A357" s="52"/>
      <c r="B357" s="81"/>
      <c r="C357" s="160" t="s">
        <v>3</v>
      </c>
      <c r="D357" s="9">
        <v>2997</v>
      </c>
      <c r="E357" s="144"/>
      <c r="F357" s="81"/>
      <c r="G357" s="416" t="s">
        <v>58</v>
      </c>
      <c r="H357" s="417"/>
      <c r="I357" s="417"/>
      <c r="J357" s="9">
        <v>135</v>
      </c>
      <c r="K357" s="2"/>
      <c r="L357" s="367"/>
      <c r="M357" s="6"/>
    </row>
    <row r="358" spans="1:13" s="44" customFormat="1" ht="45" customHeight="1">
      <c r="A358" s="52"/>
      <c r="B358" s="81"/>
      <c r="C358" s="160"/>
      <c r="D358" s="9"/>
      <c r="E358" s="144"/>
      <c r="F358" s="81"/>
      <c r="G358" s="452" t="s">
        <v>174</v>
      </c>
      <c r="H358" s="453"/>
      <c r="I358" s="453"/>
      <c r="J358" s="9">
        <v>33</v>
      </c>
      <c r="K358" s="2"/>
      <c r="L358" s="367"/>
      <c r="M358" s="6"/>
    </row>
    <row r="359" spans="2:13" ht="25.5" customHeight="1">
      <c r="B359" s="81"/>
      <c r="C359" s="108"/>
      <c r="D359" s="141"/>
      <c r="E359" s="147"/>
      <c r="F359" s="130"/>
      <c r="G359" s="410" t="s">
        <v>60</v>
      </c>
      <c r="H359" s="411"/>
      <c r="I359" s="411"/>
      <c r="J359" s="12">
        <v>2829</v>
      </c>
      <c r="K359" s="10"/>
      <c r="L359" s="367"/>
      <c r="M359" s="6"/>
    </row>
    <row r="360" ht="21.75" customHeight="1">
      <c r="L360" s="367"/>
    </row>
    <row r="361" spans="1:13" s="44" customFormat="1" ht="86.25" customHeight="1">
      <c r="A361" s="52"/>
      <c r="B361" s="81"/>
      <c r="C361" s="418" t="s">
        <v>278</v>
      </c>
      <c r="D361" s="419"/>
      <c r="E361" s="91">
        <f>SUM(D363:D365)</f>
        <v>4827</v>
      </c>
      <c r="F361" s="81"/>
      <c r="G361" s="418" t="s">
        <v>279</v>
      </c>
      <c r="H361" s="419"/>
      <c r="I361" s="419"/>
      <c r="J361" s="419"/>
      <c r="K361" s="91">
        <f>SUM(J363:J365)</f>
        <v>4827</v>
      </c>
      <c r="L361" s="367"/>
      <c r="M361" s="6"/>
    </row>
    <row r="362" spans="1:13" s="44" customFormat="1" ht="21.75" customHeight="1">
      <c r="A362" s="52"/>
      <c r="B362" s="81"/>
      <c r="C362" s="149" t="s">
        <v>47</v>
      </c>
      <c r="D362" s="130"/>
      <c r="E362" s="144"/>
      <c r="F362" s="81"/>
      <c r="G362" s="414" t="s">
        <v>47</v>
      </c>
      <c r="H362" s="415"/>
      <c r="I362" s="8"/>
      <c r="J362" s="9"/>
      <c r="K362" s="2"/>
      <c r="L362" s="367"/>
      <c r="M362" s="6"/>
    </row>
    <row r="363" spans="1:13" s="44" customFormat="1" ht="21.75" customHeight="1">
      <c r="A363" s="52"/>
      <c r="B363" s="81"/>
      <c r="C363" s="160" t="s">
        <v>58</v>
      </c>
      <c r="D363" s="9">
        <v>683</v>
      </c>
      <c r="E363" s="144"/>
      <c r="F363" s="81"/>
      <c r="G363" s="416" t="s">
        <v>3</v>
      </c>
      <c r="H363" s="417"/>
      <c r="I363" s="417"/>
      <c r="J363" s="9">
        <v>4827</v>
      </c>
      <c r="K363" s="2"/>
      <c r="L363" s="367"/>
      <c r="M363" s="6"/>
    </row>
    <row r="364" spans="1:13" s="44" customFormat="1" ht="51.75" customHeight="1">
      <c r="A364" s="52"/>
      <c r="B364" s="81"/>
      <c r="C364" s="365" t="s">
        <v>174</v>
      </c>
      <c r="D364" s="9">
        <v>2194</v>
      </c>
      <c r="E364" s="370"/>
      <c r="F364" s="81"/>
      <c r="G364" s="212"/>
      <c r="H364" s="213"/>
      <c r="I364" s="8"/>
      <c r="J364" s="9"/>
      <c r="K364" s="2"/>
      <c r="L364" s="367"/>
      <c r="M364" s="6"/>
    </row>
    <row r="365" spans="2:13" ht="21.75" customHeight="1">
      <c r="B365" s="81"/>
      <c r="C365" s="195" t="s">
        <v>72</v>
      </c>
      <c r="D365" s="12">
        <v>1950</v>
      </c>
      <c r="E365" s="364"/>
      <c r="F365" s="130"/>
      <c r="G365" s="410"/>
      <c r="H365" s="411"/>
      <c r="I365" s="411"/>
      <c r="J365" s="12"/>
      <c r="K365" s="10"/>
      <c r="L365" s="367"/>
      <c r="M365" s="6"/>
    </row>
    <row r="366" ht="21.75" customHeight="1">
      <c r="L366" s="367"/>
    </row>
    <row r="367" spans="1:13" s="44" customFormat="1" ht="60.75" customHeight="1">
      <c r="A367" s="52"/>
      <c r="B367" s="81"/>
      <c r="C367" s="418" t="s">
        <v>280</v>
      </c>
      <c r="D367" s="419"/>
      <c r="E367" s="91">
        <f>SUM(D369)</f>
        <v>159</v>
      </c>
      <c r="F367" s="81"/>
      <c r="G367" s="418" t="s">
        <v>281</v>
      </c>
      <c r="H367" s="419"/>
      <c r="I367" s="419"/>
      <c r="J367" s="419"/>
      <c r="K367" s="91">
        <f>SUM(J369)</f>
        <v>159</v>
      </c>
      <c r="L367" s="367"/>
      <c r="M367" s="6"/>
    </row>
    <row r="368" spans="1:13" s="44" customFormat="1" ht="21.75" customHeight="1">
      <c r="A368" s="52"/>
      <c r="B368" s="81"/>
      <c r="C368" s="149" t="s">
        <v>47</v>
      </c>
      <c r="D368" s="130"/>
      <c r="E368" s="144"/>
      <c r="F368" s="81"/>
      <c r="G368" s="414" t="s">
        <v>47</v>
      </c>
      <c r="H368" s="415"/>
      <c r="I368" s="8"/>
      <c r="J368" s="9"/>
      <c r="K368" s="2"/>
      <c r="L368" s="367"/>
      <c r="M368" s="6"/>
    </row>
    <row r="369" spans="2:13" ht="21.75" customHeight="1">
      <c r="B369" s="81"/>
      <c r="C369" s="108" t="s">
        <v>148</v>
      </c>
      <c r="D369" s="141">
        <v>159</v>
      </c>
      <c r="E369" s="147"/>
      <c r="F369" s="130"/>
      <c r="G369" s="410" t="s">
        <v>3</v>
      </c>
      <c r="H369" s="411"/>
      <c r="I369" s="411"/>
      <c r="J369" s="12">
        <v>159</v>
      </c>
      <c r="K369" s="10"/>
      <c r="L369" s="367"/>
      <c r="M369" s="6"/>
    </row>
    <row r="370" ht="21.75" customHeight="1">
      <c r="L370" s="367"/>
    </row>
    <row r="371" spans="1:13" s="44" customFormat="1" ht="60.75" customHeight="1">
      <c r="A371" s="52"/>
      <c r="B371" s="81"/>
      <c r="C371" s="418" t="s">
        <v>282</v>
      </c>
      <c r="D371" s="419"/>
      <c r="E371" s="91">
        <f>SUM(D373)</f>
        <v>31375</v>
      </c>
      <c r="F371" s="81"/>
      <c r="G371" s="418" t="s">
        <v>283</v>
      </c>
      <c r="H371" s="419"/>
      <c r="I371" s="419"/>
      <c r="J371" s="419"/>
      <c r="K371" s="91">
        <f>SUM(J373)</f>
        <v>31375</v>
      </c>
      <c r="L371" s="367"/>
      <c r="M371" s="6"/>
    </row>
    <row r="372" spans="1:13" s="44" customFormat="1" ht="21.75" customHeight="1">
      <c r="A372" s="52"/>
      <c r="B372" s="81"/>
      <c r="C372" s="149" t="s">
        <v>47</v>
      </c>
      <c r="D372" s="130"/>
      <c r="E372" s="144"/>
      <c r="F372" s="81"/>
      <c r="G372" s="414" t="s">
        <v>47</v>
      </c>
      <c r="H372" s="415"/>
      <c r="I372" s="8"/>
      <c r="J372" s="9"/>
      <c r="K372" s="2"/>
      <c r="L372" s="367"/>
      <c r="M372" s="6"/>
    </row>
    <row r="373" spans="2:13" ht="21.75" customHeight="1">
      <c r="B373" s="81"/>
      <c r="C373" s="108" t="s">
        <v>3</v>
      </c>
      <c r="D373" s="141">
        <v>31375</v>
      </c>
      <c r="E373" s="147"/>
      <c r="F373" s="130"/>
      <c r="G373" s="410" t="s">
        <v>72</v>
      </c>
      <c r="H373" s="411"/>
      <c r="I373" s="411"/>
      <c r="J373" s="12">
        <v>31375</v>
      </c>
      <c r="K373" s="10"/>
      <c r="L373" s="367"/>
      <c r="M373" s="6"/>
    </row>
    <row r="374" ht="21.75" customHeight="1">
      <c r="L374" s="367"/>
    </row>
    <row r="375" spans="1:13" s="44" customFormat="1" ht="66.75" customHeight="1">
      <c r="A375" s="52"/>
      <c r="B375" s="81"/>
      <c r="C375" s="418" t="s">
        <v>284</v>
      </c>
      <c r="D375" s="419"/>
      <c r="E375" s="91">
        <f>SUM(D377)</f>
        <v>2696</v>
      </c>
      <c r="F375" s="81"/>
      <c r="G375" s="418" t="s">
        <v>285</v>
      </c>
      <c r="H375" s="419"/>
      <c r="I375" s="419"/>
      <c r="J375" s="419"/>
      <c r="K375" s="91">
        <f>SUM(J377)</f>
        <v>2696</v>
      </c>
      <c r="L375" s="367"/>
      <c r="M375" s="6"/>
    </row>
    <row r="376" spans="1:13" s="44" customFormat="1" ht="21.75" customHeight="1">
      <c r="A376" s="52"/>
      <c r="B376" s="81"/>
      <c r="C376" s="149" t="s">
        <v>47</v>
      </c>
      <c r="D376" s="130"/>
      <c r="E376" s="144"/>
      <c r="F376" s="81"/>
      <c r="G376" s="414" t="s">
        <v>47</v>
      </c>
      <c r="H376" s="415"/>
      <c r="I376" s="8"/>
      <c r="J376" s="9"/>
      <c r="K376" s="2"/>
      <c r="L376" s="367"/>
      <c r="M376" s="6"/>
    </row>
    <row r="377" spans="2:13" ht="21.75" customHeight="1">
      <c r="B377" s="81"/>
      <c r="C377" s="195" t="s">
        <v>72</v>
      </c>
      <c r="D377" s="12">
        <v>2696</v>
      </c>
      <c r="E377" s="364"/>
      <c r="F377" s="130"/>
      <c r="G377" s="410" t="s">
        <v>3</v>
      </c>
      <c r="H377" s="411"/>
      <c r="I377" s="411"/>
      <c r="J377" s="12">
        <v>2696</v>
      </c>
      <c r="K377" s="10"/>
      <c r="L377" s="367"/>
      <c r="M377" s="6"/>
    </row>
    <row r="378" ht="21.75" customHeight="1">
      <c r="L378" s="363"/>
    </row>
    <row r="379" spans="1:13" s="136" customFormat="1" ht="60.75" customHeight="1">
      <c r="A379" s="134"/>
      <c r="B379" s="81"/>
      <c r="C379" s="418" t="s">
        <v>286</v>
      </c>
      <c r="D379" s="419"/>
      <c r="E379" s="91">
        <f>SUM(D381)</f>
        <v>9724</v>
      </c>
      <c r="F379" s="81"/>
      <c r="G379" s="418" t="s">
        <v>287</v>
      </c>
      <c r="H379" s="419"/>
      <c r="I379" s="419"/>
      <c r="J379" s="419"/>
      <c r="K379" s="91">
        <f>SUM(J381)</f>
        <v>9724</v>
      </c>
      <c r="L379" s="363"/>
      <c r="M379" s="202"/>
    </row>
    <row r="380" spans="1:13" s="136" customFormat="1" ht="21.75" customHeight="1">
      <c r="A380" s="134"/>
      <c r="B380" s="81"/>
      <c r="C380" s="149" t="s">
        <v>47</v>
      </c>
      <c r="D380" s="130"/>
      <c r="E380" s="144"/>
      <c r="F380" s="81"/>
      <c r="G380" s="414" t="s">
        <v>47</v>
      </c>
      <c r="H380" s="415"/>
      <c r="I380" s="8"/>
      <c r="J380" s="139"/>
      <c r="K380" s="140"/>
      <c r="L380" s="363"/>
      <c r="M380" s="202"/>
    </row>
    <row r="381" spans="2:13" ht="21.75" customHeight="1">
      <c r="B381" s="81"/>
      <c r="C381" s="195" t="s">
        <v>72</v>
      </c>
      <c r="D381" s="12">
        <v>9724</v>
      </c>
      <c r="E381" s="364"/>
      <c r="F381" s="130"/>
      <c r="G381" s="410" t="s">
        <v>3</v>
      </c>
      <c r="H381" s="411"/>
      <c r="I381" s="411"/>
      <c r="J381" s="12">
        <v>9724</v>
      </c>
      <c r="K381" s="10"/>
      <c r="L381" s="367"/>
      <c r="M381" s="6"/>
    </row>
    <row r="382" ht="21.75" customHeight="1">
      <c r="L382" s="363"/>
    </row>
    <row r="383" spans="1:13" s="136" customFormat="1" ht="60.75" customHeight="1">
      <c r="A383" s="134"/>
      <c r="B383" s="81"/>
      <c r="C383" s="418" t="s">
        <v>288</v>
      </c>
      <c r="D383" s="419"/>
      <c r="E383" s="91">
        <f>SUM(D385)</f>
        <v>1303</v>
      </c>
      <c r="F383" s="81"/>
      <c r="G383" s="418" t="s">
        <v>289</v>
      </c>
      <c r="H383" s="419"/>
      <c r="I383" s="419"/>
      <c r="J383" s="419"/>
      <c r="K383" s="91">
        <f>SUM(J385)</f>
        <v>1303</v>
      </c>
      <c r="L383" s="363"/>
      <c r="M383" s="202"/>
    </row>
    <row r="384" spans="1:13" s="136" customFormat="1" ht="21.75" customHeight="1">
      <c r="A384" s="134"/>
      <c r="B384" s="81"/>
      <c r="C384" s="149" t="s">
        <v>47</v>
      </c>
      <c r="D384" s="130"/>
      <c r="E384" s="144"/>
      <c r="F384" s="81"/>
      <c r="G384" s="414" t="s">
        <v>47</v>
      </c>
      <c r="H384" s="415"/>
      <c r="I384" s="8"/>
      <c r="J384" s="139"/>
      <c r="K384" s="140"/>
      <c r="L384" s="363"/>
      <c r="M384" s="202"/>
    </row>
    <row r="385" spans="2:13" ht="21.75" customHeight="1">
      <c r="B385" s="81"/>
      <c r="C385" s="108" t="s">
        <v>3</v>
      </c>
      <c r="D385" s="141">
        <v>1303</v>
      </c>
      <c r="E385" s="147"/>
      <c r="F385" s="130"/>
      <c r="G385" s="410" t="s">
        <v>72</v>
      </c>
      <c r="H385" s="411"/>
      <c r="I385" s="411"/>
      <c r="J385" s="12">
        <v>1303</v>
      </c>
      <c r="K385" s="10"/>
      <c r="L385" s="363"/>
      <c r="M385" s="202"/>
    </row>
    <row r="386" ht="21.75" customHeight="1">
      <c r="L386" s="363"/>
    </row>
    <row r="387" spans="1:13" s="136" customFormat="1" ht="60.75" customHeight="1">
      <c r="A387" s="134"/>
      <c r="B387" s="81"/>
      <c r="C387" s="418" t="s">
        <v>290</v>
      </c>
      <c r="D387" s="419"/>
      <c r="E387" s="91">
        <f>SUM(D389)</f>
        <v>100</v>
      </c>
      <c r="F387" s="81"/>
      <c r="G387" s="418" t="s">
        <v>291</v>
      </c>
      <c r="H387" s="419"/>
      <c r="I387" s="419"/>
      <c r="J387" s="419"/>
      <c r="K387" s="91">
        <f>SUM(J389)</f>
        <v>100</v>
      </c>
      <c r="L387" s="363"/>
      <c r="M387" s="202"/>
    </row>
    <row r="388" spans="1:13" s="136" customFormat="1" ht="21.75" customHeight="1">
      <c r="A388" s="134"/>
      <c r="B388" s="81"/>
      <c r="C388" s="149" t="s">
        <v>292</v>
      </c>
      <c r="D388" s="130"/>
      <c r="E388" s="144"/>
      <c r="F388" s="81"/>
      <c r="G388" s="414" t="s">
        <v>47</v>
      </c>
      <c r="H388" s="415"/>
      <c r="I388" s="8"/>
      <c r="J388" s="139"/>
      <c r="K388" s="140"/>
      <c r="L388" s="363"/>
      <c r="M388" s="202"/>
    </row>
    <row r="389" spans="2:13" ht="21.75" customHeight="1">
      <c r="B389" s="81"/>
      <c r="C389" s="108" t="s">
        <v>3</v>
      </c>
      <c r="D389" s="141">
        <v>100</v>
      </c>
      <c r="E389" s="147"/>
      <c r="F389" s="130"/>
      <c r="G389" s="410" t="s">
        <v>252</v>
      </c>
      <c r="H389" s="411"/>
      <c r="I389" s="411"/>
      <c r="J389" s="12">
        <v>100</v>
      </c>
      <c r="K389" s="10"/>
      <c r="L389" s="363"/>
      <c r="M389" s="202"/>
    </row>
    <row r="390" ht="21.75" customHeight="1">
      <c r="L390" s="363"/>
    </row>
    <row r="391" spans="1:13" s="136" customFormat="1" ht="60.75" customHeight="1">
      <c r="A391" s="134"/>
      <c r="B391" s="81"/>
      <c r="C391" s="418" t="s">
        <v>293</v>
      </c>
      <c r="D391" s="419"/>
      <c r="E391" s="91">
        <f>SUM(D393)</f>
        <v>16796</v>
      </c>
      <c r="F391" s="81"/>
      <c r="G391" s="418" t="s">
        <v>294</v>
      </c>
      <c r="H391" s="419"/>
      <c r="I391" s="419"/>
      <c r="J391" s="419"/>
      <c r="K391" s="91">
        <f>SUM(J393)</f>
        <v>16796</v>
      </c>
      <c r="L391" s="363"/>
      <c r="M391" s="202"/>
    </row>
    <row r="392" spans="1:13" s="136" customFormat="1" ht="21.75" customHeight="1">
      <c r="A392" s="134"/>
      <c r="B392" s="81"/>
      <c r="C392" s="149" t="s">
        <v>292</v>
      </c>
      <c r="D392" s="130"/>
      <c r="E392" s="144"/>
      <c r="F392" s="81"/>
      <c r="G392" s="414" t="s">
        <v>47</v>
      </c>
      <c r="H392" s="415"/>
      <c r="I392" s="8"/>
      <c r="J392" s="139"/>
      <c r="K392" s="140"/>
      <c r="L392" s="363"/>
      <c r="M392" s="202"/>
    </row>
    <row r="393" spans="2:13" ht="21.75" customHeight="1">
      <c r="B393" s="81"/>
      <c r="C393" s="108" t="s">
        <v>148</v>
      </c>
      <c r="D393" s="141">
        <v>16796</v>
      </c>
      <c r="E393" s="147"/>
      <c r="F393" s="130"/>
      <c r="G393" s="410" t="s">
        <v>3</v>
      </c>
      <c r="H393" s="411"/>
      <c r="I393" s="411"/>
      <c r="J393" s="12">
        <v>16796</v>
      </c>
      <c r="K393" s="10"/>
      <c r="L393" s="363"/>
      <c r="M393" s="202"/>
    </row>
    <row r="394" ht="21.75" customHeight="1">
      <c r="L394" s="363"/>
    </row>
    <row r="395" spans="1:13" s="136" customFormat="1" ht="60.75" customHeight="1">
      <c r="A395" s="134"/>
      <c r="B395" s="81"/>
      <c r="C395" s="418" t="s">
        <v>295</v>
      </c>
      <c r="D395" s="419"/>
      <c r="E395" s="91">
        <f>SUM(D397)</f>
        <v>1450</v>
      </c>
      <c r="F395" s="81"/>
      <c r="G395" s="418" t="s">
        <v>296</v>
      </c>
      <c r="H395" s="419"/>
      <c r="I395" s="419"/>
      <c r="J395" s="419"/>
      <c r="K395" s="91">
        <f>SUM(J397)</f>
        <v>1450</v>
      </c>
      <c r="L395" s="363"/>
      <c r="M395" s="202"/>
    </row>
    <row r="396" spans="1:13" s="136" customFormat="1" ht="21.75" customHeight="1">
      <c r="A396" s="134"/>
      <c r="B396" s="81"/>
      <c r="C396" s="149" t="s">
        <v>292</v>
      </c>
      <c r="D396" s="130"/>
      <c r="E396" s="144"/>
      <c r="F396" s="81"/>
      <c r="G396" s="414" t="s">
        <v>47</v>
      </c>
      <c r="H396" s="415"/>
      <c r="I396" s="8"/>
      <c r="J396" s="139"/>
      <c r="K396" s="140"/>
      <c r="L396" s="363"/>
      <c r="M396" s="202"/>
    </row>
    <row r="397" spans="2:13" ht="21.75" customHeight="1">
      <c r="B397" s="81"/>
      <c r="C397" s="108" t="s">
        <v>3</v>
      </c>
      <c r="D397" s="141">
        <v>1450</v>
      </c>
      <c r="E397" s="147"/>
      <c r="F397" s="130"/>
      <c r="G397" s="410" t="s">
        <v>252</v>
      </c>
      <c r="H397" s="411"/>
      <c r="I397" s="411"/>
      <c r="J397" s="12">
        <v>1450</v>
      </c>
      <c r="K397" s="10"/>
      <c r="L397" s="363"/>
      <c r="M397" s="202"/>
    </row>
    <row r="398" ht="21.75" customHeight="1">
      <c r="L398" s="363"/>
    </row>
    <row r="399" spans="1:13" s="136" customFormat="1" ht="60.75" customHeight="1">
      <c r="A399" s="134"/>
      <c r="B399" s="81"/>
      <c r="C399" s="418" t="s">
        <v>297</v>
      </c>
      <c r="D399" s="419"/>
      <c r="E399" s="91">
        <f>SUM(D401)</f>
        <v>630</v>
      </c>
      <c r="F399" s="81"/>
      <c r="G399" s="418" t="s">
        <v>298</v>
      </c>
      <c r="H399" s="419"/>
      <c r="I399" s="419"/>
      <c r="J399" s="419"/>
      <c r="K399" s="91">
        <f>SUM(J401)</f>
        <v>630</v>
      </c>
      <c r="L399" s="363"/>
      <c r="M399" s="202"/>
    </row>
    <row r="400" spans="1:13" s="136" customFormat="1" ht="21.75" customHeight="1">
      <c r="A400" s="134"/>
      <c r="B400" s="81"/>
      <c r="C400" s="149" t="s">
        <v>292</v>
      </c>
      <c r="D400" s="130"/>
      <c r="E400" s="144"/>
      <c r="F400" s="81"/>
      <c r="G400" s="414" t="s">
        <v>47</v>
      </c>
      <c r="H400" s="415"/>
      <c r="I400" s="8"/>
      <c r="J400" s="139"/>
      <c r="K400" s="140"/>
      <c r="L400" s="363"/>
      <c r="M400" s="202"/>
    </row>
    <row r="401" spans="2:13" ht="21.75" customHeight="1">
      <c r="B401" s="81"/>
      <c r="C401" s="108" t="s">
        <v>148</v>
      </c>
      <c r="D401" s="141">
        <v>630</v>
      </c>
      <c r="E401" s="147"/>
      <c r="F401" s="130"/>
      <c r="G401" s="410" t="s">
        <v>72</v>
      </c>
      <c r="H401" s="411"/>
      <c r="I401" s="411"/>
      <c r="J401" s="12">
        <v>630</v>
      </c>
      <c r="K401" s="10"/>
      <c r="L401" s="363"/>
      <c r="M401" s="202"/>
    </row>
    <row r="402" ht="21.75" customHeight="1">
      <c r="L402" s="363"/>
    </row>
    <row r="403" spans="1:13" s="136" customFormat="1" ht="60.75" customHeight="1">
      <c r="A403" s="134"/>
      <c r="B403" s="81"/>
      <c r="C403" s="418" t="s">
        <v>299</v>
      </c>
      <c r="D403" s="419"/>
      <c r="E403" s="91">
        <f>SUM(D405:D406)</f>
        <v>4600</v>
      </c>
      <c r="F403" s="81"/>
      <c r="G403" s="418" t="s">
        <v>300</v>
      </c>
      <c r="H403" s="419"/>
      <c r="I403" s="419"/>
      <c r="J403" s="419"/>
      <c r="K403" s="91">
        <f>SUM(J405:J406)</f>
        <v>4600</v>
      </c>
      <c r="L403" s="363"/>
      <c r="M403" s="202"/>
    </row>
    <row r="404" spans="1:13" s="136" customFormat="1" ht="21.75" customHeight="1">
      <c r="A404" s="134"/>
      <c r="B404" s="81"/>
      <c r="C404" s="149" t="s">
        <v>292</v>
      </c>
      <c r="D404" s="130"/>
      <c r="E404" s="144"/>
      <c r="F404" s="81"/>
      <c r="G404" s="414" t="s">
        <v>47</v>
      </c>
      <c r="H404" s="415"/>
      <c r="I404" s="8"/>
      <c r="J404" s="139"/>
      <c r="K404" s="140"/>
      <c r="L404" s="363"/>
      <c r="M404" s="202"/>
    </row>
    <row r="405" spans="1:13" s="136" customFormat="1" ht="21.75" customHeight="1">
      <c r="A405" s="134"/>
      <c r="B405" s="81"/>
      <c r="C405" s="160" t="s">
        <v>58</v>
      </c>
      <c r="D405" s="139">
        <v>2400</v>
      </c>
      <c r="E405" s="144"/>
      <c r="F405" s="81"/>
      <c r="G405" s="416" t="s">
        <v>3</v>
      </c>
      <c r="H405" s="417"/>
      <c r="I405" s="417"/>
      <c r="J405" s="139">
        <v>4600</v>
      </c>
      <c r="K405" s="140"/>
      <c r="L405" s="363"/>
      <c r="M405" s="202"/>
    </row>
    <row r="406" spans="2:13" ht="50.25" customHeight="1">
      <c r="B406" s="81"/>
      <c r="C406" s="214" t="s">
        <v>174</v>
      </c>
      <c r="D406" s="141">
        <v>2200</v>
      </c>
      <c r="E406" s="147"/>
      <c r="F406" s="130"/>
      <c r="G406" s="410"/>
      <c r="H406" s="411"/>
      <c r="I406" s="411"/>
      <c r="J406" s="12"/>
      <c r="K406" s="10"/>
      <c r="L406" s="363"/>
      <c r="M406" s="202"/>
    </row>
    <row r="407" ht="21.75" customHeight="1">
      <c r="L407" s="363"/>
    </row>
    <row r="408" spans="1:13" s="136" customFormat="1" ht="60.75" customHeight="1">
      <c r="A408" s="134"/>
      <c r="B408" s="81"/>
      <c r="C408" s="418" t="s">
        <v>301</v>
      </c>
      <c r="D408" s="419"/>
      <c r="E408" s="91">
        <f>SUM(D410:D411)</f>
        <v>1305</v>
      </c>
      <c r="F408" s="81"/>
      <c r="G408" s="418" t="s">
        <v>302</v>
      </c>
      <c r="H408" s="419"/>
      <c r="I408" s="419"/>
      <c r="J408" s="419"/>
      <c r="K408" s="91">
        <f>SUM(J410:J411)</f>
        <v>1305</v>
      </c>
      <c r="L408" s="363"/>
      <c r="M408" s="202"/>
    </row>
    <row r="409" spans="1:13" s="136" customFormat="1" ht="21.75" customHeight="1">
      <c r="A409" s="134"/>
      <c r="B409" s="81"/>
      <c r="C409" s="149" t="s">
        <v>292</v>
      </c>
      <c r="D409" s="130"/>
      <c r="E409" s="144"/>
      <c r="F409" s="81"/>
      <c r="G409" s="414" t="s">
        <v>47</v>
      </c>
      <c r="H409" s="415"/>
      <c r="I409" s="8"/>
      <c r="J409" s="139"/>
      <c r="K409" s="140"/>
      <c r="L409" s="363"/>
      <c r="M409" s="202"/>
    </row>
    <row r="410" spans="1:13" s="136" customFormat="1" ht="21.75" customHeight="1">
      <c r="A410" s="134"/>
      <c r="B410" s="81"/>
      <c r="C410" s="160" t="s">
        <v>3</v>
      </c>
      <c r="D410" s="139">
        <v>5</v>
      </c>
      <c r="E410" s="144"/>
      <c r="F410" s="81"/>
      <c r="G410" s="416" t="s">
        <v>72</v>
      </c>
      <c r="H410" s="417"/>
      <c r="I410" s="417"/>
      <c r="J410" s="139">
        <v>5</v>
      </c>
      <c r="K410" s="140"/>
      <c r="L410" s="363"/>
      <c r="M410" s="202"/>
    </row>
    <row r="411" spans="2:13" ht="50.25" customHeight="1">
      <c r="B411" s="81"/>
      <c r="C411" s="214" t="s">
        <v>174</v>
      </c>
      <c r="D411" s="141">
        <v>1300</v>
      </c>
      <c r="E411" s="147"/>
      <c r="F411" s="130"/>
      <c r="G411" s="410" t="s">
        <v>60</v>
      </c>
      <c r="H411" s="411"/>
      <c r="I411" s="411"/>
      <c r="J411" s="12">
        <v>1300</v>
      </c>
      <c r="K411" s="10"/>
      <c r="L411" s="363"/>
      <c r="M411" s="202"/>
    </row>
    <row r="412" spans="2:13" ht="50.25" customHeight="1">
      <c r="B412" s="81"/>
      <c r="C412" s="215"/>
      <c r="D412" s="8"/>
      <c r="E412" s="130"/>
      <c r="F412" s="130"/>
      <c r="G412" s="133"/>
      <c r="H412" s="133"/>
      <c r="I412" s="133"/>
      <c r="J412" s="9"/>
      <c r="K412" s="9"/>
      <c r="L412" s="363"/>
      <c r="M412" s="202"/>
    </row>
    <row r="413" spans="2:13" ht="21.75" customHeight="1">
      <c r="B413" s="409" t="s">
        <v>42</v>
      </c>
      <c r="C413" s="409"/>
      <c r="D413" s="409"/>
      <c r="E413" s="409"/>
      <c r="F413" s="409"/>
      <c r="G413" s="409"/>
      <c r="H413" s="409"/>
      <c r="I413" s="409"/>
      <c r="J413" s="409"/>
      <c r="K413" s="409"/>
      <c r="M413" s="202"/>
    </row>
    <row r="414" spans="1:13" ht="21.75" customHeight="1">
      <c r="A414" s="39"/>
      <c r="B414" s="375" t="s">
        <v>98</v>
      </c>
      <c r="C414" s="375"/>
      <c r="D414" s="375"/>
      <c r="E414" s="375"/>
      <c r="F414" s="375"/>
      <c r="G414" s="375"/>
      <c r="H414" s="375"/>
      <c r="I414" s="375"/>
      <c r="J414" s="375"/>
      <c r="K414" s="375"/>
      <c r="M414" s="202"/>
    </row>
    <row r="415" spans="1:13" ht="21.75" customHeight="1">
      <c r="A415" s="39"/>
      <c r="B415" s="157"/>
      <c r="C415" s="157"/>
      <c r="D415" s="157"/>
      <c r="E415" s="157"/>
      <c r="F415" s="157"/>
      <c r="G415" s="157"/>
      <c r="H415" s="157"/>
      <c r="I415" s="157"/>
      <c r="J415" s="157"/>
      <c r="K415" s="157"/>
      <c r="L415" s="39"/>
      <c r="M415" s="202"/>
    </row>
    <row r="416" spans="1:13" ht="21.75" customHeight="1">
      <c r="A416" s="39"/>
      <c r="B416" s="75" t="s">
        <v>99</v>
      </c>
      <c r="C416" s="75"/>
      <c r="D416" s="75"/>
      <c r="E416" s="75"/>
      <c r="F416" s="75"/>
      <c r="G416" s="75"/>
      <c r="H416" s="75"/>
      <c r="I416" s="75"/>
      <c r="J416" s="75"/>
      <c r="K416" s="75"/>
      <c r="L416" s="39"/>
      <c r="M416" s="202"/>
    </row>
    <row r="417" spans="1:13" ht="21.75" customHeight="1">
      <c r="A417" s="39"/>
      <c r="B417" s="43"/>
      <c r="C417" s="46"/>
      <c r="D417" s="47"/>
      <c r="E417" s="47"/>
      <c r="F417" s="57"/>
      <c r="G417" s="57"/>
      <c r="H417" s="57"/>
      <c r="I417" s="57"/>
      <c r="J417" s="57"/>
      <c r="K417" s="57"/>
      <c r="L417" s="39"/>
      <c r="M417" s="202"/>
    </row>
    <row r="418" spans="1:13" ht="21.75" customHeight="1">
      <c r="A418" s="39"/>
      <c r="B418" s="39"/>
      <c r="D418" s="39"/>
      <c r="E418" s="39"/>
      <c r="F418" s="39"/>
      <c r="H418" s="377"/>
      <c r="I418" s="377"/>
      <c r="J418" s="377"/>
      <c r="K418" s="75"/>
      <c r="L418" s="39"/>
      <c r="M418" s="202"/>
    </row>
    <row r="419" spans="1:13" ht="21.75" customHeight="1">
      <c r="A419" s="39"/>
      <c r="B419" s="59"/>
      <c r="C419" s="59"/>
      <c r="D419" s="161" t="s">
        <v>6</v>
      </c>
      <c r="E419" s="161"/>
      <c r="F419" s="161"/>
      <c r="G419" s="59"/>
      <c r="H419" s="377" t="s">
        <v>90</v>
      </c>
      <c r="I419" s="377"/>
      <c r="J419" s="377"/>
      <c r="K419" s="59"/>
      <c r="L419" s="39"/>
      <c r="M419" s="202"/>
    </row>
    <row r="420" spans="1:13" ht="21.75" customHeight="1">
      <c r="A420" s="39"/>
      <c r="B420" s="70"/>
      <c r="C420" s="70"/>
      <c r="D420" s="161" t="s">
        <v>63</v>
      </c>
      <c r="E420" s="161"/>
      <c r="F420" s="161"/>
      <c r="G420" s="70"/>
      <c r="H420" s="376" t="s">
        <v>91</v>
      </c>
      <c r="I420" s="376"/>
      <c r="J420" s="376"/>
      <c r="K420" s="70"/>
      <c r="L420" s="39"/>
      <c r="M420" s="202"/>
    </row>
    <row r="421" spans="1:12" ht="21.75" customHeight="1">
      <c r="A421" s="39"/>
      <c r="C421" s="60"/>
      <c r="D421" s="61"/>
      <c r="E421" s="61"/>
      <c r="F421" s="61"/>
      <c r="G421" s="60"/>
      <c r="H421" s="60"/>
      <c r="I421" s="61"/>
      <c r="J421" s="61"/>
      <c r="K421" s="61"/>
      <c r="L421" s="39"/>
    </row>
    <row r="422" spans="1:12" ht="21.75" customHeight="1">
      <c r="A422" s="39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39"/>
    </row>
    <row r="423" spans="1:12" ht="21.75" customHeight="1">
      <c r="A423" s="39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39"/>
    </row>
    <row r="424" spans="1:12" ht="21.75" customHeight="1">
      <c r="A424" s="39"/>
      <c r="C424" s="60"/>
      <c r="D424" s="61"/>
      <c r="E424" s="61"/>
      <c r="F424" s="61"/>
      <c r="G424" s="60"/>
      <c r="H424" s="60"/>
      <c r="I424" s="61"/>
      <c r="J424" s="61"/>
      <c r="K424" s="61"/>
      <c r="L424" s="39"/>
    </row>
    <row r="425" spans="1:12" ht="21.75" customHeight="1">
      <c r="A425" s="39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39"/>
    </row>
    <row r="426" spans="1:12" ht="21.75" customHeight="1">
      <c r="A426" s="39"/>
      <c r="C426" s="60"/>
      <c r="D426" s="61"/>
      <c r="E426" s="61"/>
      <c r="F426" s="61"/>
      <c r="G426" s="60"/>
      <c r="H426" s="60"/>
      <c r="I426" s="61"/>
      <c r="J426" s="61"/>
      <c r="K426" s="61"/>
      <c r="L426" s="39"/>
    </row>
    <row r="427" spans="2:12" ht="21.75" customHeight="1">
      <c r="B427" s="71"/>
      <c r="C427" s="71"/>
      <c r="D427" s="71"/>
      <c r="E427" s="71"/>
      <c r="F427" s="71"/>
      <c r="G427" s="71"/>
      <c r="H427" s="71"/>
      <c r="I427" s="71"/>
      <c r="J427" s="71"/>
      <c r="K427" s="71"/>
      <c r="L427" s="39"/>
    </row>
    <row r="428" spans="3:11" ht="21.75" customHeight="1">
      <c r="C428" s="60"/>
      <c r="D428" s="61"/>
      <c r="E428" s="61"/>
      <c r="F428" s="61"/>
      <c r="G428" s="60"/>
      <c r="H428" s="60"/>
      <c r="I428" s="61"/>
      <c r="J428" s="61"/>
      <c r="K428" s="61"/>
    </row>
    <row r="429" spans="2:11" ht="21.75" customHeight="1">
      <c r="B429" s="71"/>
      <c r="C429" s="71"/>
      <c r="D429" s="71"/>
      <c r="E429" s="71"/>
      <c r="F429" s="71"/>
      <c r="G429" s="71"/>
      <c r="H429" s="71"/>
      <c r="I429" s="71"/>
      <c r="J429" s="71"/>
      <c r="K429" s="71"/>
    </row>
    <row r="430" spans="3:11" ht="21.75" customHeight="1">
      <c r="C430" s="60"/>
      <c r="D430" s="61"/>
      <c r="E430" s="61"/>
      <c r="F430" s="61"/>
      <c r="G430" s="60"/>
      <c r="H430" s="60"/>
      <c r="I430" s="61"/>
      <c r="J430" s="61"/>
      <c r="K430" s="61"/>
    </row>
    <row r="431" spans="2:11" ht="21.75" customHeight="1">
      <c r="B431" s="63"/>
      <c r="C431" s="63"/>
      <c r="D431" s="63"/>
      <c r="E431" s="63"/>
      <c r="F431" s="63"/>
      <c r="G431" s="63"/>
      <c r="H431" s="63"/>
      <c r="I431" s="63"/>
      <c r="J431" s="63"/>
      <c r="K431" s="63"/>
    </row>
    <row r="432" spans="3:11" ht="21.75" customHeight="1">
      <c r="C432" s="60"/>
      <c r="D432" s="61"/>
      <c r="E432" s="61"/>
      <c r="F432" s="61"/>
      <c r="G432" s="60"/>
      <c r="H432" s="60"/>
      <c r="I432" s="61"/>
      <c r="J432" s="61"/>
      <c r="K432" s="61"/>
    </row>
    <row r="433" spans="2:11" ht="21.75" customHeight="1">
      <c r="B433" s="72"/>
      <c r="C433" s="72"/>
      <c r="D433" s="72"/>
      <c r="E433" s="72"/>
      <c r="F433" s="72"/>
      <c r="G433" s="72"/>
      <c r="H433" s="72"/>
      <c r="I433" s="72"/>
      <c r="J433" s="72"/>
      <c r="K433" s="72"/>
    </row>
    <row r="434" spans="2:11" ht="21.75" customHeight="1">
      <c r="B434" s="72"/>
      <c r="C434" s="72"/>
      <c r="D434" s="72"/>
      <c r="E434" s="72"/>
      <c r="F434" s="72"/>
      <c r="G434" s="72"/>
      <c r="H434" s="72"/>
      <c r="I434" s="72"/>
      <c r="J434" s="72"/>
      <c r="K434" s="72"/>
    </row>
    <row r="435" spans="2:11" ht="21.75" customHeight="1">
      <c r="B435" s="72"/>
      <c r="C435" s="72"/>
      <c r="D435" s="72"/>
      <c r="E435" s="72"/>
      <c r="F435" s="72"/>
      <c r="G435" s="72"/>
      <c r="H435" s="72"/>
      <c r="I435" s="72"/>
      <c r="J435" s="72"/>
      <c r="K435" s="72"/>
    </row>
    <row r="436" spans="2:11" ht="21.75" customHeight="1">
      <c r="B436" s="72"/>
      <c r="C436" s="72"/>
      <c r="D436" s="72"/>
      <c r="E436" s="72"/>
      <c r="F436" s="72"/>
      <c r="G436" s="72"/>
      <c r="H436" s="72"/>
      <c r="I436" s="72"/>
      <c r="J436" s="72"/>
      <c r="K436" s="72"/>
    </row>
    <row r="437" spans="3:11" ht="21.75" customHeight="1">
      <c r="C437" s="60"/>
      <c r="D437" s="61"/>
      <c r="E437" s="61"/>
      <c r="F437" s="61"/>
      <c r="G437" s="60"/>
      <c r="H437" s="60"/>
      <c r="I437" s="61"/>
      <c r="J437" s="61"/>
      <c r="K437" s="61"/>
    </row>
    <row r="438" spans="2:11" ht="21.75" customHeight="1">
      <c r="B438" s="71"/>
      <c r="C438" s="71"/>
      <c r="D438" s="71"/>
      <c r="E438" s="71"/>
      <c r="F438" s="71"/>
      <c r="G438" s="71"/>
      <c r="H438" s="71"/>
      <c r="I438" s="71"/>
      <c r="J438" s="71"/>
      <c r="K438" s="71"/>
    </row>
    <row r="439" spans="3:11" ht="21.75" customHeight="1">
      <c r="C439" s="60"/>
      <c r="D439" s="61"/>
      <c r="E439" s="61"/>
      <c r="F439" s="61"/>
      <c r="G439" s="60"/>
      <c r="H439" s="60"/>
      <c r="I439" s="61"/>
      <c r="J439" s="61"/>
      <c r="K439" s="61"/>
    </row>
    <row r="440" spans="2:11" ht="21.75" customHeight="1">
      <c r="B440" s="63"/>
      <c r="C440" s="63"/>
      <c r="D440" s="63"/>
      <c r="E440" s="63"/>
      <c r="F440" s="63"/>
      <c r="G440" s="63"/>
      <c r="H440" s="63"/>
      <c r="I440" s="63"/>
      <c r="J440" s="63"/>
      <c r="K440" s="63"/>
    </row>
    <row r="441" spans="3:11" ht="21.75" customHeight="1">
      <c r="C441" s="60"/>
      <c r="D441" s="61"/>
      <c r="E441" s="61"/>
      <c r="F441" s="61"/>
      <c r="G441" s="60"/>
      <c r="H441" s="60"/>
      <c r="I441" s="61"/>
      <c r="J441" s="61"/>
      <c r="K441" s="61"/>
    </row>
    <row r="442" spans="2:11" ht="21.75" customHeight="1">
      <c r="B442" s="72"/>
      <c r="C442" s="72"/>
      <c r="D442" s="72"/>
      <c r="E442" s="72"/>
      <c r="F442" s="72"/>
      <c r="G442" s="72"/>
      <c r="H442" s="72"/>
      <c r="I442" s="72"/>
      <c r="J442" s="72"/>
      <c r="K442" s="72"/>
    </row>
    <row r="443" spans="2:11" ht="21.75" customHeight="1">
      <c r="B443" s="62"/>
      <c r="C443" s="62"/>
      <c r="D443" s="62"/>
      <c r="E443" s="62"/>
      <c r="F443" s="62"/>
      <c r="G443" s="62"/>
      <c r="H443" s="62"/>
      <c r="I443" s="62"/>
      <c r="J443" s="62"/>
      <c r="K443" s="62"/>
    </row>
    <row r="444" spans="2:11" ht="21.75" customHeight="1">
      <c r="B444" s="63"/>
      <c r="C444" s="63"/>
      <c r="D444" s="63"/>
      <c r="E444" s="63"/>
      <c r="F444" s="63"/>
      <c r="G444" s="63"/>
      <c r="H444" s="63"/>
      <c r="I444" s="63"/>
      <c r="J444" s="63"/>
      <c r="K444" s="63"/>
    </row>
    <row r="445" spans="2:11" ht="21.75" customHeight="1">
      <c r="B445" s="63"/>
      <c r="C445" s="63"/>
      <c r="D445" s="63"/>
      <c r="E445" s="63"/>
      <c r="F445" s="63"/>
      <c r="G445" s="63"/>
      <c r="H445" s="63"/>
      <c r="I445" s="63"/>
      <c r="J445" s="63"/>
      <c r="K445" s="63"/>
    </row>
    <row r="446" spans="2:11" ht="21.75" customHeight="1">
      <c r="B446" s="71"/>
      <c r="C446" s="71"/>
      <c r="D446" s="71"/>
      <c r="E446" s="71"/>
      <c r="F446" s="71"/>
      <c r="G446" s="71"/>
      <c r="H446" s="71"/>
      <c r="I446" s="71"/>
      <c r="J446" s="71"/>
      <c r="K446" s="71"/>
    </row>
  </sheetData>
  <sheetProtection/>
  <mergeCells count="345">
    <mergeCell ref="G411:I411"/>
    <mergeCell ref="C403:D403"/>
    <mergeCell ref="G403:J403"/>
    <mergeCell ref="G404:H404"/>
    <mergeCell ref="G405:I405"/>
    <mergeCell ref="G406:I406"/>
    <mergeCell ref="C408:D408"/>
    <mergeCell ref="G408:J408"/>
    <mergeCell ref="G400:H400"/>
    <mergeCell ref="G401:I401"/>
    <mergeCell ref="G409:H409"/>
    <mergeCell ref="G410:I410"/>
    <mergeCell ref="G396:H396"/>
    <mergeCell ref="G397:I397"/>
    <mergeCell ref="C399:D399"/>
    <mergeCell ref="G399:J399"/>
    <mergeCell ref="G392:H392"/>
    <mergeCell ref="G393:I393"/>
    <mergeCell ref="C395:D395"/>
    <mergeCell ref="G395:J395"/>
    <mergeCell ref="G388:H388"/>
    <mergeCell ref="G389:I389"/>
    <mergeCell ref="C391:D391"/>
    <mergeCell ref="G391:J391"/>
    <mergeCell ref="G384:H384"/>
    <mergeCell ref="G385:I385"/>
    <mergeCell ref="C387:D387"/>
    <mergeCell ref="G387:J387"/>
    <mergeCell ref="G380:H380"/>
    <mergeCell ref="G381:I381"/>
    <mergeCell ref="C383:D383"/>
    <mergeCell ref="G383:J383"/>
    <mergeCell ref="G376:H376"/>
    <mergeCell ref="G377:I377"/>
    <mergeCell ref="C379:D379"/>
    <mergeCell ref="G379:J379"/>
    <mergeCell ref="G372:H372"/>
    <mergeCell ref="G373:I373"/>
    <mergeCell ref="C375:D375"/>
    <mergeCell ref="G375:J375"/>
    <mergeCell ref="G368:H368"/>
    <mergeCell ref="G369:I369"/>
    <mergeCell ref="C371:D371"/>
    <mergeCell ref="G371:J371"/>
    <mergeCell ref="G362:H362"/>
    <mergeCell ref="G363:I363"/>
    <mergeCell ref="G365:I365"/>
    <mergeCell ref="C367:D367"/>
    <mergeCell ref="G367:J367"/>
    <mergeCell ref="G358:I358"/>
    <mergeCell ref="G359:I359"/>
    <mergeCell ref="C361:D361"/>
    <mergeCell ref="G361:J361"/>
    <mergeCell ref="C355:D355"/>
    <mergeCell ref="G355:J355"/>
    <mergeCell ref="G356:H356"/>
    <mergeCell ref="G357:I357"/>
    <mergeCell ref="G350:H350"/>
    <mergeCell ref="G351:I351"/>
    <mergeCell ref="G352:I352"/>
    <mergeCell ref="G353:I353"/>
    <mergeCell ref="G346:H346"/>
    <mergeCell ref="G347:I347"/>
    <mergeCell ref="C349:D349"/>
    <mergeCell ref="G349:J349"/>
    <mergeCell ref="G341:H341"/>
    <mergeCell ref="G342:I342"/>
    <mergeCell ref="G343:I343"/>
    <mergeCell ref="C345:D345"/>
    <mergeCell ref="G345:J345"/>
    <mergeCell ref="G336:H336"/>
    <mergeCell ref="G337:I337"/>
    <mergeCell ref="G338:I338"/>
    <mergeCell ref="C340:D340"/>
    <mergeCell ref="G340:J340"/>
    <mergeCell ref="G332:H332"/>
    <mergeCell ref="G333:I333"/>
    <mergeCell ref="C335:D335"/>
    <mergeCell ref="G335:J335"/>
    <mergeCell ref="G327:H327"/>
    <mergeCell ref="G328:I328"/>
    <mergeCell ref="G329:I329"/>
    <mergeCell ref="C331:D331"/>
    <mergeCell ref="G331:J331"/>
    <mergeCell ref="G323:H323"/>
    <mergeCell ref="G324:I324"/>
    <mergeCell ref="C326:D326"/>
    <mergeCell ref="G326:J326"/>
    <mergeCell ref="G317:H317"/>
    <mergeCell ref="G318:I318"/>
    <mergeCell ref="G320:I320"/>
    <mergeCell ref="C322:D322"/>
    <mergeCell ref="G322:J322"/>
    <mergeCell ref="G311:H311"/>
    <mergeCell ref="G312:I312"/>
    <mergeCell ref="G314:I314"/>
    <mergeCell ref="C316:D316"/>
    <mergeCell ref="G316:J316"/>
    <mergeCell ref="G305:H305"/>
    <mergeCell ref="G306:I306"/>
    <mergeCell ref="G308:I308"/>
    <mergeCell ref="C310:D310"/>
    <mergeCell ref="G310:J310"/>
    <mergeCell ref="G300:H300"/>
    <mergeCell ref="G301:I301"/>
    <mergeCell ref="G302:I302"/>
    <mergeCell ref="C304:D304"/>
    <mergeCell ref="G304:J304"/>
    <mergeCell ref="G296:I297"/>
    <mergeCell ref="J296:J297"/>
    <mergeCell ref="C299:D299"/>
    <mergeCell ref="G299:J299"/>
    <mergeCell ref="G292:I292"/>
    <mergeCell ref="C294:D294"/>
    <mergeCell ref="G294:J294"/>
    <mergeCell ref="G295:H295"/>
    <mergeCell ref="C289:D289"/>
    <mergeCell ref="G289:J289"/>
    <mergeCell ref="G290:H290"/>
    <mergeCell ref="G291:I291"/>
    <mergeCell ref="C285:D285"/>
    <mergeCell ref="G285:J285"/>
    <mergeCell ref="G286:H286"/>
    <mergeCell ref="G287:I287"/>
    <mergeCell ref="C281:D281"/>
    <mergeCell ref="G281:J281"/>
    <mergeCell ref="G282:H282"/>
    <mergeCell ref="G283:I283"/>
    <mergeCell ref="C277:D277"/>
    <mergeCell ref="G277:J277"/>
    <mergeCell ref="G278:H278"/>
    <mergeCell ref="G279:I279"/>
    <mergeCell ref="C273:D273"/>
    <mergeCell ref="G273:J273"/>
    <mergeCell ref="G274:H274"/>
    <mergeCell ref="G275:I275"/>
    <mergeCell ref="C269:D269"/>
    <mergeCell ref="G269:J269"/>
    <mergeCell ref="G270:H270"/>
    <mergeCell ref="G271:I271"/>
    <mergeCell ref="C265:D265"/>
    <mergeCell ref="G265:J265"/>
    <mergeCell ref="G266:H266"/>
    <mergeCell ref="G267:I267"/>
    <mergeCell ref="C261:D261"/>
    <mergeCell ref="G261:J261"/>
    <mergeCell ref="G262:H262"/>
    <mergeCell ref="G263:I263"/>
    <mergeCell ref="C257:D257"/>
    <mergeCell ref="G257:J257"/>
    <mergeCell ref="G258:H258"/>
    <mergeCell ref="G259:I259"/>
    <mergeCell ref="C253:D253"/>
    <mergeCell ref="G253:J253"/>
    <mergeCell ref="G254:H254"/>
    <mergeCell ref="G255:I255"/>
    <mergeCell ref="C249:D249"/>
    <mergeCell ref="G249:J249"/>
    <mergeCell ref="G250:H250"/>
    <mergeCell ref="G251:I251"/>
    <mergeCell ref="C243:D243"/>
    <mergeCell ref="G243:J243"/>
    <mergeCell ref="G244:H244"/>
    <mergeCell ref="G245:I245"/>
    <mergeCell ref="C239:D239"/>
    <mergeCell ref="G239:J239"/>
    <mergeCell ref="G240:H240"/>
    <mergeCell ref="G241:I241"/>
    <mergeCell ref="C235:D235"/>
    <mergeCell ref="G235:J235"/>
    <mergeCell ref="G236:H236"/>
    <mergeCell ref="G237:I237"/>
    <mergeCell ref="C231:D231"/>
    <mergeCell ref="G231:J231"/>
    <mergeCell ref="G232:H232"/>
    <mergeCell ref="G233:I233"/>
    <mergeCell ref="C227:D227"/>
    <mergeCell ref="G227:J227"/>
    <mergeCell ref="G228:H228"/>
    <mergeCell ref="G229:I229"/>
    <mergeCell ref="C198:D198"/>
    <mergeCell ref="G192:J192"/>
    <mergeCell ref="G194:I194"/>
    <mergeCell ref="G193:I193"/>
    <mergeCell ref="G109:I109"/>
    <mergeCell ref="G110:I110"/>
    <mergeCell ref="C114:D115"/>
    <mergeCell ref="E114:E115"/>
    <mergeCell ref="G114:I114"/>
    <mergeCell ref="G115:I115"/>
    <mergeCell ref="G204:H204"/>
    <mergeCell ref="G203:J203"/>
    <mergeCell ref="G136:I136"/>
    <mergeCell ref="G190:H190"/>
    <mergeCell ref="G46:I46"/>
    <mergeCell ref="G214:I214"/>
    <mergeCell ref="G131:I131"/>
    <mergeCell ref="G132:I132"/>
    <mergeCell ref="G54:I54"/>
    <mergeCell ref="G65:J65"/>
    <mergeCell ref="G60:J60"/>
    <mergeCell ref="G191:I191"/>
    <mergeCell ref="G206:I206"/>
    <mergeCell ref="G122:J122"/>
    <mergeCell ref="G135:I135"/>
    <mergeCell ref="G125:J125"/>
    <mergeCell ref="G126:I126"/>
    <mergeCell ref="C102:D102"/>
    <mergeCell ref="G123:I123"/>
    <mergeCell ref="G124:I124"/>
    <mergeCell ref="G102:J102"/>
    <mergeCell ref="C103:D104"/>
    <mergeCell ref="E103:E104"/>
    <mergeCell ref="G103:I103"/>
    <mergeCell ref="C134:D134"/>
    <mergeCell ref="C52:D52"/>
    <mergeCell ref="E60:E64"/>
    <mergeCell ref="C60:D61"/>
    <mergeCell ref="C122:D122"/>
    <mergeCell ref="C85:D85"/>
    <mergeCell ref="C113:D113"/>
    <mergeCell ref="C32:D32"/>
    <mergeCell ref="C40:D40"/>
    <mergeCell ref="K38:K39"/>
    <mergeCell ref="C203:D203"/>
    <mergeCell ref="G45:J45"/>
    <mergeCell ref="G92:J92"/>
    <mergeCell ref="C93:D94"/>
    <mergeCell ref="C140:D140"/>
    <mergeCell ref="G140:J140"/>
    <mergeCell ref="C125:D125"/>
    <mergeCell ref="C84:D84"/>
    <mergeCell ref="G81:H81"/>
    <mergeCell ref="G82:I82"/>
    <mergeCell ref="G80:J80"/>
    <mergeCell ref="G64:K64"/>
    <mergeCell ref="G40:I40"/>
    <mergeCell ref="C41:D41"/>
    <mergeCell ref="G52:J52"/>
    <mergeCell ref="G55:I55"/>
    <mergeCell ref="G47:I47"/>
    <mergeCell ref="B57:J57"/>
    <mergeCell ref="G41:I41"/>
    <mergeCell ref="B43:K43"/>
    <mergeCell ref="C45:D45"/>
    <mergeCell ref="G128:I128"/>
    <mergeCell ref="G67:I67"/>
    <mergeCell ref="G100:J100"/>
    <mergeCell ref="G107:J107"/>
    <mergeCell ref="G71:I71"/>
    <mergeCell ref="G127:I127"/>
    <mergeCell ref="G117:J117"/>
    <mergeCell ref="G118:I118"/>
    <mergeCell ref="G104:I104"/>
    <mergeCell ref="G113:J113"/>
    <mergeCell ref="G70:I70"/>
    <mergeCell ref="C100:D100"/>
    <mergeCell ref="G205:I205"/>
    <mergeCell ref="C107:D107"/>
    <mergeCell ref="G108:I108"/>
    <mergeCell ref="G134:J134"/>
    <mergeCell ref="C141:D141"/>
    <mergeCell ref="G197:J197"/>
    <mergeCell ref="G198:H198"/>
    <mergeCell ref="G199:I199"/>
    <mergeCell ref="B414:K414"/>
    <mergeCell ref="C117:D117"/>
    <mergeCell ref="G119:I119"/>
    <mergeCell ref="H420:J420"/>
    <mergeCell ref="H419:J419"/>
    <mergeCell ref="H418:J418"/>
    <mergeCell ref="C197:D197"/>
    <mergeCell ref="C129:D129"/>
    <mergeCell ref="G129:J129"/>
    <mergeCell ref="G189:J189"/>
    <mergeCell ref="G63:I63"/>
    <mergeCell ref="G62:I62"/>
    <mergeCell ref="B20:J20"/>
    <mergeCell ref="B14:K14"/>
    <mergeCell ref="B16:K16"/>
    <mergeCell ref="C38:D38"/>
    <mergeCell ref="C39:D39"/>
    <mergeCell ref="C35:D35"/>
    <mergeCell ref="G35:J35"/>
    <mergeCell ref="G38:J39"/>
    <mergeCell ref="B1:K1"/>
    <mergeCell ref="B3:K4"/>
    <mergeCell ref="B6:K11"/>
    <mergeCell ref="B13:K13"/>
    <mergeCell ref="B2:K2"/>
    <mergeCell ref="J18:K18"/>
    <mergeCell ref="B22:J22"/>
    <mergeCell ref="G31:I31"/>
    <mergeCell ref="B24:J24"/>
    <mergeCell ref="C30:D30"/>
    <mergeCell ref="G30:I30"/>
    <mergeCell ref="C28:D28"/>
    <mergeCell ref="G28:J28"/>
    <mergeCell ref="C29:D29"/>
    <mergeCell ref="G32:I32"/>
    <mergeCell ref="C31:D31"/>
    <mergeCell ref="C62:D63"/>
    <mergeCell ref="G95:J95"/>
    <mergeCell ref="C89:D89"/>
    <mergeCell ref="C69:D69"/>
    <mergeCell ref="G69:J69"/>
    <mergeCell ref="B50:K50"/>
    <mergeCell ref="C80:D80"/>
    <mergeCell ref="C88:D88"/>
    <mergeCell ref="C189:D189"/>
    <mergeCell ref="C73:D73"/>
    <mergeCell ref="G73:J73"/>
    <mergeCell ref="G83:J83"/>
    <mergeCell ref="C96:D97"/>
    <mergeCell ref="E96:E97"/>
    <mergeCell ref="G97:I97"/>
    <mergeCell ref="G94:I94"/>
    <mergeCell ref="G141:J141"/>
    <mergeCell ref="G78:H78"/>
    <mergeCell ref="C77:D77"/>
    <mergeCell ref="B179:K179"/>
    <mergeCell ref="G137:I137"/>
    <mergeCell ref="G77:J77"/>
    <mergeCell ref="C86:D86"/>
    <mergeCell ref="C87:D87"/>
    <mergeCell ref="G130:I130"/>
    <mergeCell ref="G133:I133"/>
    <mergeCell ref="E93:E94"/>
    <mergeCell ref="G79:I79"/>
    <mergeCell ref="G207:J207"/>
    <mergeCell ref="G208:H208"/>
    <mergeCell ref="G220:H220"/>
    <mergeCell ref="G221:I221"/>
    <mergeCell ref="G209:I209"/>
    <mergeCell ref="G219:J219"/>
    <mergeCell ref="B413:K413"/>
    <mergeCell ref="G210:I210"/>
    <mergeCell ref="G211:J211"/>
    <mergeCell ref="G212:H212"/>
    <mergeCell ref="G213:I213"/>
    <mergeCell ref="C223:D223"/>
    <mergeCell ref="C219:D219"/>
    <mergeCell ref="G223:J223"/>
    <mergeCell ref="G224:H224"/>
    <mergeCell ref="G225:I225"/>
  </mergeCells>
  <conditionalFormatting sqref="G193:I194 G102:G105 J103 G112:J119 G257:I257">
    <cfRule type="cellIs" priority="5" dxfId="0" operator="equal" stopIfTrue="1">
      <formula>0</formula>
    </cfRule>
  </conditionalFormatting>
  <printOptions horizontalCentered="1"/>
  <pageMargins left="0.2362204724409449" right="0.2755905511811024" top="0.5118110236220472" bottom="0.35433070866141736" header="0.2755905511811024" footer="0.1968503937007874"/>
  <pageSetup fitToHeight="2" horizontalDpi="600" verticalDpi="600" orientation="portrait" paperSize="9" scale="73" r:id="rId1"/>
  <rowBreaks count="7" manualBreakCount="7">
    <brk id="36" min="1" max="10" man="1"/>
    <brk id="101" min="1" max="10" man="1"/>
    <brk id="137" min="1" max="10" man="1"/>
    <brk id="178" min="1" max="10" man="1"/>
    <brk id="242" min="1" max="10" man="1"/>
    <brk id="298" min="1" max="10" man="1"/>
    <brk id="360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04"/>
  <sheetViews>
    <sheetView view="pageBreakPreview" zoomScale="80" zoomScaleSheetLayoutView="80" zoomScalePageLayoutView="0" workbookViewId="0" topLeftCell="A1">
      <selection activeCell="E1" sqref="E1"/>
    </sheetView>
  </sheetViews>
  <sheetFormatPr defaultColWidth="5.875" defaultRowHeight="12.75"/>
  <cols>
    <col min="1" max="1" width="5.875" style="109" customWidth="1"/>
    <col min="2" max="2" width="47.625" style="109" customWidth="1"/>
    <col min="3" max="3" width="13.125" style="109" customWidth="1"/>
    <col min="4" max="4" width="19.625" style="109" customWidth="1"/>
    <col min="5" max="5" width="14.625" style="109" customWidth="1"/>
    <col min="6" max="6" width="12.375" style="111" bestFit="1" customWidth="1"/>
    <col min="7" max="231" width="9.125" style="109" customWidth="1"/>
    <col min="232" max="16384" width="5.875" style="109" customWidth="1"/>
  </cols>
  <sheetData>
    <row r="1" spans="2:6" ht="12.75">
      <c r="B1" s="110"/>
      <c r="E1" s="1" t="str">
        <f>rendeletmód!B2</f>
        <v> 1/2015. (I.30.) önkormányzati  r e n d e l e t e </v>
      </c>
      <c r="F1" s="109"/>
    </row>
    <row r="2" spans="2:5" ht="12.75">
      <c r="B2" s="110"/>
      <c r="E2" s="1" t="s">
        <v>36</v>
      </c>
    </row>
    <row r="3" ht="20.25" customHeight="1"/>
    <row r="4" spans="1:15" ht="35.25" customHeight="1">
      <c r="A4" s="474" t="s">
        <v>101</v>
      </c>
      <c r="B4" s="474"/>
      <c r="C4" s="474"/>
      <c r="D4" s="474"/>
      <c r="E4" s="474"/>
      <c r="K4" s="111"/>
      <c r="O4" s="113"/>
    </row>
    <row r="5" spans="2:15" ht="8.25" customHeight="1">
      <c r="B5" s="112"/>
      <c r="C5" s="112"/>
      <c r="K5" s="111"/>
      <c r="O5" s="113"/>
    </row>
    <row r="7" spans="2:5" ht="12.75">
      <c r="B7" s="114"/>
      <c r="E7" s="115" t="s">
        <v>11</v>
      </c>
    </row>
    <row r="8" spans="1:5" ht="14.25">
      <c r="A8" s="464" t="s">
        <v>50</v>
      </c>
      <c r="B8" s="465"/>
      <c r="C8" s="470" t="s">
        <v>51</v>
      </c>
      <c r="D8" s="471"/>
      <c r="E8" s="472"/>
    </row>
    <row r="9" spans="1:5" ht="12.75" customHeight="1">
      <c r="A9" s="466"/>
      <c r="B9" s="467"/>
      <c r="C9" s="473" t="s">
        <v>2</v>
      </c>
      <c r="D9" s="473" t="s">
        <v>15</v>
      </c>
      <c r="E9" s="473" t="s">
        <v>8</v>
      </c>
    </row>
    <row r="10" spans="1:5" ht="12.75" customHeight="1">
      <c r="A10" s="466"/>
      <c r="B10" s="467"/>
      <c r="C10" s="473"/>
      <c r="D10" s="473"/>
      <c r="E10" s="473"/>
    </row>
    <row r="11" spans="1:5" ht="12.75" customHeight="1">
      <c r="A11" s="468"/>
      <c r="B11" s="469"/>
      <c r="C11" s="473"/>
      <c r="D11" s="473"/>
      <c r="E11" s="473"/>
    </row>
    <row r="12" spans="1:5" ht="34.5" customHeight="1">
      <c r="A12" s="459" t="s">
        <v>52</v>
      </c>
      <c r="B12" s="460"/>
      <c r="C12" s="116">
        <f>SUM(C13:C15)</f>
        <v>3400</v>
      </c>
      <c r="D12" s="116">
        <f>SUM(D13:D15)</f>
        <v>918</v>
      </c>
      <c r="E12" s="117">
        <f aca="true" t="shared" si="0" ref="E12:E18">SUM(C12:D12)</f>
        <v>4318</v>
      </c>
    </row>
    <row r="13" spans="1:5" ht="34.5" customHeight="1">
      <c r="A13" s="461" t="s">
        <v>1</v>
      </c>
      <c r="B13" s="118" t="s">
        <v>53</v>
      </c>
      <c r="C13" s="119">
        <v>1135</v>
      </c>
      <c r="D13" s="119">
        <v>306</v>
      </c>
      <c r="E13" s="120">
        <f t="shared" si="0"/>
        <v>1441</v>
      </c>
    </row>
    <row r="14" spans="1:5" ht="34.5" customHeight="1">
      <c r="A14" s="461"/>
      <c r="B14" s="121" t="s">
        <v>33</v>
      </c>
      <c r="C14" s="119">
        <v>656</v>
      </c>
      <c r="D14" s="119">
        <v>177</v>
      </c>
      <c r="E14" s="122">
        <f t="shared" si="0"/>
        <v>833</v>
      </c>
    </row>
    <row r="15" spans="1:5" ht="34.5" customHeight="1">
      <c r="A15" s="461"/>
      <c r="B15" s="123" t="s">
        <v>68</v>
      </c>
      <c r="C15" s="124">
        <v>1609</v>
      </c>
      <c r="D15" s="124">
        <v>435</v>
      </c>
      <c r="E15" s="125">
        <f t="shared" si="0"/>
        <v>2044</v>
      </c>
    </row>
    <row r="16" spans="1:5" ht="34.5" customHeight="1">
      <c r="A16" s="462" t="s">
        <v>4</v>
      </c>
      <c r="B16" s="462"/>
      <c r="C16" s="208">
        <v>111</v>
      </c>
      <c r="D16" s="208">
        <v>30</v>
      </c>
      <c r="E16" s="126">
        <f t="shared" si="0"/>
        <v>141</v>
      </c>
    </row>
    <row r="17" spans="1:5" ht="34.5" customHeight="1">
      <c r="A17" s="463" t="s">
        <v>37</v>
      </c>
      <c r="B17" s="463"/>
      <c r="C17" s="209">
        <v>365</v>
      </c>
      <c r="D17" s="209">
        <v>98</v>
      </c>
      <c r="E17" s="127">
        <f t="shared" si="0"/>
        <v>463</v>
      </c>
    </row>
    <row r="18" spans="1:5" ht="34.5" customHeight="1">
      <c r="A18" s="463" t="s">
        <v>38</v>
      </c>
      <c r="B18" s="463"/>
      <c r="C18" s="209">
        <v>176</v>
      </c>
      <c r="D18" s="209">
        <v>47</v>
      </c>
      <c r="E18" s="127">
        <f t="shared" si="0"/>
        <v>223</v>
      </c>
    </row>
    <row r="19" spans="1:5" ht="34.5" customHeight="1">
      <c r="A19" s="463" t="s">
        <v>34</v>
      </c>
      <c r="B19" s="463"/>
      <c r="C19" s="209">
        <v>234</v>
      </c>
      <c r="D19" s="209">
        <v>63</v>
      </c>
      <c r="E19" s="127">
        <f>SUM(C19:D19)</f>
        <v>297</v>
      </c>
    </row>
    <row r="20" spans="1:5" ht="34.5" customHeight="1">
      <c r="A20" s="456" t="s">
        <v>39</v>
      </c>
      <c r="B20" s="456"/>
      <c r="C20" s="210">
        <v>371</v>
      </c>
      <c r="D20" s="210">
        <v>100</v>
      </c>
      <c r="E20" s="128">
        <f>SUM(C20:D20)</f>
        <v>471</v>
      </c>
    </row>
    <row r="21" spans="1:5" ht="34.5" customHeight="1">
      <c r="A21" s="457" t="s">
        <v>54</v>
      </c>
      <c r="B21" s="458"/>
      <c r="C21" s="129">
        <f>SUM(C16:C20,C12)</f>
        <v>4657</v>
      </c>
      <c r="D21" s="129">
        <f>SUM(D16:D20,D12)</f>
        <v>1256</v>
      </c>
      <c r="E21" s="129">
        <f>SUM(E16:E20,E12)</f>
        <v>5913</v>
      </c>
    </row>
    <row r="352" spans="7:9" ht="12.75">
      <c r="G352" s="204"/>
      <c r="H352" s="204"/>
      <c r="I352" s="204"/>
    </row>
    <row r="359" spans="7:11" ht="12.75">
      <c r="G359" s="204"/>
      <c r="H359" s="204"/>
      <c r="I359" s="204"/>
      <c r="J359" s="204"/>
      <c r="K359" s="204"/>
    </row>
    <row r="360" spans="7:11" ht="12.75">
      <c r="G360" s="204"/>
      <c r="H360" s="204"/>
      <c r="I360" s="204"/>
      <c r="J360" s="204"/>
      <c r="K360" s="204"/>
    </row>
    <row r="361" spans="7:11" ht="12.75">
      <c r="G361" s="204"/>
      <c r="H361" s="204"/>
      <c r="I361" s="204"/>
      <c r="J361" s="204"/>
      <c r="K361" s="204"/>
    </row>
    <row r="393" ht="12.75">
      <c r="G393" s="109" t="s">
        <v>60</v>
      </c>
    </row>
    <row r="431" ht="12.75">
      <c r="C431" s="109" t="s">
        <v>3</v>
      </c>
    </row>
    <row r="1004" ht="12.75">
      <c r="B1004" s="109" t="s">
        <v>55</v>
      </c>
    </row>
  </sheetData>
  <sheetProtection/>
  <mergeCells count="14">
    <mergeCell ref="A4:E4"/>
    <mergeCell ref="A8:B11"/>
    <mergeCell ref="C8:E8"/>
    <mergeCell ref="C9:C11"/>
    <mergeCell ref="D9:D11"/>
    <mergeCell ref="E9:E11"/>
    <mergeCell ref="A20:B20"/>
    <mergeCell ref="A21:B21"/>
    <mergeCell ref="A12:B12"/>
    <mergeCell ref="A13:A15"/>
    <mergeCell ref="A16:B16"/>
    <mergeCell ref="A17:B17"/>
    <mergeCell ref="A18:B18"/>
    <mergeCell ref="A19:B19"/>
  </mergeCells>
  <printOptions horizontalCentered="1"/>
  <pageMargins left="0.3937007874015748" right="0.7874015748031497" top="0.7086614173228347" bottom="0.7086614173228347" header="0.4330708661417323" footer="0.2362204724409449"/>
  <pageSetup fitToHeight="1" fitToWidth="1"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K20"/>
  <sheetViews>
    <sheetView zoomScalePageLayoutView="0" workbookViewId="0" topLeftCell="A1">
      <selection activeCell="I24" sqref="I24"/>
    </sheetView>
  </sheetViews>
  <sheetFormatPr defaultColWidth="9.00390625" defaultRowHeight="12.75"/>
  <cols>
    <col min="1" max="1" width="27.125" style="13" customWidth="1"/>
    <col min="2" max="2" width="12.00390625" style="13" customWidth="1"/>
    <col min="3" max="3" width="15.00390625" style="13" customWidth="1"/>
    <col min="4" max="4" width="13.25390625" style="13" customWidth="1"/>
    <col min="5" max="5" width="9.125" style="13" customWidth="1"/>
    <col min="6" max="6" width="11.875" style="13" customWidth="1"/>
    <col min="7" max="16384" width="9.125" style="13" customWidth="1"/>
  </cols>
  <sheetData>
    <row r="4" spans="1:2" ht="12.75">
      <c r="A4" s="475"/>
      <c r="B4" s="475"/>
    </row>
    <row r="5" spans="1:5" ht="12.75">
      <c r="A5" s="476" t="s">
        <v>12</v>
      </c>
      <c r="B5" s="478" t="s">
        <v>13</v>
      </c>
      <c r="C5" s="478"/>
      <c r="D5" s="478"/>
      <c r="E5" s="479"/>
    </row>
    <row r="6" spans="1:5" ht="25.5">
      <c r="A6" s="477"/>
      <c r="B6" s="14" t="s">
        <v>14</v>
      </c>
      <c r="C6" s="15" t="s">
        <v>15</v>
      </c>
      <c r="D6" s="14" t="s">
        <v>16</v>
      </c>
      <c r="E6" s="16" t="s">
        <v>17</v>
      </c>
    </row>
    <row r="7" spans="1:8" ht="12.75">
      <c r="A7" s="17" t="s">
        <v>18</v>
      </c>
      <c r="B7" s="18">
        <f>'[1]kÖZCÉLÚ'!G7/1.27</f>
        <v>7874015.748031496</v>
      </c>
      <c r="C7" s="19">
        <f>B7*0.27</f>
        <v>2125984.251968504</v>
      </c>
      <c r="D7" s="18"/>
      <c r="E7" s="20"/>
      <c r="F7" s="21" t="s">
        <v>19</v>
      </c>
      <c r="G7" s="21"/>
      <c r="H7" s="21"/>
    </row>
    <row r="8" spans="1:5" ht="12.75">
      <c r="A8" s="22" t="s">
        <v>20</v>
      </c>
      <c r="B8" s="23"/>
      <c r="C8" s="23"/>
      <c r="D8" s="23">
        <f>'[1]ORGANP'!G7/1.27</f>
        <v>3032015.748031496</v>
      </c>
      <c r="E8" s="24">
        <f>D8*0.27</f>
        <v>818644.251968504</v>
      </c>
    </row>
    <row r="9" spans="1:5" ht="12.75">
      <c r="A9" s="22" t="s">
        <v>21</v>
      </c>
      <c r="B9" s="23"/>
      <c r="C9" s="23"/>
      <c r="D9" s="23">
        <f>'[1]TAGDÍJAK'!G7</f>
        <v>4000000</v>
      </c>
      <c r="E9" s="24"/>
    </row>
    <row r="10" spans="1:5" ht="12.75">
      <c r="A10" s="22" t="s">
        <v>22</v>
      </c>
      <c r="B10" s="23"/>
      <c r="C10" s="23"/>
      <c r="D10" s="23">
        <f>'[1]kÖNYVIZSGÁLAT'!G7/1.27</f>
        <v>4500000</v>
      </c>
      <c r="E10" s="24">
        <f>D10*0.27</f>
        <v>1215000</v>
      </c>
    </row>
    <row r="11" spans="1:11" ht="12.75">
      <c r="A11" s="22" t="s">
        <v>23</v>
      </c>
      <c r="B11" s="23">
        <f>'[1]Képviselők tiszteletdíja'!G7-K13</f>
        <v>27282961</v>
      </c>
      <c r="C11" s="23">
        <f>B11*0.27</f>
        <v>7366399.470000001</v>
      </c>
      <c r="D11" s="23"/>
      <c r="E11" s="24"/>
      <c r="F11" s="13" t="s">
        <v>24</v>
      </c>
      <c r="J11" s="13" t="s">
        <v>9</v>
      </c>
      <c r="K11" s="25">
        <v>2763485</v>
      </c>
    </row>
    <row r="12" spans="1:11" ht="12.75">
      <c r="A12" s="22" t="s">
        <v>25</v>
      </c>
      <c r="B12" s="23"/>
      <c r="C12" s="23"/>
      <c r="D12" s="23">
        <f>'[1]Családbarát munkahely'!G7/1.27</f>
        <v>964566.9291338583</v>
      </c>
      <c r="E12" s="24">
        <f>D12*0.27</f>
        <v>260433.07086614176</v>
      </c>
      <c r="J12" s="13" t="s">
        <v>10</v>
      </c>
      <c r="K12" s="25">
        <v>2572554</v>
      </c>
    </row>
    <row r="13" spans="1:11" ht="12.75">
      <c r="A13" s="22" t="s">
        <v>26</v>
      </c>
      <c r="B13" s="23">
        <f>'[1]Megbízási díj'!G7</f>
        <v>2990000</v>
      </c>
      <c r="C13" s="23">
        <f>B13*0.27</f>
        <v>807300</v>
      </c>
      <c r="D13" s="23"/>
      <c r="E13" s="24"/>
      <c r="K13" s="26">
        <f>SUM(K11:K12)</f>
        <v>5336039</v>
      </c>
    </row>
    <row r="14" spans="1:5" ht="12.75">
      <c r="A14" s="22" t="s">
        <v>27</v>
      </c>
      <c r="B14" s="23"/>
      <c r="C14" s="23"/>
      <c r="D14" s="23">
        <f>'[1]HIRDETÉSEK'!G7/1.27</f>
        <v>393700.7874015748</v>
      </c>
      <c r="E14" s="24">
        <f>D14*0.27</f>
        <v>106299.21259842519</v>
      </c>
    </row>
    <row r="15" spans="1:8" ht="12.75">
      <c r="A15" s="27" t="s">
        <v>28</v>
      </c>
      <c r="B15" s="19"/>
      <c r="C15" s="19"/>
      <c r="D15" s="19">
        <f>'[1]Előirányzat nélküli'!G7/1.27</f>
        <v>7874015.748031496</v>
      </c>
      <c r="E15" s="28">
        <f>D15*0.27</f>
        <v>2125984.251968504</v>
      </c>
      <c r="F15" s="21" t="s">
        <v>29</v>
      </c>
      <c r="G15" s="21"/>
      <c r="H15" s="21"/>
    </row>
    <row r="16" spans="1:5" ht="12.75">
      <c r="A16" s="22" t="s">
        <v>30</v>
      </c>
      <c r="B16" s="23"/>
      <c r="C16" s="23"/>
      <c r="D16" s="23">
        <f>'[1]Hatósági eljárások'!G7</f>
        <v>100000</v>
      </c>
      <c r="E16" s="24"/>
    </row>
    <row r="17" spans="1:5" ht="12.75">
      <c r="A17" s="29"/>
      <c r="B17" s="30"/>
      <c r="C17" s="30"/>
      <c r="D17" s="30"/>
      <c r="E17" s="31"/>
    </row>
    <row r="18" spans="1:6" ht="12.75">
      <c r="A18" s="32" t="s">
        <v>31</v>
      </c>
      <c r="B18" s="33">
        <f>SUM(B7:B17)</f>
        <v>38146976.7480315</v>
      </c>
      <c r="C18" s="33">
        <f>SUM(C7:C17)</f>
        <v>10299683.721968506</v>
      </c>
      <c r="D18" s="33">
        <f>SUM(D7:D17)</f>
        <v>20864299.212598428</v>
      </c>
      <c r="E18" s="34">
        <f>SUM(E7:E17)</f>
        <v>4526360.787401576</v>
      </c>
      <c r="F18" s="25">
        <f>SUM(B18:E18)</f>
        <v>73837320.47</v>
      </c>
    </row>
    <row r="20" spans="1:6" ht="22.5" customHeight="1">
      <c r="A20" s="35" t="s">
        <v>32</v>
      </c>
      <c r="B20" s="36">
        <f>SUM(B8:B14,B16:B17)</f>
        <v>30272961</v>
      </c>
      <c r="C20" s="36">
        <f>SUM(C8:C14,C16:C17)</f>
        <v>8173699.470000001</v>
      </c>
      <c r="D20" s="36">
        <f>SUM(D8:D14,D16:D17)</f>
        <v>12990283.464566931</v>
      </c>
      <c r="E20" s="36">
        <f>SUM(E8:E14,E16:E17)</f>
        <v>2400376.535433071</v>
      </c>
      <c r="F20" s="36">
        <f>SUM(B20:E20)</f>
        <v>53837320.47</v>
      </c>
    </row>
  </sheetData>
  <sheetProtection/>
  <mergeCells count="3">
    <mergeCell ref="A4:B4"/>
    <mergeCell ref="A5:A6"/>
    <mergeCell ref="B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V431"/>
  <sheetViews>
    <sheetView view="pageBreakPreview" zoomScale="80" zoomScaleNormal="80" zoomScaleSheetLayoutView="80" zoomScalePageLayoutView="0" workbookViewId="0" topLeftCell="A1">
      <selection activeCell="I25" sqref="I25"/>
    </sheetView>
  </sheetViews>
  <sheetFormatPr defaultColWidth="9.00390625" defaultRowHeight="12.75"/>
  <cols>
    <col min="1" max="1" width="6.75390625" style="282" customWidth="1"/>
    <col min="2" max="2" width="69.25390625" style="282" customWidth="1"/>
    <col min="3" max="6" width="22.75390625" style="282" customWidth="1"/>
    <col min="7" max="7" width="22.75390625" style="283" customWidth="1"/>
    <col min="8" max="8" width="18.125" style="283" customWidth="1"/>
    <col min="9" max="9" width="18.125" style="282" customWidth="1"/>
    <col min="10" max="16384" width="9.125" style="282" customWidth="1"/>
  </cols>
  <sheetData>
    <row r="1" ht="12.75">
      <c r="G1" s="1" t="str">
        <f>rendeletmód!B2</f>
        <v> 1/2015. (I.30.) önkormányzati  r e n d e l e t e </v>
      </c>
    </row>
    <row r="2" ht="12.75" customHeight="1">
      <c r="G2" s="1" t="s">
        <v>208</v>
      </c>
    </row>
    <row r="3" spans="1:9" ht="12" customHeight="1">
      <c r="A3" s="480"/>
      <c r="B3" s="480"/>
      <c r="C3" s="480"/>
      <c r="D3" s="480"/>
      <c r="E3" s="480"/>
      <c r="F3" s="480"/>
      <c r="G3" s="480"/>
      <c r="H3" s="359"/>
      <c r="I3" s="359"/>
    </row>
    <row r="4" spans="1:9" ht="12" customHeight="1">
      <c r="A4" s="480" t="s">
        <v>207</v>
      </c>
      <c r="B4" s="480"/>
      <c r="C4" s="480"/>
      <c r="D4" s="480"/>
      <c r="E4" s="480"/>
      <c r="F4" s="480"/>
      <c r="G4" s="480"/>
      <c r="H4" s="359"/>
      <c r="I4" s="359"/>
    </row>
    <row r="5" spans="2:9" ht="12" customHeight="1">
      <c r="B5" s="358"/>
      <c r="C5" s="358"/>
      <c r="D5" s="358"/>
      <c r="E5" s="358"/>
      <c r="F5" s="358"/>
      <c r="G5" s="358"/>
      <c r="H5" s="358"/>
      <c r="I5" s="358"/>
    </row>
    <row r="6" spans="1:256" ht="12.75">
      <c r="A6" s="332"/>
      <c r="B6" s="357"/>
      <c r="C6" s="332"/>
      <c r="D6" s="332"/>
      <c r="E6" s="332"/>
      <c r="F6" s="332"/>
      <c r="G6" s="356" t="s">
        <v>11</v>
      </c>
      <c r="H6" s="332"/>
      <c r="I6" s="332"/>
      <c r="J6" s="332"/>
      <c r="K6" s="332"/>
      <c r="L6" s="332"/>
      <c r="M6" s="332"/>
      <c r="N6" s="332"/>
      <c r="O6" s="332"/>
      <c r="P6" s="332"/>
      <c r="Q6" s="332"/>
      <c r="R6" s="332"/>
      <c r="S6" s="332"/>
      <c r="T6" s="332"/>
      <c r="U6" s="332"/>
      <c r="V6" s="332"/>
      <c r="W6" s="332"/>
      <c r="X6" s="332"/>
      <c r="Y6" s="332"/>
      <c r="Z6" s="332"/>
      <c r="AA6" s="332"/>
      <c r="AB6" s="332"/>
      <c r="AC6" s="332"/>
      <c r="AD6" s="332"/>
      <c r="AE6" s="332"/>
      <c r="AF6" s="332"/>
      <c r="AG6" s="332"/>
      <c r="AH6" s="332"/>
      <c r="AI6" s="332"/>
      <c r="AJ6" s="332"/>
      <c r="AK6" s="332"/>
      <c r="AL6" s="332"/>
      <c r="AM6" s="332"/>
      <c r="AN6" s="332"/>
      <c r="AO6" s="332"/>
      <c r="AP6" s="332"/>
      <c r="AQ6" s="332"/>
      <c r="AR6" s="332"/>
      <c r="AS6" s="332"/>
      <c r="AT6" s="332"/>
      <c r="AU6" s="332"/>
      <c r="AV6" s="332"/>
      <c r="AW6" s="332"/>
      <c r="AX6" s="332"/>
      <c r="AY6" s="332"/>
      <c r="AZ6" s="332"/>
      <c r="BA6" s="332"/>
      <c r="BB6" s="332"/>
      <c r="BC6" s="332"/>
      <c r="BD6" s="332"/>
      <c r="BE6" s="332"/>
      <c r="BF6" s="332"/>
      <c r="BG6" s="332"/>
      <c r="BH6" s="332"/>
      <c r="BI6" s="332"/>
      <c r="BJ6" s="332"/>
      <c r="BK6" s="332"/>
      <c r="BL6" s="332"/>
      <c r="BM6" s="332"/>
      <c r="BN6" s="332"/>
      <c r="BO6" s="332"/>
      <c r="BP6" s="332"/>
      <c r="BQ6" s="332"/>
      <c r="BR6" s="332"/>
      <c r="BS6" s="332"/>
      <c r="BT6" s="332"/>
      <c r="BU6" s="332"/>
      <c r="BV6" s="332"/>
      <c r="BW6" s="332"/>
      <c r="BX6" s="332"/>
      <c r="BY6" s="332"/>
      <c r="BZ6" s="332"/>
      <c r="CA6" s="332"/>
      <c r="CB6" s="332"/>
      <c r="CC6" s="332"/>
      <c r="CD6" s="332"/>
      <c r="CE6" s="332"/>
      <c r="CF6" s="332"/>
      <c r="CG6" s="332"/>
      <c r="CH6" s="332"/>
      <c r="CI6" s="332"/>
      <c r="CJ6" s="332"/>
      <c r="CK6" s="332"/>
      <c r="CL6" s="332"/>
      <c r="CM6" s="332"/>
      <c r="CN6" s="332"/>
      <c r="CO6" s="332"/>
      <c r="CP6" s="332"/>
      <c r="CQ6" s="332"/>
      <c r="CR6" s="332"/>
      <c r="CS6" s="332"/>
      <c r="CT6" s="332"/>
      <c r="CU6" s="332"/>
      <c r="CV6" s="332"/>
      <c r="CW6" s="332"/>
      <c r="CX6" s="332"/>
      <c r="CY6" s="332"/>
      <c r="CZ6" s="332"/>
      <c r="DA6" s="332"/>
      <c r="DB6" s="332"/>
      <c r="DC6" s="332"/>
      <c r="DD6" s="332"/>
      <c r="DE6" s="332"/>
      <c r="DF6" s="332"/>
      <c r="DG6" s="332"/>
      <c r="DH6" s="332"/>
      <c r="DI6" s="332"/>
      <c r="DJ6" s="332"/>
      <c r="DK6" s="332"/>
      <c r="DL6" s="332"/>
      <c r="DM6" s="332"/>
      <c r="DN6" s="332"/>
      <c r="DO6" s="332"/>
      <c r="DP6" s="332"/>
      <c r="DQ6" s="332"/>
      <c r="DR6" s="332"/>
      <c r="DS6" s="332"/>
      <c r="DT6" s="332"/>
      <c r="DU6" s="332"/>
      <c r="DV6" s="332"/>
      <c r="DW6" s="332"/>
      <c r="DX6" s="332"/>
      <c r="DY6" s="332"/>
      <c r="DZ6" s="332"/>
      <c r="EA6" s="332"/>
      <c r="EB6" s="332"/>
      <c r="EC6" s="332"/>
      <c r="ED6" s="332"/>
      <c r="EE6" s="332"/>
      <c r="EF6" s="332"/>
      <c r="EG6" s="332"/>
      <c r="EH6" s="332"/>
      <c r="EI6" s="332"/>
      <c r="EJ6" s="332"/>
      <c r="EK6" s="332"/>
      <c r="EL6" s="332"/>
      <c r="EM6" s="332"/>
      <c r="EN6" s="332"/>
      <c r="EO6" s="332"/>
      <c r="EP6" s="332"/>
      <c r="EQ6" s="332"/>
      <c r="ER6" s="332"/>
      <c r="ES6" s="332"/>
      <c r="ET6" s="332"/>
      <c r="EU6" s="332"/>
      <c r="EV6" s="332"/>
      <c r="EW6" s="332"/>
      <c r="EX6" s="332"/>
      <c r="EY6" s="332"/>
      <c r="EZ6" s="332"/>
      <c r="FA6" s="332"/>
      <c r="FB6" s="332"/>
      <c r="FC6" s="332"/>
      <c r="FD6" s="332"/>
      <c r="FE6" s="332"/>
      <c r="FF6" s="332"/>
      <c r="FG6" s="332"/>
      <c r="FH6" s="332"/>
      <c r="FI6" s="332"/>
      <c r="FJ6" s="332"/>
      <c r="FK6" s="332"/>
      <c r="FL6" s="332"/>
      <c r="FM6" s="332"/>
      <c r="FN6" s="332"/>
      <c r="FO6" s="332"/>
      <c r="FP6" s="332"/>
      <c r="FQ6" s="332"/>
      <c r="FR6" s="332"/>
      <c r="FS6" s="332"/>
      <c r="FT6" s="332"/>
      <c r="FU6" s="332"/>
      <c r="FV6" s="332"/>
      <c r="FW6" s="332"/>
      <c r="FX6" s="332"/>
      <c r="FY6" s="332"/>
      <c r="FZ6" s="332"/>
      <c r="GA6" s="332"/>
      <c r="GB6" s="332"/>
      <c r="GC6" s="332"/>
      <c r="GD6" s="332"/>
      <c r="GE6" s="332"/>
      <c r="GF6" s="332"/>
      <c r="GG6" s="332"/>
      <c r="GH6" s="332"/>
      <c r="GI6" s="332"/>
      <c r="GJ6" s="332"/>
      <c r="GK6" s="332"/>
      <c r="GL6" s="332"/>
      <c r="GM6" s="332"/>
      <c r="GN6" s="332"/>
      <c r="GO6" s="332"/>
      <c r="GP6" s="332"/>
      <c r="GQ6" s="332"/>
      <c r="GR6" s="332"/>
      <c r="GS6" s="332"/>
      <c r="GT6" s="332"/>
      <c r="GU6" s="332"/>
      <c r="GV6" s="332"/>
      <c r="GW6" s="332"/>
      <c r="GX6" s="332"/>
      <c r="GY6" s="332"/>
      <c r="GZ6" s="332"/>
      <c r="HA6" s="332"/>
      <c r="HB6" s="332"/>
      <c r="HC6" s="332"/>
      <c r="HD6" s="332"/>
      <c r="HE6" s="332"/>
      <c r="HF6" s="332"/>
      <c r="HG6" s="332"/>
      <c r="HH6" s="332"/>
      <c r="HI6" s="332"/>
      <c r="HJ6" s="332"/>
      <c r="HK6" s="332"/>
      <c r="HL6" s="332"/>
      <c r="HM6" s="332"/>
      <c r="HN6" s="332"/>
      <c r="HO6" s="332"/>
      <c r="HP6" s="332"/>
      <c r="HQ6" s="332"/>
      <c r="HR6" s="332"/>
      <c r="HS6" s="332"/>
      <c r="HT6" s="332"/>
      <c r="HU6" s="332"/>
      <c r="HV6" s="332"/>
      <c r="HW6" s="332"/>
      <c r="HX6" s="332"/>
      <c r="HY6" s="332"/>
      <c r="HZ6" s="332"/>
      <c r="IA6" s="332"/>
      <c r="IB6" s="332"/>
      <c r="IC6" s="332"/>
      <c r="ID6" s="332"/>
      <c r="IE6" s="332"/>
      <c r="IF6" s="332"/>
      <c r="IG6" s="332"/>
      <c r="IH6" s="332"/>
      <c r="II6" s="332"/>
      <c r="IJ6" s="332"/>
      <c r="IK6" s="332"/>
      <c r="IL6" s="332"/>
      <c r="IM6" s="332"/>
      <c r="IN6" s="332"/>
      <c r="IO6" s="332"/>
      <c r="IP6" s="332"/>
      <c r="IQ6" s="332"/>
      <c r="IR6" s="332"/>
      <c r="IS6" s="332"/>
      <c r="IT6" s="332"/>
      <c r="IU6" s="332"/>
      <c r="IV6" s="332"/>
    </row>
    <row r="7" spans="1:256" ht="15.75" customHeight="1">
      <c r="A7" s="481" t="s">
        <v>203</v>
      </c>
      <c r="B7" s="482"/>
      <c r="C7" s="485" t="s">
        <v>206</v>
      </c>
      <c r="D7" s="487" t="s">
        <v>205</v>
      </c>
      <c r="E7" s="488"/>
      <c r="F7" s="489"/>
      <c r="G7" s="490" t="s">
        <v>4</v>
      </c>
      <c r="H7" s="332"/>
      <c r="I7" s="332"/>
      <c r="J7" s="332"/>
      <c r="K7" s="332"/>
      <c r="L7" s="332"/>
      <c r="M7" s="332"/>
      <c r="N7" s="332"/>
      <c r="O7" s="332"/>
      <c r="P7" s="332"/>
      <c r="Q7" s="332"/>
      <c r="R7" s="332"/>
      <c r="S7" s="332"/>
      <c r="T7" s="332"/>
      <c r="U7" s="332"/>
      <c r="V7" s="332"/>
      <c r="W7" s="332"/>
      <c r="X7" s="332"/>
      <c r="Y7" s="332"/>
      <c r="Z7" s="332"/>
      <c r="AA7" s="332"/>
      <c r="AB7" s="332"/>
      <c r="AC7" s="332"/>
      <c r="AD7" s="332"/>
      <c r="AE7" s="332"/>
      <c r="AF7" s="332"/>
      <c r="AG7" s="332"/>
      <c r="AH7" s="332"/>
      <c r="AI7" s="332"/>
      <c r="AJ7" s="332"/>
      <c r="AK7" s="332"/>
      <c r="AL7" s="332"/>
      <c r="AM7" s="332"/>
      <c r="AN7" s="332"/>
      <c r="AO7" s="332"/>
      <c r="AP7" s="332"/>
      <c r="AQ7" s="332"/>
      <c r="AR7" s="332"/>
      <c r="AS7" s="332"/>
      <c r="AT7" s="332"/>
      <c r="AU7" s="332"/>
      <c r="AV7" s="332"/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2"/>
      <c r="BL7" s="332"/>
      <c r="BM7" s="332"/>
      <c r="BN7" s="332"/>
      <c r="BO7" s="332"/>
      <c r="BP7" s="332"/>
      <c r="BQ7" s="332"/>
      <c r="BR7" s="332"/>
      <c r="BS7" s="332"/>
      <c r="BT7" s="332"/>
      <c r="BU7" s="332"/>
      <c r="BV7" s="332"/>
      <c r="BW7" s="332"/>
      <c r="BX7" s="332"/>
      <c r="BY7" s="332"/>
      <c r="BZ7" s="332"/>
      <c r="CA7" s="332"/>
      <c r="CB7" s="332"/>
      <c r="CC7" s="332"/>
      <c r="CD7" s="332"/>
      <c r="CE7" s="332"/>
      <c r="CF7" s="332"/>
      <c r="CG7" s="332"/>
      <c r="CH7" s="332"/>
      <c r="CI7" s="332"/>
      <c r="CJ7" s="332"/>
      <c r="CK7" s="332"/>
      <c r="CL7" s="332"/>
      <c r="CM7" s="332"/>
      <c r="CN7" s="332"/>
      <c r="CO7" s="332"/>
      <c r="CP7" s="332"/>
      <c r="CQ7" s="332"/>
      <c r="CR7" s="332"/>
      <c r="CS7" s="332"/>
      <c r="CT7" s="332"/>
      <c r="CU7" s="332"/>
      <c r="CV7" s="332"/>
      <c r="CW7" s="332"/>
      <c r="CX7" s="332"/>
      <c r="CY7" s="332"/>
      <c r="CZ7" s="332"/>
      <c r="DA7" s="332"/>
      <c r="DB7" s="332"/>
      <c r="DC7" s="332"/>
      <c r="DD7" s="332"/>
      <c r="DE7" s="332"/>
      <c r="DF7" s="332"/>
      <c r="DG7" s="332"/>
      <c r="DH7" s="332"/>
      <c r="DI7" s="332"/>
      <c r="DJ7" s="332"/>
      <c r="DK7" s="332"/>
      <c r="DL7" s="332"/>
      <c r="DM7" s="332"/>
      <c r="DN7" s="332"/>
      <c r="DO7" s="332"/>
      <c r="DP7" s="332"/>
      <c r="DQ7" s="332"/>
      <c r="DR7" s="332"/>
      <c r="DS7" s="332"/>
      <c r="DT7" s="332"/>
      <c r="DU7" s="332"/>
      <c r="DV7" s="332"/>
      <c r="DW7" s="332"/>
      <c r="DX7" s="332"/>
      <c r="DY7" s="332"/>
      <c r="DZ7" s="332"/>
      <c r="EA7" s="332"/>
      <c r="EB7" s="332"/>
      <c r="EC7" s="332"/>
      <c r="ED7" s="332"/>
      <c r="EE7" s="332"/>
      <c r="EF7" s="332"/>
      <c r="EG7" s="332"/>
      <c r="EH7" s="332"/>
      <c r="EI7" s="332"/>
      <c r="EJ7" s="332"/>
      <c r="EK7" s="332"/>
      <c r="EL7" s="332"/>
      <c r="EM7" s="332"/>
      <c r="EN7" s="332"/>
      <c r="EO7" s="332"/>
      <c r="EP7" s="332"/>
      <c r="EQ7" s="332"/>
      <c r="ER7" s="332"/>
      <c r="ES7" s="332"/>
      <c r="ET7" s="332"/>
      <c r="EU7" s="332"/>
      <c r="EV7" s="332"/>
      <c r="EW7" s="332"/>
      <c r="EX7" s="332"/>
      <c r="EY7" s="332"/>
      <c r="EZ7" s="332"/>
      <c r="FA7" s="332"/>
      <c r="FB7" s="332"/>
      <c r="FC7" s="332"/>
      <c r="FD7" s="332"/>
      <c r="FE7" s="332"/>
      <c r="FF7" s="332"/>
      <c r="FG7" s="332"/>
      <c r="FH7" s="332"/>
      <c r="FI7" s="332"/>
      <c r="FJ7" s="332"/>
      <c r="FK7" s="332"/>
      <c r="FL7" s="332"/>
      <c r="FM7" s="332"/>
      <c r="FN7" s="332"/>
      <c r="FO7" s="332"/>
      <c r="FP7" s="332"/>
      <c r="FQ7" s="332"/>
      <c r="FR7" s="332"/>
      <c r="FS7" s="332"/>
      <c r="FT7" s="332"/>
      <c r="FU7" s="332"/>
      <c r="FV7" s="332"/>
      <c r="FW7" s="332"/>
      <c r="FX7" s="332"/>
      <c r="FY7" s="332"/>
      <c r="FZ7" s="332"/>
      <c r="GA7" s="332"/>
      <c r="GB7" s="332"/>
      <c r="GC7" s="332"/>
      <c r="GD7" s="332"/>
      <c r="GE7" s="332"/>
      <c r="GF7" s="332"/>
      <c r="GG7" s="332"/>
      <c r="GH7" s="332"/>
      <c r="GI7" s="332"/>
      <c r="GJ7" s="332"/>
      <c r="GK7" s="332"/>
      <c r="GL7" s="332"/>
      <c r="GM7" s="332"/>
      <c r="GN7" s="332"/>
      <c r="GO7" s="332"/>
      <c r="GP7" s="332"/>
      <c r="GQ7" s="332"/>
      <c r="GR7" s="332"/>
      <c r="GS7" s="332"/>
      <c r="GT7" s="332"/>
      <c r="GU7" s="332"/>
      <c r="GV7" s="332"/>
      <c r="GW7" s="332"/>
      <c r="GX7" s="332"/>
      <c r="GY7" s="332"/>
      <c r="GZ7" s="332"/>
      <c r="HA7" s="332"/>
      <c r="HB7" s="332"/>
      <c r="HC7" s="332"/>
      <c r="HD7" s="332"/>
      <c r="HE7" s="332"/>
      <c r="HF7" s="332"/>
      <c r="HG7" s="332"/>
      <c r="HH7" s="332"/>
      <c r="HI7" s="332"/>
      <c r="HJ7" s="332"/>
      <c r="HK7" s="332"/>
      <c r="HL7" s="332"/>
      <c r="HM7" s="332"/>
      <c r="HN7" s="332"/>
      <c r="HO7" s="332"/>
      <c r="HP7" s="332"/>
      <c r="HQ7" s="332"/>
      <c r="HR7" s="332"/>
      <c r="HS7" s="332"/>
      <c r="HT7" s="332"/>
      <c r="HU7" s="332"/>
      <c r="HV7" s="332"/>
      <c r="HW7" s="332"/>
      <c r="HX7" s="332"/>
      <c r="HY7" s="332"/>
      <c r="HZ7" s="332"/>
      <c r="IA7" s="332"/>
      <c r="IB7" s="332"/>
      <c r="IC7" s="332"/>
      <c r="ID7" s="332"/>
      <c r="IE7" s="332"/>
      <c r="IF7" s="332"/>
      <c r="IG7" s="332"/>
      <c r="IH7" s="332"/>
      <c r="II7" s="332"/>
      <c r="IJ7" s="332"/>
      <c r="IK7" s="332"/>
      <c r="IL7" s="332"/>
      <c r="IM7" s="332"/>
      <c r="IN7" s="332"/>
      <c r="IO7" s="332"/>
      <c r="IP7" s="332"/>
      <c r="IQ7" s="332"/>
      <c r="IR7" s="332"/>
      <c r="IS7" s="332"/>
      <c r="IT7" s="332"/>
      <c r="IU7" s="332"/>
      <c r="IV7" s="332"/>
    </row>
    <row r="8" spans="1:256" ht="94.5" customHeight="1">
      <c r="A8" s="483"/>
      <c r="B8" s="484"/>
      <c r="C8" s="486"/>
      <c r="D8" s="355" t="s">
        <v>204</v>
      </c>
      <c r="E8" s="355" t="s">
        <v>33</v>
      </c>
      <c r="F8" s="331" t="s">
        <v>68</v>
      </c>
      <c r="G8" s="491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2"/>
      <c r="X8" s="332"/>
      <c r="Y8" s="332"/>
      <c r="Z8" s="332"/>
      <c r="AA8" s="332"/>
      <c r="AB8" s="332"/>
      <c r="AC8" s="332"/>
      <c r="AD8" s="332"/>
      <c r="AE8" s="332"/>
      <c r="AF8" s="332"/>
      <c r="AG8" s="332"/>
      <c r="AH8" s="332"/>
      <c r="AI8" s="332"/>
      <c r="AJ8" s="332"/>
      <c r="AK8" s="332"/>
      <c r="AL8" s="332"/>
      <c r="AM8" s="332"/>
      <c r="AN8" s="332"/>
      <c r="AO8" s="332"/>
      <c r="AP8" s="332"/>
      <c r="AQ8" s="332"/>
      <c r="AR8" s="332"/>
      <c r="AS8" s="332"/>
      <c r="AT8" s="332"/>
      <c r="AU8" s="332"/>
      <c r="AV8" s="332"/>
      <c r="AW8" s="332"/>
      <c r="AX8" s="332"/>
      <c r="AY8" s="332"/>
      <c r="AZ8" s="332"/>
      <c r="BA8" s="332"/>
      <c r="BB8" s="332"/>
      <c r="BC8" s="332"/>
      <c r="BD8" s="332"/>
      <c r="BE8" s="332"/>
      <c r="BF8" s="332"/>
      <c r="BG8" s="332"/>
      <c r="BH8" s="332"/>
      <c r="BI8" s="332"/>
      <c r="BJ8" s="332"/>
      <c r="BK8" s="332"/>
      <c r="BL8" s="332"/>
      <c r="BM8" s="332"/>
      <c r="BN8" s="332"/>
      <c r="BO8" s="332"/>
      <c r="BP8" s="332"/>
      <c r="BQ8" s="332"/>
      <c r="BR8" s="332"/>
      <c r="BS8" s="332"/>
      <c r="BT8" s="332"/>
      <c r="BU8" s="332"/>
      <c r="BV8" s="332"/>
      <c r="BW8" s="332"/>
      <c r="BX8" s="332"/>
      <c r="BY8" s="332"/>
      <c r="BZ8" s="332"/>
      <c r="CA8" s="332"/>
      <c r="CB8" s="332"/>
      <c r="CC8" s="332"/>
      <c r="CD8" s="332"/>
      <c r="CE8" s="332"/>
      <c r="CF8" s="332"/>
      <c r="CG8" s="332"/>
      <c r="CH8" s="332"/>
      <c r="CI8" s="332"/>
      <c r="CJ8" s="332"/>
      <c r="CK8" s="332"/>
      <c r="CL8" s="332"/>
      <c r="CM8" s="332"/>
      <c r="CN8" s="332"/>
      <c r="CO8" s="332"/>
      <c r="CP8" s="332"/>
      <c r="CQ8" s="332"/>
      <c r="CR8" s="332"/>
      <c r="CS8" s="332"/>
      <c r="CT8" s="332"/>
      <c r="CU8" s="332"/>
      <c r="CV8" s="332"/>
      <c r="CW8" s="332"/>
      <c r="CX8" s="332"/>
      <c r="CY8" s="332"/>
      <c r="CZ8" s="332"/>
      <c r="DA8" s="332"/>
      <c r="DB8" s="332"/>
      <c r="DC8" s="332"/>
      <c r="DD8" s="332"/>
      <c r="DE8" s="332"/>
      <c r="DF8" s="332"/>
      <c r="DG8" s="332"/>
      <c r="DH8" s="332"/>
      <c r="DI8" s="332"/>
      <c r="DJ8" s="332"/>
      <c r="DK8" s="332"/>
      <c r="DL8" s="332"/>
      <c r="DM8" s="332"/>
      <c r="DN8" s="332"/>
      <c r="DO8" s="332"/>
      <c r="DP8" s="332"/>
      <c r="DQ8" s="332"/>
      <c r="DR8" s="332"/>
      <c r="DS8" s="332"/>
      <c r="DT8" s="332"/>
      <c r="DU8" s="332"/>
      <c r="DV8" s="332"/>
      <c r="DW8" s="332"/>
      <c r="DX8" s="332"/>
      <c r="DY8" s="332"/>
      <c r="DZ8" s="332"/>
      <c r="EA8" s="332"/>
      <c r="EB8" s="332"/>
      <c r="EC8" s="332"/>
      <c r="ED8" s="332"/>
      <c r="EE8" s="332"/>
      <c r="EF8" s="332"/>
      <c r="EG8" s="332"/>
      <c r="EH8" s="332"/>
      <c r="EI8" s="332"/>
      <c r="EJ8" s="332"/>
      <c r="EK8" s="332"/>
      <c r="EL8" s="332"/>
      <c r="EM8" s="332"/>
      <c r="EN8" s="332"/>
      <c r="EO8" s="332"/>
      <c r="EP8" s="332"/>
      <c r="EQ8" s="332"/>
      <c r="ER8" s="332"/>
      <c r="ES8" s="332"/>
      <c r="ET8" s="332"/>
      <c r="EU8" s="332"/>
      <c r="EV8" s="332"/>
      <c r="EW8" s="332"/>
      <c r="EX8" s="332"/>
      <c r="EY8" s="332"/>
      <c r="EZ8" s="332"/>
      <c r="FA8" s="332"/>
      <c r="FB8" s="332"/>
      <c r="FC8" s="332"/>
      <c r="FD8" s="332"/>
      <c r="FE8" s="332"/>
      <c r="FF8" s="332"/>
      <c r="FG8" s="332"/>
      <c r="FH8" s="332"/>
      <c r="FI8" s="332"/>
      <c r="FJ8" s="332"/>
      <c r="FK8" s="332"/>
      <c r="FL8" s="332"/>
      <c r="FM8" s="332"/>
      <c r="FN8" s="332"/>
      <c r="FO8" s="332"/>
      <c r="FP8" s="332"/>
      <c r="FQ8" s="332"/>
      <c r="FR8" s="332"/>
      <c r="FS8" s="332"/>
      <c r="FT8" s="332"/>
      <c r="FU8" s="332"/>
      <c r="FV8" s="332"/>
      <c r="FW8" s="332"/>
      <c r="FX8" s="332"/>
      <c r="FY8" s="332"/>
      <c r="FZ8" s="332"/>
      <c r="GA8" s="332"/>
      <c r="GB8" s="332"/>
      <c r="GC8" s="332"/>
      <c r="GD8" s="332"/>
      <c r="GE8" s="332"/>
      <c r="GF8" s="332"/>
      <c r="GG8" s="332"/>
      <c r="GH8" s="332"/>
      <c r="GI8" s="332"/>
      <c r="GJ8" s="332"/>
      <c r="GK8" s="332"/>
      <c r="GL8" s="332"/>
      <c r="GM8" s="332"/>
      <c r="GN8" s="332"/>
      <c r="GO8" s="332"/>
      <c r="GP8" s="332"/>
      <c r="GQ8" s="332"/>
      <c r="GR8" s="332"/>
      <c r="GS8" s="332"/>
      <c r="GT8" s="332"/>
      <c r="GU8" s="332"/>
      <c r="GV8" s="332"/>
      <c r="GW8" s="332"/>
      <c r="GX8" s="332"/>
      <c r="GY8" s="332"/>
      <c r="GZ8" s="332"/>
      <c r="HA8" s="332"/>
      <c r="HB8" s="332"/>
      <c r="HC8" s="332"/>
      <c r="HD8" s="332"/>
      <c r="HE8" s="332"/>
      <c r="HF8" s="332"/>
      <c r="HG8" s="332"/>
      <c r="HH8" s="332"/>
      <c r="HI8" s="332"/>
      <c r="HJ8" s="332"/>
      <c r="HK8" s="332"/>
      <c r="HL8" s="332"/>
      <c r="HM8" s="332"/>
      <c r="HN8" s="332"/>
      <c r="HO8" s="332"/>
      <c r="HP8" s="332"/>
      <c r="HQ8" s="332"/>
      <c r="HR8" s="332"/>
      <c r="HS8" s="332"/>
      <c r="HT8" s="332"/>
      <c r="HU8" s="332"/>
      <c r="HV8" s="332"/>
      <c r="HW8" s="332"/>
      <c r="HX8" s="332"/>
      <c r="HY8" s="332"/>
      <c r="HZ8" s="332"/>
      <c r="IA8" s="332"/>
      <c r="IB8" s="332"/>
      <c r="IC8" s="332"/>
      <c r="ID8" s="332"/>
      <c r="IE8" s="332"/>
      <c r="IF8" s="332"/>
      <c r="IG8" s="332"/>
      <c r="IH8" s="332"/>
      <c r="II8" s="332"/>
      <c r="IJ8" s="332"/>
      <c r="IK8" s="332"/>
      <c r="IL8" s="332"/>
      <c r="IM8" s="332"/>
      <c r="IN8" s="332"/>
      <c r="IO8" s="332"/>
      <c r="IP8" s="332"/>
      <c r="IQ8" s="332"/>
      <c r="IR8" s="332"/>
      <c r="IS8" s="332"/>
      <c r="IT8" s="332"/>
      <c r="IU8" s="332"/>
      <c r="IV8" s="332"/>
    </row>
    <row r="9" spans="1:256" ht="18" customHeight="1">
      <c r="A9" s="354"/>
      <c r="B9" s="353" t="s">
        <v>202</v>
      </c>
      <c r="C9" s="318">
        <f aca="true" t="shared" si="0" ref="C9:C23">SUM(D9:F9)</f>
        <v>0</v>
      </c>
      <c r="D9" s="318"/>
      <c r="E9" s="318"/>
      <c r="F9" s="318"/>
      <c r="G9" s="347"/>
      <c r="H9" s="294"/>
      <c r="I9" s="294"/>
      <c r="J9" s="294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294"/>
      <c r="X9" s="294"/>
      <c r="Y9" s="294"/>
      <c r="Z9" s="294"/>
      <c r="AA9" s="294"/>
      <c r="AB9" s="294"/>
      <c r="AC9" s="294"/>
      <c r="AD9" s="294"/>
      <c r="AE9" s="294"/>
      <c r="AF9" s="294"/>
      <c r="AG9" s="294"/>
      <c r="AH9" s="294"/>
      <c r="AI9" s="294"/>
      <c r="AJ9" s="294"/>
      <c r="AK9" s="294"/>
      <c r="AL9" s="294"/>
      <c r="AM9" s="294"/>
      <c r="AN9" s="294"/>
      <c r="AO9" s="294"/>
      <c r="AP9" s="294"/>
      <c r="AQ9" s="294"/>
      <c r="AR9" s="294"/>
      <c r="AS9" s="294"/>
      <c r="AT9" s="294"/>
      <c r="AU9" s="294"/>
      <c r="AV9" s="294"/>
      <c r="AW9" s="294"/>
      <c r="AX9" s="294"/>
      <c r="AY9" s="294"/>
      <c r="AZ9" s="294"/>
      <c r="BA9" s="294"/>
      <c r="BB9" s="294"/>
      <c r="BC9" s="294"/>
      <c r="BD9" s="294"/>
      <c r="BE9" s="294"/>
      <c r="BF9" s="294"/>
      <c r="BG9" s="294"/>
      <c r="BH9" s="294"/>
      <c r="BI9" s="294"/>
      <c r="BJ9" s="294"/>
      <c r="BK9" s="294"/>
      <c r="BL9" s="294"/>
      <c r="BM9" s="294"/>
      <c r="BN9" s="294"/>
      <c r="BO9" s="294"/>
      <c r="BP9" s="294"/>
      <c r="BQ9" s="294"/>
      <c r="BR9" s="294"/>
      <c r="BS9" s="294"/>
      <c r="BT9" s="294"/>
      <c r="BU9" s="294"/>
      <c r="BV9" s="294"/>
      <c r="BW9" s="294"/>
      <c r="BX9" s="294"/>
      <c r="BY9" s="294"/>
      <c r="BZ9" s="294"/>
      <c r="CA9" s="294"/>
      <c r="CB9" s="294"/>
      <c r="CC9" s="294"/>
      <c r="CD9" s="294"/>
      <c r="CE9" s="294"/>
      <c r="CF9" s="294"/>
      <c r="CG9" s="294"/>
      <c r="CH9" s="294"/>
      <c r="CI9" s="294"/>
      <c r="CJ9" s="294"/>
      <c r="CK9" s="294"/>
      <c r="CL9" s="294"/>
      <c r="CM9" s="294"/>
      <c r="CN9" s="294"/>
      <c r="CO9" s="294"/>
      <c r="CP9" s="294"/>
      <c r="CQ9" s="294"/>
      <c r="CR9" s="294"/>
      <c r="CS9" s="294"/>
      <c r="CT9" s="294"/>
      <c r="CU9" s="294"/>
      <c r="CV9" s="294"/>
      <c r="CW9" s="294"/>
      <c r="CX9" s="294"/>
      <c r="CY9" s="294"/>
      <c r="CZ9" s="294"/>
      <c r="DA9" s="294"/>
      <c r="DB9" s="294"/>
      <c r="DC9" s="294"/>
      <c r="DD9" s="294"/>
      <c r="DE9" s="294"/>
      <c r="DF9" s="294"/>
      <c r="DG9" s="294"/>
      <c r="DH9" s="294"/>
      <c r="DI9" s="294"/>
      <c r="DJ9" s="294"/>
      <c r="DK9" s="294"/>
      <c r="DL9" s="294"/>
      <c r="DM9" s="294"/>
      <c r="DN9" s="294"/>
      <c r="DO9" s="294"/>
      <c r="DP9" s="294"/>
      <c r="DQ9" s="294"/>
      <c r="DR9" s="294"/>
      <c r="DS9" s="294"/>
      <c r="DT9" s="294"/>
      <c r="DU9" s="294"/>
      <c r="DV9" s="294"/>
      <c r="DW9" s="294"/>
      <c r="DX9" s="294"/>
      <c r="DY9" s="294"/>
      <c r="DZ9" s="294"/>
      <c r="EA9" s="294"/>
      <c r="EB9" s="294"/>
      <c r="EC9" s="294"/>
      <c r="ED9" s="294"/>
      <c r="EE9" s="294"/>
      <c r="EF9" s="294"/>
      <c r="EG9" s="294"/>
      <c r="EH9" s="294"/>
      <c r="EI9" s="294"/>
      <c r="EJ9" s="294"/>
      <c r="EK9" s="294"/>
      <c r="EL9" s="294"/>
      <c r="EM9" s="294"/>
      <c r="EN9" s="294"/>
      <c r="EO9" s="294"/>
      <c r="EP9" s="294"/>
      <c r="EQ9" s="294"/>
      <c r="ER9" s="294"/>
      <c r="ES9" s="294"/>
      <c r="ET9" s="294"/>
      <c r="EU9" s="294"/>
      <c r="EV9" s="294"/>
      <c r="EW9" s="294"/>
      <c r="EX9" s="294"/>
      <c r="EY9" s="294"/>
      <c r="EZ9" s="294"/>
      <c r="FA9" s="294"/>
      <c r="FB9" s="294"/>
      <c r="FC9" s="294"/>
      <c r="FD9" s="294"/>
      <c r="FE9" s="294"/>
      <c r="FF9" s="294"/>
      <c r="FG9" s="294"/>
      <c r="FH9" s="294"/>
      <c r="FI9" s="294"/>
      <c r="FJ9" s="294"/>
      <c r="FK9" s="294"/>
      <c r="FL9" s="294"/>
      <c r="FM9" s="294"/>
      <c r="FN9" s="294"/>
      <c r="FO9" s="294"/>
      <c r="FP9" s="294"/>
      <c r="FQ9" s="294"/>
      <c r="FR9" s="294"/>
      <c r="FS9" s="294"/>
      <c r="FT9" s="294"/>
      <c r="FU9" s="294"/>
      <c r="FV9" s="294"/>
      <c r="FW9" s="294"/>
      <c r="FX9" s="294"/>
      <c r="FY9" s="294"/>
      <c r="FZ9" s="294"/>
      <c r="GA9" s="294"/>
      <c r="GB9" s="294"/>
      <c r="GC9" s="294"/>
      <c r="GD9" s="294"/>
      <c r="GE9" s="294"/>
      <c r="GF9" s="294"/>
      <c r="GG9" s="294"/>
      <c r="GH9" s="294"/>
      <c r="GI9" s="294"/>
      <c r="GJ9" s="294"/>
      <c r="GK9" s="294"/>
      <c r="GL9" s="294"/>
      <c r="GM9" s="294"/>
      <c r="GN9" s="294"/>
      <c r="GO9" s="294"/>
      <c r="GP9" s="294"/>
      <c r="GQ9" s="294"/>
      <c r="GR9" s="294"/>
      <c r="GS9" s="294"/>
      <c r="GT9" s="294"/>
      <c r="GU9" s="294"/>
      <c r="GV9" s="294"/>
      <c r="GW9" s="294"/>
      <c r="GX9" s="294"/>
      <c r="GY9" s="294"/>
      <c r="GZ9" s="294"/>
      <c r="HA9" s="294"/>
      <c r="HB9" s="294"/>
      <c r="HC9" s="294"/>
      <c r="HD9" s="294"/>
      <c r="HE9" s="294"/>
      <c r="HF9" s="294"/>
      <c r="HG9" s="294"/>
      <c r="HH9" s="294"/>
      <c r="HI9" s="294"/>
      <c r="HJ9" s="294"/>
      <c r="HK9" s="294"/>
      <c r="HL9" s="294"/>
      <c r="HM9" s="294"/>
      <c r="HN9" s="294"/>
      <c r="HO9" s="294"/>
      <c r="HP9" s="294"/>
      <c r="HQ9" s="294"/>
      <c r="HR9" s="294"/>
      <c r="HS9" s="294"/>
      <c r="HT9" s="294"/>
      <c r="HU9" s="294"/>
      <c r="HV9" s="294"/>
      <c r="HW9" s="294"/>
      <c r="HX9" s="294"/>
      <c r="HY9" s="294"/>
      <c r="HZ9" s="294"/>
      <c r="IA9" s="294"/>
      <c r="IB9" s="294"/>
      <c r="IC9" s="294"/>
      <c r="ID9" s="294"/>
      <c r="IE9" s="294"/>
      <c r="IF9" s="294"/>
      <c r="IG9" s="294"/>
      <c r="IH9" s="294"/>
      <c r="II9" s="294"/>
      <c r="IJ9" s="294"/>
      <c r="IK9" s="294"/>
      <c r="IL9" s="294"/>
      <c r="IM9" s="294"/>
      <c r="IN9" s="294"/>
      <c r="IO9" s="294"/>
      <c r="IP9" s="294"/>
      <c r="IQ9" s="294"/>
      <c r="IR9" s="294"/>
      <c r="IS9" s="294"/>
      <c r="IT9" s="294"/>
      <c r="IU9" s="294"/>
      <c r="IV9" s="294"/>
    </row>
    <row r="10" spans="1:256" ht="15.75">
      <c r="A10" s="321"/>
      <c r="B10" s="330" t="s">
        <v>159</v>
      </c>
      <c r="C10" s="296">
        <f t="shared" si="0"/>
        <v>0</v>
      </c>
      <c r="D10" s="296"/>
      <c r="E10" s="296"/>
      <c r="F10" s="296"/>
      <c r="G10" s="343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4"/>
      <c r="AO10" s="294"/>
      <c r="AP10" s="294"/>
      <c r="AQ10" s="294"/>
      <c r="AR10" s="294"/>
      <c r="AS10" s="294"/>
      <c r="AT10" s="294"/>
      <c r="AU10" s="294"/>
      <c r="AV10" s="294"/>
      <c r="AW10" s="294"/>
      <c r="AX10" s="294"/>
      <c r="AY10" s="294"/>
      <c r="AZ10" s="294"/>
      <c r="BA10" s="294"/>
      <c r="BB10" s="294"/>
      <c r="BC10" s="294"/>
      <c r="BD10" s="294"/>
      <c r="BE10" s="294"/>
      <c r="BF10" s="294"/>
      <c r="BG10" s="294"/>
      <c r="BH10" s="294"/>
      <c r="BI10" s="294"/>
      <c r="BJ10" s="294"/>
      <c r="BK10" s="294"/>
      <c r="BL10" s="294"/>
      <c r="BM10" s="294"/>
      <c r="BN10" s="294"/>
      <c r="BO10" s="294"/>
      <c r="BP10" s="294"/>
      <c r="BQ10" s="294"/>
      <c r="BR10" s="294"/>
      <c r="BS10" s="294"/>
      <c r="BT10" s="294"/>
      <c r="BU10" s="294"/>
      <c r="BV10" s="294"/>
      <c r="BW10" s="294"/>
      <c r="BX10" s="294"/>
      <c r="BY10" s="294"/>
      <c r="BZ10" s="294"/>
      <c r="CA10" s="294"/>
      <c r="CB10" s="294"/>
      <c r="CC10" s="294"/>
      <c r="CD10" s="294"/>
      <c r="CE10" s="294"/>
      <c r="CF10" s="294"/>
      <c r="CG10" s="294"/>
      <c r="CH10" s="294"/>
      <c r="CI10" s="294"/>
      <c r="CJ10" s="294"/>
      <c r="CK10" s="294"/>
      <c r="CL10" s="294"/>
      <c r="CM10" s="294"/>
      <c r="CN10" s="294"/>
      <c r="CO10" s="294"/>
      <c r="CP10" s="294"/>
      <c r="CQ10" s="294"/>
      <c r="CR10" s="294"/>
      <c r="CS10" s="294"/>
      <c r="CT10" s="294"/>
      <c r="CU10" s="294"/>
      <c r="CV10" s="294"/>
      <c r="CW10" s="294"/>
      <c r="CX10" s="294"/>
      <c r="CY10" s="294"/>
      <c r="CZ10" s="294"/>
      <c r="DA10" s="294"/>
      <c r="DB10" s="294"/>
      <c r="DC10" s="294"/>
      <c r="DD10" s="294"/>
      <c r="DE10" s="294"/>
      <c r="DF10" s="294"/>
      <c r="DG10" s="294"/>
      <c r="DH10" s="294"/>
      <c r="DI10" s="294"/>
      <c r="DJ10" s="294"/>
      <c r="DK10" s="294"/>
      <c r="DL10" s="294"/>
      <c r="DM10" s="294"/>
      <c r="DN10" s="294"/>
      <c r="DO10" s="294"/>
      <c r="DP10" s="294"/>
      <c r="DQ10" s="294"/>
      <c r="DR10" s="294"/>
      <c r="DS10" s="294"/>
      <c r="DT10" s="294"/>
      <c r="DU10" s="294"/>
      <c r="DV10" s="294"/>
      <c r="DW10" s="294"/>
      <c r="DX10" s="294"/>
      <c r="DY10" s="294"/>
      <c r="DZ10" s="294"/>
      <c r="EA10" s="294"/>
      <c r="EB10" s="294"/>
      <c r="EC10" s="294"/>
      <c r="ED10" s="294"/>
      <c r="EE10" s="294"/>
      <c r="EF10" s="294"/>
      <c r="EG10" s="294"/>
      <c r="EH10" s="294"/>
      <c r="EI10" s="294"/>
      <c r="EJ10" s="294"/>
      <c r="EK10" s="294"/>
      <c r="EL10" s="294"/>
      <c r="EM10" s="294"/>
      <c r="EN10" s="294"/>
      <c r="EO10" s="294"/>
      <c r="EP10" s="294"/>
      <c r="EQ10" s="294"/>
      <c r="ER10" s="294"/>
      <c r="ES10" s="294"/>
      <c r="ET10" s="294"/>
      <c r="EU10" s="294"/>
      <c r="EV10" s="294"/>
      <c r="EW10" s="294"/>
      <c r="EX10" s="294"/>
      <c r="EY10" s="294"/>
      <c r="EZ10" s="294"/>
      <c r="FA10" s="294"/>
      <c r="FB10" s="294"/>
      <c r="FC10" s="294"/>
      <c r="FD10" s="294"/>
      <c r="FE10" s="294"/>
      <c r="FF10" s="294"/>
      <c r="FG10" s="294"/>
      <c r="FH10" s="294"/>
      <c r="FI10" s="294"/>
      <c r="FJ10" s="294"/>
      <c r="FK10" s="294"/>
      <c r="FL10" s="294"/>
      <c r="FM10" s="294"/>
      <c r="FN10" s="294"/>
      <c r="FO10" s="294"/>
      <c r="FP10" s="294"/>
      <c r="FQ10" s="294"/>
      <c r="FR10" s="294"/>
      <c r="FS10" s="294"/>
      <c r="FT10" s="294"/>
      <c r="FU10" s="294"/>
      <c r="FV10" s="294"/>
      <c r="FW10" s="294"/>
      <c r="FX10" s="294"/>
      <c r="FY10" s="294"/>
      <c r="FZ10" s="294"/>
      <c r="GA10" s="294"/>
      <c r="GB10" s="294"/>
      <c r="GC10" s="294"/>
      <c r="GD10" s="294"/>
      <c r="GE10" s="294"/>
      <c r="GF10" s="294"/>
      <c r="GG10" s="294"/>
      <c r="GH10" s="294"/>
      <c r="GI10" s="294"/>
      <c r="GJ10" s="294"/>
      <c r="GK10" s="294"/>
      <c r="GL10" s="294"/>
      <c r="GM10" s="294"/>
      <c r="GN10" s="294"/>
      <c r="GO10" s="294"/>
      <c r="GP10" s="294"/>
      <c r="GQ10" s="294"/>
      <c r="GR10" s="294"/>
      <c r="GS10" s="294"/>
      <c r="GT10" s="294"/>
      <c r="GU10" s="294"/>
      <c r="GV10" s="294"/>
      <c r="GW10" s="294"/>
      <c r="GX10" s="294"/>
      <c r="GY10" s="294"/>
      <c r="GZ10" s="294"/>
      <c r="HA10" s="294"/>
      <c r="HB10" s="294"/>
      <c r="HC10" s="294"/>
      <c r="HD10" s="294"/>
      <c r="HE10" s="294"/>
      <c r="HF10" s="294"/>
      <c r="HG10" s="294"/>
      <c r="HH10" s="294"/>
      <c r="HI10" s="294"/>
      <c r="HJ10" s="294"/>
      <c r="HK10" s="294"/>
      <c r="HL10" s="294"/>
      <c r="HM10" s="294"/>
      <c r="HN10" s="294"/>
      <c r="HO10" s="294"/>
      <c r="HP10" s="294"/>
      <c r="HQ10" s="294"/>
      <c r="HR10" s="294"/>
      <c r="HS10" s="294"/>
      <c r="HT10" s="294"/>
      <c r="HU10" s="294"/>
      <c r="HV10" s="294"/>
      <c r="HW10" s="294"/>
      <c r="HX10" s="294"/>
      <c r="HY10" s="294"/>
      <c r="HZ10" s="294"/>
      <c r="IA10" s="294"/>
      <c r="IB10" s="294"/>
      <c r="IC10" s="294"/>
      <c r="ID10" s="294"/>
      <c r="IE10" s="294"/>
      <c r="IF10" s="294"/>
      <c r="IG10" s="294"/>
      <c r="IH10" s="294"/>
      <c r="II10" s="294"/>
      <c r="IJ10" s="294"/>
      <c r="IK10" s="294"/>
      <c r="IL10" s="294"/>
      <c r="IM10" s="294"/>
      <c r="IN10" s="294"/>
      <c r="IO10" s="294"/>
      <c r="IP10" s="294"/>
      <c r="IQ10" s="294"/>
      <c r="IR10" s="294"/>
      <c r="IS10" s="294"/>
      <c r="IT10" s="294"/>
      <c r="IU10" s="294"/>
      <c r="IV10" s="294"/>
    </row>
    <row r="11" spans="1:256" ht="15.75">
      <c r="A11" s="321"/>
      <c r="B11" s="330" t="s">
        <v>201</v>
      </c>
      <c r="C11" s="296">
        <f t="shared" si="0"/>
        <v>11985</v>
      </c>
      <c r="D11" s="296">
        <v>11000</v>
      </c>
      <c r="E11" s="296">
        <v>985</v>
      </c>
      <c r="F11" s="296"/>
      <c r="G11" s="343">
        <v>3242</v>
      </c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94"/>
      <c r="AP11" s="294"/>
      <c r="AQ11" s="294"/>
      <c r="AR11" s="294"/>
      <c r="AS11" s="294"/>
      <c r="AT11" s="294"/>
      <c r="AU11" s="294"/>
      <c r="AV11" s="294"/>
      <c r="AW11" s="294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  <c r="EP11" s="294"/>
      <c r="EQ11" s="294"/>
      <c r="ER11" s="294"/>
      <c r="ES11" s="294"/>
      <c r="ET11" s="294"/>
      <c r="EU11" s="294"/>
      <c r="EV11" s="294"/>
      <c r="EW11" s="294"/>
      <c r="EX11" s="294"/>
      <c r="EY11" s="294"/>
      <c r="EZ11" s="294"/>
      <c r="FA11" s="294"/>
      <c r="FB11" s="294"/>
      <c r="FC11" s="294"/>
      <c r="FD11" s="294"/>
      <c r="FE11" s="294"/>
      <c r="FF11" s="294"/>
      <c r="FG11" s="294"/>
      <c r="FH11" s="294"/>
      <c r="FI11" s="294"/>
      <c r="FJ11" s="294"/>
      <c r="FK11" s="294"/>
      <c r="FL11" s="294"/>
      <c r="FM11" s="294"/>
      <c r="FN11" s="294"/>
      <c r="FO11" s="294"/>
      <c r="FP11" s="294"/>
      <c r="FQ11" s="294"/>
      <c r="FR11" s="294"/>
      <c r="FS11" s="294"/>
      <c r="FT11" s="294"/>
      <c r="FU11" s="294"/>
      <c r="FV11" s="294"/>
      <c r="FW11" s="294"/>
      <c r="FX11" s="294"/>
      <c r="FY11" s="294"/>
      <c r="FZ11" s="294"/>
      <c r="GA11" s="294"/>
      <c r="GB11" s="294"/>
      <c r="GC11" s="294"/>
      <c r="GD11" s="294"/>
      <c r="GE11" s="294"/>
      <c r="GF11" s="294"/>
      <c r="GG11" s="294"/>
      <c r="GH11" s="294"/>
      <c r="GI11" s="294"/>
      <c r="GJ11" s="294"/>
      <c r="GK11" s="294"/>
      <c r="GL11" s="294"/>
      <c r="GM11" s="294"/>
      <c r="GN11" s="294"/>
      <c r="GO11" s="294"/>
      <c r="GP11" s="294"/>
      <c r="GQ11" s="294"/>
      <c r="GR11" s="294"/>
      <c r="GS11" s="294"/>
      <c r="GT11" s="294"/>
      <c r="GU11" s="294"/>
      <c r="GV11" s="294"/>
      <c r="GW11" s="294"/>
      <c r="GX11" s="294"/>
      <c r="GY11" s="294"/>
      <c r="GZ11" s="294"/>
      <c r="HA11" s="294"/>
      <c r="HB11" s="294"/>
      <c r="HC11" s="294"/>
      <c r="HD11" s="294"/>
      <c r="HE11" s="294"/>
      <c r="HF11" s="294"/>
      <c r="HG11" s="294"/>
      <c r="HH11" s="294"/>
      <c r="HI11" s="294"/>
      <c r="HJ11" s="294"/>
      <c r="HK11" s="294"/>
      <c r="HL11" s="294"/>
      <c r="HM11" s="294"/>
      <c r="HN11" s="294"/>
      <c r="HO11" s="294"/>
      <c r="HP11" s="294"/>
      <c r="HQ11" s="294"/>
      <c r="HR11" s="294"/>
      <c r="HS11" s="294"/>
      <c r="HT11" s="294"/>
      <c r="HU11" s="294"/>
      <c r="HV11" s="294"/>
      <c r="HW11" s="294"/>
      <c r="HX11" s="294"/>
      <c r="HY11" s="294"/>
      <c r="HZ11" s="294"/>
      <c r="IA11" s="294"/>
      <c r="IB11" s="294"/>
      <c r="IC11" s="294"/>
      <c r="ID11" s="294"/>
      <c r="IE11" s="294"/>
      <c r="IF11" s="294"/>
      <c r="IG11" s="294"/>
      <c r="IH11" s="294"/>
      <c r="II11" s="294"/>
      <c r="IJ11" s="294"/>
      <c r="IK11" s="294"/>
      <c r="IL11" s="294"/>
      <c r="IM11" s="294"/>
      <c r="IN11" s="294"/>
      <c r="IO11" s="294"/>
      <c r="IP11" s="294"/>
      <c r="IQ11" s="294"/>
      <c r="IR11" s="294"/>
      <c r="IS11" s="294"/>
      <c r="IT11" s="294"/>
      <c r="IU11" s="294"/>
      <c r="IV11" s="294"/>
    </row>
    <row r="12" spans="1:256" ht="15.75">
      <c r="A12" s="321"/>
      <c r="B12" s="330" t="s">
        <v>200</v>
      </c>
      <c r="C12" s="296">
        <f t="shared" si="0"/>
        <v>8552</v>
      </c>
      <c r="D12" s="296">
        <v>8500</v>
      </c>
      <c r="E12" s="296">
        <v>52</v>
      </c>
      <c r="F12" s="296"/>
      <c r="G12" s="343">
        <v>1180</v>
      </c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294"/>
      <c r="AP12" s="294"/>
      <c r="AQ12" s="294"/>
      <c r="AR12" s="294"/>
      <c r="AS12" s="294"/>
      <c r="AT12" s="294"/>
      <c r="AU12" s="294"/>
      <c r="AV12" s="294"/>
      <c r="AW12" s="294"/>
      <c r="AX12" s="294"/>
      <c r="AY12" s="294"/>
      <c r="AZ12" s="294"/>
      <c r="BA12" s="294"/>
      <c r="BB12" s="294"/>
      <c r="BC12" s="294"/>
      <c r="BD12" s="294"/>
      <c r="BE12" s="294"/>
      <c r="BF12" s="294"/>
      <c r="BG12" s="294"/>
      <c r="BH12" s="294"/>
      <c r="BI12" s="294"/>
      <c r="BJ12" s="294"/>
      <c r="BK12" s="294"/>
      <c r="BL12" s="294"/>
      <c r="BM12" s="294"/>
      <c r="BN12" s="294"/>
      <c r="BO12" s="294"/>
      <c r="BP12" s="294"/>
      <c r="BQ12" s="294"/>
      <c r="BR12" s="294"/>
      <c r="BS12" s="294"/>
      <c r="BT12" s="294"/>
      <c r="BU12" s="294"/>
      <c r="BV12" s="294"/>
      <c r="BW12" s="294"/>
      <c r="BX12" s="294"/>
      <c r="BY12" s="294"/>
      <c r="BZ12" s="294"/>
      <c r="CA12" s="294"/>
      <c r="CB12" s="294"/>
      <c r="CC12" s="294"/>
      <c r="CD12" s="294"/>
      <c r="CE12" s="294"/>
      <c r="CF12" s="294"/>
      <c r="CG12" s="294"/>
      <c r="CH12" s="294"/>
      <c r="CI12" s="294"/>
      <c r="CJ12" s="294"/>
      <c r="CK12" s="294"/>
      <c r="CL12" s="294"/>
      <c r="CM12" s="294"/>
      <c r="CN12" s="294"/>
      <c r="CO12" s="294"/>
      <c r="CP12" s="294"/>
      <c r="CQ12" s="294"/>
      <c r="CR12" s="294"/>
      <c r="CS12" s="294"/>
      <c r="CT12" s="294"/>
      <c r="CU12" s="294"/>
      <c r="CV12" s="294"/>
      <c r="CW12" s="294"/>
      <c r="CX12" s="294"/>
      <c r="CY12" s="294"/>
      <c r="CZ12" s="294"/>
      <c r="DA12" s="294"/>
      <c r="DB12" s="294"/>
      <c r="DC12" s="294"/>
      <c r="DD12" s="294"/>
      <c r="DE12" s="294"/>
      <c r="DF12" s="294"/>
      <c r="DG12" s="294"/>
      <c r="DH12" s="294"/>
      <c r="DI12" s="294"/>
      <c r="DJ12" s="294"/>
      <c r="DK12" s="294"/>
      <c r="DL12" s="294"/>
      <c r="DM12" s="294"/>
      <c r="DN12" s="294"/>
      <c r="DO12" s="294"/>
      <c r="DP12" s="294"/>
      <c r="DQ12" s="294"/>
      <c r="DR12" s="294"/>
      <c r="DS12" s="294"/>
      <c r="DT12" s="294"/>
      <c r="DU12" s="294"/>
      <c r="DV12" s="294"/>
      <c r="DW12" s="294"/>
      <c r="DX12" s="294"/>
      <c r="DY12" s="294"/>
      <c r="DZ12" s="294"/>
      <c r="EA12" s="294"/>
      <c r="EB12" s="294"/>
      <c r="EC12" s="294"/>
      <c r="ED12" s="294"/>
      <c r="EE12" s="294"/>
      <c r="EF12" s="294"/>
      <c r="EG12" s="294"/>
      <c r="EH12" s="294"/>
      <c r="EI12" s="294"/>
      <c r="EJ12" s="294"/>
      <c r="EK12" s="294"/>
      <c r="EL12" s="294"/>
      <c r="EM12" s="294"/>
      <c r="EN12" s="294"/>
      <c r="EO12" s="294"/>
      <c r="EP12" s="294"/>
      <c r="EQ12" s="294"/>
      <c r="ER12" s="294"/>
      <c r="ES12" s="294"/>
      <c r="ET12" s="294"/>
      <c r="EU12" s="294"/>
      <c r="EV12" s="294"/>
      <c r="EW12" s="294"/>
      <c r="EX12" s="294"/>
      <c r="EY12" s="294"/>
      <c r="EZ12" s="294"/>
      <c r="FA12" s="294"/>
      <c r="FB12" s="294"/>
      <c r="FC12" s="294"/>
      <c r="FD12" s="294"/>
      <c r="FE12" s="294"/>
      <c r="FF12" s="294"/>
      <c r="FG12" s="294"/>
      <c r="FH12" s="294"/>
      <c r="FI12" s="294"/>
      <c r="FJ12" s="294"/>
      <c r="FK12" s="294"/>
      <c r="FL12" s="294"/>
      <c r="FM12" s="294"/>
      <c r="FN12" s="294"/>
      <c r="FO12" s="294"/>
      <c r="FP12" s="294"/>
      <c r="FQ12" s="294"/>
      <c r="FR12" s="294"/>
      <c r="FS12" s="294"/>
      <c r="FT12" s="294"/>
      <c r="FU12" s="294"/>
      <c r="FV12" s="294"/>
      <c r="FW12" s="294"/>
      <c r="FX12" s="294"/>
      <c r="FY12" s="294"/>
      <c r="FZ12" s="294"/>
      <c r="GA12" s="294"/>
      <c r="GB12" s="294"/>
      <c r="GC12" s="294"/>
      <c r="GD12" s="294"/>
      <c r="GE12" s="294"/>
      <c r="GF12" s="294"/>
      <c r="GG12" s="294"/>
      <c r="GH12" s="294"/>
      <c r="GI12" s="294"/>
      <c r="GJ12" s="294"/>
      <c r="GK12" s="294"/>
      <c r="GL12" s="294"/>
      <c r="GM12" s="294"/>
      <c r="GN12" s="294"/>
      <c r="GO12" s="294"/>
      <c r="GP12" s="294"/>
      <c r="GQ12" s="294"/>
      <c r="GR12" s="294"/>
      <c r="GS12" s="294"/>
      <c r="GT12" s="294"/>
      <c r="GU12" s="294"/>
      <c r="GV12" s="294"/>
      <c r="GW12" s="294"/>
      <c r="GX12" s="294"/>
      <c r="GY12" s="294"/>
      <c r="GZ12" s="294"/>
      <c r="HA12" s="294"/>
      <c r="HB12" s="294"/>
      <c r="HC12" s="294"/>
      <c r="HD12" s="294"/>
      <c r="HE12" s="294"/>
      <c r="HF12" s="294"/>
      <c r="HG12" s="294"/>
      <c r="HH12" s="294"/>
      <c r="HI12" s="294"/>
      <c r="HJ12" s="294"/>
      <c r="HK12" s="294"/>
      <c r="HL12" s="294"/>
      <c r="HM12" s="294"/>
      <c r="HN12" s="294"/>
      <c r="HO12" s="294"/>
      <c r="HP12" s="294"/>
      <c r="HQ12" s="294"/>
      <c r="HR12" s="294"/>
      <c r="HS12" s="294"/>
      <c r="HT12" s="294"/>
      <c r="HU12" s="294"/>
      <c r="HV12" s="294"/>
      <c r="HW12" s="294"/>
      <c r="HX12" s="294"/>
      <c r="HY12" s="294"/>
      <c r="HZ12" s="294"/>
      <c r="IA12" s="294"/>
      <c r="IB12" s="294"/>
      <c r="IC12" s="294"/>
      <c r="ID12" s="294"/>
      <c r="IE12" s="294"/>
      <c r="IF12" s="294"/>
      <c r="IG12" s="294"/>
      <c r="IH12" s="294"/>
      <c r="II12" s="294"/>
      <c r="IJ12" s="294"/>
      <c r="IK12" s="294"/>
      <c r="IL12" s="294"/>
      <c r="IM12" s="294"/>
      <c r="IN12" s="294"/>
      <c r="IO12" s="294"/>
      <c r="IP12" s="294"/>
      <c r="IQ12" s="294"/>
      <c r="IR12" s="294"/>
      <c r="IS12" s="294"/>
      <c r="IT12" s="294"/>
      <c r="IU12" s="294"/>
      <c r="IV12" s="294"/>
    </row>
    <row r="13" spans="1:256" ht="15.75">
      <c r="A13" s="321"/>
      <c r="B13" s="330" t="s">
        <v>199</v>
      </c>
      <c r="C13" s="296">
        <f t="shared" si="0"/>
        <v>15</v>
      </c>
      <c r="D13" s="296"/>
      <c r="E13" s="296">
        <v>15</v>
      </c>
      <c r="F13" s="296"/>
      <c r="G13" s="343"/>
      <c r="H13" s="294"/>
      <c r="I13" s="294"/>
      <c r="J13" s="294"/>
      <c r="K13" s="294"/>
      <c r="L13" s="294"/>
      <c r="M13" s="294"/>
      <c r="N13" s="294"/>
      <c r="O13" s="294"/>
      <c r="P13" s="294"/>
      <c r="Q13" s="294"/>
      <c r="R13" s="294"/>
      <c r="S13" s="294"/>
      <c r="T13" s="294"/>
      <c r="U13" s="294"/>
      <c r="V13" s="294"/>
      <c r="W13" s="294"/>
      <c r="X13" s="294"/>
      <c r="Y13" s="294"/>
      <c r="Z13" s="294"/>
      <c r="AA13" s="294"/>
      <c r="AB13" s="294"/>
      <c r="AC13" s="294"/>
      <c r="AD13" s="294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94"/>
      <c r="AP13" s="294"/>
      <c r="AQ13" s="294"/>
      <c r="AR13" s="294"/>
      <c r="AS13" s="294"/>
      <c r="AT13" s="294"/>
      <c r="AU13" s="294"/>
      <c r="AV13" s="294"/>
      <c r="AW13" s="294"/>
      <c r="AX13" s="294"/>
      <c r="AY13" s="294"/>
      <c r="AZ13" s="294"/>
      <c r="BA13" s="294"/>
      <c r="BB13" s="294"/>
      <c r="BC13" s="294"/>
      <c r="BD13" s="294"/>
      <c r="BE13" s="294"/>
      <c r="BF13" s="294"/>
      <c r="BG13" s="294"/>
      <c r="BH13" s="294"/>
      <c r="BI13" s="294"/>
      <c r="BJ13" s="294"/>
      <c r="BK13" s="294"/>
      <c r="BL13" s="294"/>
      <c r="BM13" s="294"/>
      <c r="BN13" s="294"/>
      <c r="BO13" s="294"/>
      <c r="BP13" s="294"/>
      <c r="BQ13" s="294"/>
      <c r="BR13" s="294"/>
      <c r="BS13" s="294"/>
      <c r="BT13" s="294"/>
      <c r="BU13" s="294"/>
      <c r="BV13" s="294"/>
      <c r="BW13" s="294"/>
      <c r="BX13" s="294"/>
      <c r="BY13" s="294"/>
      <c r="BZ13" s="294"/>
      <c r="CA13" s="294"/>
      <c r="CB13" s="294"/>
      <c r="CC13" s="294"/>
      <c r="CD13" s="294"/>
      <c r="CE13" s="294"/>
      <c r="CF13" s="294"/>
      <c r="CG13" s="294"/>
      <c r="CH13" s="294"/>
      <c r="CI13" s="294"/>
      <c r="CJ13" s="294"/>
      <c r="CK13" s="294"/>
      <c r="CL13" s="294"/>
      <c r="CM13" s="294"/>
      <c r="CN13" s="294"/>
      <c r="CO13" s="294"/>
      <c r="CP13" s="294"/>
      <c r="CQ13" s="294"/>
      <c r="CR13" s="294"/>
      <c r="CS13" s="294"/>
      <c r="CT13" s="294"/>
      <c r="CU13" s="294"/>
      <c r="CV13" s="294"/>
      <c r="CW13" s="294"/>
      <c r="CX13" s="294"/>
      <c r="CY13" s="294"/>
      <c r="CZ13" s="294"/>
      <c r="DA13" s="294"/>
      <c r="DB13" s="294"/>
      <c r="DC13" s="294"/>
      <c r="DD13" s="294"/>
      <c r="DE13" s="294"/>
      <c r="DF13" s="294"/>
      <c r="DG13" s="294"/>
      <c r="DH13" s="294"/>
      <c r="DI13" s="294"/>
      <c r="DJ13" s="294"/>
      <c r="DK13" s="294"/>
      <c r="DL13" s="294"/>
      <c r="DM13" s="294"/>
      <c r="DN13" s="294"/>
      <c r="DO13" s="294"/>
      <c r="DP13" s="294"/>
      <c r="DQ13" s="294"/>
      <c r="DR13" s="294"/>
      <c r="DS13" s="294"/>
      <c r="DT13" s="294"/>
      <c r="DU13" s="294"/>
      <c r="DV13" s="294"/>
      <c r="DW13" s="294"/>
      <c r="DX13" s="294"/>
      <c r="DY13" s="294"/>
      <c r="DZ13" s="294"/>
      <c r="EA13" s="294"/>
      <c r="EB13" s="294"/>
      <c r="EC13" s="294"/>
      <c r="ED13" s="294"/>
      <c r="EE13" s="294"/>
      <c r="EF13" s="294"/>
      <c r="EG13" s="294"/>
      <c r="EH13" s="294"/>
      <c r="EI13" s="294"/>
      <c r="EJ13" s="294"/>
      <c r="EK13" s="294"/>
      <c r="EL13" s="294"/>
      <c r="EM13" s="294"/>
      <c r="EN13" s="294"/>
      <c r="EO13" s="294"/>
      <c r="EP13" s="294"/>
      <c r="EQ13" s="294"/>
      <c r="ER13" s="294"/>
      <c r="ES13" s="294"/>
      <c r="ET13" s="294"/>
      <c r="EU13" s="294"/>
      <c r="EV13" s="294"/>
      <c r="EW13" s="294"/>
      <c r="EX13" s="294"/>
      <c r="EY13" s="294"/>
      <c r="EZ13" s="294"/>
      <c r="FA13" s="294"/>
      <c r="FB13" s="294"/>
      <c r="FC13" s="294"/>
      <c r="FD13" s="294"/>
      <c r="FE13" s="294"/>
      <c r="FF13" s="294"/>
      <c r="FG13" s="294"/>
      <c r="FH13" s="294"/>
      <c r="FI13" s="294"/>
      <c r="FJ13" s="294"/>
      <c r="FK13" s="294"/>
      <c r="FL13" s="294"/>
      <c r="FM13" s="294"/>
      <c r="FN13" s="294"/>
      <c r="FO13" s="294"/>
      <c r="FP13" s="294"/>
      <c r="FQ13" s="294"/>
      <c r="FR13" s="294"/>
      <c r="FS13" s="294"/>
      <c r="FT13" s="294"/>
      <c r="FU13" s="294"/>
      <c r="FV13" s="294"/>
      <c r="FW13" s="294"/>
      <c r="FX13" s="294"/>
      <c r="FY13" s="294"/>
      <c r="FZ13" s="294"/>
      <c r="GA13" s="294"/>
      <c r="GB13" s="294"/>
      <c r="GC13" s="294"/>
      <c r="GD13" s="294"/>
      <c r="GE13" s="294"/>
      <c r="GF13" s="294"/>
      <c r="GG13" s="294"/>
      <c r="GH13" s="294"/>
      <c r="GI13" s="294"/>
      <c r="GJ13" s="294"/>
      <c r="GK13" s="294"/>
      <c r="GL13" s="294"/>
      <c r="GM13" s="294"/>
      <c r="GN13" s="294"/>
      <c r="GO13" s="294"/>
      <c r="GP13" s="294"/>
      <c r="GQ13" s="294"/>
      <c r="GR13" s="294"/>
      <c r="GS13" s="294"/>
      <c r="GT13" s="294"/>
      <c r="GU13" s="294"/>
      <c r="GV13" s="294"/>
      <c r="GW13" s="294"/>
      <c r="GX13" s="294"/>
      <c r="GY13" s="294"/>
      <c r="GZ13" s="294"/>
      <c r="HA13" s="294"/>
      <c r="HB13" s="294"/>
      <c r="HC13" s="294"/>
      <c r="HD13" s="294"/>
      <c r="HE13" s="294"/>
      <c r="HF13" s="294"/>
      <c r="HG13" s="294"/>
      <c r="HH13" s="294"/>
      <c r="HI13" s="294"/>
      <c r="HJ13" s="294"/>
      <c r="HK13" s="294"/>
      <c r="HL13" s="294"/>
      <c r="HM13" s="294"/>
      <c r="HN13" s="294"/>
      <c r="HO13" s="294"/>
      <c r="HP13" s="294"/>
      <c r="HQ13" s="294"/>
      <c r="HR13" s="294"/>
      <c r="HS13" s="294"/>
      <c r="HT13" s="294"/>
      <c r="HU13" s="294"/>
      <c r="HV13" s="294"/>
      <c r="HW13" s="294"/>
      <c r="HX13" s="294"/>
      <c r="HY13" s="294"/>
      <c r="HZ13" s="294"/>
      <c r="IA13" s="294"/>
      <c r="IB13" s="294"/>
      <c r="IC13" s="294"/>
      <c r="ID13" s="294"/>
      <c r="IE13" s="294"/>
      <c r="IF13" s="294"/>
      <c r="IG13" s="294"/>
      <c r="IH13" s="294"/>
      <c r="II13" s="294"/>
      <c r="IJ13" s="294"/>
      <c r="IK13" s="294"/>
      <c r="IL13" s="294"/>
      <c r="IM13" s="294"/>
      <c r="IN13" s="294"/>
      <c r="IO13" s="294"/>
      <c r="IP13" s="294"/>
      <c r="IQ13" s="294"/>
      <c r="IR13" s="294"/>
      <c r="IS13" s="294"/>
      <c r="IT13" s="294"/>
      <c r="IU13" s="294"/>
      <c r="IV13" s="294"/>
    </row>
    <row r="14" spans="1:256" ht="15.75">
      <c r="A14" s="321" t="s">
        <v>195</v>
      </c>
      <c r="B14" s="245" t="s">
        <v>163</v>
      </c>
      <c r="C14" s="303">
        <f t="shared" si="0"/>
        <v>20552</v>
      </c>
      <c r="D14" s="303">
        <f>SUM(D10:D13)</f>
        <v>19500</v>
      </c>
      <c r="E14" s="303">
        <f>SUM(E10:E13)</f>
        <v>1052</v>
      </c>
      <c r="F14" s="303">
        <f>SUM(F10:F13)</f>
        <v>0</v>
      </c>
      <c r="G14" s="346">
        <f>SUM(G10:G13)</f>
        <v>4422</v>
      </c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294"/>
      <c r="AP14" s="294"/>
      <c r="AQ14" s="294"/>
      <c r="AR14" s="294"/>
      <c r="AS14" s="294"/>
      <c r="AT14" s="294"/>
      <c r="AU14" s="294"/>
      <c r="AV14" s="294"/>
      <c r="AW14" s="294"/>
      <c r="AX14" s="294"/>
      <c r="AY14" s="294"/>
      <c r="AZ14" s="294"/>
      <c r="BA14" s="294"/>
      <c r="BB14" s="294"/>
      <c r="BC14" s="294"/>
      <c r="BD14" s="294"/>
      <c r="BE14" s="294"/>
      <c r="BF14" s="294"/>
      <c r="BG14" s="294"/>
      <c r="BH14" s="294"/>
      <c r="BI14" s="294"/>
      <c r="BJ14" s="294"/>
      <c r="BK14" s="294"/>
      <c r="BL14" s="294"/>
      <c r="BM14" s="294"/>
      <c r="BN14" s="294"/>
      <c r="BO14" s="294"/>
      <c r="BP14" s="294"/>
      <c r="BQ14" s="294"/>
      <c r="BR14" s="294"/>
      <c r="BS14" s="294"/>
      <c r="BT14" s="294"/>
      <c r="BU14" s="294"/>
      <c r="BV14" s="294"/>
      <c r="BW14" s="294"/>
      <c r="BX14" s="294"/>
      <c r="BY14" s="294"/>
      <c r="BZ14" s="294"/>
      <c r="CA14" s="294"/>
      <c r="CB14" s="294"/>
      <c r="CC14" s="294"/>
      <c r="CD14" s="294"/>
      <c r="CE14" s="294"/>
      <c r="CF14" s="294"/>
      <c r="CG14" s="294"/>
      <c r="CH14" s="294"/>
      <c r="CI14" s="294"/>
      <c r="CJ14" s="294"/>
      <c r="CK14" s="294"/>
      <c r="CL14" s="294"/>
      <c r="CM14" s="294"/>
      <c r="CN14" s="294"/>
      <c r="CO14" s="294"/>
      <c r="CP14" s="294"/>
      <c r="CQ14" s="294"/>
      <c r="CR14" s="294"/>
      <c r="CS14" s="294"/>
      <c r="CT14" s="294"/>
      <c r="CU14" s="294"/>
      <c r="CV14" s="294"/>
      <c r="CW14" s="294"/>
      <c r="CX14" s="294"/>
      <c r="CY14" s="294"/>
      <c r="CZ14" s="294"/>
      <c r="DA14" s="294"/>
      <c r="DB14" s="294"/>
      <c r="DC14" s="294"/>
      <c r="DD14" s="294"/>
      <c r="DE14" s="294"/>
      <c r="DF14" s="294"/>
      <c r="DG14" s="294"/>
      <c r="DH14" s="294"/>
      <c r="DI14" s="294"/>
      <c r="DJ14" s="294"/>
      <c r="DK14" s="294"/>
      <c r="DL14" s="294"/>
      <c r="DM14" s="294"/>
      <c r="DN14" s="294"/>
      <c r="DO14" s="294"/>
      <c r="DP14" s="294"/>
      <c r="DQ14" s="294"/>
      <c r="DR14" s="294"/>
      <c r="DS14" s="294"/>
      <c r="DT14" s="294"/>
      <c r="DU14" s="294"/>
      <c r="DV14" s="294"/>
      <c r="DW14" s="294"/>
      <c r="DX14" s="294"/>
      <c r="DY14" s="294"/>
      <c r="DZ14" s="294"/>
      <c r="EA14" s="294"/>
      <c r="EB14" s="294"/>
      <c r="EC14" s="294"/>
      <c r="ED14" s="294"/>
      <c r="EE14" s="294"/>
      <c r="EF14" s="294"/>
      <c r="EG14" s="294"/>
      <c r="EH14" s="294"/>
      <c r="EI14" s="294"/>
      <c r="EJ14" s="294"/>
      <c r="EK14" s="294"/>
      <c r="EL14" s="294"/>
      <c r="EM14" s="294"/>
      <c r="EN14" s="294"/>
      <c r="EO14" s="294"/>
      <c r="EP14" s="294"/>
      <c r="EQ14" s="294"/>
      <c r="ER14" s="294"/>
      <c r="ES14" s="294"/>
      <c r="ET14" s="294"/>
      <c r="EU14" s="294"/>
      <c r="EV14" s="294"/>
      <c r="EW14" s="294"/>
      <c r="EX14" s="294"/>
      <c r="EY14" s="294"/>
      <c r="EZ14" s="294"/>
      <c r="FA14" s="294"/>
      <c r="FB14" s="294"/>
      <c r="FC14" s="294"/>
      <c r="FD14" s="294"/>
      <c r="FE14" s="294"/>
      <c r="FF14" s="294"/>
      <c r="FG14" s="294"/>
      <c r="FH14" s="294"/>
      <c r="FI14" s="294"/>
      <c r="FJ14" s="294"/>
      <c r="FK14" s="294"/>
      <c r="FL14" s="294"/>
      <c r="FM14" s="294"/>
      <c r="FN14" s="294"/>
      <c r="FO14" s="294"/>
      <c r="FP14" s="294"/>
      <c r="FQ14" s="294"/>
      <c r="FR14" s="294"/>
      <c r="FS14" s="294"/>
      <c r="FT14" s="294"/>
      <c r="FU14" s="294"/>
      <c r="FV14" s="294"/>
      <c r="FW14" s="294"/>
      <c r="FX14" s="294"/>
      <c r="FY14" s="294"/>
      <c r="FZ14" s="294"/>
      <c r="GA14" s="294"/>
      <c r="GB14" s="294"/>
      <c r="GC14" s="294"/>
      <c r="GD14" s="294"/>
      <c r="GE14" s="294"/>
      <c r="GF14" s="294"/>
      <c r="GG14" s="294"/>
      <c r="GH14" s="294"/>
      <c r="GI14" s="294"/>
      <c r="GJ14" s="294"/>
      <c r="GK14" s="294"/>
      <c r="GL14" s="294"/>
      <c r="GM14" s="294"/>
      <c r="GN14" s="294"/>
      <c r="GO14" s="294"/>
      <c r="GP14" s="294"/>
      <c r="GQ14" s="294"/>
      <c r="GR14" s="294"/>
      <c r="GS14" s="294"/>
      <c r="GT14" s="294"/>
      <c r="GU14" s="294"/>
      <c r="GV14" s="294"/>
      <c r="GW14" s="294"/>
      <c r="GX14" s="294"/>
      <c r="GY14" s="294"/>
      <c r="GZ14" s="294"/>
      <c r="HA14" s="294"/>
      <c r="HB14" s="294"/>
      <c r="HC14" s="294"/>
      <c r="HD14" s="294"/>
      <c r="HE14" s="294"/>
      <c r="HF14" s="294"/>
      <c r="HG14" s="294"/>
      <c r="HH14" s="294"/>
      <c r="HI14" s="294"/>
      <c r="HJ14" s="294"/>
      <c r="HK14" s="294"/>
      <c r="HL14" s="294"/>
      <c r="HM14" s="294"/>
      <c r="HN14" s="294"/>
      <c r="HO14" s="294"/>
      <c r="HP14" s="294"/>
      <c r="HQ14" s="294"/>
      <c r="HR14" s="294"/>
      <c r="HS14" s="294"/>
      <c r="HT14" s="294"/>
      <c r="HU14" s="294"/>
      <c r="HV14" s="294"/>
      <c r="HW14" s="294"/>
      <c r="HX14" s="294"/>
      <c r="HY14" s="294"/>
      <c r="HZ14" s="294"/>
      <c r="IA14" s="294"/>
      <c r="IB14" s="294"/>
      <c r="IC14" s="294"/>
      <c r="ID14" s="294"/>
      <c r="IE14" s="294"/>
      <c r="IF14" s="294"/>
      <c r="IG14" s="294"/>
      <c r="IH14" s="294"/>
      <c r="II14" s="294"/>
      <c r="IJ14" s="294"/>
      <c r="IK14" s="294"/>
      <c r="IL14" s="294"/>
      <c r="IM14" s="294"/>
      <c r="IN14" s="294"/>
      <c r="IO14" s="294"/>
      <c r="IP14" s="294"/>
      <c r="IQ14" s="294"/>
      <c r="IR14" s="294"/>
      <c r="IS14" s="294"/>
      <c r="IT14" s="294"/>
      <c r="IU14" s="294"/>
      <c r="IV14" s="294"/>
    </row>
    <row r="15" spans="1:256" ht="15.75">
      <c r="A15" s="321" t="s">
        <v>193</v>
      </c>
      <c r="B15" s="245" t="s">
        <v>198</v>
      </c>
      <c r="C15" s="303">
        <f t="shared" si="0"/>
        <v>0</v>
      </c>
      <c r="D15" s="296"/>
      <c r="E15" s="303"/>
      <c r="F15" s="303"/>
      <c r="G15" s="343"/>
      <c r="H15" s="294"/>
      <c r="I15" s="308"/>
      <c r="J15" s="308"/>
      <c r="K15" s="308"/>
      <c r="L15" s="308"/>
      <c r="M15" s="308"/>
      <c r="N15" s="308"/>
      <c r="O15" s="308"/>
      <c r="P15" s="308"/>
      <c r="Q15" s="294"/>
      <c r="R15" s="294"/>
      <c r="S15" s="294"/>
      <c r="T15" s="294"/>
      <c r="U15" s="294"/>
      <c r="V15" s="294"/>
      <c r="W15" s="294"/>
      <c r="X15" s="294"/>
      <c r="Y15" s="294"/>
      <c r="Z15" s="294"/>
      <c r="AA15" s="294"/>
      <c r="AB15" s="294"/>
      <c r="AC15" s="294"/>
      <c r="AD15" s="294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94"/>
      <c r="AP15" s="294"/>
      <c r="AQ15" s="294"/>
      <c r="AR15" s="294"/>
      <c r="AS15" s="294"/>
      <c r="AT15" s="294"/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4"/>
      <c r="BX15" s="294"/>
      <c r="BY15" s="294"/>
      <c r="BZ15" s="294"/>
      <c r="CA15" s="294"/>
      <c r="CB15" s="294"/>
      <c r="CC15" s="294"/>
      <c r="CD15" s="294"/>
      <c r="CE15" s="294"/>
      <c r="CF15" s="294"/>
      <c r="CG15" s="294"/>
      <c r="CH15" s="294"/>
      <c r="CI15" s="294"/>
      <c r="CJ15" s="294"/>
      <c r="CK15" s="294"/>
      <c r="CL15" s="294"/>
      <c r="CM15" s="294"/>
      <c r="CN15" s="294"/>
      <c r="CO15" s="294"/>
      <c r="CP15" s="294"/>
      <c r="CQ15" s="294"/>
      <c r="CR15" s="294"/>
      <c r="CS15" s="294"/>
      <c r="CT15" s="294"/>
      <c r="CU15" s="294"/>
      <c r="CV15" s="294"/>
      <c r="CW15" s="294"/>
      <c r="CX15" s="294"/>
      <c r="CY15" s="294"/>
      <c r="CZ15" s="294"/>
      <c r="DA15" s="294"/>
      <c r="DB15" s="294"/>
      <c r="DC15" s="294"/>
      <c r="DD15" s="294"/>
      <c r="DE15" s="294"/>
      <c r="DF15" s="294"/>
      <c r="DG15" s="294"/>
      <c r="DH15" s="294"/>
      <c r="DI15" s="294"/>
      <c r="DJ15" s="294"/>
      <c r="DK15" s="294"/>
      <c r="DL15" s="294"/>
      <c r="DM15" s="294"/>
      <c r="DN15" s="294"/>
      <c r="DO15" s="294"/>
      <c r="DP15" s="294"/>
      <c r="DQ15" s="294"/>
      <c r="DR15" s="294"/>
      <c r="DS15" s="294"/>
      <c r="DT15" s="294"/>
      <c r="DU15" s="294"/>
      <c r="DV15" s="294"/>
      <c r="DW15" s="294"/>
      <c r="DX15" s="294"/>
      <c r="DY15" s="294"/>
      <c r="DZ15" s="294"/>
      <c r="EA15" s="294"/>
      <c r="EB15" s="294"/>
      <c r="EC15" s="294"/>
      <c r="ED15" s="294"/>
      <c r="EE15" s="294"/>
      <c r="EF15" s="294"/>
      <c r="EG15" s="294"/>
      <c r="EH15" s="294"/>
      <c r="EI15" s="294"/>
      <c r="EJ15" s="294"/>
      <c r="EK15" s="294"/>
      <c r="EL15" s="294"/>
      <c r="EM15" s="294"/>
      <c r="EN15" s="294"/>
      <c r="EO15" s="294"/>
      <c r="EP15" s="294"/>
      <c r="EQ15" s="294"/>
      <c r="ER15" s="294"/>
      <c r="ES15" s="294"/>
      <c r="ET15" s="294"/>
      <c r="EU15" s="294"/>
      <c r="EV15" s="294"/>
      <c r="EW15" s="294"/>
      <c r="EX15" s="294"/>
      <c r="EY15" s="294"/>
      <c r="EZ15" s="294"/>
      <c r="FA15" s="294"/>
      <c r="FB15" s="294"/>
      <c r="FC15" s="294"/>
      <c r="FD15" s="294"/>
      <c r="FE15" s="294"/>
      <c r="FF15" s="294"/>
      <c r="FG15" s="294"/>
      <c r="FH15" s="294"/>
      <c r="FI15" s="294"/>
      <c r="FJ15" s="294"/>
      <c r="FK15" s="294"/>
      <c r="FL15" s="294"/>
      <c r="FM15" s="294"/>
      <c r="FN15" s="294"/>
      <c r="FO15" s="294"/>
      <c r="FP15" s="294"/>
      <c r="FQ15" s="294"/>
      <c r="FR15" s="294"/>
      <c r="FS15" s="294"/>
      <c r="FT15" s="294"/>
      <c r="FU15" s="294"/>
      <c r="FV15" s="294"/>
      <c r="FW15" s="294"/>
      <c r="FX15" s="294"/>
      <c r="FY15" s="294"/>
      <c r="FZ15" s="294"/>
      <c r="GA15" s="294"/>
      <c r="GB15" s="294"/>
      <c r="GC15" s="294"/>
      <c r="GD15" s="294"/>
      <c r="GE15" s="294"/>
      <c r="GF15" s="294"/>
      <c r="GG15" s="294"/>
      <c r="GH15" s="294"/>
      <c r="GI15" s="294"/>
      <c r="GJ15" s="294"/>
      <c r="GK15" s="294"/>
      <c r="GL15" s="294"/>
      <c r="GM15" s="294"/>
      <c r="GN15" s="294"/>
      <c r="GO15" s="294"/>
      <c r="GP15" s="294"/>
      <c r="GQ15" s="294"/>
      <c r="GR15" s="294"/>
      <c r="GS15" s="294"/>
      <c r="GT15" s="294"/>
      <c r="GU15" s="294"/>
      <c r="GV15" s="294"/>
      <c r="GW15" s="294"/>
      <c r="GX15" s="294"/>
      <c r="GY15" s="294"/>
      <c r="GZ15" s="294"/>
      <c r="HA15" s="294"/>
      <c r="HB15" s="294"/>
      <c r="HC15" s="294"/>
      <c r="HD15" s="294"/>
      <c r="HE15" s="294"/>
      <c r="HF15" s="294"/>
      <c r="HG15" s="294"/>
      <c r="HH15" s="294"/>
      <c r="HI15" s="294"/>
      <c r="HJ15" s="294"/>
      <c r="HK15" s="294"/>
      <c r="HL15" s="294"/>
      <c r="HM15" s="294"/>
      <c r="HN15" s="294"/>
      <c r="HO15" s="294"/>
      <c r="HP15" s="294"/>
      <c r="HQ15" s="294"/>
      <c r="HR15" s="294"/>
      <c r="HS15" s="294"/>
      <c r="HT15" s="294"/>
      <c r="HU15" s="294"/>
      <c r="HV15" s="294"/>
      <c r="HW15" s="294"/>
      <c r="HX15" s="294"/>
      <c r="HY15" s="294"/>
      <c r="HZ15" s="294"/>
      <c r="IA15" s="294"/>
      <c r="IB15" s="294"/>
      <c r="IC15" s="294"/>
      <c r="ID15" s="294"/>
      <c r="IE15" s="294"/>
      <c r="IF15" s="294"/>
      <c r="IG15" s="294"/>
      <c r="IH15" s="294"/>
      <c r="II15" s="294"/>
      <c r="IJ15" s="294"/>
      <c r="IK15" s="294"/>
      <c r="IL15" s="294"/>
      <c r="IM15" s="294"/>
      <c r="IN15" s="294"/>
      <c r="IO15" s="294"/>
      <c r="IP15" s="294"/>
      <c r="IQ15" s="294"/>
      <c r="IR15" s="294"/>
      <c r="IS15" s="294"/>
      <c r="IT15" s="294"/>
      <c r="IU15" s="294"/>
      <c r="IV15" s="294"/>
    </row>
    <row r="16" spans="1:256" ht="15.75">
      <c r="A16" s="321" t="s">
        <v>192</v>
      </c>
      <c r="B16" s="245" t="s">
        <v>165</v>
      </c>
      <c r="C16" s="303">
        <f t="shared" si="0"/>
        <v>56652</v>
      </c>
      <c r="D16" s="303">
        <f>SUM(D17,D21)</f>
        <v>0</v>
      </c>
      <c r="E16" s="303">
        <f>SUM(E17,E21)</f>
        <v>2382</v>
      </c>
      <c r="F16" s="303">
        <f>SUM(F17,F21)</f>
        <v>54270</v>
      </c>
      <c r="G16" s="346">
        <f>SUM(G17,G21)</f>
        <v>778</v>
      </c>
      <c r="H16" s="294"/>
      <c r="I16" s="294"/>
      <c r="J16" s="294"/>
      <c r="K16" s="294"/>
      <c r="L16" s="294"/>
      <c r="M16" s="294"/>
      <c r="N16" s="294"/>
      <c r="O16" s="294"/>
      <c r="P16" s="294"/>
      <c r="Q16" s="294"/>
      <c r="R16" s="294"/>
      <c r="S16" s="294"/>
      <c r="T16" s="294"/>
      <c r="U16" s="294"/>
      <c r="V16" s="294"/>
      <c r="W16" s="294"/>
      <c r="X16" s="294"/>
      <c r="Y16" s="294"/>
      <c r="Z16" s="294"/>
      <c r="AA16" s="294"/>
      <c r="AB16" s="294"/>
      <c r="AC16" s="294"/>
      <c r="AD16" s="294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294"/>
      <c r="AP16" s="294"/>
      <c r="AQ16" s="294"/>
      <c r="AR16" s="294"/>
      <c r="AS16" s="294"/>
      <c r="AT16" s="294"/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4"/>
      <c r="BX16" s="294"/>
      <c r="BY16" s="294"/>
      <c r="BZ16" s="294"/>
      <c r="CA16" s="294"/>
      <c r="CB16" s="294"/>
      <c r="CC16" s="294"/>
      <c r="CD16" s="294"/>
      <c r="CE16" s="294"/>
      <c r="CF16" s="294"/>
      <c r="CG16" s="294"/>
      <c r="CH16" s="294"/>
      <c r="CI16" s="294"/>
      <c r="CJ16" s="294"/>
      <c r="CK16" s="294"/>
      <c r="CL16" s="294"/>
      <c r="CM16" s="294"/>
      <c r="CN16" s="294"/>
      <c r="CO16" s="294"/>
      <c r="CP16" s="294"/>
      <c r="CQ16" s="294"/>
      <c r="CR16" s="294"/>
      <c r="CS16" s="294"/>
      <c r="CT16" s="294"/>
      <c r="CU16" s="294"/>
      <c r="CV16" s="294"/>
      <c r="CW16" s="294"/>
      <c r="CX16" s="294"/>
      <c r="CY16" s="294"/>
      <c r="CZ16" s="294"/>
      <c r="DA16" s="294"/>
      <c r="DB16" s="294"/>
      <c r="DC16" s="294"/>
      <c r="DD16" s="294"/>
      <c r="DE16" s="294"/>
      <c r="DF16" s="294"/>
      <c r="DG16" s="294"/>
      <c r="DH16" s="294"/>
      <c r="DI16" s="294"/>
      <c r="DJ16" s="294"/>
      <c r="DK16" s="294"/>
      <c r="DL16" s="294"/>
      <c r="DM16" s="294"/>
      <c r="DN16" s="294"/>
      <c r="DO16" s="294"/>
      <c r="DP16" s="294"/>
      <c r="DQ16" s="294"/>
      <c r="DR16" s="294"/>
      <c r="DS16" s="294"/>
      <c r="DT16" s="294"/>
      <c r="DU16" s="294"/>
      <c r="DV16" s="294"/>
      <c r="DW16" s="294"/>
      <c r="DX16" s="294"/>
      <c r="DY16" s="294"/>
      <c r="DZ16" s="294"/>
      <c r="EA16" s="294"/>
      <c r="EB16" s="294"/>
      <c r="EC16" s="294"/>
      <c r="ED16" s="294"/>
      <c r="EE16" s="294"/>
      <c r="EF16" s="294"/>
      <c r="EG16" s="294"/>
      <c r="EH16" s="294"/>
      <c r="EI16" s="294"/>
      <c r="EJ16" s="294"/>
      <c r="EK16" s="294"/>
      <c r="EL16" s="294"/>
      <c r="EM16" s="294"/>
      <c r="EN16" s="294"/>
      <c r="EO16" s="294"/>
      <c r="EP16" s="294"/>
      <c r="EQ16" s="294"/>
      <c r="ER16" s="294"/>
      <c r="ES16" s="294"/>
      <c r="ET16" s="294"/>
      <c r="EU16" s="294"/>
      <c r="EV16" s="294"/>
      <c r="EW16" s="294"/>
      <c r="EX16" s="294"/>
      <c r="EY16" s="294"/>
      <c r="EZ16" s="294"/>
      <c r="FA16" s="294"/>
      <c r="FB16" s="294"/>
      <c r="FC16" s="294"/>
      <c r="FD16" s="294"/>
      <c r="FE16" s="294"/>
      <c r="FF16" s="294"/>
      <c r="FG16" s="294"/>
      <c r="FH16" s="294"/>
      <c r="FI16" s="294"/>
      <c r="FJ16" s="294"/>
      <c r="FK16" s="294"/>
      <c r="FL16" s="294"/>
      <c r="FM16" s="294"/>
      <c r="FN16" s="294"/>
      <c r="FO16" s="294"/>
      <c r="FP16" s="294"/>
      <c r="FQ16" s="294"/>
      <c r="FR16" s="294"/>
      <c r="FS16" s="294"/>
      <c r="FT16" s="294"/>
      <c r="FU16" s="294"/>
      <c r="FV16" s="294"/>
      <c r="FW16" s="294"/>
      <c r="FX16" s="294"/>
      <c r="FY16" s="294"/>
      <c r="FZ16" s="294"/>
      <c r="GA16" s="294"/>
      <c r="GB16" s="294"/>
      <c r="GC16" s="294"/>
      <c r="GD16" s="294"/>
      <c r="GE16" s="294"/>
      <c r="GF16" s="294"/>
      <c r="GG16" s="294"/>
      <c r="GH16" s="294"/>
      <c r="GI16" s="294"/>
      <c r="GJ16" s="294"/>
      <c r="GK16" s="294"/>
      <c r="GL16" s="294"/>
      <c r="GM16" s="294"/>
      <c r="GN16" s="294"/>
      <c r="GO16" s="294"/>
      <c r="GP16" s="294"/>
      <c r="GQ16" s="294"/>
      <c r="GR16" s="294"/>
      <c r="GS16" s="294"/>
      <c r="GT16" s="294"/>
      <c r="GU16" s="294"/>
      <c r="GV16" s="294"/>
      <c r="GW16" s="294"/>
      <c r="GX16" s="294"/>
      <c r="GY16" s="294"/>
      <c r="GZ16" s="294"/>
      <c r="HA16" s="294"/>
      <c r="HB16" s="294"/>
      <c r="HC16" s="294"/>
      <c r="HD16" s="294"/>
      <c r="HE16" s="294"/>
      <c r="HF16" s="294"/>
      <c r="HG16" s="294"/>
      <c r="HH16" s="294"/>
      <c r="HI16" s="294"/>
      <c r="HJ16" s="294"/>
      <c r="HK16" s="294"/>
      <c r="HL16" s="294"/>
      <c r="HM16" s="294"/>
      <c r="HN16" s="294"/>
      <c r="HO16" s="294"/>
      <c r="HP16" s="294"/>
      <c r="HQ16" s="294"/>
      <c r="HR16" s="294"/>
      <c r="HS16" s="294"/>
      <c r="HT16" s="294"/>
      <c r="HU16" s="294"/>
      <c r="HV16" s="294"/>
      <c r="HW16" s="294"/>
      <c r="HX16" s="294"/>
      <c r="HY16" s="294"/>
      <c r="HZ16" s="294"/>
      <c r="IA16" s="294"/>
      <c r="IB16" s="294"/>
      <c r="IC16" s="294"/>
      <c r="ID16" s="294"/>
      <c r="IE16" s="294"/>
      <c r="IF16" s="294"/>
      <c r="IG16" s="294"/>
      <c r="IH16" s="294"/>
      <c r="II16" s="294"/>
      <c r="IJ16" s="294"/>
      <c r="IK16" s="294"/>
      <c r="IL16" s="294"/>
      <c r="IM16" s="294"/>
      <c r="IN16" s="294"/>
      <c r="IO16" s="294"/>
      <c r="IP16" s="294"/>
      <c r="IQ16" s="294"/>
      <c r="IR16" s="294"/>
      <c r="IS16" s="294"/>
      <c r="IT16" s="294"/>
      <c r="IU16" s="294"/>
      <c r="IV16" s="294"/>
    </row>
    <row r="17" spans="1:256" ht="15.75">
      <c r="A17" s="326"/>
      <c r="B17" s="248" t="s">
        <v>166</v>
      </c>
      <c r="C17" s="323">
        <f t="shared" si="0"/>
        <v>56652</v>
      </c>
      <c r="D17" s="323">
        <f>SUM(D18,D20)</f>
        <v>0</v>
      </c>
      <c r="E17" s="323">
        <f>SUM(E18)</f>
        <v>2382</v>
      </c>
      <c r="F17" s="323">
        <f>SUM(F18)</f>
        <v>54270</v>
      </c>
      <c r="G17" s="349">
        <f>SUM(G18)+G20</f>
        <v>778</v>
      </c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8"/>
      <c r="T17" s="348"/>
      <c r="U17" s="348"/>
      <c r="V17" s="348"/>
      <c r="W17" s="348"/>
      <c r="X17" s="348"/>
      <c r="Y17" s="348"/>
      <c r="Z17" s="348"/>
      <c r="AA17" s="348"/>
      <c r="AB17" s="348"/>
      <c r="AC17" s="348"/>
      <c r="AD17" s="348"/>
      <c r="AE17" s="348"/>
      <c r="AF17" s="348"/>
      <c r="AG17" s="348"/>
      <c r="AH17" s="348"/>
      <c r="AI17" s="348"/>
      <c r="AJ17" s="348"/>
      <c r="AK17" s="348"/>
      <c r="AL17" s="348"/>
      <c r="AM17" s="348"/>
      <c r="AN17" s="348"/>
      <c r="AO17" s="348"/>
      <c r="AP17" s="348"/>
      <c r="AQ17" s="348"/>
      <c r="AR17" s="348"/>
      <c r="AS17" s="348"/>
      <c r="AT17" s="348"/>
      <c r="AU17" s="348"/>
      <c r="AV17" s="348"/>
      <c r="AW17" s="348"/>
      <c r="AX17" s="348"/>
      <c r="AY17" s="348"/>
      <c r="AZ17" s="348"/>
      <c r="BA17" s="348"/>
      <c r="BB17" s="348"/>
      <c r="BC17" s="348"/>
      <c r="BD17" s="348"/>
      <c r="BE17" s="348"/>
      <c r="BF17" s="348"/>
      <c r="BG17" s="348"/>
      <c r="BH17" s="348"/>
      <c r="BI17" s="348"/>
      <c r="BJ17" s="348"/>
      <c r="BK17" s="348"/>
      <c r="BL17" s="348"/>
      <c r="BM17" s="348"/>
      <c r="BN17" s="348"/>
      <c r="BO17" s="348"/>
      <c r="BP17" s="348"/>
      <c r="BQ17" s="348"/>
      <c r="BR17" s="348"/>
      <c r="BS17" s="348"/>
      <c r="BT17" s="348"/>
      <c r="BU17" s="348"/>
      <c r="BV17" s="348"/>
      <c r="BW17" s="348"/>
      <c r="BX17" s="348"/>
      <c r="BY17" s="348"/>
      <c r="BZ17" s="348"/>
      <c r="CA17" s="348"/>
      <c r="CB17" s="348"/>
      <c r="CC17" s="348"/>
      <c r="CD17" s="348"/>
      <c r="CE17" s="348"/>
      <c r="CF17" s="348"/>
      <c r="CG17" s="348"/>
      <c r="CH17" s="348"/>
      <c r="CI17" s="348"/>
      <c r="CJ17" s="348"/>
      <c r="CK17" s="348"/>
      <c r="CL17" s="348"/>
      <c r="CM17" s="348"/>
      <c r="CN17" s="348"/>
      <c r="CO17" s="348"/>
      <c r="CP17" s="348"/>
      <c r="CQ17" s="348"/>
      <c r="CR17" s="348"/>
      <c r="CS17" s="348"/>
      <c r="CT17" s="348"/>
      <c r="CU17" s="348"/>
      <c r="CV17" s="348"/>
      <c r="CW17" s="348"/>
      <c r="CX17" s="348"/>
      <c r="CY17" s="348"/>
      <c r="CZ17" s="348"/>
      <c r="DA17" s="348"/>
      <c r="DB17" s="348"/>
      <c r="DC17" s="348"/>
      <c r="DD17" s="348"/>
      <c r="DE17" s="348"/>
      <c r="DF17" s="348"/>
      <c r="DG17" s="348"/>
      <c r="DH17" s="348"/>
      <c r="DI17" s="348"/>
      <c r="DJ17" s="348"/>
      <c r="DK17" s="348"/>
      <c r="DL17" s="348"/>
      <c r="DM17" s="348"/>
      <c r="DN17" s="348"/>
      <c r="DO17" s="348"/>
      <c r="DP17" s="348"/>
      <c r="DQ17" s="348"/>
      <c r="DR17" s="348"/>
      <c r="DS17" s="348"/>
      <c r="DT17" s="348"/>
      <c r="DU17" s="348"/>
      <c r="DV17" s="348"/>
      <c r="DW17" s="348"/>
      <c r="DX17" s="348"/>
      <c r="DY17" s="348"/>
      <c r="DZ17" s="348"/>
      <c r="EA17" s="348"/>
      <c r="EB17" s="348"/>
      <c r="EC17" s="348"/>
      <c r="ED17" s="348"/>
      <c r="EE17" s="348"/>
      <c r="EF17" s="348"/>
      <c r="EG17" s="348"/>
      <c r="EH17" s="348"/>
      <c r="EI17" s="348"/>
      <c r="EJ17" s="348"/>
      <c r="EK17" s="348"/>
      <c r="EL17" s="348"/>
      <c r="EM17" s="348"/>
      <c r="EN17" s="348"/>
      <c r="EO17" s="348"/>
      <c r="EP17" s="348"/>
      <c r="EQ17" s="348"/>
      <c r="ER17" s="348"/>
      <c r="ES17" s="348"/>
      <c r="ET17" s="348"/>
      <c r="EU17" s="348"/>
      <c r="EV17" s="348"/>
      <c r="EW17" s="348"/>
      <c r="EX17" s="348"/>
      <c r="EY17" s="348"/>
      <c r="EZ17" s="348"/>
      <c r="FA17" s="348"/>
      <c r="FB17" s="348"/>
      <c r="FC17" s="348"/>
      <c r="FD17" s="348"/>
      <c r="FE17" s="348"/>
      <c r="FF17" s="348"/>
      <c r="FG17" s="348"/>
      <c r="FH17" s="348"/>
      <c r="FI17" s="348"/>
      <c r="FJ17" s="348"/>
      <c r="FK17" s="348"/>
      <c r="FL17" s="348"/>
      <c r="FM17" s="348"/>
      <c r="FN17" s="348"/>
      <c r="FO17" s="348"/>
      <c r="FP17" s="348"/>
      <c r="FQ17" s="348"/>
      <c r="FR17" s="348"/>
      <c r="FS17" s="348"/>
      <c r="FT17" s="348"/>
      <c r="FU17" s="348"/>
      <c r="FV17" s="348"/>
      <c r="FW17" s="348"/>
      <c r="FX17" s="348"/>
      <c r="FY17" s="348"/>
      <c r="FZ17" s="348"/>
      <c r="GA17" s="348"/>
      <c r="GB17" s="348"/>
      <c r="GC17" s="348"/>
      <c r="GD17" s="348"/>
      <c r="GE17" s="348"/>
      <c r="GF17" s="348"/>
      <c r="GG17" s="348"/>
      <c r="GH17" s="348"/>
      <c r="GI17" s="348"/>
      <c r="GJ17" s="348"/>
      <c r="GK17" s="348"/>
      <c r="GL17" s="348"/>
      <c r="GM17" s="348"/>
      <c r="GN17" s="348"/>
      <c r="GO17" s="348"/>
      <c r="GP17" s="348"/>
      <c r="GQ17" s="348"/>
      <c r="GR17" s="348"/>
      <c r="GS17" s="348"/>
      <c r="GT17" s="348"/>
      <c r="GU17" s="348"/>
      <c r="GV17" s="348"/>
      <c r="GW17" s="348"/>
      <c r="GX17" s="348"/>
      <c r="GY17" s="348"/>
      <c r="GZ17" s="348"/>
      <c r="HA17" s="348"/>
      <c r="HB17" s="348"/>
      <c r="HC17" s="348"/>
      <c r="HD17" s="348"/>
      <c r="HE17" s="348"/>
      <c r="HF17" s="348"/>
      <c r="HG17" s="348"/>
      <c r="HH17" s="348"/>
      <c r="HI17" s="348"/>
      <c r="HJ17" s="348"/>
      <c r="HK17" s="348"/>
      <c r="HL17" s="348"/>
      <c r="HM17" s="348"/>
      <c r="HN17" s="348"/>
      <c r="HO17" s="348"/>
      <c r="HP17" s="348"/>
      <c r="HQ17" s="348"/>
      <c r="HR17" s="348"/>
      <c r="HS17" s="348"/>
      <c r="HT17" s="348"/>
      <c r="HU17" s="348"/>
      <c r="HV17" s="348"/>
      <c r="HW17" s="348"/>
      <c r="HX17" s="348"/>
      <c r="HY17" s="348"/>
      <c r="HZ17" s="348"/>
      <c r="IA17" s="348"/>
      <c r="IB17" s="348"/>
      <c r="IC17" s="348"/>
      <c r="ID17" s="348"/>
      <c r="IE17" s="348"/>
      <c r="IF17" s="348"/>
      <c r="IG17" s="348"/>
      <c r="IH17" s="348"/>
      <c r="II17" s="348"/>
      <c r="IJ17" s="348"/>
      <c r="IK17" s="348"/>
      <c r="IL17" s="348"/>
      <c r="IM17" s="348"/>
      <c r="IN17" s="348"/>
      <c r="IO17" s="348"/>
      <c r="IP17" s="348"/>
      <c r="IQ17" s="348"/>
      <c r="IR17" s="348"/>
      <c r="IS17" s="348"/>
      <c r="IT17" s="348"/>
      <c r="IU17" s="348"/>
      <c r="IV17" s="348"/>
    </row>
    <row r="18" spans="1:256" ht="15.75">
      <c r="A18" s="321"/>
      <c r="B18" s="253" t="s">
        <v>167</v>
      </c>
      <c r="C18" s="296">
        <f t="shared" si="0"/>
        <v>56652</v>
      </c>
      <c r="D18" s="296"/>
      <c r="E18" s="296">
        <v>2382</v>
      </c>
      <c r="F18" s="296">
        <v>54270</v>
      </c>
      <c r="G18" s="343"/>
      <c r="H18" s="294"/>
      <c r="I18" s="294"/>
      <c r="J18" s="294"/>
      <c r="K18" s="294"/>
      <c r="L18" s="294"/>
      <c r="M18" s="294"/>
      <c r="N18" s="294"/>
      <c r="O18" s="294"/>
      <c r="P18" s="294"/>
      <c r="Q18" s="294"/>
      <c r="R18" s="294"/>
      <c r="S18" s="294"/>
      <c r="T18" s="294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4"/>
      <c r="AF18" s="294"/>
      <c r="AG18" s="294"/>
      <c r="AH18" s="294"/>
      <c r="AI18" s="294"/>
      <c r="AJ18" s="294"/>
      <c r="AK18" s="294"/>
      <c r="AL18" s="294"/>
      <c r="AM18" s="294"/>
      <c r="AN18" s="294"/>
      <c r="AO18" s="294"/>
      <c r="AP18" s="294"/>
      <c r="AQ18" s="294"/>
      <c r="AR18" s="294"/>
      <c r="AS18" s="294"/>
      <c r="AT18" s="294"/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4"/>
      <c r="CD18" s="294"/>
      <c r="CE18" s="294"/>
      <c r="CF18" s="294"/>
      <c r="CG18" s="294"/>
      <c r="CH18" s="294"/>
      <c r="CI18" s="294"/>
      <c r="CJ18" s="294"/>
      <c r="CK18" s="294"/>
      <c r="CL18" s="294"/>
      <c r="CM18" s="294"/>
      <c r="CN18" s="294"/>
      <c r="CO18" s="294"/>
      <c r="CP18" s="294"/>
      <c r="CQ18" s="294"/>
      <c r="CR18" s="294"/>
      <c r="CS18" s="294"/>
      <c r="CT18" s="294"/>
      <c r="CU18" s="294"/>
      <c r="CV18" s="294"/>
      <c r="CW18" s="294"/>
      <c r="CX18" s="294"/>
      <c r="CY18" s="294"/>
      <c r="CZ18" s="294"/>
      <c r="DA18" s="294"/>
      <c r="DB18" s="294"/>
      <c r="DC18" s="294"/>
      <c r="DD18" s="294"/>
      <c r="DE18" s="294"/>
      <c r="DF18" s="294"/>
      <c r="DG18" s="294"/>
      <c r="DH18" s="294"/>
      <c r="DI18" s="294"/>
      <c r="DJ18" s="294"/>
      <c r="DK18" s="294"/>
      <c r="DL18" s="294"/>
      <c r="DM18" s="294"/>
      <c r="DN18" s="294"/>
      <c r="DO18" s="294"/>
      <c r="DP18" s="294"/>
      <c r="DQ18" s="294"/>
      <c r="DR18" s="294"/>
      <c r="DS18" s="294"/>
      <c r="DT18" s="294"/>
      <c r="DU18" s="294"/>
      <c r="DV18" s="294"/>
      <c r="DW18" s="294"/>
      <c r="DX18" s="294"/>
      <c r="DY18" s="294"/>
      <c r="DZ18" s="294"/>
      <c r="EA18" s="294"/>
      <c r="EB18" s="294"/>
      <c r="EC18" s="294"/>
      <c r="ED18" s="294"/>
      <c r="EE18" s="294"/>
      <c r="EF18" s="294"/>
      <c r="EG18" s="294"/>
      <c r="EH18" s="294"/>
      <c r="EI18" s="294"/>
      <c r="EJ18" s="294"/>
      <c r="EK18" s="294"/>
      <c r="EL18" s="294"/>
      <c r="EM18" s="294"/>
      <c r="EN18" s="294"/>
      <c r="EO18" s="294"/>
      <c r="EP18" s="294"/>
      <c r="EQ18" s="294"/>
      <c r="ER18" s="294"/>
      <c r="ES18" s="294"/>
      <c r="ET18" s="294"/>
      <c r="EU18" s="294"/>
      <c r="EV18" s="294"/>
      <c r="EW18" s="294"/>
      <c r="EX18" s="294"/>
      <c r="EY18" s="294"/>
      <c r="EZ18" s="294"/>
      <c r="FA18" s="294"/>
      <c r="FB18" s="294"/>
      <c r="FC18" s="294"/>
      <c r="FD18" s="294"/>
      <c r="FE18" s="294"/>
      <c r="FF18" s="294"/>
      <c r="FG18" s="294"/>
      <c r="FH18" s="294"/>
      <c r="FI18" s="294"/>
      <c r="FJ18" s="294"/>
      <c r="FK18" s="294"/>
      <c r="FL18" s="294"/>
      <c r="FM18" s="294"/>
      <c r="FN18" s="294"/>
      <c r="FO18" s="294"/>
      <c r="FP18" s="294"/>
      <c r="FQ18" s="294"/>
      <c r="FR18" s="294"/>
      <c r="FS18" s="294"/>
      <c r="FT18" s="294"/>
      <c r="FU18" s="294"/>
      <c r="FV18" s="294"/>
      <c r="FW18" s="294"/>
      <c r="FX18" s="294"/>
      <c r="FY18" s="294"/>
      <c r="FZ18" s="294"/>
      <c r="GA18" s="294"/>
      <c r="GB18" s="294"/>
      <c r="GC18" s="294"/>
      <c r="GD18" s="294"/>
      <c r="GE18" s="294"/>
      <c r="GF18" s="294"/>
      <c r="GG18" s="294"/>
      <c r="GH18" s="294"/>
      <c r="GI18" s="294"/>
      <c r="GJ18" s="294"/>
      <c r="GK18" s="294"/>
      <c r="GL18" s="294"/>
      <c r="GM18" s="294"/>
      <c r="GN18" s="294"/>
      <c r="GO18" s="294"/>
      <c r="GP18" s="294"/>
      <c r="GQ18" s="294"/>
      <c r="GR18" s="294"/>
      <c r="GS18" s="294"/>
      <c r="GT18" s="294"/>
      <c r="GU18" s="294"/>
      <c r="GV18" s="294"/>
      <c r="GW18" s="294"/>
      <c r="GX18" s="294"/>
      <c r="GY18" s="294"/>
      <c r="GZ18" s="294"/>
      <c r="HA18" s="294"/>
      <c r="HB18" s="294"/>
      <c r="HC18" s="294"/>
      <c r="HD18" s="294"/>
      <c r="HE18" s="294"/>
      <c r="HF18" s="294"/>
      <c r="HG18" s="294"/>
      <c r="HH18" s="294"/>
      <c r="HI18" s="294"/>
      <c r="HJ18" s="294"/>
      <c r="HK18" s="294"/>
      <c r="HL18" s="294"/>
      <c r="HM18" s="294"/>
      <c r="HN18" s="294"/>
      <c r="HO18" s="294"/>
      <c r="HP18" s="294"/>
      <c r="HQ18" s="294"/>
      <c r="HR18" s="294"/>
      <c r="HS18" s="294"/>
      <c r="HT18" s="294"/>
      <c r="HU18" s="294"/>
      <c r="HV18" s="294"/>
      <c r="HW18" s="294"/>
      <c r="HX18" s="294"/>
      <c r="HY18" s="294"/>
      <c r="HZ18" s="294"/>
      <c r="IA18" s="294"/>
      <c r="IB18" s="294"/>
      <c r="IC18" s="294"/>
      <c r="ID18" s="294"/>
      <c r="IE18" s="294"/>
      <c r="IF18" s="294"/>
      <c r="IG18" s="294"/>
      <c r="IH18" s="294"/>
      <c r="II18" s="294"/>
      <c r="IJ18" s="294"/>
      <c r="IK18" s="294"/>
      <c r="IL18" s="294"/>
      <c r="IM18" s="294"/>
      <c r="IN18" s="294"/>
      <c r="IO18" s="294"/>
      <c r="IP18" s="294"/>
      <c r="IQ18" s="294"/>
      <c r="IR18" s="294"/>
      <c r="IS18" s="294"/>
      <c r="IT18" s="294"/>
      <c r="IU18" s="294"/>
      <c r="IV18" s="294"/>
    </row>
    <row r="19" spans="1:256" ht="15.75">
      <c r="A19" s="326"/>
      <c r="B19" s="328" t="s">
        <v>168</v>
      </c>
      <c r="C19" s="352">
        <f t="shared" si="0"/>
        <v>54075</v>
      </c>
      <c r="D19" s="352"/>
      <c r="E19" s="352"/>
      <c r="F19" s="352">
        <v>54075</v>
      </c>
      <c r="G19" s="351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8"/>
      <c r="T19" s="348"/>
      <c r="U19" s="348"/>
      <c r="V19" s="348"/>
      <c r="W19" s="348"/>
      <c r="X19" s="348"/>
      <c r="Y19" s="348"/>
      <c r="Z19" s="348"/>
      <c r="AA19" s="348"/>
      <c r="AB19" s="348"/>
      <c r="AC19" s="348"/>
      <c r="AD19" s="348"/>
      <c r="AE19" s="348"/>
      <c r="AF19" s="348"/>
      <c r="AG19" s="348"/>
      <c r="AH19" s="348"/>
      <c r="AI19" s="348"/>
      <c r="AJ19" s="348"/>
      <c r="AK19" s="348"/>
      <c r="AL19" s="348"/>
      <c r="AM19" s="348"/>
      <c r="AN19" s="348"/>
      <c r="AO19" s="348"/>
      <c r="AP19" s="348"/>
      <c r="AQ19" s="348"/>
      <c r="AR19" s="348"/>
      <c r="AS19" s="348"/>
      <c r="AT19" s="348"/>
      <c r="AU19" s="348"/>
      <c r="AV19" s="348"/>
      <c r="AW19" s="348"/>
      <c r="AX19" s="348"/>
      <c r="AY19" s="348"/>
      <c r="AZ19" s="348"/>
      <c r="BA19" s="348"/>
      <c r="BB19" s="348"/>
      <c r="BC19" s="348"/>
      <c r="BD19" s="348"/>
      <c r="BE19" s="348"/>
      <c r="BF19" s="348"/>
      <c r="BG19" s="348"/>
      <c r="BH19" s="348"/>
      <c r="BI19" s="348"/>
      <c r="BJ19" s="348"/>
      <c r="BK19" s="348"/>
      <c r="BL19" s="348"/>
      <c r="BM19" s="348"/>
      <c r="BN19" s="348"/>
      <c r="BO19" s="348"/>
      <c r="BP19" s="348"/>
      <c r="BQ19" s="348"/>
      <c r="BR19" s="348"/>
      <c r="BS19" s="348"/>
      <c r="BT19" s="348"/>
      <c r="BU19" s="348"/>
      <c r="BV19" s="348"/>
      <c r="BW19" s="348"/>
      <c r="BX19" s="348"/>
      <c r="BY19" s="348"/>
      <c r="BZ19" s="348"/>
      <c r="CA19" s="348"/>
      <c r="CB19" s="348"/>
      <c r="CC19" s="348"/>
      <c r="CD19" s="348"/>
      <c r="CE19" s="348"/>
      <c r="CF19" s="348"/>
      <c r="CG19" s="348"/>
      <c r="CH19" s="348"/>
      <c r="CI19" s="348"/>
      <c r="CJ19" s="348"/>
      <c r="CK19" s="348"/>
      <c r="CL19" s="348"/>
      <c r="CM19" s="348"/>
      <c r="CN19" s="348"/>
      <c r="CO19" s="348"/>
      <c r="CP19" s="348"/>
      <c r="CQ19" s="348"/>
      <c r="CR19" s="348"/>
      <c r="CS19" s="348"/>
      <c r="CT19" s="348"/>
      <c r="CU19" s="348"/>
      <c r="CV19" s="348"/>
      <c r="CW19" s="348"/>
      <c r="CX19" s="348"/>
      <c r="CY19" s="348"/>
      <c r="CZ19" s="348"/>
      <c r="DA19" s="348"/>
      <c r="DB19" s="348"/>
      <c r="DC19" s="348"/>
      <c r="DD19" s="348"/>
      <c r="DE19" s="348"/>
      <c r="DF19" s="348"/>
      <c r="DG19" s="348"/>
      <c r="DH19" s="348"/>
      <c r="DI19" s="348"/>
      <c r="DJ19" s="348"/>
      <c r="DK19" s="348"/>
      <c r="DL19" s="348"/>
      <c r="DM19" s="348"/>
      <c r="DN19" s="348"/>
      <c r="DO19" s="348"/>
      <c r="DP19" s="348"/>
      <c r="DQ19" s="348"/>
      <c r="DR19" s="348"/>
      <c r="DS19" s="348"/>
      <c r="DT19" s="348"/>
      <c r="DU19" s="348"/>
      <c r="DV19" s="348"/>
      <c r="DW19" s="348"/>
      <c r="DX19" s="348"/>
      <c r="DY19" s="348"/>
      <c r="DZ19" s="348"/>
      <c r="EA19" s="348"/>
      <c r="EB19" s="348"/>
      <c r="EC19" s="348"/>
      <c r="ED19" s="348"/>
      <c r="EE19" s="348"/>
      <c r="EF19" s="348"/>
      <c r="EG19" s="348"/>
      <c r="EH19" s="348"/>
      <c r="EI19" s="348"/>
      <c r="EJ19" s="348"/>
      <c r="EK19" s="348"/>
      <c r="EL19" s="348"/>
      <c r="EM19" s="348"/>
      <c r="EN19" s="348"/>
      <c r="EO19" s="348"/>
      <c r="EP19" s="348"/>
      <c r="EQ19" s="348"/>
      <c r="ER19" s="348"/>
      <c r="ES19" s="348"/>
      <c r="ET19" s="348"/>
      <c r="EU19" s="348"/>
      <c r="EV19" s="348"/>
      <c r="EW19" s="348"/>
      <c r="EX19" s="348"/>
      <c r="EY19" s="348"/>
      <c r="EZ19" s="348"/>
      <c r="FA19" s="348"/>
      <c r="FB19" s="348"/>
      <c r="FC19" s="348"/>
      <c r="FD19" s="348"/>
      <c r="FE19" s="348"/>
      <c r="FF19" s="348"/>
      <c r="FG19" s="348"/>
      <c r="FH19" s="348"/>
      <c r="FI19" s="348"/>
      <c r="FJ19" s="348"/>
      <c r="FK19" s="348"/>
      <c r="FL19" s="348"/>
      <c r="FM19" s="348"/>
      <c r="FN19" s="348"/>
      <c r="FO19" s="348"/>
      <c r="FP19" s="348"/>
      <c r="FQ19" s="348"/>
      <c r="FR19" s="348"/>
      <c r="FS19" s="348"/>
      <c r="FT19" s="348"/>
      <c r="FU19" s="348"/>
      <c r="FV19" s="348"/>
      <c r="FW19" s="348"/>
      <c r="FX19" s="348"/>
      <c r="FY19" s="348"/>
      <c r="FZ19" s="348"/>
      <c r="GA19" s="348"/>
      <c r="GB19" s="348"/>
      <c r="GC19" s="348"/>
      <c r="GD19" s="348"/>
      <c r="GE19" s="348"/>
      <c r="GF19" s="348"/>
      <c r="GG19" s="348"/>
      <c r="GH19" s="348"/>
      <c r="GI19" s="348"/>
      <c r="GJ19" s="348"/>
      <c r="GK19" s="348"/>
      <c r="GL19" s="348"/>
      <c r="GM19" s="348"/>
      <c r="GN19" s="348"/>
      <c r="GO19" s="348"/>
      <c r="GP19" s="348"/>
      <c r="GQ19" s="348"/>
      <c r="GR19" s="348"/>
      <c r="GS19" s="348"/>
      <c r="GT19" s="348"/>
      <c r="GU19" s="348"/>
      <c r="GV19" s="348"/>
      <c r="GW19" s="348"/>
      <c r="GX19" s="348"/>
      <c r="GY19" s="348"/>
      <c r="GZ19" s="348"/>
      <c r="HA19" s="348"/>
      <c r="HB19" s="348"/>
      <c r="HC19" s="348"/>
      <c r="HD19" s="348"/>
      <c r="HE19" s="348"/>
      <c r="HF19" s="348"/>
      <c r="HG19" s="348"/>
      <c r="HH19" s="348"/>
      <c r="HI19" s="348"/>
      <c r="HJ19" s="348"/>
      <c r="HK19" s="348"/>
      <c r="HL19" s="348"/>
      <c r="HM19" s="348"/>
      <c r="HN19" s="348"/>
      <c r="HO19" s="348"/>
      <c r="HP19" s="348"/>
      <c r="HQ19" s="348"/>
      <c r="HR19" s="348"/>
      <c r="HS19" s="348"/>
      <c r="HT19" s="348"/>
      <c r="HU19" s="348"/>
      <c r="HV19" s="348"/>
      <c r="HW19" s="348"/>
      <c r="HX19" s="348"/>
      <c r="HY19" s="348"/>
      <c r="HZ19" s="348"/>
      <c r="IA19" s="348"/>
      <c r="IB19" s="348"/>
      <c r="IC19" s="348"/>
      <c r="ID19" s="348"/>
      <c r="IE19" s="348"/>
      <c r="IF19" s="348"/>
      <c r="IG19" s="348"/>
      <c r="IH19" s="348"/>
      <c r="II19" s="348"/>
      <c r="IJ19" s="348"/>
      <c r="IK19" s="348"/>
      <c r="IL19" s="348"/>
      <c r="IM19" s="348"/>
      <c r="IN19" s="348"/>
      <c r="IO19" s="348"/>
      <c r="IP19" s="348"/>
      <c r="IQ19" s="348"/>
      <c r="IR19" s="348"/>
      <c r="IS19" s="348"/>
      <c r="IT19" s="348"/>
      <c r="IU19" s="348"/>
      <c r="IV19" s="348"/>
    </row>
    <row r="20" spans="1:256" ht="15.75">
      <c r="A20" s="321"/>
      <c r="B20" s="253" t="s">
        <v>169</v>
      </c>
      <c r="C20" s="296">
        <f t="shared" si="0"/>
        <v>0</v>
      </c>
      <c r="D20" s="296"/>
      <c r="E20" s="296"/>
      <c r="F20" s="296">
        <v>0</v>
      </c>
      <c r="G20" s="343">
        <v>778</v>
      </c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  <c r="Y20" s="294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294"/>
      <c r="AK20" s="294"/>
      <c r="AL20" s="294"/>
      <c r="AM20" s="294"/>
      <c r="AN20" s="294"/>
      <c r="AO20" s="294"/>
      <c r="AP20" s="294"/>
      <c r="AQ20" s="294"/>
      <c r="AR20" s="294"/>
      <c r="AS20" s="294"/>
      <c r="AT20" s="294"/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4"/>
      <c r="CD20" s="294"/>
      <c r="CE20" s="294"/>
      <c r="CF20" s="294"/>
      <c r="CG20" s="294"/>
      <c r="CH20" s="294"/>
      <c r="CI20" s="294"/>
      <c r="CJ20" s="294"/>
      <c r="CK20" s="294"/>
      <c r="CL20" s="294"/>
      <c r="CM20" s="294"/>
      <c r="CN20" s="294"/>
      <c r="CO20" s="294"/>
      <c r="CP20" s="294"/>
      <c r="CQ20" s="294"/>
      <c r="CR20" s="294"/>
      <c r="CS20" s="294"/>
      <c r="CT20" s="294"/>
      <c r="CU20" s="294"/>
      <c r="CV20" s="294"/>
      <c r="CW20" s="294"/>
      <c r="CX20" s="294"/>
      <c r="CY20" s="294"/>
      <c r="CZ20" s="294"/>
      <c r="DA20" s="294"/>
      <c r="DB20" s="294"/>
      <c r="DC20" s="294"/>
      <c r="DD20" s="294"/>
      <c r="DE20" s="294"/>
      <c r="DF20" s="294"/>
      <c r="DG20" s="294"/>
      <c r="DH20" s="294"/>
      <c r="DI20" s="294"/>
      <c r="DJ20" s="294"/>
      <c r="DK20" s="294"/>
      <c r="DL20" s="294"/>
      <c r="DM20" s="294"/>
      <c r="DN20" s="294"/>
      <c r="DO20" s="294"/>
      <c r="DP20" s="294"/>
      <c r="DQ20" s="294"/>
      <c r="DR20" s="294"/>
      <c r="DS20" s="294"/>
      <c r="DT20" s="294"/>
      <c r="DU20" s="294"/>
      <c r="DV20" s="294"/>
      <c r="DW20" s="294"/>
      <c r="DX20" s="294"/>
      <c r="DY20" s="294"/>
      <c r="DZ20" s="294"/>
      <c r="EA20" s="294"/>
      <c r="EB20" s="294"/>
      <c r="EC20" s="294"/>
      <c r="ED20" s="294"/>
      <c r="EE20" s="294"/>
      <c r="EF20" s="294"/>
      <c r="EG20" s="294"/>
      <c r="EH20" s="294"/>
      <c r="EI20" s="294"/>
      <c r="EJ20" s="294"/>
      <c r="EK20" s="294"/>
      <c r="EL20" s="294"/>
      <c r="EM20" s="294"/>
      <c r="EN20" s="294"/>
      <c r="EO20" s="294"/>
      <c r="EP20" s="294"/>
      <c r="EQ20" s="294"/>
      <c r="ER20" s="294"/>
      <c r="ES20" s="294"/>
      <c r="ET20" s="294"/>
      <c r="EU20" s="294"/>
      <c r="EV20" s="294"/>
      <c r="EW20" s="294"/>
      <c r="EX20" s="294"/>
      <c r="EY20" s="294"/>
      <c r="EZ20" s="294"/>
      <c r="FA20" s="294"/>
      <c r="FB20" s="294"/>
      <c r="FC20" s="294"/>
      <c r="FD20" s="294"/>
      <c r="FE20" s="294"/>
      <c r="FF20" s="294"/>
      <c r="FG20" s="294"/>
      <c r="FH20" s="294"/>
      <c r="FI20" s="294"/>
      <c r="FJ20" s="294"/>
      <c r="FK20" s="294"/>
      <c r="FL20" s="294"/>
      <c r="FM20" s="294"/>
      <c r="FN20" s="294"/>
      <c r="FO20" s="294"/>
      <c r="FP20" s="294"/>
      <c r="FQ20" s="294"/>
      <c r="FR20" s="294"/>
      <c r="FS20" s="294"/>
      <c r="FT20" s="294"/>
      <c r="FU20" s="294"/>
      <c r="FV20" s="294"/>
      <c r="FW20" s="294"/>
      <c r="FX20" s="294"/>
      <c r="FY20" s="294"/>
      <c r="FZ20" s="294"/>
      <c r="GA20" s="294"/>
      <c r="GB20" s="294"/>
      <c r="GC20" s="294"/>
      <c r="GD20" s="294"/>
      <c r="GE20" s="294"/>
      <c r="GF20" s="294"/>
      <c r="GG20" s="294"/>
      <c r="GH20" s="294"/>
      <c r="GI20" s="294"/>
      <c r="GJ20" s="294"/>
      <c r="GK20" s="294"/>
      <c r="GL20" s="294"/>
      <c r="GM20" s="294"/>
      <c r="GN20" s="294"/>
      <c r="GO20" s="294"/>
      <c r="GP20" s="294"/>
      <c r="GQ20" s="294"/>
      <c r="GR20" s="294"/>
      <c r="GS20" s="294"/>
      <c r="GT20" s="294"/>
      <c r="GU20" s="294"/>
      <c r="GV20" s="294"/>
      <c r="GW20" s="294"/>
      <c r="GX20" s="294"/>
      <c r="GY20" s="294"/>
      <c r="GZ20" s="294"/>
      <c r="HA20" s="294"/>
      <c r="HB20" s="294"/>
      <c r="HC20" s="294"/>
      <c r="HD20" s="294"/>
      <c r="HE20" s="294"/>
      <c r="HF20" s="294"/>
      <c r="HG20" s="294"/>
      <c r="HH20" s="294"/>
      <c r="HI20" s="294"/>
      <c r="HJ20" s="294"/>
      <c r="HK20" s="294"/>
      <c r="HL20" s="294"/>
      <c r="HM20" s="294"/>
      <c r="HN20" s="294"/>
      <c r="HO20" s="294"/>
      <c r="HP20" s="294"/>
      <c r="HQ20" s="294"/>
      <c r="HR20" s="294"/>
      <c r="HS20" s="294"/>
      <c r="HT20" s="294"/>
      <c r="HU20" s="294"/>
      <c r="HV20" s="294"/>
      <c r="HW20" s="294"/>
      <c r="HX20" s="294"/>
      <c r="HY20" s="294"/>
      <c r="HZ20" s="294"/>
      <c r="IA20" s="294"/>
      <c r="IB20" s="294"/>
      <c r="IC20" s="294"/>
      <c r="ID20" s="294"/>
      <c r="IE20" s="294"/>
      <c r="IF20" s="294"/>
      <c r="IG20" s="294"/>
      <c r="IH20" s="294"/>
      <c r="II20" s="294"/>
      <c r="IJ20" s="294"/>
      <c r="IK20" s="294"/>
      <c r="IL20" s="294"/>
      <c r="IM20" s="294"/>
      <c r="IN20" s="294"/>
      <c r="IO20" s="294"/>
      <c r="IP20" s="294"/>
      <c r="IQ20" s="294"/>
      <c r="IR20" s="294"/>
      <c r="IS20" s="294"/>
      <c r="IT20" s="294"/>
      <c r="IU20" s="294"/>
      <c r="IV20" s="294"/>
    </row>
    <row r="21" spans="1:256" ht="15.75">
      <c r="A21" s="326"/>
      <c r="B21" s="248" t="s">
        <v>170</v>
      </c>
      <c r="C21" s="323">
        <f t="shared" si="0"/>
        <v>0</v>
      </c>
      <c r="D21" s="323">
        <f>SUM(D22:D23)</f>
        <v>0</v>
      </c>
      <c r="E21" s="323">
        <f>SUM(E22:E23)</f>
        <v>0</v>
      </c>
      <c r="F21" s="350">
        <f>SUM(F22:F23)</f>
        <v>0</v>
      </c>
      <c r="G21" s="349"/>
      <c r="H21" s="348"/>
      <c r="I21" s="348"/>
      <c r="J21" s="348"/>
      <c r="K21" s="348"/>
      <c r="L21" s="348"/>
      <c r="M21" s="348"/>
      <c r="N21" s="348"/>
      <c r="O21" s="348"/>
      <c r="P21" s="348"/>
      <c r="Q21" s="348"/>
      <c r="R21" s="348"/>
      <c r="S21" s="348"/>
      <c r="T21" s="348"/>
      <c r="U21" s="348"/>
      <c r="V21" s="348"/>
      <c r="W21" s="348"/>
      <c r="X21" s="348"/>
      <c r="Y21" s="348"/>
      <c r="Z21" s="348"/>
      <c r="AA21" s="348"/>
      <c r="AB21" s="348"/>
      <c r="AC21" s="348"/>
      <c r="AD21" s="348"/>
      <c r="AE21" s="348"/>
      <c r="AF21" s="348"/>
      <c r="AG21" s="348"/>
      <c r="AH21" s="348"/>
      <c r="AI21" s="348"/>
      <c r="AJ21" s="348"/>
      <c r="AK21" s="348"/>
      <c r="AL21" s="348"/>
      <c r="AM21" s="348"/>
      <c r="AN21" s="348"/>
      <c r="AO21" s="348"/>
      <c r="AP21" s="348"/>
      <c r="AQ21" s="348"/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48"/>
      <c r="BC21" s="348"/>
      <c r="BD21" s="348"/>
      <c r="BE21" s="348"/>
      <c r="BF21" s="348"/>
      <c r="BG21" s="348"/>
      <c r="BH21" s="348"/>
      <c r="BI21" s="348"/>
      <c r="BJ21" s="348"/>
      <c r="BK21" s="348"/>
      <c r="BL21" s="348"/>
      <c r="BM21" s="348"/>
      <c r="BN21" s="348"/>
      <c r="BO21" s="348"/>
      <c r="BP21" s="348"/>
      <c r="BQ21" s="348"/>
      <c r="BR21" s="348"/>
      <c r="BS21" s="348"/>
      <c r="BT21" s="348"/>
      <c r="BU21" s="348"/>
      <c r="BV21" s="348"/>
      <c r="BW21" s="348"/>
      <c r="BX21" s="348"/>
      <c r="BY21" s="348"/>
      <c r="BZ21" s="348"/>
      <c r="CA21" s="348"/>
      <c r="CB21" s="348"/>
      <c r="CC21" s="348"/>
      <c r="CD21" s="348"/>
      <c r="CE21" s="348"/>
      <c r="CF21" s="348"/>
      <c r="CG21" s="348"/>
      <c r="CH21" s="348"/>
      <c r="CI21" s="348"/>
      <c r="CJ21" s="348"/>
      <c r="CK21" s="348"/>
      <c r="CL21" s="348"/>
      <c r="CM21" s="348"/>
      <c r="CN21" s="348"/>
      <c r="CO21" s="348"/>
      <c r="CP21" s="348"/>
      <c r="CQ21" s="348"/>
      <c r="CR21" s="348"/>
      <c r="CS21" s="348"/>
      <c r="CT21" s="348"/>
      <c r="CU21" s="348"/>
      <c r="CV21" s="348"/>
      <c r="CW21" s="348"/>
      <c r="CX21" s="348"/>
      <c r="CY21" s="348"/>
      <c r="CZ21" s="348"/>
      <c r="DA21" s="348"/>
      <c r="DB21" s="348"/>
      <c r="DC21" s="348"/>
      <c r="DD21" s="348"/>
      <c r="DE21" s="348"/>
      <c r="DF21" s="348"/>
      <c r="DG21" s="348"/>
      <c r="DH21" s="348"/>
      <c r="DI21" s="348"/>
      <c r="DJ21" s="348"/>
      <c r="DK21" s="348"/>
      <c r="DL21" s="348"/>
      <c r="DM21" s="348"/>
      <c r="DN21" s="348"/>
      <c r="DO21" s="348"/>
      <c r="DP21" s="348"/>
      <c r="DQ21" s="348"/>
      <c r="DR21" s="348"/>
      <c r="DS21" s="348"/>
      <c r="DT21" s="348"/>
      <c r="DU21" s="348"/>
      <c r="DV21" s="348"/>
      <c r="DW21" s="348"/>
      <c r="DX21" s="348"/>
      <c r="DY21" s="348"/>
      <c r="DZ21" s="348"/>
      <c r="EA21" s="348"/>
      <c r="EB21" s="348"/>
      <c r="EC21" s="348"/>
      <c r="ED21" s="348"/>
      <c r="EE21" s="348"/>
      <c r="EF21" s="348"/>
      <c r="EG21" s="348"/>
      <c r="EH21" s="348"/>
      <c r="EI21" s="348"/>
      <c r="EJ21" s="348"/>
      <c r="EK21" s="348"/>
      <c r="EL21" s="348"/>
      <c r="EM21" s="348"/>
      <c r="EN21" s="348"/>
      <c r="EO21" s="348"/>
      <c r="EP21" s="348"/>
      <c r="EQ21" s="348"/>
      <c r="ER21" s="348"/>
      <c r="ES21" s="348"/>
      <c r="ET21" s="348"/>
      <c r="EU21" s="348"/>
      <c r="EV21" s="348"/>
      <c r="EW21" s="348"/>
      <c r="EX21" s="348"/>
      <c r="EY21" s="348"/>
      <c r="EZ21" s="348"/>
      <c r="FA21" s="348"/>
      <c r="FB21" s="348"/>
      <c r="FC21" s="348"/>
      <c r="FD21" s="348"/>
      <c r="FE21" s="348"/>
      <c r="FF21" s="348"/>
      <c r="FG21" s="348"/>
      <c r="FH21" s="348"/>
      <c r="FI21" s="348"/>
      <c r="FJ21" s="348"/>
      <c r="FK21" s="348"/>
      <c r="FL21" s="348"/>
      <c r="FM21" s="348"/>
      <c r="FN21" s="348"/>
      <c r="FO21" s="348"/>
      <c r="FP21" s="348"/>
      <c r="FQ21" s="348"/>
      <c r="FR21" s="348"/>
      <c r="FS21" s="348"/>
      <c r="FT21" s="348"/>
      <c r="FU21" s="348"/>
      <c r="FV21" s="348"/>
      <c r="FW21" s="348"/>
      <c r="FX21" s="348"/>
      <c r="FY21" s="348"/>
      <c r="FZ21" s="348"/>
      <c r="GA21" s="348"/>
      <c r="GB21" s="348"/>
      <c r="GC21" s="348"/>
      <c r="GD21" s="348"/>
      <c r="GE21" s="348"/>
      <c r="GF21" s="348"/>
      <c r="GG21" s="348"/>
      <c r="GH21" s="348"/>
      <c r="GI21" s="348"/>
      <c r="GJ21" s="348"/>
      <c r="GK21" s="348"/>
      <c r="GL21" s="348"/>
      <c r="GM21" s="348"/>
      <c r="GN21" s="348"/>
      <c r="GO21" s="348"/>
      <c r="GP21" s="348"/>
      <c r="GQ21" s="348"/>
      <c r="GR21" s="348"/>
      <c r="GS21" s="348"/>
      <c r="GT21" s="348"/>
      <c r="GU21" s="348"/>
      <c r="GV21" s="348"/>
      <c r="GW21" s="348"/>
      <c r="GX21" s="348"/>
      <c r="GY21" s="348"/>
      <c r="GZ21" s="348"/>
      <c r="HA21" s="348"/>
      <c r="HB21" s="348"/>
      <c r="HC21" s="348"/>
      <c r="HD21" s="348"/>
      <c r="HE21" s="348"/>
      <c r="HF21" s="348"/>
      <c r="HG21" s="348"/>
      <c r="HH21" s="348"/>
      <c r="HI21" s="348"/>
      <c r="HJ21" s="348"/>
      <c r="HK21" s="348"/>
      <c r="HL21" s="348"/>
      <c r="HM21" s="348"/>
      <c r="HN21" s="348"/>
      <c r="HO21" s="348"/>
      <c r="HP21" s="348"/>
      <c r="HQ21" s="348"/>
      <c r="HR21" s="348"/>
      <c r="HS21" s="348"/>
      <c r="HT21" s="348"/>
      <c r="HU21" s="348"/>
      <c r="HV21" s="348"/>
      <c r="HW21" s="348"/>
      <c r="HX21" s="348"/>
      <c r="HY21" s="348"/>
      <c r="HZ21" s="348"/>
      <c r="IA21" s="348"/>
      <c r="IB21" s="348"/>
      <c r="IC21" s="348"/>
      <c r="ID21" s="348"/>
      <c r="IE21" s="348"/>
      <c r="IF21" s="348"/>
      <c r="IG21" s="348"/>
      <c r="IH21" s="348"/>
      <c r="II21" s="348"/>
      <c r="IJ21" s="348"/>
      <c r="IK21" s="348"/>
      <c r="IL21" s="348"/>
      <c r="IM21" s="348"/>
      <c r="IN21" s="348"/>
      <c r="IO21" s="348"/>
      <c r="IP21" s="348"/>
      <c r="IQ21" s="348"/>
      <c r="IR21" s="348"/>
      <c r="IS21" s="348"/>
      <c r="IT21" s="348"/>
      <c r="IU21" s="348"/>
      <c r="IV21" s="348"/>
    </row>
    <row r="22" spans="1:256" ht="15.75">
      <c r="A22" s="321"/>
      <c r="B22" s="253" t="s">
        <v>171</v>
      </c>
      <c r="C22" s="296">
        <f t="shared" si="0"/>
        <v>0</v>
      </c>
      <c r="D22" s="296"/>
      <c r="E22" s="296"/>
      <c r="F22" s="310"/>
      <c r="G22" s="343"/>
      <c r="H22" s="294"/>
      <c r="I22" s="294"/>
      <c r="J22" s="294"/>
      <c r="K22" s="294"/>
      <c r="L22" s="294"/>
      <c r="M22" s="294"/>
      <c r="N22" s="294"/>
      <c r="O22" s="294"/>
      <c r="P22" s="294"/>
      <c r="Q22" s="294"/>
      <c r="R22" s="294"/>
      <c r="S22" s="294"/>
      <c r="T22" s="294"/>
      <c r="U22" s="294"/>
      <c r="V22" s="294"/>
      <c r="W22" s="294"/>
      <c r="X22" s="294"/>
      <c r="Y22" s="294"/>
      <c r="Z22" s="294"/>
      <c r="AA22" s="294"/>
      <c r="AB22" s="294"/>
      <c r="AC22" s="294"/>
      <c r="AD22" s="294"/>
      <c r="AE22" s="294"/>
      <c r="AF22" s="294"/>
      <c r="AG22" s="294"/>
      <c r="AH22" s="294"/>
      <c r="AI22" s="294"/>
      <c r="AJ22" s="294"/>
      <c r="AK22" s="294"/>
      <c r="AL22" s="294"/>
      <c r="AM22" s="294"/>
      <c r="AN22" s="294"/>
      <c r="AO22" s="294"/>
      <c r="AP22" s="294"/>
      <c r="AQ22" s="294"/>
      <c r="AR22" s="294"/>
      <c r="AS22" s="294"/>
      <c r="AT22" s="294"/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4"/>
      <c r="BX22" s="294"/>
      <c r="BY22" s="294"/>
      <c r="BZ22" s="294"/>
      <c r="CA22" s="294"/>
      <c r="CB22" s="294"/>
      <c r="CC22" s="294"/>
      <c r="CD22" s="294"/>
      <c r="CE22" s="294"/>
      <c r="CF22" s="294"/>
      <c r="CG22" s="294"/>
      <c r="CH22" s="294"/>
      <c r="CI22" s="294"/>
      <c r="CJ22" s="294"/>
      <c r="CK22" s="294"/>
      <c r="CL22" s="294"/>
      <c r="CM22" s="294"/>
      <c r="CN22" s="294"/>
      <c r="CO22" s="294"/>
      <c r="CP22" s="294"/>
      <c r="CQ22" s="294"/>
      <c r="CR22" s="294"/>
      <c r="CS22" s="294"/>
      <c r="CT22" s="294"/>
      <c r="CU22" s="294"/>
      <c r="CV22" s="294"/>
      <c r="CW22" s="294"/>
      <c r="CX22" s="294"/>
      <c r="CY22" s="294"/>
      <c r="CZ22" s="294"/>
      <c r="DA22" s="294"/>
      <c r="DB22" s="294"/>
      <c r="DC22" s="294"/>
      <c r="DD22" s="294"/>
      <c r="DE22" s="294"/>
      <c r="DF22" s="294"/>
      <c r="DG22" s="294"/>
      <c r="DH22" s="294"/>
      <c r="DI22" s="294"/>
      <c r="DJ22" s="294"/>
      <c r="DK22" s="294"/>
      <c r="DL22" s="294"/>
      <c r="DM22" s="294"/>
      <c r="DN22" s="294"/>
      <c r="DO22" s="294"/>
      <c r="DP22" s="294"/>
      <c r="DQ22" s="294"/>
      <c r="DR22" s="294"/>
      <c r="DS22" s="294"/>
      <c r="DT22" s="294"/>
      <c r="DU22" s="294"/>
      <c r="DV22" s="294"/>
      <c r="DW22" s="294"/>
      <c r="DX22" s="294"/>
      <c r="DY22" s="294"/>
      <c r="DZ22" s="294"/>
      <c r="EA22" s="294"/>
      <c r="EB22" s="294"/>
      <c r="EC22" s="294"/>
      <c r="ED22" s="294"/>
      <c r="EE22" s="294"/>
      <c r="EF22" s="294"/>
      <c r="EG22" s="294"/>
      <c r="EH22" s="294"/>
      <c r="EI22" s="294"/>
      <c r="EJ22" s="294"/>
      <c r="EK22" s="294"/>
      <c r="EL22" s="294"/>
      <c r="EM22" s="294"/>
      <c r="EN22" s="294"/>
      <c r="EO22" s="294"/>
      <c r="EP22" s="294"/>
      <c r="EQ22" s="294"/>
      <c r="ER22" s="294"/>
      <c r="ES22" s="294"/>
      <c r="ET22" s="294"/>
      <c r="EU22" s="294"/>
      <c r="EV22" s="294"/>
      <c r="EW22" s="294"/>
      <c r="EX22" s="294"/>
      <c r="EY22" s="294"/>
      <c r="EZ22" s="294"/>
      <c r="FA22" s="294"/>
      <c r="FB22" s="294"/>
      <c r="FC22" s="294"/>
      <c r="FD22" s="294"/>
      <c r="FE22" s="294"/>
      <c r="FF22" s="294"/>
      <c r="FG22" s="294"/>
      <c r="FH22" s="294"/>
      <c r="FI22" s="294"/>
      <c r="FJ22" s="294"/>
      <c r="FK22" s="294"/>
      <c r="FL22" s="294"/>
      <c r="FM22" s="294"/>
      <c r="FN22" s="294"/>
      <c r="FO22" s="294"/>
      <c r="FP22" s="294"/>
      <c r="FQ22" s="294"/>
      <c r="FR22" s="294"/>
      <c r="FS22" s="294"/>
      <c r="FT22" s="294"/>
      <c r="FU22" s="294"/>
      <c r="FV22" s="294"/>
      <c r="FW22" s="294"/>
      <c r="FX22" s="294"/>
      <c r="FY22" s="294"/>
      <c r="FZ22" s="294"/>
      <c r="GA22" s="294"/>
      <c r="GB22" s="294"/>
      <c r="GC22" s="294"/>
      <c r="GD22" s="294"/>
      <c r="GE22" s="294"/>
      <c r="GF22" s="294"/>
      <c r="GG22" s="294"/>
      <c r="GH22" s="294"/>
      <c r="GI22" s="294"/>
      <c r="GJ22" s="294"/>
      <c r="GK22" s="294"/>
      <c r="GL22" s="294"/>
      <c r="GM22" s="294"/>
      <c r="GN22" s="294"/>
      <c r="GO22" s="294"/>
      <c r="GP22" s="294"/>
      <c r="GQ22" s="294"/>
      <c r="GR22" s="294"/>
      <c r="GS22" s="294"/>
      <c r="GT22" s="294"/>
      <c r="GU22" s="294"/>
      <c r="GV22" s="294"/>
      <c r="GW22" s="294"/>
      <c r="GX22" s="294"/>
      <c r="GY22" s="294"/>
      <c r="GZ22" s="294"/>
      <c r="HA22" s="294"/>
      <c r="HB22" s="294"/>
      <c r="HC22" s="294"/>
      <c r="HD22" s="294"/>
      <c r="HE22" s="294"/>
      <c r="HF22" s="294"/>
      <c r="HG22" s="294"/>
      <c r="HH22" s="294"/>
      <c r="HI22" s="294"/>
      <c r="HJ22" s="294"/>
      <c r="HK22" s="294"/>
      <c r="HL22" s="294"/>
      <c r="HM22" s="294"/>
      <c r="HN22" s="294"/>
      <c r="HO22" s="294"/>
      <c r="HP22" s="294"/>
      <c r="HQ22" s="294"/>
      <c r="HR22" s="294"/>
      <c r="HS22" s="294"/>
      <c r="HT22" s="294"/>
      <c r="HU22" s="294"/>
      <c r="HV22" s="294"/>
      <c r="HW22" s="294"/>
      <c r="HX22" s="294"/>
      <c r="HY22" s="294"/>
      <c r="HZ22" s="294"/>
      <c r="IA22" s="294"/>
      <c r="IB22" s="294"/>
      <c r="IC22" s="294"/>
      <c r="ID22" s="294"/>
      <c r="IE22" s="294"/>
      <c r="IF22" s="294"/>
      <c r="IG22" s="294"/>
      <c r="IH22" s="294"/>
      <c r="II22" s="294"/>
      <c r="IJ22" s="294"/>
      <c r="IK22" s="294"/>
      <c r="IL22" s="294"/>
      <c r="IM22" s="294"/>
      <c r="IN22" s="294"/>
      <c r="IO22" s="294"/>
      <c r="IP22" s="294"/>
      <c r="IQ22" s="294"/>
      <c r="IR22" s="294"/>
      <c r="IS22" s="294"/>
      <c r="IT22" s="294"/>
      <c r="IU22" s="294"/>
      <c r="IV22" s="294"/>
    </row>
    <row r="23" spans="1:256" ht="15.75">
      <c r="A23" s="321"/>
      <c r="B23" s="253" t="s">
        <v>172</v>
      </c>
      <c r="C23" s="303">
        <f t="shared" si="0"/>
        <v>0</v>
      </c>
      <c r="D23" s="296"/>
      <c r="E23" s="303"/>
      <c r="F23" s="303"/>
      <c r="G23" s="343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4"/>
      <c r="AM23" s="294"/>
      <c r="AN23" s="294"/>
      <c r="AO23" s="294"/>
      <c r="AP23" s="294"/>
      <c r="AQ23" s="294"/>
      <c r="AR23" s="294"/>
      <c r="AS23" s="294"/>
      <c r="AT23" s="294"/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4"/>
      <c r="BX23" s="294"/>
      <c r="BY23" s="294"/>
      <c r="BZ23" s="294"/>
      <c r="CA23" s="294"/>
      <c r="CB23" s="294"/>
      <c r="CC23" s="294"/>
      <c r="CD23" s="294"/>
      <c r="CE23" s="294"/>
      <c r="CF23" s="294"/>
      <c r="CG23" s="294"/>
      <c r="CH23" s="294"/>
      <c r="CI23" s="294"/>
      <c r="CJ23" s="294"/>
      <c r="CK23" s="294"/>
      <c r="CL23" s="294"/>
      <c r="CM23" s="294"/>
      <c r="CN23" s="294"/>
      <c r="CO23" s="294"/>
      <c r="CP23" s="294"/>
      <c r="CQ23" s="294"/>
      <c r="CR23" s="294"/>
      <c r="CS23" s="294"/>
      <c r="CT23" s="294"/>
      <c r="CU23" s="294"/>
      <c r="CV23" s="294"/>
      <c r="CW23" s="294"/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294"/>
      <c r="DO23" s="294"/>
      <c r="DP23" s="294"/>
      <c r="DQ23" s="294"/>
      <c r="DR23" s="294"/>
      <c r="DS23" s="294"/>
      <c r="DT23" s="294"/>
      <c r="DU23" s="294"/>
      <c r="DV23" s="294"/>
      <c r="DW23" s="294"/>
      <c r="DX23" s="294"/>
      <c r="DY23" s="294"/>
      <c r="DZ23" s="294"/>
      <c r="EA23" s="294"/>
      <c r="EB23" s="294"/>
      <c r="EC23" s="294"/>
      <c r="ED23" s="294"/>
      <c r="EE23" s="294"/>
      <c r="EF23" s="294"/>
      <c r="EG23" s="294"/>
      <c r="EH23" s="294"/>
      <c r="EI23" s="294"/>
      <c r="EJ23" s="294"/>
      <c r="EK23" s="294"/>
      <c r="EL23" s="294"/>
      <c r="EM23" s="294"/>
      <c r="EN23" s="294"/>
      <c r="EO23" s="294"/>
      <c r="EP23" s="294"/>
      <c r="EQ23" s="294"/>
      <c r="ER23" s="294"/>
      <c r="ES23" s="294"/>
      <c r="ET23" s="294"/>
      <c r="EU23" s="294"/>
      <c r="EV23" s="294"/>
      <c r="EW23" s="294"/>
      <c r="EX23" s="294"/>
      <c r="EY23" s="294"/>
      <c r="EZ23" s="294"/>
      <c r="FA23" s="294"/>
      <c r="FB23" s="294"/>
      <c r="FC23" s="294"/>
      <c r="FD23" s="294"/>
      <c r="FE23" s="294"/>
      <c r="FF23" s="294"/>
      <c r="FG23" s="294"/>
      <c r="FH23" s="294"/>
      <c r="FI23" s="294"/>
      <c r="FJ23" s="294"/>
      <c r="FK23" s="294"/>
      <c r="FL23" s="294"/>
      <c r="FM23" s="294"/>
      <c r="FN23" s="294"/>
      <c r="FO23" s="294"/>
      <c r="FP23" s="294"/>
      <c r="FQ23" s="294"/>
      <c r="FR23" s="294"/>
      <c r="FS23" s="294"/>
      <c r="FT23" s="294"/>
      <c r="FU23" s="294"/>
      <c r="FV23" s="294"/>
      <c r="FW23" s="294"/>
      <c r="FX23" s="294"/>
      <c r="FY23" s="294"/>
      <c r="FZ23" s="294"/>
      <c r="GA23" s="294"/>
      <c r="GB23" s="294"/>
      <c r="GC23" s="294"/>
      <c r="GD23" s="294"/>
      <c r="GE23" s="294"/>
      <c r="GF23" s="294"/>
      <c r="GG23" s="294"/>
      <c r="GH23" s="294"/>
      <c r="GI23" s="294"/>
      <c r="GJ23" s="294"/>
      <c r="GK23" s="294"/>
      <c r="GL23" s="294"/>
      <c r="GM23" s="294"/>
      <c r="GN23" s="294"/>
      <c r="GO23" s="294"/>
      <c r="GP23" s="294"/>
      <c r="GQ23" s="294"/>
      <c r="GR23" s="294"/>
      <c r="GS23" s="294"/>
      <c r="GT23" s="294"/>
      <c r="GU23" s="294"/>
      <c r="GV23" s="294"/>
      <c r="GW23" s="294"/>
      <c r="GX23" s="294"/>
      <c r="GY23" s="294"/>
      <c r="GZ23" s="294"/>
      <c r="HA23" s="294"/>
      <c r="HB23" s="294"/>
      <c r="HC23" s="294"/>
      <c r="HD23" s="294"/>
      <c r="HE23" s="294"/>
      <c r="HF23" s="294"/>
      <c r="HG23" s="294"/>
      <c r="HH23" s="294"/>
      <c r="HI23" s="294"/>
      <c r="HJ23" s="294"/>
      <c r="HK23" s="294"/>
      <c r="HL23" s="294"/>
      <c r="HM23" s="294"/>
      <c r="HN23" s="294"/>
      <c r="HO23" s="294"/>
      <c r="HP23" s="294"/>
      <c r="HQ23" s="294"/>
      <c r="HR23" s="294"/>
      <c r="HS23" s="294"/>
      <c r="HT23" s="294"/>
      <c r="HU23" s="294"/>
      <c r="HV23" s="294"/>
      <c r="HW23" s="294"/>
      <c r="HX23" s="294"/>
      <c r="HY23" s="294"/>
      <c r="HZ23" s="294"/>
      <c r="IA23" s="294"/>
      <c r="IB23" s="294"/>
      <c r="IC23" s="294"/>
      <c r="ID23" s="294"/>
      <c r="IE23" s="294"/>
      <c r="IF23" s="294"/>
      <c r="IG23" s="294"/>
      <c r="IH23" s="294"/>
      <c r="II23" s="294"/>
      <c r="IJ23" s="294"/>
      <c r="IK23" s="294"/>
      <c r="IL23" s="294"/>
      <c r="IM23" s="294"/>
      <c r="IN23" s="294"/>
      <c r="IO23" s="294"/>
      <c r="IP23" s="294"/>
      <c r="IQ23" s="294"/>
      <c r="IR23" s="294"/>
      <c r="IS23" s="294"/>
      <c r="IT23" s="294"/>
      <c r="IU23" s="294"/>
      <c r="IV23" s="294"/>
    </row>
    <row r="24" spans="1:256" ht="18.75">
      <c r="A24" s="293"/>
      <c r="B24" s="292" t="s">
        <v>197</v>
      </c>
      <c r="C24" s="288">
        <f>SUM(C14:C16,C23,)</f>
        <v>77204</v>
      </c>
      <c r="D24" s="288">
        <f>SUM(D14:D16,D23,)</f>
        <v>19500</v>
      </c>
      <c r="E24" s="288">
        <f>SUM(E14:E16,E23,)</f>
        <v>3434</v>
      </c>
      <c r="F24" s="288">
        <f>SUM(F14:F16,F23,)</f>
        <v>54270</v>
      </c>
      <c r="G24" s="342">
        <f>SUM(G14:G16,G23,)</f>
        <v>5200</v>
      </c>
      <c r="H24" s="286"/>
      <c r="I24" s="286"/>
      <c r="J24" s="286"/>
      <c r="K24" s="286"/>
      <c r="L24" s="286"/>
      <c r="M24" s="286"/>
      <c r="N24" s="286"/>
      <c r="O24" s="286"/>
      <c r="P24" s="286"/>
      <c r="Q24" s="286"/>
      <c r="R24" s="286"/>
      <c r="S24" s="286"/>
      <c r="T24" s="286"/>
      <c r="U24" s="286"/>
      <c r="V24" s="286"/>
      <c r="W24" s="286"/>
      <c r="X24" s="286"/>
      <c r="Y24" s="286"/>
      <c r="Z24" s="286"/>
      <c r="AA24" s="286"/>
      <c r="AB24" s="286"/>
      <c r="AC24" s="286"/>
      <c r="AD24" s="286"/>
      <c r="AE24" s="286"/>
      <c r="AF24" s="286"/>
      <c r="AG24" s="286"/>
      <c r="AH24" s="286"/>
      <c r="AI24" s="286"/>
      <c r="AJ24" s="286"/>
      <c r="AK24" s="286"/>
      <c r="AL24" s="286"/>
      <c r="AM24" s="286"/>
      <c r="AN24" s="286"/>
      <c r="AO24" s="286"/>
      <c r="AP24" s="286"/>
      <c r="AQ24" s="286"/>
      <c r="AR24" s="286"/>
      <c r="AS24" s="286"/>
      <c r="AT24" s="286"/>
      <c r="AU24" s="286"/>
      <c r="AV24" s="286"/>
      <c r="AW24" s="286"/>
      <c r="AX24" s="286"/>
      <c r="AY24" s="286"/>
      <c r="AZ24" s="286"/>
      <c r="BA24" s="286"/>
      <c r="BB24" s="286"/>
      <c r="BC24" s="286"/>
      <c r="BD24" s="286"/>
      <c r="BE24" s="286"/>
      <c r="BF24" s="286"/>
      <c r="BG24" s="286"/>
      <c r="BH24" s="286"/>
      <c r="BI24" s="286"/>
      <c r="BJ24" s="286"/>
      <c r="BK24" s="286"/>
      <c r="BL24" s="286"/>
      <c r="BM24" s="286"/>
      <c r="BN24" s="286"/>
      <c r="BO24" s="286"/>
      <c r="BP24" s="286"/>
      <c r="BQ24" s="286"/>
      <c r="BR24" s="286"/>
      <c r="BS24" s="286"/>
      <c r="BT24" s="286"/>
      <c r="BU24" s="286"/>
      <c r="BV24" s="286"/>
      <c r="BW24" s="286"/>
      <c r="BX24" s="286"/>
      <c r="BY24" s="286"/>
      <c r="BZ24" s="286"/>
      <c r="CA24" s="286"/>
      <c r="CB24" s="286"/>
      <c r="CC24" s="286"/>
      <c r="CD24" s="286"/>
      <c r="CE24" s="286"/>
      <c r="CF24" s="286"/>
      <c r="CG24" s="286"/>
      <c r="CH24" s="286"/>
      <c r="CI24" s="286"/>
      <c r="CJ24" s="286"/>
      <c r="CK24" s="286"/>
      <c r="CL24" s="286"/>
      <c r="CM24" s="286"/>
      <c r="CN24" s="286"/>
      <c r="CO24" s="286"/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  <c r="DG24" s="286"/>
      <c r="DH24" s="286"/>
      <c r="DI24" s="286"/>
      <c r="DJ24" s="286"/>
      <c r="DK24" s="286"/>
      <c r="DL24" s="286"/>
      <c r="DM24" s="286"/>
      <c r="DN24" s="286"/>
      <c r="DO24" s="286"/>
      <c r="DP24" s="286"/>
      <c r="DQ24" s="286"/>
      <c r="DR24" s="286"/>
      <c r="DS24" s="286"/>
      <c r="DT24" s="286"/>
      <c r="DU24" s="286"/>
      <c r="DV24" s="286"/>
      <c r="DW24" s="286"/>
      <c r="DX24" s="286"/>
      <c r="DY24" s="286"/>
      <c r="DZ24" s="286"/>
      <c r="EA24" s="286"/>
      <c r="EB24" s="286"/>
      <c r="EC24" s="286"/>
      <c r="ED24" s="286"/>
      <c r="EE24" s="286"/>
      <c r="EF24" s="286"/>
      <c r="EG24" s="286"/>
      <c r="EH24" s="286"/>
      <c r="EI24" s="286"/>
      <c r="EJ24" s="286"/>
      <c r="EK24" s="286"/>
      <c r="EL24" s="286"/>
      <c r="EM24" s="286"/>
      <c r="EN24" s="286"/>
      <c r="EO24" s="286"/>
      <c r="EP24" s="286"/>
      <c r="EQ24" s="286"/>
      <c r="ER24" s="286"/>
      <c r="ES24" s="286"/>
      <c r="ET24" s="286"/>
      <c r="EU24" s="286"/>
      <c r="EV24" s="286"/>
      <c r="EW24" s="286"/>
      <c r="EX24" s="286"/>
      <c r="EY24" s="286"/>
      <c r="EZ24" s="286"/>
      <c r="FA24" s="286"/>
      <c r="FB24" s="286"/>
      <c r="FC24" s="286"/>
      <c r="FD24" s="286"/>
      <c r="FE24" s="286"/>
      <c r="FF24" s="286"/>
      <c r="FG24" s="286"/>
      <c r="FH24" s="286"/>
      <c r="FI24" s="286"/>
      <c r="FJ24" s="286"/>
      <c r="FK24" s="286"/>
      <c r="FL24" s="286"/>
      <c r="FM24" s="286"/>
      <c r="FN24" s="286"/>
      <c r="FO24" s="286"/>
      <c r="FP24" s="286"/>
      <c r="FQ24" s="286"/>
      <c r="FR24" s="286"/>
      <c r="FS24" s="286"/>
      <c r="FT24" s="286"/>
      <c r="FU24" s="286"/>
      <c r="FV24" s="286"/>
      <c r="FW24" s="286"/>
      <c r="FX24" s="286"/>
      <c r="FY24" s="286"/>
      <c r="FZ24" s="286"/>
      <c r="GA24" s="286"/>
      <c r="GB24" s="286"/>
      <c r="GC24" s="286"/>
      <c r="GD24" s="286"/>
      <c r="GE24" s="286"/>
      <c r="GF24" s="286"/>
      <c r="GG24" s="286"/>
      <c r="GH24" s="286"/>
      <c r="GI24" s="286"/>
      <c r="GJ24" s="286"/>
      <c r="GK24" s="286"/>
      <c r="GL24" s="286"/>
      <c r="GM24" s="286"/>
      <c r="GN24" s="286"/>
      <c r="GO24" s="286"/>
      <c r="GP24" s="286"/>
      <c r="GQ24" s="286"/>
      <c r="GR24" s="286"/>
      <c r="GS24" s="286"/>
      <c r="GT24" s="286"/>
      <c r="GU24" s="286"/>
      <c r="GV24" s="286"/>
      <c r="GW24" s="286"/>
      <c r="GX24" s="286"/>
      <c r="GY24" s="286"/>
      <c r="GZ24" s="286"/>
      <c r="HA24" s="286"/>
      <c r="HB24" s="286"/>
      <c r="HC24" s="286"/>
      <c r="HD24" s="286"/>
      <c r="HE24" s="286"/>
      <c r="HF24" s="286"/>
      <c r="HG24" s="286"/>
      <c r="HH24" s="286"/>
      <c r="HI24" s="286"/>
      <c r="HJ24" s="286"/>
      <c r="HK24" s="286"/>
      <c r="HL24" s="286"/>
      <c r="HM24" s="286"/>
      <c r="HN24" s="286"/>
      <c r="HO24" s="286"/>
      <c r="HP24" s="286"/>
      <c r="HQ24" s="286"/>
      <c r="HR24" s="286"/>
      <c r="HS24" s="286"/>
      <c r="HT24" s="286"/>
      <c r="HU24" s="286"/>
      <c r="HV24" s="286"/>
      <c r="HW24" s="286"/>
      <c r="HX24" s="286"/>
      <c r="HY24" s="286"/>
      <c r="HZ24" s="286"/>
      <c r="IA24" s="286"/>
      <c r="IB24" s="286"/>
      <c r="IC24" s="286"/>
      <c r="ID24" s="286"/>
      <c r="IE24" s="286"/>
      <c r="IF24" s="286"/>
      <c r="IG24" s="286"/>
      <c r="IH24" s="286"/>
      <c r="II24" s="286"/>
      <c r="IJ24" s="286"/>
      <c r="IK24" s="286"/>
      <c r="IL24" s="286"/>
      <c r="IM24" s="286"/>
      <c r="IN24" s="286"/>
      <c r="IO24" s="286"/>
      <c r="IP24" s="286"/>
      <c r="IQ24" s="286"/>
      <c r="IR24" s="286"/>
      <c r="IS24" s="286"/>
      <c r="IT24" s="286"/>
      <c r="IU24" s="286"/>
      <c r="IV24" s="286"/>
    </row>
    <row r="25" spans="1:256" ht="15.75">
      <c r="A25" s="301"/>
      <c r="B25" s="305" t="s">
        <v>196</v>
      </c>
      <c r="C25" s="318">
        <f aca="true" t="shared" si="1" ref="C25:C39">SUM(D25:F25)</f>
        <v>0</v>
      </c>
      <c r="D25" s="318"/>
      <c r="E25" s="318"/>
      <c r="F25" s="318"/>
      <c r="G25" s="347"/>
      <c r="H25" s="294"/>
      <c r="I25" s="294"/>
      <c r="J25" s="294"/>
      <c r="K25" s="294"/>
      <c r="L25" s="294"/>
      <c r="M25" s="294"/>
      <c r="N25" s="294"/>
      <c r="O25" s="294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4"/>
      <c r="AO25" s="294"/>
      <c r="AP25" s="294"/>
      <c r="AQ25" s="294"/>
      <c r="AR25" s="294"/>
      <c r="AS25" s="294"/>
      <c r="AT25" s="294"/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4"/>
      <c r="BX25" s="294"/>
      <c r="BY25" s="294"/>
      <c r="BZ25" s="294"/>
      <c r="CA25" s="294"/>
      <c r="CB25" s="294"/>
      <c r="CC25" s="294"/>
      <c r="CD25" s="294"/>
      <c r="CE25" s="294"/>
      <c r="CF25" s="294"/>
      <c r="CG25" s="294"/>
      <c r="CH25" s="294"/>
      <c r="CI25" s="294"/>
      <c r="CJ25" s="294"/>
      <c r="CK25" s="294"/>
      <c r="CL25" s="294"/>
      <c r="CM25" s="294"/>
      <c r="CN25" s="294"/>
      <c r="CO25" s="294"/>
      <c r="CP25" s="294"/>
      <c r="CQ25" s="294"/>
      <c r="CR25" s="294"/>
      <c r="CS25" s="294"/>
      <c r="CT25" s="294"/>
      <c r="CU25" s="294"/>
      <c r="CV25" s="294"/>
      <c r="CW25" s="294"/>
      <c r="CX25" s="294"/>
      <c r="CY25" s="294"/>
      <c r="CZ25" s="294"/>
      <c r="DA25" s="294"/>
      <c r="DB25" s="294"/>
      <c r="DC25" s="294"/>
      <c r="DD25" s="294"/>
      <c r="DE25" s="294"/>
      <c r="DF25" s="294"/>
      <c r="DG25" s="294"/>
      <c r="DH25" s="294"/>
      <c r="DI25" s="294"/>
      <c r="DJ25" s="294"/>
      <c r="DK25" s="294"/>
      <c r="DL25" s="294"/>
      <c r="DM25" s="294"/>
      <c r="DN25" s="294"/>
      <c r="DO25" s="294"/>
      <c r="DP25" s="294"/>
      <c r="DQ25" s="294"/>
      <c r="DR25" s="294"/>
      <c r="DS25" s="294"/>
      <c r="DT25" s="294"/>
      <c r="DU25" s="294"/>
      <c r="DV25" s="294"/>
      <c r="DW25" s="294"/>
      <c r="DX25" s="294"/>
      <c r="DY25" s="294"/>
      <c r="DZ25" s="294"/>
      <c r="EA25" s="294"/>
      <c r="EB25" s="294"/>
      <c r="EC25" s="294"/>
      <c r="ED25" s="294"/>
      <c r="EE25" s="294"/>
      <c r="EF25" s="294"/>
      <c r="EG25" s="294"/>
      <c r="EH25" s="294"/>
      <c r="EI25" s="294"/>
      <c r="EJ25" s="294"/>
      <c r="EK25" s="294"/>
      <c r="EL25" s="294"/>
      <c r="EM25" s="294"/>
      <c r="EN25" s="294"/>
      <c r="EO25" s="294"/>
      <c r="EP25" s="294"/>
      <c r="EQ25" s="294"/>
      <c r="ER25" s="294"/>
      <c r="ES25" s="294"/>
      <c r="ET25" s="294"/>
      <c r="EU25" s="294"/>
      <c r="EV25" s="294"/>
      <c r="EW25" s="294"/>
      <c r="EX25" s="294"/>
      <c r="EY25" s="294"/>
      <c r="EZ25" s="294"/>
      <c r="FA25" s="294"/>
      <c r="FB25" s="294"/>
      <c r="FC25" s="294"/>
      <c r="FD25" s="294"/>
      <c r="FE25" s="294"/>
      <c r="FF25" s="294"/>
      <c r="FG25" s="294"/>
      <c r="FH25" s="294"/>
      <c r="FI25" s="294"/>
      <c r="FJ25" s="294"/>
      <c r="FK25" s="294"/>
      <c r="FL25" s="294"/>
      <c r="FM25" s="294"/>
      <c r="FN25" s="294"/>
      <c r="FO25" s="294"/>
      <c r="FP25" s="294"/>
      <c r="FQ25" s="294"/>
      <c r="FR25" s="294"/>
      <c r="FS25" s="294"/>
      <c r="FT25" s="294"/>
      <c r="FU25" s="294"/>
      <c r="FV25" s="294"/>
      <c r="FW25" s="294"/>
      <c r="FX25" s="294"/>
      <c r="FY25" s="294"/>
      <c r="FZ25" s="294"/>
      <c r="GA25" s="294"/>
      <c r="GB25" s="294"/>
      <c r="GC25" s="294"/>
      <c r="GD25" s="294"/>
      <c r="GE25" s="294"/>
      <c r="GF25" s="294"/>
      <c r="GG25" s="294"/>
      <c r="GH25" s="294"/>
      <c r="GI25" s="294"/>
      <c r="GJ25" s="294"/>
      <c r="GK25" s="294"/>
      <c r="GL25" s="294"/>
      <c r="GM25" s="294"/>
      <c r="GN25" s="294"/>
      <c r="GO25" s="294"/>
      <c r="GP25" s="294"/>
      <c r="GQ25" s="294"/>
      <c r="GR25" s="294"/>
      <c r="GS25" s="294"/>
      <c r="GT25" s="294"/>
      <c r="GU25" s="294"/>
      <c r="GV25" s="294"/>
      <c r="GW25" s="294"/>
      <c r="GX25" s="294"/>
      <c r="GY25" s="294"/>
      <c r="GZ25" s="294"/>
      <c r="HA25" s="294"/>
      <c r="HB25" s="294"/>
      <c r="HC25" s="294"/>
      <c r="HD25" s="294"/>
      <c r="HE25" s="294"/>
      <c r="HF25" s="294"/>
      <c r="HG25" s="294"/>
      <c r="HH25" s="294"/>
      <c r="HI25" s="294"/>
      <c r="HJ25" s="294"/>
      <c r="HK25" s="294"/>
      <c r="HL25" s="294"/>
      <c r="HM25" s="294"/>
      <c r="HN25" s="294"/>
      <c r="HO25" s="294"/>
      <c r="HP25" s="294"/>
      <c r="HQ25" s="294"/>
      <c r="HR25" s="294"/>
      <c r="HS25" s="294"/>
      <c r="HT25" s="294"/>
      <c r="HU25" s="294"/>
      <c r="HV25" s="294"/>
      <c r="HW25" s="294"/>
      <c r="HX25" s="294"/>
      <c r="HY25" s="294"/>
      <c r="HZ25" s="294"/>
      <c r="IA25" s="294"/>
      <c r="IB25" s="294"/>
      <c r="IC25" s="294"/>
      <c r="ID25" s="294"/>
      <c r="IE25" s="294"/>
      <c r="IF25" s="294"/>
      <c r="IG25" s="294"/>
      <c r="IH25" s="294"/>
      <c r="II25" s="294"/>
      <c r="IJ25" s="294"/>
      <c r="IK25" s="294"/>
      <c r="IL25" s="294"/>
      <c r="IM25" s="294"/>
      <c r="IN25" s="294"/>
      <c r="IO25" s="294"/>
      <c r="IP25" s="294"/>
      <c r="IQ25" s="294"/>
      <c r="IR25" s="294"/>
      <c r="IS25" s="294"/>
      <c r="IT25" s="294"/>
      <c r="IU25" s="294"/>
      <c r="IV25" s="294"/>
    </row>
    <row r="26" spans="1:256" ht="15.75">
      <c r="A26" s="301" t="s">
        <v>195</v>
      </c>
      <c r="B26" s="305" t="s">
        <v>194</v>
      </c>
      <c r="C26" s="303">
        <f t="shared" si="1"/>
        <v>57294</v>
      </c>
      <c r="D26" s="303">
        <v>3000</v>
      </c>
      <c r="E26" s="303">
        <v>6379</v>
      </c>
      <c r="F26" s="303">
        <v>47915</v>
      </c>
      <c r="G26" s="346">
        <v>3400</v>
      </c>
      <c r="H26" s="294"/>
      <c r="I26" s="294"/>
      <c r="J26" s="294"/>
      <c r="K26" s="294"/>
      <c r="L26" s="294"/>
      <c r="M26" s="294"/>
      <c r="N26" s="294"/>
      <c r="O26" s="294"/>
      <c r="P26" s="294"/>
      <c r="Q26" s="294"/>
      <c r="R26" s="294"/>
      <c r="S26" s="29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4"/>
      <c r="AO26" s="294"/>
      <c r="AP26" s="294"/>
      <c r="AQ26" s="294"/>
      <c r="AR26" s="294"/>
      <c r="AS26" s="294"/>
      <c r="AT26" s="294"/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4"/>
      <c r="BX26" s="294"/>
      <c r="BY26" s="294"/>
      <c r="BZ26" s="294"/>
      <c r="CA26" s="294"/>
      <c r="CB26" s="294"/>
      <c r="CC26" s="294"/>
      <c r="CD26" s="294"/>
      <c r="CE26" s="294"/>
      <c r="CF26" s="294"/>
      <c r="CG26" s="294"/>
      <c r="CH26" s="294"/>
      <c r="CI26" s="294"/>
      <c r="CJ26" s="294"/>
      <c r="CK26" s="294"/>
      <c r="CL26" s="294"/>
      <c r="CM26" s="294"/>
      <c r="CN26" s="294"/>
      <c r="CO26" s="294"/>
      <c r="CP26" s="294"/>
      <c r="CQ26" s="294"/>
      <c r="CR26" s="294"/>
      <c r="CS26" s="294"/>
      <c r="CT26" s="294"/>
      <c r="CU26" s="294"/>
      <c r="CV26" s="294"/>
      <c r="CW26" s="294"/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294"/>
      <c r="DO26" s="294"/>
      <c r="DP26" s="294"/>
      <c r="DQ26" s="294"/>
      <c r="DR26" s="294"/>
      <c r="DS26" s="294"/>
      <c r="DT26" s="294"/>
      <c r="DU26" s="294"/>
      <c r="DV26" s="294"/>
      <c r="DW26" s="294"/>
      <c r="DX26" s="294"/>
      <c r="DY26" s="294"/>
      <c r="DZ26" s="294"/>
      <c r="EA26" s="294"/>
      <c r="EB26" s="294"/>
      <c r="EC26" s="294"/>
      <c r="ED26" s="294"/>
      <c r="EE26" s="294"/>
      <c r="EF26" s="294"/>
      <c r="EG26" s="294"/>
      <c r="EH26" s="294"/>
      <c r="EI26" s="294"/>
      <c r="EJ26" s="294"/>
      <c r="EK26" s="294"/>
      <c r="EL26" s="294"/>
      <c r="EM26" s="294"/>
      <c r="EN26" s="294"/>
      <c r="EO26" s="294"/>
      <c r="EP26" s="294"/>
      <c r="EQ26" s="294"/>
      <c r="ER26" s="294"/>
      <c r="ES26" s="294"/>
      <c r="ET26" s="294"/>
      <c r="EU26" s="294"/>
      <c r="EV26" s="294"/>
      <c r="EW26" s="294"/>
      <c r="EX26" s="294"/>
      <c r="EY26" s="294"/>
      <c r="EZ26" s="294"/>
      <c r="FA26" s="294"/>
      <c r="FB26" s="294"/>
      <c r="FC26" s="294"/>
      <c r="FD26" s="294"/>
      <c r="FE26" s="294"/>
      <c r="FF26" s="294"/>
      <c r="FG26" s="294"/>
      <c r="FH26" s="294"/>
      <c r="FI26" s="294"/>
      <c r="FJ26" s="294"/>
      <c r="FK26" s="294"/>
      <c r="FL26" s="294"/>
      <c r="FM26" s="294"/>
      <c r="FN26" s="294"/>
      <c r="FO26" s="294"/>
      <c r="FP26" s="294"/>
      <c r="FQ26" s="294"/>
      <c r="FR26" s="294"/>
      <c r="FS26" s="294"/>
      <c r="FT26" s="294"/>
      <c r="FU26" s="294"/>
      <c r="FV26" s="294"/>
      <c r="FW26" s="294"/>
      <c r="FX26" s="294"/>
      <c r="FY26" s="294"/>
      <c r="FZ26" s="294"/>
      <c r="GA26" s="294"/>
      <c r="GB26" s="294"/>
      <c r="GC26" s="294"/>
      <c r="GD26" s="294"/>
      <c r="GE26" s="294"/>
      <c r="GF26" s="294"/>
      <c r="GG26" s="294"/>
      <c r="GH26" s="294"/>
      <c r="GI26" s="294"/>
      <c r="GJ26" s="294"/>
      <c r="GK26" s="294"/>
      <c r="GL26" s="294"/>
      <c r="GM26" s="294"/>
      <c r="GN26" s="294"/>
      <c r="GO26" s="294"/>
      <c r="GP26" s="294"/>
      <c r="GQ26" s="294"/>
      <c r="GR26" s="294"/>
      <c r="GS26" s="294"/>
      <c r="GT26" s="294"/>
      <c r="GU26" s="294"/>
      <c r="GV26" s="294"/>
      <c r="GW26" s="294"/>
      <c r="GX26" s="294"/>
      <c r="GY26" s="294"/>
      <c r="GZ26" s="294"/>
      <c r="HA26" s="294"/>
      <c r="HB26" s="294"/>
      <c r="HC26" s="294"/>
      <c r="HD26" s="294"/>
      <c r="HE26" s="294"/>
      <c r="HF26" s="294"/>
      <c r="HG26" s="294"/>
      <c r="HH26" s="294"/>
      <c r="HI26" s="294"/>
      <c r="HJ26" s="294"/>
      <c r="HK26" s="294"/>
      <c r="HL26" s="294"/>
      <c r="HM26" s="294"/>
      <c r="HN26" s="294"/>
      <c r="HO26" s="294"/>
      <c r="HP26" s="294"/>
      <c r="HQ26" s="294"/>
      <c r="HR26" s="294"/>
      <c r="HS26" s="294"/>
      <c r="HT26" s="294"/>
      <c r="HU26" s="294"/>
      <c r="HV26" s="294"/>
      <c r="HW26" s="294"/>
      <c r="HX26" s="294"/>
      <c r="HY26" s="294"/>
      <c r="HZ26" s="294"/>
      <c r="IA26" s="294"/>
      <c r="IB26" s="294"/>
      <c r="IC26" s="294"/>
      <c r="ID26" s="294"/>
      <c r="IE26" s="294"/>
      <c r="IF26" s="294"/>
      <c r="IG26" s="294"/>
      <c r="IH26" s="294"/>
      <c r="II26" s="294"/>
      <c r="IJ26" s="294"/>
      <c r="IK26" s="294"/>
      <c r="IL26" s="294"/>
      <c r="IM26" s="294"/>
      <c r="IN26" s="294"/>
      <c r="IO26" s="294"/>
      <c r="IP26" s="294"/>
      <c r="IQ26" s="294"/>
      <c r="IR26" s="294"/>
      <c r="IS26" s="294"/>
      <c r="IT26" s="294"/>
      <c r="IU26" s="294"/>
      <c r="IV26" s="294"/>
    </row>
    <row r="27" spans="1:256" ht="18" customHeight="1">
      <c r="A27" s="301" t="s">
        <v>193</v>
      </c>
      <c r="B27" s="316" t="s">
        <v>174</v>
      </c>
      <c r="C27" s="303">
        <f t="shared" si="1"/>
        <v>-2099</v>
      </c>
      <c r="D27" s="303"/>
      <c r="E27" s="303">
        <v>-2122</v>
      </c>
      <c r="F27" s="303">
        <v>23</v>
      </c>
      <c r="G27" s="346">
        <v>3178</v>
      </c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4"/>
      <c r="AK27" s="294"/>
      <c r="AL27" s="294"/>
      <c r="AM27" s="294"/>
      <c r="AN27" s="294"/>
      <c r="AO27" s="294"/>
      <c r="AP27" s="294"/>
      <c r="AQ27" s="294"/>
      <c r="AR27" s="294"/>
      <c r="AS27" s="294"/>
      <c r="AT27" s="294"/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4"/>
      <c r="BX27" s="294"/>
      <c r="BY27" s="294"/>
      <c r="BZ27" s="294"/>
      <c r="CA27" s="294"/>
      <c r="CB27" s="294"/>
      <c r="CC27" s="294"/>
      <c r="CD27" s="294"/>
      <c r="CE27" s="294"/>
      <c r="CF27" s="294"/>
      <c r="CG27" s="294"/>
      <c r="CH27" s="294"/>
      <c r="CI27" s="294"/>
      <c r="CJ27" s="294"/>
      <c r="CK27" s="294"/>
      <c r="CL27" s="294"/>
      <c r="CM27" s="294"/>
      <c r="CN27" s="294"/>
      <c r="CO27" s="294"/>
      <c r="CP27" s="294"/>
      <c r="CQ27" s="294"/>
      <c r="CR27" s="294"/>
      <c r="CS27" s="294"/>
      <c r="CT27" s="294"/>
      <c r="CU27" s="294"/>
      <c r="CV27" s="294"/>
      <c r="CW27" s="294"/>
      <c r="CX27" s="294"/>
      <c r="CY27" s="294"/>
      <c r="CZ27" s="294"/>
      <c r="DA27" s="294"/>
      <c r="DB27" s="294"/>
      <c r="DC27" s="294"/>
      <c r="DD27" s="294"/>
      <c r="DE27" s="294"/>
      <c r="DF27" s="294"/>
      <c r="DG27" s="294"/>
      <c r="DH27" s="294"/>
      <c r="DI27" s="294"/>
      <c r="DJ27" s="294"/>
      <c r="DK27" s="294"/>
      <c r="DL27" s="294"/>
      <c r="DM27" s="294"/>
      <c r="DN27" s="294"/>
      <c r="DO27" s="294"/>
      <c r="DP27" s="294"/>
      <c r="DQ27" s="294"/>
      <c r="DR27" s="294"/>
      <c r="DS27" s="294"/>
      <c r="DT27" s="294"/>
      <c r="DU27" s="294"/>
      <c r="DV27" s="294"/>
      <c r="DW27" s="294"/>
      <c r="DX27" s="294"/>
      <c r="DY27" s="294"/>
      <c r="DZ27" s="294"/>
      <c r="EA27" s="294"/>
      <c r="EB27" s="294"/>
      <c r="EC27" s="294"/>
      <c r="ED27" s="294"/>
      <c r="EE27" s="294"/>
      <c r="EF27" s="294"/>
      <c r="EG27" s="294"/>
      <c r="EH27" s="294"/>
      <c r="EI27" s="294"/>
      <c r="EJ27" s="294"/>
      <c r="EK27" s="294"/>
      <c r="EL27" s="294"/>
      <c r="EM27" s="294"/>
      <c r="EN27" s="294"/>
      <c r="EO27" s="294"/>
      <c r="EP27" s="294"/>
      <c r="EQ27" s="294"/>
      <c r="ER27" s="294"/>
      <c r="ES27" s="294"/>
      <c r="ET27" s="294"/>
      <c r="EU27" s="294"/>
      <c r="EV27" s="294"/>
      <c r="EW27" s="294"/>
      <c r="EX27" s="294"/>
      <c r="EY27" s="294"/>
      <c r="EZ27" s="294"/>
      <c r="FA27" s="294"/>
      <c r="FB27" s="294"/>
      <c r="FC27" s="294"/>
      <c r="FD27" s="294"/>
      <c r="FE27" s="294"/>
      <c r="FF27" s="294"/>
      <c r="FG27" s="294"/>
      <c r="FH27" s="294"/>
      <c r="FI27" s="294"/>
      <c r="FJ27" s="294"/>
      <c r="FK27" s="294"/>
      <c r="FL27" s="294"/>
      <c r="FM27" s="294"/>
      <c r="FN27" s="294"/>
      <c r="FO27" s="294"/>
      <c r="FP27" s="294"/>
      <c r="FQ27" s="294"/>
      <c r="FR27" s="294"/>
      <c r="FS27" s="294"/>
      <c r="FT27" s="294"/>
      <c r="FU27" s="294"/>
      <c r="FV27" s="294"/>
      <c r="FW27" s="294"/>
      <c r="FX27" s="294"/>
      <c r="FY27" s="294"/>
      <c r="FZ27" s="294"/>
      <c r="GA27" s="294"/>
      <c r="GB27" s="294"/>
      <c r="GC27" s="294"/>
      <c r="GD27" s="294"/>
      <c r="GE27" s="294"/>
      <c r="GF27" s="294"/>
      <c r="GG27" s="294"/>
      <c r="GH27" s="294"/>
      <c r="GI27" s="294"/>
      <c r="GJ27" s="294"/>
      <c r="GK27" s="294"/>
      <c r="GL27" s="294"/>
      <c r="GM27" s="294"/>
      <c r="GN27" s="294"/>
      <c r="GO27" s="294"/>
      <c r="GP27" s="294"/>
      <c r="GQ27" s="294"/>
      <c r="GR27" s="294"/>
      <c r="GS27" s="294"/>
      <c r="GT27" s="294"/>
      <c r="GU27" s="294"/>
      <c r="GV27" s="294"/>
      <c r="GW27" s="294"/>
      <c r="GX27" s="294"/>
      <c r="GY27" s="294"/>
      <c r="GZ27" s="294"/>
      <c r="HA27" s="294"/>
      <c r="HB27" s="294"/>
      <c r="HC27" s="294"/>
      <c r="HD27" s="294"/>
      <c r="HE27" s="294"/>
      <c r="HF27" s="294"/>
      <c r="HG27" s="294"/>
      <c r="HH27" s="294"/>
      <c r="HI27" s="294"/>
      <c r="HJ27" s="294"/>
      <c r="HK27" s="294"/>
      <c r="HL27" s="294"/>
      <c r="HM27" s="294"/>
      <c r="HN27" s="294"/>
      <c r="HO27" s="294"/>
      <c r="HP27" s="294"/>
      <c r="HQ27" s="294"/>
      <c r="HR27" s="294"/>
      <c r="HS27" s="294"/>
      <c r="HT27" s="294"/>
      <c r="HU27" s="294"/>
      <c r="HV27" s="294"/>
      <c r="HW27" s="294"/>
      <c r="HX27" s="294"/>
      <c r="HY27" s="294"/>
      <c r="HZ27" s="294"/>
      <c r="IA27" s="294"/>
      <c r="IB27" s="294"/>
      <c r="IC27" s="294"/>
      <c r="ID27" s="294"/>
      <c r="IE27" s="294"/>
      <c r="IF27" s="294"/>
      <c r="IG27" s="294"/>
      <c r="IH27" s="294"/>
      <c r="II27" s="294"/>
      <c r="IJ27" s="294"/>
      <c r="IK27" s="294"/>
      <c r="IL27" s="294"/>
      <c r="IM27" s="294"/>
      <c r="IN27" s="294"/>
      <c r="IO27" s="294"/>
      <c r="IP27" s="294"/>
      <c r="IQ27" s="294"/>
      <c r="IR27" s="294"/>
      <c r="IS27" s="294"/>
      <c r="IT27" s="294"/>
      <c r="IU27" s="294"/>
      <c r="IV27" s="294"/>
    </row>
    <row r="28" spans="1:256" ht="17.25" customHeight="1">
      <c r="A28" s="301" t="s">
        <v>192</v>
      </c>
      <c r="B28" s="305" t="s">
        <v>3</v>
      </c>
      <c r="C28" s="303">
        <f t="shared" si="1"/>
        <v>-14686</v>
      </c>
      <c r="D28" s="303">
        <v>-5000</v>
      </c>
      <c r="E28" s="303">
        <v>-9936</v>
      </c>
      <c r="F28" s="303">
        <v>250</v>
      </c>
      <c r="G28" s="346">
        <v>12167</v>
      </c>
      <c r="H28" s="294"/>
      <c r="I28" s="294"/>
      <c r="J28" s="294"/>
      <c r="K28" s="294"/>
      <c r="L28" s="294"/>
      <c r="M28" s="294"/>
      <c r="N28" s="294"/>
      <c r="O28" s="294"/>
      <c r="P28" s="294"/>
      <c r="Q28" s="294"/>
      <c r="R28" s="294"/>
      <c r="S28" s="294"/>
      <c r="T28" s="294"/>
      <c r="U28" s="294"/>
      <c r="V28" s="294"/>
      <c r="W28" s="294"/>
      <c r="X28" s="294"/>
      <c r="Y28" s="294"/>
      <c r="Z28" s="294"/>
      <c r="AA28" s="294"/>
      <c r="AB28" s="294"/>
      <c r="AC28" s="294"/>
      <c r="AD28" s="294"/>
      <c r="AE28" s="294"/>
      <c r="AF28" s="294"/>
      <c r="AG28" s="294"/>
      <c r="AH28" s="294"/>
      <c r="AI28" s="294"/>
      <c r="AJ28" s="294"/>
      <c r="AK28" s="294"/>
      <c r="AL28" s="294"/>
      <c r="AM28" s="294"/>
      <c r="AN28" s="294"/>
      <c r="AO28" s="294"/>
      <c r="AP28" s="294"/>
      <c r="AQ28" s="294"/>
      <c r="AR28" s="294"/>
      <c r="AS28" s="294"/>
      <c r="AT28" s="294"/>
      <c r="AU28" s="294"/>
      <c r="AV28" s="294"/>
      <c r="AW28" s="294"/>
      <c r="AX28" s="294"/>
      <c r="AY28" s="294"/>
      <c r="AZ28" s="294"/>
      <c r="BA28" s="294"/>
      <c r="BB28" s="294"/>
      <c r="BC28" s="294"/>
      <c r="BD28" s="294"/>
      <c r="BE28" s="294"/>
      <c r="BF28" s="294"/>
      <c r="BG28" s="294"/>
      <c r="BH28" s="294"/>
      <c r="BI28" s="294"/>
      <c r="BJ28" s="294"/>
      <c r="BK28" s="294"/>
      <c r="BL28" s="294"/>
      <c r="BM28" s="294"/>
      <c r="BN28" s="294"/>
      <c r="BO28" s="294"/>
      <c r="BP28" s="294"/>
      <c r="BQ28" s="294"/>
      <c r="BR28" s="294"/>
      <c r="BS28" s="294"/>
      <c r="BT28" s="294"/>
      <c r="BU28" s="294"/>
      <c r="BV28" s="294"/>
      <c r="BW28" s="294"/>
      <c r="BX28" s="294"/>
      <c r="BY28" s="294"/>
      <c r="BZ28" s="294"/>
      <c r="CA28" s="294"/>
      <c r="CB28" s="294"/>
      <c r="CC28" s="294"/>
      <c r="CD28" s="294"/>
      <c r="CE28" s="294"/>
      <c r="CF28" s="294"/>
      <c r="CG28" s="294"/>
      <c r="CH28" s="294"/>
      <c r="CI28" s="294"/>
      <c r="CJ28" s="294"/>
      <c r="CK28" s="294"/>
      <c r="CL28" s="294"/>
      <c r="CM28" s="294"/>
      <c r="CN28" s="294"/>
      <c r="CO28" s="294"/>
      <c r="CP28" s="294"/>
      <c r="CQ28" s="294"/>
      <c r="CR28" s="294"/>
      <c r="CS28" s="294"/>
      <c r="CT28" s="294"/>
      <c r="CU28" s="294"/>
      <c r="CV28" s="294"/>
      <c r="CW28" s="294"/>
      <c r="CX28" s="294"/>
      <c r="CY28" s="294"/>
      <c r="CZ28" s="294"/>
      <c r="DA28" s="294"/>
      <c r="DB28" s="294"/>
      <c r="DC28" s="294"/>
      <c r="DD28" s="294"/>
      <c r="DE28" s="294"/>
      <c r="DF28" s="294"/>
      <c r="DG28" s="294"/>
      <c r="DH28" s="294"/>
      <c r="DI28" s="294"/>
      <c r="DJ28" s="294"/>
      <c r="DK28" s="294"/>
      <c r="DL28" s="294"/>
      <c r="DM28" s="294"/>
      <c r="DN28" s="294"/>
      <c r="DO28" s="294"/>
      <c r="DP28" s="294"/>
      <c r="DQ28" s="294"/>
      <c r="DR28" s="294"/>
      <c r="DS28" s="294"/>
      <c r="DT28" s="294"/>
      <c r="DU28" s="294"/>
      <c r="DV28" s="294"/>
      <c r="DW28" s="294"/>
      <c r="DX28" s="294"/>
      <c r="DY28" s="294"/>
      <c r="DZ28" s="294"/>
      <c r="EA28" s="294"/>
      <c r="EB28" s="294"/>
      <c r="EC28" s="294"/>
      <c r="ED28" s="294"/>
      <c r="EE28" s="294"/>
      <c r="EF28" s="294"/>
      <c r="EG28" s="294"/>
      <c r="EH28" s="294"/>
      <c r="EI28" s="294"/>
      <c r="EJ28" s="294"/>
      <c r="EK28" s="294"/>
      <c r="EL28" s="294"/>
      <c r="EM28" s="294"/>
      <c r="EN28" s="294"/>
      <c r="EO28" s="294"/>
      <c r="EP28" s="294"/>
      <c r="EQ28" s="294"/>
      <c r="ER28" s="294"/>
      <c r="ES28" s="294"/>
      <c r="ET28" s="294"/>
      <c r="EU28" s="294"/>
      <c r="EV28" s="294"/>
      <c r="EW28" s="294"/>
      <c r="EX28" s="294"/>
      <c r="EY28" s="294"/>
      <c r="EZ28" s="294"/>
      <c r="FA28" s="294"/>
      <c r="FB28" s="294"/>
      <c r="FC28" s="294"/>
      <c r="FD28" s="294"/>
      <c r="FE28" s="294"/>
      <c r="FF28" s="294"/>
      <c r="FG28" s="294"/>
      <c r="FH28" s="294"/>
      <c r="FI28" s="294"/>
      <c r="FJ28" s="294"/>
      <c r="FK28" s="294"/>
      <c r="FL28" s="294"/>
      <c r="FM28" s="294"/>
      <c r="FN28" s="294"/>
      <c r="FO28" s="294"/>
      <c r="FP28" s="294"/>
      <c r="FQ28" s="294"/>
      <c r="FR28" s="294"/>
      <c r="FS28" s="294"/>
      <c r="FT28" s="294"/>
      <c r="FU28" s="294"/>
      <c r="FV28" s="294"/>
      <c r="FW28" s="294"/>
      <c r="FX28" s="294"/>
      <c r="FY28" s="294"/>
      <c r="FZ28" s="294"/>
      <c r="GA28" s="294"/>
      <c r="GB28" s="294"/>
      <c r="GC28" s="294"/>
      <c r="GD28" s="294"/>
      <c r="GE28" s="294"/>
      <c r="GF28" s="294"/>
      <c r="GG28" s="294"/>
      <c r="GH28" s="294"/>
      <c r="GI28" s="294"/>
      <c r="GJ28" s="294"/>
      <c r="GK28" s="294"/>
      <c r="GL28" s="294"/>
      <c r="GM28" s="294"/>
      <c r="GN28" s="294"/>
      <c r="GO28" s="294"/>
      <c r="GP28" s="294"/>
      <c r="GQ28" s="294"/>
      <c r="GR28" s="294"/>
      <c r="GS28" s="294"/>
      <c r="GT28" s="294"/>
      <c r="GU28" s="294"/>
      <c r="GV28" s="294"/>
      <c r="GW28" s="294"/>
      <c r="GX28" s="294"/>
      <c r="GY28" s="294"/>
      <c r="GZ28" s="294"/>
      <c r="HA28" s="294"/>
      <c r="HB28" s="294"/>
      <c r="HC28" s="294"/>
      <c r="HD28" s="294"/>
      <c r="HE28" s="294"/>
      <c r="HF28" s="294"/>
      <c r="HG28" s="294"/>
      <c r="HH28" s="294"/>
      <c r="HI28" s="294"/>
      <c r="HJ28" s="294"/>
      <c r="HK28" s="294"/>
      <c r="HL28" s="294"/>
      <c r="HM28" s="294"/>
      <c r="HN28" s="294"/>
      <c r="HO28" s="294"/>
      <c r="HP28" s="294"/>
      <c r="HQ28" s="294"/>
      <c r="HR28" s="294"/>
      <c r="HS28" s="294"/>
      <c r="HT28" s="294"/>
      <c r="HU28" s="294"/>
      <c r="HV28" s="294"/>
      <c r="HW28" s="294"/>
      <c r="HX28" s="294"/>
      <c r="HY28" s="294"/>
      <c r="HZ28" s="294"/>
      <c r="IA28" s="294"/>
      <c r="IB28" s="294"/>
      <c r="IC28" s="294"/>
      <c r="ID28" s="294"/>
      <c r="IE28" s="294"/>
      <c r="IF28" s="294"/>
      <c r="IG28" s="294"/>
      <c r="IH28" s="294"/>
      <c r="II28" s="294"/>
      <c r="IJ28" s="294"/>
      <c r="IK28" s="294"/>
      <c r="IL28" s="294"/>
      <c r="IM28" s="294"/>
      <c r="IN28" s="294"/>
      <c r="IO28" s="294"/>
      <c r="IP28" s="294"/>
      <c r="IQ28" s="294"/>
      <c r="IR28" s="294"/>
      <c r="IS28" s="294"/>
      <c r="IT28" s="294"/>
      <c r="IU28" s="294"/>
      <c r="IV28" s="294"/>
    </row>
    <row r="29" spans="1:256" ht="15.75">
      <c r="A29" s="301"/>
      <c r="B29" s="313" t="s">
        <v>191</v>
      </c>
      <c r="C29" s="296">
        <f t="shared" si="1"/>
        <v>0</v>
      </c>
      <c r="D29" s="303"/>
      <c r="F29" s="303"/>
      <c r="G29" s="346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4"/>
      <c r="AO29" s="294"/>
      <c r="AP29" s="294"/>
      <c r="AQ29" s="294"/>
      <c r="AR29" s="294"/>
      <c r="AS29" s="294"/>
      <c r="AT29" s="294"/>
      <c r="AU29" s="294"/>
      <c r="AV29" s="294"/>
      <c r="AW29" s="294"/>
      <c r="AX29" s="294"/>
      <c r="AY29" s="294"/>
      <c r="AZ29" s="294"/>
      <c r="BA29" s="294"/>
      <c r="BB29" s="294"/>
      <c r="BC29" s="294"/>
      <c r="BD29" s="294"/>
      <c r="BE29" s="294"/>
      <c r="BF29" s="294"/>
      <c r="BG29" s="294"/>
      <c r="BH29" s="294"/>
      <c r="BI29" s="294"/>
      <c r="BJ29" s="294"/>
      <c r="BK29" s="294"/>
      <c r="BL29" s="294"/>
      <c r="BM29" s="294"/>
      <c r="BN29" s="294"/>
      <c r="BO29" s="294"/>
      <c r="BP29" s="294"/>
      <c r="BQ29" s="294"/>
      <c r="BR29" s="294"/>
      <c r="BS29" s="294"/>
      <c r="BT29" s="294"/>
      <c r="BU29" s="294"/>
      <c r="BV29" s="294"/>
      <c r="BW29" s="294"/>
      <c r="BX29" s="294"/>
      <c r="BY29" s="294"/>
      <c r="BZ29" s="294"/>
      <c r="CA29" s="294"/>
      <c r="CB29" s="294"/>
      <c r="CC29" s="294"/>
      <c r="CD29" s="294"/>
      <c r="CE29" s="294"/>
      <c r="CF29" s="294"/>
      <c r="CG29" s="294"/>
      <c r="CH29" s="294"/>
      <c r="CI29" s="294"/>
      <c r="CJ29" s="294"/>
      <c r="CK29" s="294"/>
      <c r="CL29" s="294"/>
      <c r="CM29" s="294"/>
      <c r="CN29" s="294"/>
      <c r="CO29" s="294"/>
      <c r="CP29" s="294"/>
      <c r="CQ29" s="294"/>
      <c r="CR29" s="294"/>
      <c r="CS29" s="294"/>
      <c r="CT29" s="294"/>
      <c r="CU29" s="294"/>
      <c r="CV29" s="294"/>
      <c r="CW29" s="294"/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294"/>
      <c r="DO29" s="294"/>
      <c r="DP29" s="294"/>
      <c r="DQ29" s="294"/>
      <c r="DR29" s="294"/>
      <c r="DS29" s="294"/>
      <c r="DT29" s="294"/>
      <c r="DU29" s="294"/>
      <c r="DV29" s="294"/>
      <c r="DW29" s="294"/>
      <c r="DX29" s="294"/>
      <c r="DY29" s="294"/>
      <c r="DZ29" s="294"/>
      <c r="EA29" s="294"/>
      <c r="EB29" s="294"/>
      <c r="EC29" s="294"/>
      <c r="ED29" s="294"/>
      <c r="EE29" s="294"/>
      <c r="EF29" s="294"/>
      <c r="EG29" s="294"/>
      <c r="EH29" s="294"/>
      <c r="EI29" s="294"/>
      <c r="EJ29" s="294"/>
      <c r="EK29" s="294"/>
      <c r="EL29" s="294"/>
      <c r="EM29" s="294"/>
      <c r="EN29" s="294"/>
      <c r="EO29" s="294"/>
      <c r="EP29" s="294"/>
      <c r="EQ29" s="294"/>
      <c r="ER29" s="294"/>
      <c r="ES29" s="294"/>
      <c r="ET29" s="294"/>
      <c r="EU29" s="294"/>
      <c r="EV29" s="294"/>
      <c r="EW29" s="294"/>
      <c r="EX29" s="294"/>
      <c r="EY29" s="294"/>
      <c r="EZ29" s="294"/>
      <c r="FA29" s="294"/>
      <c r="FB29" s="294"/>
      <c r="FC29" s="294"/>
      <c r="FD29" s="294"/>
      <c r="FE29" s="294"/>
      <c r="FF29" s="294"/>
      <c r="FG29" s="294"/>
      <c r="FH29" s="294"/>
      <c r="FI29" s="294"/>
      <c r="FJ29" s="294"/>
      <c r="FK29" s="294"/>
      <c r="FL29" s="294"/>
      <c r="FM29" s="294"/>
      <c r="FN29" s="294"/>
      <c r="FO29" s="294"/>
      <c r="FP29" s="294"/>
      <c r="FQ29" s="294"/>
      <c r="FR29" s="294"/>
      <c r="FS29" s="294"/>
      <c r="FT29" s="294"/>
      <c r="FU29" s="294"/>
      <c r="FV29" s="294"/>
      <c r="FW29" s="294"/>
      <c r="FX29" s="294"/>
      <c r="FY29" s="294"/>
      <c r="FZ29" s="294"/>
      <c r="GA29" s="294"/>
      <c r="GB29" s="294"/>
      <c r="GC29" s="294"/>
      <c r="GD29" s="294"/>
      <c r="GE29" s="294"/>
      <c r="GF29" s="294"/>
      <c r="GG29" s="294"/>
      <c r="GH29" s="294"/>
      <c r="GI29" s="294"/>
      <c r="GJ29" s="294"/>
      <c r="GK29" s="294"/>
      <c r="GL29" s="294"/>
      <c r="GM29" s="294"/>
      <c r="GN29" s="294"/>
      <c r="GO29" s="294"/>
      <c r="GP29" s="294"/>
      <c r="GQ29" s="294"/>
      <c r="GR29" s="294"/>
      <c r="GS29" s="294"/>
      <c r="GT29" s="294"/>
      <c r="GU29" s="294"/>
      <c r="GV29" s="294"/>
      <c r="GW29" s="294"/>
      <c r="GX29" s="294"/>
      <c r="GY29" s="294"/>
      <c r="GZ29" s="294"/>
      <c r="HA29" s="294"/>
      <c r="HB29" s="294"/>
      <c r="HC29" s="294"/>
      <c r="HD29" s="294"/>
      <c r="HE29" s="294"/>
      <c r="HF29" s="294"/>
      <c r="HG29" s="294"/>
      <c r="HH29" s="294"/>
      <c r="HI29" s="294"/>
      <c r="HJ29" s="294"/>
      <c r="HK29" s="294"/>
      <c r="HL29" s="294"/>
      <c r="HM29" s="294"/>
      <c r="HN29" s="294"/>
      <c r="HO29" s="294"/>
      <c r="HP29" s="294"/>
      <c r="HQ29" s="294"/>
      <c r="HR29" s="294"/>
      <c r="HS29" s="294"/>
      <c r="HT29" s="294"/>
      <c r="HU29" s="294"/>
      <c r="HV29" s="294"/>
      <c r="HW29" s="294"/>
      <c r="HX29" s="294"/>
      <c r="HY29" s="294"/>
      <c r="HZ29" s="294"/>
      <c r="IA29" s="294"/>
      <c r="IB29" s="294"/>
      <c r="IC29" s="294"/>
      <c r="ID29" s="294"/>
      <c r="IE29" s="294"/>
      <c r="IF29" s="294"/>
      <c r="IG29" s="294"/>
      <c r="IH29" s="294"/>
      <c r="II29" s="294"/>
      <c r="IJ29" s="294"/>
      <c r="IK29" s="294"/>
      <c r="IL29" s="294"/>
      <c r="IM29" s="294"/>
      <c r="IN29" s="294"/>
      <c r="IO29" s="294"/>
      <c r="IP29" s="294"/>
      <c r="IQ29" s="294"/>
      <c r="IR29" s="294"/>
      <c r="IS29" s="294"/>
      <c r="IT29" s="294"/>
      <c r="IU29" s="294"/>
      <c r="IV29" s="294"/>
    </row>
    <row r="30" spans="1:256" ht="15.75">
      <c r="A30" s="301"/>
      <c r="B30" s="309" t="s">
        <v>190</v>
      </c>
      <c r="C30" s="296">
        <f t="shared" si="1"/>
        <v>-1190</v>
      </c>
      <c r="D30" s="296"/>
      <c r="E30" s="296">
        <v>-1190</v>
      </c>
      <c r="F30" s="296"/>
      <c r="G30" s="343">
        <v>-7742</v>
      </c>
      <c r="H30" s="294"/>
      <c r="I30" s="294"/>
      <c r="J30" s="294"/>
      <c r="K30" s="294"/>
      <c r="L30" s="294"/>
      <c r="M30" s="294"/>
      <c r="N30" s="294"/>
      <c r="O30" s="294"/>
      <c r="P30" s="294"/>
      <c r="Q30" s="294"/>
      <c r="R30" s="294"/>
      <c r="S30" s="294"/>
      <c r="T30" s="294"/>
      <c r="U30" s="294"/>
      <c r="V30" s="294"/>
      <c r="W30" s="294"/>
      <c r="X30" s="294"/>
      <c r="Y30" s="294"/>
      <c r="Z30" s="294"/>
      <c r="AA30" s="294"/>
      <c r="AB30" s="294"/>
      <c r="AC30" s="294"/>
      <c r="AD30" s="294"/>
      <c r="AE30" s="294"/>
      <c r="AF30" s="294"/>
      <c r="AG30" s="294"/>
      <c r="AH30" s="294"/>
      <c r="AI30" s="294"/>
      <c r="AJ30" s="294"/>
      <c r="AK30" s="294"/>
      <c r="AL30" s="294"/>
      <c r="AM30" s="294"/>
      <c r="AN30" s="294"/>
      <c r="AO30" s="294"/>
      <c r="AP30" s="294"/>
      <c r="AQ30" s="294"/>
      <c r="AR30" s="294"/>
      <c r="AS30" s="294"/>
      <c r="AT30" s="294"/>
      <c r="AU30" s="294"/>
      <c r="AV30" s="294"/>
      <c r="AW30" s="294"/>
      <c r="AX30" s="294"/>
      <c r="AY30" s="294"/>
      <c r="AZ30" s="294"/>
      <c r="BA30" s="294"/>
      <c r="BB30" s="294"/>
      <c r="BC30" s="294"/>
      <c r="BD30" s="294"/>
      <c r="BE30" s="294"/>
      <c r="BF30" s="294"/>
      <c r="BG30" s="294"/>
      <c r="BH30" s="294"/>
      <c r="BI30" s="294"/>
      <c r="BJ30" s="294"/>
      <c r="BK30" s="294"/>
      <c r="BL30" s="294"/>
      <c r="BM30" s="294"/>
      <c r="BN30" s="294"/>
      <c r="BO30" s="294"/>
      <c r="BP30" s="294"/>
      <c r="BQ30" s="294"/>
      <c r="BR30" s="294"/>
      <c r="BS30" s="294"/>
      <c r="BT30" s="294"/>
      <c r="BU30" s="294"/>
      <c r="BV30" s="294"/>
      <c r="BW30" s="294"/>
      <c r="BX30" s="294"/>
      <c r="BY30" s="294"/>
      <c r="BZ30" s="294"/>
      <c r="CA30" s="294"/>
      <c r="CB30" s="294"/>
      <c r="CC30" s="294"/>
      <c r="CD30" s="294"/>
      <c r="CE30" s="294"/>
      <c r="CF30" s="294"/>
      <c r="CG30" s="294"/>
      <c r="CH30" s="294"/>
      <c r="CI30" s="294"/>
      <c r="CJ30" s="294"/>
      <c r="CK30" s="294"/>
      <c r="CL30" s="294"/>
      <c r="CM30" s="294"/>
      <c r="CN30" s="294"/>
      <c r="CO30" s="294"/>
      <c r="CP30" s="294"/>
      <c r="CQ30" s="294"/>
      <c r="CR30" s="294"/>
      <c r="CS30" s="294"/>
      <c r="CT30" s="294"/>
      <c r="CU30" s="294"/>
      <c r="CV30" s="294"/>
      <c r="CW30" s="294"/>
      <c r="CX30" s="294"/>
      <c r="CY30" s="294"/>
      <c r="CZ30" s="294"/>
      <c r="DA30" s="294"/>
      <c r="DB30" s="294"/>
      <c r="DC30" s="294"/>
      <c r="DD30" s="294"/>
      <c r="DE30" s="294"/>
      <c r="DF30" s="294"/>
      <c r="DG30" s="294"/>
      <c r="DH30" s="294"/>
      <c r="DI30" s="294"/>
      <c r="DJ30" s="294"/>
      <c r="DK30" s="294"/>
      <c r="DL30" s="294"/>
      <c r="DM30" s="294"/>
      <c r="DN30" s="294"/>
      <c r="DO30" s="294"/>
      <c r="DP30" s="294"/>
      <c r="DQ30" s="294"/>
      <c r="DR30" s="294"/>
      <c r="DS30" s="294"/>
      <c r="DT30" s="294"/>
      <c r="DU30" s="294"/>
      <c r="DV30" s="294"/>
      <c r="DW30" s="294"/>
      <c r="DX30" s="294"/>
      <c r="DY30" s="294"/>
      <c r="DZ30" s="294"/>
      <c r="EA30" s="294"/>
      <c r="EB30" s="294"/>
      <c r="EC30" s="294"/>
      <c r="ED30" s="294"/>
      <c r="EE30" s="294"/>
      <c r="EF30" s="294"/>
      <c r="EG30" s="294"/>
      <c r="EH30" s="294"/>
      <c r="EI30" s="294"/>
      <c r="EJ30" s="294"/>
      <c r="EK30" s="294"/>
      <c r="EL30" s="294"/>
      <c r="EM30" s="294"/>
      <c r="EN30" s="294"/>
      <c r="EO30" s="294"/>
      <c r="EP30" s="294"/>
      <c r="EQ30" s="294"/>
      <c r="ER30" s="294"/>
      <c r="ES30" s="294"/>
      <c r="ET30" s="294"/>
      <c r="EU30" s="294"/>
      <c r="EV30" s="294"/>
      <c r="EW30" s="294"/>
      <c r="EX30" s="294"/>
      <c r="EY30" s="294"/>
      <c r="EZ30" s="294"/>
      <c r="FA30" s="294"/>
      <c r="FB30" s="294"/>
      <c r="FC30" s="294"/>
      <c r="FD30" s="294"/>
      <c r="FE30" s="294"/>
      <c r="FF30" s="294"/>
      <c r="FG30" s="294"/>
      <c r="FH30" s="294"/>
      <c r="FI30" s="294"/>
      <c r="FJ30" s="294"/>
      <c r="FK30" s="294"/>
      <c r="FL30" s="294"/>
      <c r="FM30" s="294"/>
      <c r="FN30" s="294"/>
      <c r="FO30" s="294"/>
      <c r="FP30" s="294"/>
      <c r="FQ30" s="294"/>
      <c r="FR30" s="294"/>
      <c r="FS30" s="294"/>
      <c r="FT30" s="294"/>
      <c r="FU30" s="294"/>
      <c r="FV30" s="294"/>
      <c r="FW30" s="294"/>
      <c r="FX30" s="294"/>
      <c r="FY30" s="294"/>
      <c r="FZ30" s="294"/>
      <c r="GA30" s="294"/>
      <c r="GB30" s="294"/>
      <c r="GC30" s="294"/>
      <c r="GD30" s="294"/>
      <c r="GE30" s="294"/>
      <c r="GF30" s="294"/>
      <c r="GG30" s="294"/>
      <c r="GH30" s="294"/>
      <c r="GI30" s="294"/>
      <c r="GJ30" s="294"/>
      <c r="GK30" s="294"/>
      <c r="GL30" s="294"/>
      <c r="GM30" s="294"/>
      <c r="GN30" s="294"/>
      <c r="GO30" s="294"/>
      <c r="GP30" s="294"/>
      <c r="GQ30" s="294"/>
      <c r="GR30" s="294"/>
      <c r="GS30" s="294"/>
      <c r="GT30" s="294"/>
      <c r="GU30" s="294"/>
      <c r="GV30" s="294"/>
      <c r="GW30" s="294"/>
      <c r="GX30" s="294"/>
      <c r="GY30" s="294"/>
      <c r="GZ30" s="294"/>
      <c r="HA30" s="294"/>
      <c r="HB30" s="294"/>
      <c r="HC30" s="294"/>
      <c r="HD30" s="294"/>
      <c r="HE30" s="294"/>
      <c r="HF30" s="294"/>
      <c r="HG30" s="294"/>
      <c r="HH30" s="294"/>
      <c r="HI30" s="294"/>
      <c r="HJ30" s="294"/>
      <c r="HK30" s="294"/>
      <c r="HL30" s="294"/>
      <c r="HM30" s="294"/>
      <c r="HN30" s="294"/>
      <c r="HO30" s="294"/>
      <c r="HP30" s="294"/>
      <c r="HQ30" s="294"/>
      <c r="HR30" s="294"/>
      <c r="HS30" s="294"/>
      <c r="HT30" s="294"/>
      <c r="HU30" s="294"/>
      <c r="HV30" s="294"/>
      <c r="HW30" s="294"/>
      <c r="HX30" s="294"/>
      <c r="HY30" s="294"/>
      <c r="HZ30" s="294"/>
      <c r="IA30" s="294"/>
      <c r="IB30" s="294"/>
      <c r="IC30" s="294"/>
      <c r="ID30" s="294"/>
      <c r="IE30" s="294"/>
      <c r="IF30" s="294"/>
      <c r="IG30" s="294"/>
      <c r="IH30" s="294"/>
      <c r="II30" s="294"/>
      <c r="IJ30" s="294"/>
      <c r="IK30" s="294"/>
      <c r="IL30" s="294"/>
      <c r="IM30" s="294"/>
      <c r="IN30" s="294"/>
      <c r="IO30" s="294"/>
      <c r="IP30" s="294"/>
      <c r="IQ30" s="294"/>
      <c r="IR30" s="294"/>
      <c r="IS30" s="294"/>
      <c r="IT30" s="294"/>
      <c r="IU30" s="294"/>
      <c r="IV30" s="294"/>
    </row>
    <row r="31" spans="1:256" ht="15.75">
      <c r="A31" s="301"/>
      <c r="B31" s="309" t="s">
        <v>189</v>
      </c>
      <c r="C31" s="296">
        <f t="shared" si="1"/>
        <v>77</v>
      </c>
      <c r="D31" s="296"/>
      <c r="E31" s="296">
        <v>77</v>
      </c>
      <c r="F31" s="296"/>
      <c r="G31" s="343">
        <v>-1909</v>
      </c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294"/>
      <c r="W31" s="294"/>
      <c r="X31" s="294"/>
      <c r="Y31" s="294"/>
      <c r="Z31" s="294"/>
      <c r="AA31" s="294"/>
      <c r="AB31" s="294"/>
      <c r="AC31" s="294"/>
      <c r="AD31" s="294"/>
      <c r="AE31" s="294"/>
      <c r="AF31" s="294"/>
      <c r="AG31" s="294"/>
      <c r="AH31" s="294"/>
      <c r="AI31" s="294"/>
      <c r="AJ31" s="294"/>
      <c r="AK31" s="294"/>
      <c r="AL31" s="294"/>
      <c r="AM31" s="294"/>
      <c r="AN31" s="294"/>
      <c r="AO31" s="294"/>
      <c r="AP31" s="294"/>
      <c r="AQ31" s="294"/>
      <c r="AR31" s="294"/>
      <c r="AS31" s="294"/>
      <c r="AT31" s="294"/>
      <c r="AU31" s="294"/>
      <c r="AV31" s="294"/>
      <c r="AW31" s="294"/>
      <c r="AX31" s="294"/>
      <c r="AY31" s="294"/>
      <c r="AZ31" s="294"/>
      <c r="BA31" s="294"/>
      <c r="BB31" s="294"/>
      <c r="BC31" s="294"/>
      <c r="BD31" s="294"/>
      <c r="BE31" s="294"/>
      <c r="BF31" s="294"/>
      <c r="BG31" s="294"/>
      <c r="BH31" s="294"/>
      <c r="BI31" s="294"/>
      <c r="BJ31" s="294"/>
      <c r="BK31" s="294"/>
      <c r="BL31" s="294"/>
      <c r="BM31" s="294"/>
      <c r="BN31" s="294"/>
      <c r="BO31" s="294"/>
      <c r="BP31" s="294"/>
      <c r="BQ31" s="294"/>
      <c r="BR31" s="294"/>
      <c r="BS31" s="294"/>
      <c r="BT31" s="294"/>
      <c r="BU31" s="294"/>
      <c r="BV31" s="294"/>
      <c r="BW31" s="294"/>
      <c r="BX31" s="294"/>
      <c r="BY31" s="294"/>
      <c r="BZ31" s="294"/>
      <c r="CA31" s="294"/>
      <c r="CB31" s="294"/>
      <c r="CC31" s="294"/>
      <c r="CD31" s="294"/>
      <c r="CE31" s="294"/>
      <c r="CF31" s="294"/>
      <c r="CG31" s="294"/>
      <c r="CH31" s="294"/>
      <c r="CI31" s="294"/>
      <c r="CJ31" s="294"/>
      <c r="CK31" s="294"/>
      <c r="CL31" s="294"/>
      <c r="CM31" s="294"/>
      <c r="CN31" s="294"/>
      <c r="CO31" s="294"/>
      <c r="CP31" s="294"/>
      <c r="CQ31" s="294"/>
      <c r="CR31" s="294"/>
      <c r="CS31" s="294"/>
      <c r="CT31" s="294"/>
      <c r="CU31" s="294"/>
      <c r="CV31" s="294"/>
      <c r="CW31" s="294"/>
      <c r="CX31" s="294"/>
      <c r="CY31" s="294"/>
      <c r="CZ31" s="294"/>
      <c r="DA31" s="294"/>
      <c r="DB31" s="294"/>
      <c r="DC31" s="294"/>
      <c r="DD31" s="294"/>
      <c r="DE31" s="294"/>
      <c r="DF31" s="294"/>
      <c r="DG31" s="294"/>
      <c r="DH31" s="294"/>
      <c r="DI31" s="294"/>
      <c r="DJ31" s="294"/>
      <c r="DK31" s="294"/>
      <c r="DL31" s="294"/>
      <c r="DM31" s="294"/>
      <c r="DN31" s="294"/>
      <c r="DO31" s="294"/>
      <c r="DP31" s="294"/>
      <c r="DQ31" s="294"/>
      <c r="DR31" s="294"/>
      <c r="DS31" s="294"/>
      <c r="DT31" s="294"/>
      <c r="DU31" s="294"/>
      <c r="DV31" s="294"/>
      <c r="DW31" s="294"/>
      <c r="DX31" s="294"/>
      <c r="DY31" s="294"/>
      <c r="DZ31" s="294"/>
      <c r="EA31" s="294"/>
      <c r="EB31" s="294"/>
      <c r="EC31" s="294"/>
      <c r="ED31" s="294"/>
      <c r="EE31" s="294"/>
      <c r="EF31" s="294"/>
      <c r="EG31" s="294"/>
      <c r="EH31" s="294"/>
      <c r="EI31" s="294"/>
      <c r="EJ31" s="294"/>
      <c r="EK31" s="294"/>
      <c r="EL31" s="294"/>
      <c r="EM31" s="294"/>
      <c r="EN31" s="294"/>
      <c r="EO31" s="294"/>
      <c r="EP31" s="294"/>
      <c r="EQ31" s="294"/>
      <c r="ER31" s="294"/>
      <c r="ES31" s="294"/>
      <c r="ET31" s="294"/>
      <c r="EU31" s="294"/>
      <c r="EV31" s="294"/>
      <c r="EW31" s="294"/>
      <c r="EX31" s="294"/>
      <c r="EY31" s="294"/>
      <c r="EZ31" s="294"/>
      <c r="FA31" s="294"/>
      <c r="FB31" s="294"/>
      <c r="FC31" s="294"/>
      <c r="FD31" s="294"/>
      <c r="FE31" s="294"/>
      <c r="FF31" s="294"/>
      <c r="FG31" s="294"/>
      <c r="FH31" s="294"/>
      <c r="FI31" s="294"/>
      <c r="FJ31" s="294"/>
      <c r="FK31" s="294"/>
      <c r="FL31" s="294"/>
      <c r="FM31" s="294"/>
      <c r="FN31" s="294"/>
      <c r="FO31" s="294"/>
      <c r="FP31" s="294"/>
      <c r="FQ31" s="294"/>
      <c r="FR31" s="294"/>
      <c r="FS31" s="294"/>
      <c r="FT31" s="294"/>
      <c r="FU31" s="294"/>
      <c r="FV31" s="294"/>
      <c r="FW31" s="294"/>
      <c r="FX31" s="294"/>
      <c r="FY31" s="294"/>
      <c r="FZ31" s="294"/>
      <c r="GA31" s="294"/>
      <c r="GB31" s="294"/>
      <c r="GC31" s="294"/>
      <c r="GD31" s="294"/>
      <c r="GE31" s="294"/>
      <c r="GF31" s="294"/>
      <c r="GG31" s="294"/>
      <c r="GH31" s="294"/>
      <c r="GI31" s="294"/>
      <c r="GJ31" s="294"/>
      <c r="GK31" s="294"/>
      <c r="GL31" s="294"/>
      <c r="GM31" s="294"/>
      <c r="GN31" s="294"/>
      <c r="GO31" s="294"/>
      <c r="GP31" s="294"/>
      <c r="GQ31" s="294"/>
      <c r="GR31" s="294"/>
      <c r="GS31" s="294"/>
      <c r="GT31" s="294"/>
      <c r="GU31" s="294"/>
      <c r="GV31" s="294"/>
      <c r="GW31" s="294"/>
      <c r="GX31" s="294"/>
      <c r="GY31" s="294"/>
      <c r="GZ31" s="294"/>
      <c r="HA31" s="294"/>
      <c r="HB31" s="294"/>
      <c r="HC31" s="294"/>
      <c r="HD31" s="294"/>
      <c r="HE31" s="294"/>
      <c r="HF31" s="294"/>
      <c r="HG31" s="294"/>
      <c r="HH31" s="294"/>
      <c r="HI31" s="294"/>
      <c r="HJ31" s="294"/>
      <c r="HK31" s="294"/>
      <c r="HL31" s="294"/>
      <c r="HM31" s="294"/>
      <c r="HN31" s="294"/>
      <c r="HO31" s="294"/>
      <c r="HP31" s="294"/>
      <c r="HQ31" s="294"/>
      <c r="HR31" s="294"/>
      <c r="HS31" s="294"/>
      <c r="HT31" s="294"/>
      <c r="HU31" s="294"/>
      <c r="HV31" s="294"/>
      <c r="HW31" s="294"/>
      <c r="HX31" s="294"/>
      <c r="HY31" s="294"/>
      <c r="HZ31" s="294"/>
      <c r="IA31" s="294"/>
      <c r="IB31" s="294"/>
      <c r="IC31" s="294"/>
      <c r="ID31" s="294"/>
      <c r="IE31" s="294"/>
      <c r="IF31" s="294"/>
      <c r="IG31" s="294"/>
      <c r="IH31" s="294"/>
      <c r="II31" s="294"/>
      <c r="IJ31" s="294"/>
      <c r="IK31" s="294"/>
      <c r="IL31" s="294"/>
      <c r="IM31" s="294"/>
      <c r="IN31" s="294"/>
      <c r="IO31" s="294"/>
      <c r="IP31" s="294"/>
      <c r="IQ31" s="294"/>
      <c r="IR31" s="294"/>
      <c r="IS31" s="294"/>
      <c r="IT31" s="294"/>
      <c r="IU31" s="294"/>
      <c r="IV31" s="294"/>
    </row>
    <row r="32" spans="1:256" ht="15.75">
      <c r="A32" s="301"/>
      <c r="B32" s="309" t="s">
        <v>177</v>
      </c>
      <c r="C32" s="296">
        <f t="shared" si="1"/>
        <v>1113</v>
      </c>
      <c r="D32" s="296"/>
      <c r="E32" s="296">
        <v>1113</v>
      </c>
      <c r="F32" s="296"/>
      <c r="G32" s="343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4"/>
      <c r="V32" s="294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4"/>
      <c r="AS32" s="294"/>
      <c r="AT32" s="294"/>
      <c r="AU32" s="294"/>
      <c r="AV32" s="294"/>
      <c r="AW32" s="294"/>
      <c r="AX32" s="294"/>
      <c r="AY32" s="294"/>
      <c r="AZ32" s="294"/>
      <c r="BA32" s="294"/>
      <c r="BB32" s="294"/>
      <c r="BC32" s="294"/>
      <c r="BD32" s="294"/>
      <c r="BE32" s="294"/>
      <c r="BF32" s="294"/>
      <c r="BG32" s="294"/>
      <c r="BH32" s="294"/>
      <c r="BI32" s="294"/>
      <c r="BJ32" s="294"/>
      <c r="BK32" s="294"/>
      <c r="BL32" s="294"/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294"/>
      <c r="CF32" s="294"/>
      <c r="CG32" s="294"/>
      <c r="CH32" s="294"/>
      <c r="CI32" s="294"/>
      <c r="CJ32" s="294"/>
      <c r="CK32" s="294"/>
      <c r="CL32" s="294"/>
      <c r="CM32" s="294"/>
      <c r="CN32" s="294"/>
      <c r="CO32" s="294"/>
      <c r="CP32" s="294"/>
      <c r="CQ32" s="294"/>
      <c r="CR32" s="294"/>
      <c r="CS32" s="294"/>
      <c r="CT32" s="294"/>
      <c r="CU32" s="294"/>
      <c r="CV32" s="294"/>
      <c r="CW32" s="294"/>
      <c r="CX32" s="294"/>
      <c r="CY32" s="294"/>
      <c r="CZ32" s="294"/>
      <c r="DA32" s="294"/>
      <c r="DB32" s="294"/>
      <c r="DC32" s="294"/>
      <c r="DD32" s="294"/>
      <c r="DE32" s="294"/>
      <c r="DF32" s="294"/>
      <c r="DG32" s="294"/>
      <c r="DH32" s="294"/>
      <c r="DI32" s="294"/>
      <c r="DJ32" s="294"/>
      <c r="DK32" s="294"/>
      <c r="DL32" s="294"/>
      <c r="DM32" s="294"/>
      <c r="DN32" s="294"/>
      <c r="DO32" s="294"/>
      <c r="DP32" s="294"/>
      <c r="DQ32" s="294"/>
      <c r="DR32" s="294"/>
      <c r="DS32" s="294"/>
      <c r="DT32" s="294"/>
      <c r="DU32" s="294"/>
      <c r="DV32" s="294"/>
      <c r="DW32" s="294"/>
      <c r="DX32" s="294"/>
      <c r="DY32" s="294"/>
      <c r="DZ32" s="294"/>
      <c r="EA32" s="294"/>
      <c r="EB32" s="294"/>
      <c r="EC32" s="294"/>
      <c r="ED32" s="294"/>
      <c r="EE32" s="294"/>
      <c r="EF32" s="294"/>
      <c r="EG32" s="294"/>
      <c r="EH32" s="294"/>
      <c r="EI32" s="294"/>
      <c r="EJ32" s="294"/>
      <c r="EK32" s="294"/>
      <c r="EL32" s="294"/>
      <c r="EM32" s="294"/>
      <c r="EN32" s="294"/>
      <c r="EO32" s="294"/>
      <c r="EP32" s="294"/>
      <c r="EQ32" s="294"/>
      <c r="ER32" s="294"/>
      <c r="ES32" s="294"/>
      <c r="ET32" s="294"/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4"/>
      <c r="FK32" s="294"/>
      <c r="FL32" s="294"/>
      <c r="FM32" s="294"/>
      <c r="FN32" s="294"/>
      <c r="FO32" s="294"/>
      <c r="FP32" s="294"/>
      <c r="FQ32" s="294"/>
      <c r="FR32" s="294"/>
      <c r="FS32" s="294"/>
      <c r="FT32" s="294"/>
      <c r="FU32" s="294"/>
      <c r="FV32" s="294"/>
      <c r="FW32" s="294"/>
      <c r="FX32" s="294"/>
      <c r="FY32" s="294"/>
      <c r="FZ32" s="294"/>
      <c r="GA32" s="294"/>
      <c r="GB32" s="294"/>
      <c r="GC32" s="294"/>
      <c r="GD32" s="294"/>
      <c r="GE32" s="294"/>
      <c r="GF32" s="294"/>
      <c r="GG32" s="294"/>
      <c r="GH32" s="294"/>
      <c r="GI32" s="294"/>
      <c r="GJ32" s="294"/>
      <c r="GK32" s="294"/>
      <c r="GL32" s="294"/>
      <c r="GM32" s="294"/>
      <c r="GN32" s="294"/>
      <c r="GO32" s="294"/>
      <c r="GP32" s="294"/>
      <c r="GQ32" s="294"/>
      <c r="GR32" s="294"/>
      <c r="GS32" s="294"/>
      <c r="GT32" s="294"/>
      <c r="GU32" s="294"/>
      <c r="GV32" s="294"/>
      <c r="GW32" s="294"/>
      <c r="GX32" s="294"/>
      <c r="GY32" s="294"/>
      <c r="GZ32" s="294"/>
      <c r="HA32" s="294"/>
      <c r="HB32" s="294"/>
      <c r="HC32" s="294"/>
      <c r="HD32" s="294"/>
      <c r="HE32" s="294"/>
      <c r="HF32" s="294"/>
      <c r="HG32" s="294"/>
      <c r="HH32" s="294"/>
      <c r="HI32" s="294"/>
      <c r="HJ32" s="294"/>
      <c r="HK32" s="294"/>
      <c r="HL32" s="294"/>
      <c r="HM32" s="294"/>
      <c r="HN32" s="294"/>
      <c r="HO32" s="294"/>
      <c r="HP32" s="294"/>
      <c r="HQ32" s="294"/>
      <c r="HR32" s="294"/>
      <c r="HS32" s="294"/>
      <c r="HT32" s="294"/>
      <c r="HU32" s="294"/>
      <c r="HV32" s="294"/>
      <c r="HW32" s="294"/>
      <c r="HX32" s="294"/>
      <c r="HY32" s="294"/>
      <c r="HZ32" s="294"/>
      <c r="IA32" s="294"/>
      <c r="IB32" s="294"/>
      <c r="IC32" s="294"/>
      <c r="ID32" s="294"/>
      <c r="IE32" s="294"/>
      <c r="IF32" s="294"/>
      <c r="IG32" s="294"/>
      <c r="IH32" s="294"/>
      <c r="II32" s="294"/>
      <c r="IJ32" s="294"/>
      <c r="IK32" s="294"/>
      <c r="IL32" s="294"/>
      <c r="IM32" s="294"/>
      <c r="IN32" s="294"/>
      <c r="IO32" s="294"/>
      <c r="IP32" s="294"/>
      <c r="IQ32" s="294"/>
      <c r="IR32" s="294"/>
      <c r="IS32" s="294"/>
      <c r="IT32" s="294"/>
      <c r="IU32" s="294"/>
      <c r="IV32" s="294"/>
    </row>
    <row r="33" spans="1:256" ht="15.75">
      <c r="A33" s="301"/>
      <c r="B33" s="309" t="s">
        <v>188</v>
      </c>
      <c r="C33" s="296">
        <f t="shared" si="1"/>
        <v>250</v>
      </c>
      <c r="D33" s="296"/>
      <c r="E33" s="296"/>
      <c r="F33" s="296">
        <v>250</v>
      </c>
      <c r="G33" s="343">
        <v>-1094</v>
      </c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294"/>
      <c r="U33" s="294"/>
      <c r="V33" s="294"/>
      <c r="W33" s="294"/>
      <c r="X33" s="294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4"/>
      <c r="AO33" s="294"/>
      <c r="AP33" s="294"/>
      <c r="AQ33" s="294"/>
      <c r="AR33" s="294"/>
      <c r="AS33" s="294"/>
      <c r="AT33" s="294"/>
      <c r="AU33" s="294"/>
      <c r="AV33" s="294"/>
      <c r="AW33" s="294"/>
      <c r="AX33" s="294"/>
      <c r="AY33" s="294"/>
      <c r="AZ33" s="294"/>
      <c r="BA33" s="294"/>
      <c r="BB33" s="294"/>
      <c r="BC33" s="294"/>
      <c r="BD33" s="294"/>
      <c r="BE33" s="294"/>
      <c r="BF33" s="294"/>
      <c r="BG33" s="294"/>
      <c r="BH33" s="294"/>
      <c r="BI33" s="294"/>
      <c r="BJ33" s="294"/>
      <c r="BK33" s="294"/>
      <c r="BL33" s="294"/>
      <c r="BM33" s="294"/>
      <c r="BN33" s="294"/>
      <c r="BO33" s="294"/>
      <c r="BP33" s="294"/>
      <c r="BQ33" s="294"/>
      <c r="BR33" s="294"/>
      <c r="BS33" s="294"/>
      <c r="BT33" s="294"/>
      <c r="BU33" s="294"/>
      <c r="BV33" s="294"/>
      <c r="BW33" s="294"/>
      <c r="BX33" s="294"/>
      <c r="BY33" s="294"/>
      <c r="BZ33" s="294"/>
      <c r="CA33" s="294"/>
      <c r="CB33" s="294"/>
      <c r="CC33" s="294"/>
      <c r="CD33" s="294"/>
      <c r="CE33" s="294"/>
      <c r="CF33" s="294"/>
      <c r="CG33" s="294"/>
      <c r="CH33" s="294"/>
      <c r="CI33" s="294"/>
      <c r="CJ33" s="294"/>
      <c r="CK33" s="294"/>
      <c r="CL33" s="294"/>
      <c r="CM33" s="294"/>
      <c r="CN33" s="294"/>
      <c r="CO33" s="294"/>
      <c r="CP33" s="294"/>
      <c r="CQ33" s="294"/>
      <c r="CR33" s="294"/>
      <c r="CS33" s="294"/>
      <c r="CT33" s="294"/>
      <c r="CU33" s="294"/>
      <c r="CV33" s="294"/>
      <c r="CW33" s="294"/>
      <c r="CX33" s="294"/>
      <c r="CY33" s="294"/>
      <c r="CZ33" s="294"/>
      <c r="DA33" s="294"/>
      <c r="DB33" s="294"/>
      <c r="DC33" s="294"/>
      <c r="DD33" s="294"/>
      <c r="DE33" s="294"/>
      <c r="DF33" s="294"/>
      <c r="DG33" s="294"/>
      <c r="DH33" s="294"/>
      <c r="DI33" s="294"/>
      <c r="DJ33" s="294"/>
      <c r="DK33" s="294"/>
      <c r="DL33" s="294"/>
      <c r="DM33" s="294"/>
      <c r="DN33" s="294"/>
      <c r="DO33" s="294"/>
      <c r="DP33" s="294"/>
      <c r="DQ33" s="294"/>
      <c r="DR33" s="294"/>
      <c r="DS33" s="294"/>
      <c r="DT33" s="294"/>
      <c r="DU33" s="294"/>
      <c r="DV33" s="294"/>
      <c r="DW33" s="294"/>
      <c r="DX33" s="294"/>
      <c r="DY33" s="294"/>
      <c r="DZ33" s="294"/>
      <c r="EA33" s="294"/>
      <c r="EB33" s="294"/>
      <c r="EC33" s="294"/>
      <c r="ED33" s="294"/>
      <c r="EE33" s="294"/>
      <c r="EF33" s="294"/>
      <c r="EG33" s="294"/>
      <c r="EH33" s="294"/>
      <c r="EI33" s="294"/>
      <c r="EJ33" s="294"/>
      <c r="EK33" s="294"/>
      <c r="EL33" s="294"/>
      <c r="EM33" s="294"/>
      <c r="EN33" s="294"/>
      <c r="EO33" s="294"/>
      <c r="EP33" s="294"/>
      <c r="EQ33" s="294"/>
      <c r="ER33" s="294"/>
      <c r="ES33" s="294"/>
      <c r="ET33" s="294"/>
      <c r="EU33" s="294"/>
      <c r="EV33" s="294"/>
      <c r="EW33" s="294"/>
      <c r="EX33" s="294"/>
      <c r="EY33" s="294"/>
      <c r="EZ33" s="294"/>
      <c r="FA33" s="294"/>
      <c r="FB33" s="294"/>
      <c r="FC33" s="294"/>
      <c r="FD33" s="294"/>
      <c r="FE33" s="294"/>
      <c r="FF33" s="294"/>
      <c r="FG33" s="294"/>
      <c r="FH33" s="294"/>
      <c r="FI33" s="294"/>
      <c r="FJ33" s="294"/>
      <c r="FK33" s="294"/>
      <c r="FL33" s="294"/>
      <c r="FM33" s="294"/>
      <c r="FN33" s="294"/>
      <c r="FO33" s="294"/>
      <c r="FP33" s="294"/>
      <c r="FQ33" s="294"/>
      <c r="FR33" s="294"/>
      <c r="FS33" s="294"/>
      <c r="FT33" s="294"/>
      <c r="FU33" s="294"/>
      <c r="FV33" s="294"/>
      <c r="FW33" s="294"/>
      <c r="FX33" s="294"/>
      <c r="FY33" s="294"/>
      <c r="FZ33" s="294"/>
      <c r="GA33" s="294"/>
      <c r="GB33" s="294"/>
      <c r="GC33" s="294"/>
      <c r="GD33" s="294"/>
      <c r="GE33" s="294"/>
      <c r="GF33" s="294"/>
      <c r="GG33" s="294"/>
      <c r="GH33" s="294"/>
      <c r="GI33" s="294"/>
      <c r="GJ33" s="294"/>
      <c r="GK33" s="294"/>
      <c r="GL33" s="294"/>
      <c r="GM33" s="294"/>
      <c r="GN33" s="294"/>
      <c r="GO33" s="294"/>
      <c r="GP33" s="294"/>
      <c r="GQ33" s="294"/>
      <c r="GR33" s="294"/>
      <c r="GS33" s="294"/>
      <c r="GT33" s="294"/>
      <c r="GU33" s="294"/>
      <c r="GV33" s="294"/>
      <c r="GW33" s="294"/>
      <c r="GX33" s="294"/>
      <c r="GY33" s="294"/>
      <c r="GZ33" s="294"/>
      <c r="HA33" s="294"/>
      <c r="HB33" s="294"/>
      <c r="HC33" s="294"/>
      <c r="HD33" s="294"/>
      <c r="HE33" s="294"/>
      <c r="HF33" s="294"/>
      <c r="HG33" s="294"/>
      <c r="HH33" s="294"/>
      <c r="HI33" s="294"/>
      <c r="HJ33" s="294"/>
      <c r="HK33" s="294"/>
      <c r="HL33" s="294"/>
      <c r="HM33" s="294"/>
      <c r="HN33" s="294"/>
      <c r="HO33" s="294"/>
      <c r="HP33" s="294"/>
      <c r="HQ33" s="294"/>
      <c r="HR33" s="294"/>
      <c r="HS33" s="294"/>
      <c r="HT33" s="294"/>
      <c r="HU33" s="294"/>
      <c r="HV33" s="294"/>
      <c r="HW33" s="294"/>
      <c r="HX33" s="294"/>
      <c r="HY33" s="294"/>
      <c r="HZ33" s="294"/>
      <c r="IA33" s="294"/>
      <c r="IB33" s="294"/>
      <c r="IC33" s="294"/>
      <c r="ID33" s="294"/>
      <c r="IE33" s="294"/>
      <c r="IF33" s="294"/>
      <c r="IG33" s="294"/>
      <c r="IH33" s="294"/>
      <c r="II33" s="294"/>
      <c r="IJ33" s="294"/>
      <c r="IK33" s="294"/>
      <c r="IL33" s="294"/>
      <c r="IM33" s="294"/>
      <c r="IN33" s="294"/>
      <c r="IO33" s="294"/>
      <c r="IP33" s="294"/>
      <c r="IQ33" s="294"/>
      <c r="IR33" s="294"/>
      <c r="IS33" s="294"/>
      <c r="IT33" s="294"/>
      <c r="IU33" s="294"/>
      <c r="IV33" s="294"/>
    </row>
    <row r="34" spans="1:256" ht="15.75">
      <c r="A34" s="301"/>
      <c r="B34" s="309" t="s">
        <v>179</v>
      </c>
      <c r="C34" s="296">
        <f t="shared" si="1"/>
        <v>0</v>
      </c>
      <c r="D34" s="296"/>
      <c r="E34" s="296"/>
      <c r="F34" s="296"/>
      <c r="G34" s="343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4"/>
      <c r="AO34" s="294"/>
      <c r="AP34" s="294"/>
      <c r="AQ34" s="294"/>
      <c r="AR34" s="294"/>
      <c r="AS34" s="294"/>
      <c r="AT34" s="294"/>
      <c r="AU34" s="294"/>
      <c r="AV34" s="294"/>
      <c r="AW34" s="294"/>
      <c r="AX34" s="294"/>
      <c r="AY34" s="294"/>
      <c r="AZ34" s="294"/>
      <c r="BA34" s="294"/>
      <c r="BB34" s="294"/>
      <c r="BC34" s="294"/>
      <c r="BD34" s="294"/>
      <c r="BE34" s="294"/>
      <c r="BF34" s="294"/>
      <c r="BG34" s="294"/>
      <c r="BH34" s="294"/>
      <c r="BI34" s="294"/>
      <c r="BJ34" s="294"/>
      <c r="BK34" s="294"/>
      <c r="BL34" s="294"/>
      <c r="BM34" s="294"/>
      <c r="BN34" s="294"/>
      <c r="BO34" s="294"/>
      <c r="BP34" s="294"/>
      <c r="BQ34" s="294"/>
      <c r="BR34" s="294"/>
      <c r="BS34" s="294"/>
      <c r="BT34" s="294"/>
      <c r="BU34" s="294"/>
      <c r="BV34" s="294"/>
      <c r="BW34" s="294"/>
      <c r="BX34" s="294"/>
      <c r="BY34" s="294"/>
      <c r="BZ34" s="294"/>
      <c r="CA34" s="294"/>
      <c r="CB34" s="294"/>
      <c r="CC34" s="294"/>
      <c r="CD34" s="294"/>
      <c r="CE34" s="294"/>
      <c r="CF34" s="294"/>
      <c r="CG34" s="294"/>
      <c r="CH34" s="294"/>
      <c r="CI34" s="294"/>
      <c r="CJ34" s="294"/>
      <c r="CK34" s="294"/>
      <c r="CL34" s="294"/>
      <c r="CM34" s="294"/>
      <c r="CN34" s="294"/>
      <c r="CO34" s="294"/>
      <c r="CP34" s="294"/>
      <c r="CQ34" s="294"/>
      <c r="CR34" s="294"/>
      <c r="CS34" s="294"/>
      <c r="CT34" s="294"/>
      <c r="CU34" s="294"/>
      <c r="CV34" s="294"/>
      <c r="CW34" s="294"/>
      <c r="CX34" s="294"/>
      <c r="CY34" s="294"/>
      <c r="CZ34" s="294"/>
      <c r="DA34" s="294"/>
      <c r="DB34" s="294"/>
      <c r="DC34" s="294"/>
      <c r="DD34" s="294"/>
      <c r="DE34" s="294"/>
      <c r="DF34" s="294"/>
      <c r="DG34" s="294"/>
      <c r="DH34" s="294"/>
      <c r="DI34" s="294"/>
      <c r="DJ34" s="294"/>
      <c r="DK34" s="294"/>
      <c r="DL34" s="294"/>
      <c r="DM34" s="294"/>
      <c r="DN34" s="294"/>
      <c r="DO34" s="294"/>
      <c r="DP34" s="294"/>
      <c r="DQ34" s="294"/>
      <c r="DR34" s="294"/>
      <c r="DS34" s="294"/>
      <c r="DT34" s="294"/>
      <c r="DU34" s="294"/>
      <c r="DV34" s="294"/>
      <c r="DW34" s="294"/>
      <c r="DX34" s="294"/>
      <c r="DY34" s="294"/>
      <c r="DZ34" s="294"/>
      <c r="EA34" s="294"/>
      <c r="EB34" s="294"/>
      <c r="EC34" s="294"/>
      <c r="ED34" s="294"/>
      <c r="EE34" s="294"/>
      <c r="EF34" s="294"/>
      <c r="EG34" s="294"/>
      <c r="EH34" s="294"/>
      <c r="EI34" s="294"/>
      <c r="EJ34" s="294"/>
      <c r="EK34" s="294"/>
      <c r="EL34" s="294"/>
      <c r="EM34" s="294"/>
      <c r="EN34" s="294"/>
      <c r="EO34" s="294"/>
      <c r="EP34" s="294"/>
      <c r="EQ34" s="294"/>
      <c r="ER34" s="294"/>
      <c r="ES34" s="294"/>
      <c r="ET34" s="294"/>
      <c r="EU34" s="294"/>
      <c r="EV34" s="294"/>
      <c r="EW34" s="294"/>
      <c r="EX34" s="294"/>
      <c r="EY34" s="294"/>
      <c r="EZ34" s="294"/>
      <c r="FA34" s="294"/>
      <c r="FB34" s="294"/>
      <c r="FC34" s="294"/>
      <c r="FD34" s="294"/>
      <c r="FE34" s="294"/>
      <c r="FF34" s="294"/>
      <c r="FG34" s="294"/>
      <c r="FH34" s="294"/>
      <c r="FI34" s="294"/>
      <c r="FJ34" s="294"/>
      <c r="FK34" s="294"/>
      <c r="FL34" s="294"/>
      <c r="FM34" s="294"/>
      <c r="FN34" s="294"/>
      <c r="FO34" s="294"/>
      <c r="FP34" s="294"/>
      <c r="FQ34" s="294"/>
      <c r="FR34" s="294"/>
      <c r="FS34" s="294"/>
      <c r="FT34" s="294"/>
      <c r="FU34" s="294"/>
      <c r="FV34" s="294"/>
      <c r="FW34" s="294"/>
      <c r="FX34" s="294"/>
      <c r="FY34" s="294"/>
      <c r="FZ34" s="294"/>
      <c r="GA34" s="294"/>
      <c r="GB34" s="294"/>
      <c r="GC34" s="294"/>
      <c r="GD34" s="294"/>
      <c r="GE34" s="294"/>
      <c r="GF34" s="294"/>
      <c r="GG34" s="294"/>
      <c r="GH34" s="294"/>
      <c r="GI34" s="294"/>
      <c r="GJ34" s="294"/>
      <c r="GK34" s="294"/>
      <c r="GL34" s="294"/>
      <c r="GM34" s="294"/>
      <c r="GN34" s="294"/>
      <c r="GO34" s="294"/>
      <c r="GP34" s="294"/>
      <c r="GQ34" s="294"/>
      <c r="GR34" s="294"/>
      <c r="GS34" s="294"/>
      <c r="GT34" s="294"/>
      <c r="GU34" s="294"/>
      <c r="GV34" s="294"/>
      <c r="GW34" s="294"/>
      <c r="GX34" s="294"/>
      <c r="GY34" s="294"/>
      <c r="GZ34" s="294"/>
      <c r="HA34" s="294"/>
      <c r="HB34" s="294"/>
      <c r="HC34" s="294"/>
      <c r="HD34" s="294"/>
      <c r="HE34" s="294"/>
      <c r="HF34" s="294"/>
      <c r="HG34" s="294"/>
      <c r="HH34" s="294"/>
      <c r="HI34" s="294"/>
      <c r="HJ34" s="294"/>
      <c r="HK34" s="294"/>
      <c r="HL34" s="294"/>
      <c r="HM34" s="294"/>
      <c r="HN34" s="294"/>
      <c r="HO34" s="294"/>
      <c r="HP34" s="294"/>
      <c r="HQ34" s="294"/>
      <c r="HR34" s="294"/>
      <c r="HS34" s="294"/>
      <c r="HT34" s="294"/>
      <c r="HU34" s="294"/>
      <c r="HV34" s="294"/>
      <c r="HW34" s="294"/>
      <c r="HX34" s="294"/>
      <c r="HY34" s="294"/>
      <c r="HZ34" s="294"/>
      <c r="IA34" s="294"/>
      <c r="IB34" s="294"/>
      <c r="IC34" s="294"/>
      <c r="ID34" s="294"/>
      <c r="IE34" s="294"/>
      <c r="IF34" s="294"/>
      <c r="IG34" s="294"/>
      <c r="IH34" s="294"/>
      <c r="II34" s="294"/>
      <c r="IJ34" s="294"/>
      <c r="IK34" s="294"/>
      <c r="IL34" s="294"/>
      <c r="IM34" s="294"/>
      <c r="IN34" s="294"/>
      <c r="IO34" s="294"/>
      <c r="IP34" s="294"/>
      <c r="IQ34" s="294"/>
      <c r="IR34" s="294"/>
      <c r="IS34" s="294"/>
      <c r="IT34" s="294"/>
      <c r="IU34" s="294"/>
      <c r="IV34" s="294"/>
    </row>
    <row r="35" spans="1:256" ht="15.75">
      <c r="A35" s="301" t="s">
        <v>187</v>
      </c>
      <c r="B35" s="305" t="s">
        <v>35</v>
      </c>
      <c r="C35" s="303">
        <f t="shared" si="1"/>
        <v>0</v>
      </c>
      <c r="D35" s="303"/>
      <c r="E35" s="303"/>
      <c r="F35" s="303"/>
      <c r="G35" s="343"/>
      <c r="H35" s="294"/>
      <c r="I35" s="294"/>
      <c r="J35" s="294"/>
      <c r="K35" s="294"/>
      <c r="L35" s="294"/>
      <c r="M35" s="294"/>
      <c r="N35" s="294"/>
      <c r="O35" s="294"/>
      <c r="P35" s="294"/>
      <c r="Q35" s="294"/>
      <c r="R35" s="294"/>
      <c r="S35" s="294"/>
      <c r="T35" s="294"/>
      <c r="U35" s="294"/>
      <c r="V35" s="294"/>
      <c r="W35" s="294"/>
      <c r="X35" s="294"/>
      <c r="Y35" s="294"/>
      <c r="Z35" s="294"/>
      <c r="AA35" s="294"/>
      <c r="AB35" s="294"/>
      <c r="AC35" s="294"/>
      <c r="AD35" s="294"/>
      <c r="AE35" s="294"/>
      <c r="AF35" s="294"/>
      <c r="AG35" s="294"/>
      <c r="AH35" s="294"/>
      <c r="AI35" s="294"/>
      <c r="AJ35" s="294"/>
      <c r="AK35" s="294"/>
      <c r="AL35" s="294"/>
      <c r="AM35" s="294"/>
      <c r="AN35" s="294"/>
      <c r="AO35" s="294"/>
      <c r="AP35" s="294"/>
      <c r="AQ35" s="294"/>
      <c r="AR35" s="294"/>
      <c r="AS35" s="294"/>
      <c r="AT35" s="294"/>
      <c r="AU35" s="294"/>
      <c r="AV35" s="294"/>
      <c r="AW35" s="294"/>
      <c r="AX35" s="294"/>
      <c r="AY35" s="294"/>
      <c r="AZ35" s="294"/>
      <c r="BA35" s="294"/>
      <c r="BB35" s="294"/>
      <c r="BC35" s="294"/>
      <c r="BD35" s="294"/>
      <c r="BE35" s="294"/>
      <c r="BF35" s="294"/>
      <c r="BG35" s="294"/>
      <c r="BH35" s="294"/>
      <c r="BI35" s="294"/>
      <c r="BJ35" s="294"/>
      <c r="BK35" s="294"/>
      <c r="BL35" s="294"/>
      <c r="BM35" s="294"/>
      <c r="BN35" s="294"/>
      <c r="BO35" s="294"/>
      <c r="BP35" s="294"/>
      <c r="BQ35" s="294"/>
      <c r="BR35" s="294"/>
      <c r="BS35" s="294"/>
      <c r="BT35" s="294"/>
      <c r="BU35" s="294"/>
      <c r="BV35" s="294"/>
      <c r="BW35" s="294"/>
      <c r="BX35" s="294"/>
      <c r="BY35" s="294"/>
      <c r="BZ35" s="294"/>
      <c r="CA35" s="294"/>
      <c r="CB35" s="294"/>
      <c r="CC35" s="294"/>
      <c r="CD35" s="294"/>
      <c r="CE35" s="294"/>
      <c r="CF35" s="294"/>
      <c r="CG35" s="294"/>
      <c r="CH35" s="294"/>
      <c r="CI35" s="294"/>
      <c r="CJ35" s="294"/>
      <c r="CK35" s="294"/>
      <c r="CL35" s="294"/>
      <c r="CM35" s="294"/>
      <c r="CN35" s="294"/>
      <c r="CO35" s="294"/>
      <c r="CP35" s="294"/>
      <c r="CQ35" s="294"/>
      <c r="CR35" s="294"/>
      <c r="CS35" s="294"/>
      <c r="CT35" s="294"/>
      <c r="CU35" s="294"/>
      <c r="CV35" s="294"/>
      <c r="CW35" s="294"/>
      <c r="CX35" s="294"/>
      <c r="CY35" s="294"/>
      <c r="CZ35" s="294"/>
      <c r="DA35" s="294"/>
      <c r="DB35" s="294"/>
      <c r="DC35" s="294"/>
      <c r="DD35" s="294"/>
      <c r="DE35" s="294"/>
      <c r="DF35" s="294"/>
      <c r="DG35" s="294"/>
      <c r="DH35" s="294"/>
      <c r="DI35" s="294"/>
      <c r="DJ35" s="294"/>
      <c r="DK35" s="294"/>
      <c r="DL35" s="294"/>
      <c r="DM35" s="294"/>
      <c r="DN35" s="294"/>
      <c r="DO35" s="294"/>
      <c r="DP35" s="294"/>
      <c r="DQ35" s="294"/>
      <c r="DR35" s="294"/>
      <c r="DS35" s="294"/>
      <c r="DT35" s="294"/>
      <c r="DU35" s="294"/>
      <c r="DV35" s="294"/>
      <c r="DW35" s="294"/>
      <c r="DX35" s="294"/>
      <c r="DY35" s="294"/>
      <c r="DZ35" s="294"/>
      <c r="EA35" s="294"/>
      <c r="EB35" s="294"/>
      <c r="EC35" s="294"/>
      <c r="ED35" s="294"/>
      <c r="EE35" s="294"/>
      <c r="EF35" s="294"/>
      <c r="EG35" s="294"/>
      <c r="EH35" s="294"/>
      <c r="EI35" s="294"/>
      <c r="EJ35" s="294"/>
      <c r="EK35" s="294"/>
      <c r="EL35" s="294"/>
      <c r="EM35" s="294"/>
      <c r="EN35" s="294"/>
      <c r="EO35" s="294"/>
      <c r="EP35" s="294"/>
      <c r="EQ35" s="294"/>
      <c r="ER35" s="294"/>
      <c r="ES35" s="294"/>
      <c r="ET35" s="294"/>
      <c r="EU35" s="294"/>
      <c r="EV35" s="294"/>
      <c r="EW35" s="294"/>
      <c r="EX35" s="294"/>
      <c r="EY35" s="294"/>
      <c r="EZ35" s="294"/>
      <c r="FA35" s="294"/>
      <c r="FB35" s="294"/>
      <c r="FC35" s="294"/>
      <c r="FD35" s="294"/>
      <c r="FE35" s="294"/>
      <c r="FF35" s="294"/>
      <c r="FG35" s="294"/>
      <c r="FH35" s="294"/>
      <c r="FI35" s="294"/>
      <c r="FJ35" s="294"/>
      <c r="FK35" s="294"/>
      <c r="FL35" s="294"/>
      <c r="FM35" s="294"/>
      <c r="FN35" s="294"/>
      <c r="FO35" s="294"/>
      <c r="FP35" s="294"/>
      <c r="FQ35" s="294"/>
      <c r="FR35" s="294"/>
      <c r="FS35" s="294"/>
      <c r="FT35" s="294"/>
      <c r="FU35" s="294"/>
      <c r="FV35" s="294"/>
      <c r="FW35" s="294"/>
      <c r="FX35" s="294"/>
      <c r="FY35" s="294"/>
      <c r="FZ35" s="294"/>
      <c r="GA35" s="294"/>
      <c r="GB35" s="294"/>
      <c r="GC35" s="294"/>
      <c r="GD35" s="294"/>
      <c r="GE35" s="294"/>
      <c r="GF35" s="294"/>
      <c r="GG35" s="294"/>
      <c r="GH35" s="294"/>
      <c r="GI35" s="294"/>
      <c r="GJ35" s="294"/>
      <c r="GK35" s="294"/>
      <c r="GL35" s="294"/>
      <c r="GM35" s="294"/>
      <c r="GN35" s="294"/>
      <c r="GO35" s="294"/>
      <c r="GP35" s="294"/>
      <c r="GQ35" s="294"/>
      <c r="GR35" s="294"/>
      <c r="GS35" s="294"/>
      <c r="GT35" s="294"/>
      <c r="GU35" s="294"/>
      <c r="GV35" s="294"/>
      <c r="GW35" s="294"/>
      <c r="GX35" s="294"/>
      <c r="GY35" s="294"/>
      <c r="GZ35" s="294"/>
      <c r="HA35" s="294"/>
      <c r="HB35" s="294"/>
      <c r="HC35" s="294"/>
      <c r="HD35" s="294"/>
      <c r="HE35" s="294"/>
      <c r="HF35" s="294"/>
      <c r="HG35" s="294"/>
      <c r="HH35" s="294"/>
      <c r="HI35" s="294"/>
      <c r="HJ35" s="294"/>
      <c r="HK35" s="294"/>
      <c r="HL35" s="294"/>
      <c r="HM35" s="294"/>
      <c r="HN35" s="294"/>
      <c r="HO35" s="294"/>
      <c r="HP35" s="294"/>
      <c r="HQ35" s="294"/>
      <c r="HR35" s="294"/>
      <c r="HS35" s="294"/>
      <c r="HT35" s="294"/>
      <c r="HU35" s="294"/>
      <c r="HV35" s="294"/>
      <c r="HW35" s="294"/>
      <c r="HX35" s="294"/>
      <c r="HY35" s="294"/>
      <c r="HZ35" s="294"/>
      <c r="IA35" s="294"/>
      <c r="IB35" s="294"/>
      <c r="IC35" s="294"/>
      <c r="ID35" s="294"/>
      <c r="IE35" s="294"/>
      <c r="IF35" s="294"/>
      <c r="IG35" s="294"/>
      <c r="IH35" s="294"/>
      <c r="II35" s="294"/>
      <c r="IJ35" s="294"/>
      <c r="IK35" s="294"/>
      <c r="IL35" s="294"/>
      <c r="IM35" s="294"/>
      <c r="IN35" s="294"/>
      <c r="IO35" s="294"/>
      <c r="IP35" s="294"/>
      <c r="IQ35" s="294"/>
      <c r="IR35" s="294"/>
      <c r="IS35" s="294"/>
      <c r="IT35" s="294"/>
      <c r="IU35" s="294"/>
      <c r="IV35" s="294"/>
    </row>
    <row r="36" spans="1:256" ht="15.75">
      <c r="A36" s="301" t="s">
        <v>186</v>
      </c>
      <c r="B36" s="305" t="s">
        <v>60</v>
      </c>
      <c r="C36" s="303">
        <f t="shared" si="1"/>
        <v>27315</v>
      </c>
      <c r="D36" s="303">
        <v>11500</v>
      </c>
      <c r="E36" s="303">
        <v>9733</v>
      </c>
      <c r="F36" s="303">
        <v>6082</v>
      </c>
      <c r="G36" s="343"/>
      <c r="H36" s="294"/>
      <c r="I36" s="294"/>
      <c r="J36" s="294"/>
      <c r="K36" s="294"/>
      <c r="L36" s="294"/>
      <c r="M36" s="294"/>
      <c r="N36" s="294"/>
      <c r="O36" s="294"/>
      <c r="P36" s="294"/>
      <c r="Q36" s="294"/>
      <c r="R36" s="294"/>
      <c r="S36" s="294"/>
      <c r="T36" s="294"/>
      <c r="U36" s="294"/>
      <c r="V36" s="294"/>
      <c r="W36" s="294"/>
      <c r="X36" s="294"/>
      <c r="Y36" s="294"/>
      <c r="Z36" s="294"/>
      <c r="AA36" s="294"/>
      <c r="AB36" s="294"/>
      <c r="AC36" s="294"/>
      <c r="AD36" s="294"/>
      <c r="AE36" s="294"/>
      <c r="AF36" s="294"/>
      <c r="AG36" s="294"/>
      <c r="AH36" s="294"/>
      <c r="AI36" s="294"/>
      <c r="AJ36" s="294"/>
      <c r="AK36" s="294"/>
      <c r="AL36" s="294"/>
      <c r="AM36" s="294"/>
      <c r="AN36" s="294"/>
      <c r="AO36" s="294"/>
      <c r="AP36" s="294"/>
      <c r="AQ36" s="294"/>
      <c r="AR36" s="294"/>
      <c r="AS36" s="294"/>
      <c r="AT36" s="294"/>
      <c r="AU36" s="294"/>
      <c r="AV36" s="294"/>
      <c r="AW36" s="294"/>
      <c r="AX36" s="294"/>
      <c r="AY36" s="294"/>
      <c r="AZ36" s="294"/>
      <c r="BA36" s="294"/>
      <c r="BB36" s="294"/>
      <c r="BC36" s="294"/>
      <c r="BD36" s="294"/>
      <c r="BE36" s="294"/>
      <c r="BF36" s="294"/>
      <c r="BG36" s="294"/>
      <c r="BH36" s="294"/>
      <c r="BI36" s="294"/>
      <c r="BJ36" s="294"/>
      <c r="BK36" s="294"/>
      <c r="BL36" s="294"/>
      <c r="BM36" s="294"/>
      <c r="BN36" s="294"/>
      <c r="BO36" s="294"/>
      <c r="BP36" s="294"/>
      <c r="BQ36" s="294"/>
      <c r="BR36" s="294"/>
      <c r="BS36" s="294"/>
      <c r="BT36" s="294"/>
      <c r="BU36" s="294"/>
      <c r="BV36" s="294"/>
      <c r="BW36" s="294"/>
      <c r="BX36" s="294"/>
      <c r="BY36" s="294"/>
      <c r="BZ36" s="294"/>
      <c r="CA36" s="294"/>
      <c r="CB36" s="294"/>
      <c r="CC36" s="294"/>
      <c r="CD36" s="294"/>
      <c r="CE36" s="294"/>
      <c r="CF36" s="294"/>
      <c r="CG36" s="294"/>
      <c r="CH36" s="294"/>
      <c r="CI36" s="294"/>
      <c r="CJ36" s="294"/>
      <c r="CK36" s="294"/>
      <c r="CL36" s="294"/>
      <c r="CM36" s="294"/>
      <c r="CN36" s="294"/>
      <c r="CO36" s="294"/>
      <c r="CP36" s="294"/>
      <c r="CQ36" s="294"/>
      <c r="CR36" s="294"/>
      <c r="CS36" s="294"/>
      <c r="CT36" s="294"/>
      <c r="CU36" s="294"/>
      <c r="CV36" s="294"/>
      <c r="CW36" s="294"/>
      <c r="CX36" s="294"/>
      <c r="CY36" s="294"/>
      <c r="CZ36" s="294"/>
      <c r="DA36" s="294"/>
      <c r="DB36" s="294"/>
      <c r="DC36" s="294"/>
      <c r="DD36" s="294"/>
      <c r="DE36" s="294"/>
      <c r="DF36" s="294"/>
      <c r="DG36" s="294"/>
      <c r="DH36" s="294"/>
      <c r="DI36" s="294"/>
      <c r="DJ36" s="294"/>
      <c r="DK36" s="294"/>
      <c r="DL36" s="294"/>
      <c r="DM36" s="294"/>
      <c r="DN36" s="294"/>
      <c r="DO36" s="294"/>
      <c r="DP36" s="294"/>
      <c r="DQ36" s="294"/>
      <c r="DR36" s="294"/>
      <c r="DS36" s="294"/>
      <c r="DT36" s="294"/>
      <c r="DU36" s="294"/>
      <c r="DV36" s="294"/>
      <c r="DW36" s="294"/>
      <c r="DX36" s="294"/>
      <c r="DY36" s="294"/>
      <c r="DZ36" s="294"/>
      <c r="EA36" s="294"/>
      <c r="EB36" s="294"/>
      <c r="EC36" s="294"/>
      <c r="ED36" s="294"/>
      <c r="EE36" s="294"/>
      <c r="EF36" s="294"/>
      <c r="EG36" s="294"/>
      <c r="EH36" s="294"/>
      <c r="EI36" s="294"/>
      <c r="EJ36" s="294"/>
      <c r="EK36" s="294"/>
      <c r="EL36" s="294"/>
      <c r="EM36" s="294"/>
      <c r="EN36" s="294"/>
      <c r="EO36" s="294"/>
      <c r="EP36" s="294"/>
      <c r="EQ36" s="294"/>
      <c r="ER36" s="294"/>
      <c r="ES36" s="294"/>
      <c r="ET36" s="294"/>
      <c r="EU36" s="294"/>
      <c r="EV36" s="294"/>
      <c r="EW36" s="294"/>
      <c r="EX36" s="294"/>
      <c r="EY36" s="294"/>
      <c r="EZ36" s="294"/>
      <c r="FA36" s="294"/>
      <c r="FB36" s="294"/>
      <c r="FC36" s="294"/>
      <c r="FD36" s="294"/>
      <c r="FE36" s="294"/>
      <c r="FF36" s="294"/>
      <c r="FG36" s="294"/>
      <c r="FH36" s="294"/>
      <c r="FI36" s="294"/>
      <c r="FJ36" s="294"/>
      <c r="FK36" s="294"/>
      <c r="FL36" s="294"/>
      <c r="FM36" s="294"/>
      <c r="FN36" s="294"/>
      <c r="FO36" s="294"/>
      <c r="FP36" s="294"/>
      <c r="FQ36" s="294"/>
      <c r="FR36" s="294"/>
      <c r="FS36" s="294"/>
      <c r="FT36" s="294"/>
      <c r="FU36" s="294"/>
      <c r="FV36" s="294"/>
      <c r="FW36" s="294"/>
      <c r="FX36" s="294"/>
      <c r="FY36" s="294"/>
      <c r="FZ36" s="294"/>
      <c r="GA36" s="294"/>
      <c r="GB36" s="294"/>
      <c r="GC36" s="294"/>
      <c r="GD36" s="294"/>
      <c r="GE36" s="294"/>
      <c r="GF36" s="294"/>
      <c r="GG36" s="294"/>
      <c r="GH36" s="294"/>
      <c r="GI36" s="294"/>
      <c r="GJ36" s="294"/>
      <c r="GK36" s="294"/>
      <c r="GL36" s="294"/>
      <c r="GM36" s="294"/>
      <c r="GN36" s="294"/>
      <c r="GO36" s="294"/>
      <c r="GP36" s="294"/>
      <c r="GQ36" s="294"/>
      <c r="GR36" s="294"/>
      <c r="GS36" s="294"/>
      <c r="GT36" s="294"/>
      <c r="GU36" s="294"/>
      <c r="GV36" s="294"/>
      <c r="GW36" s="294"/>
      <c r="GX36" s="294"/>
      <c r="GY36" s="294"/>
      <c r="GZ36" s="294"/>
      <c r="HA36" s="294"/>
      <c r="HB36" s="294"/>
      <c r="HC36" s="294"/>
      <c r="HD36" s="294"/>
      <c r="HE36" s="294"/>
      <c r="HF36" s="294"/>
      <c r="HG36" s="294"/>
      <c r="HH36" s="294"/>
      <c r="HI36" s="294"/>
      <c r="HJ36" s="294"/>
      <c r="HK36" s="294"/>
      <c r="HL36" s="294"/>
      <c r="HM36" s="294"/>
      <c r="HN36" s="294"/>
      <c r="HO36" s="294"/>
      <c r="HP36" s="294"/>
      <c r="HQ36" s="294"/>
      <c r="HR36" s="294"/>
      <c r="HS36" s="294"/>
      <c r="HT36" s="294"/>
      <c r="HU36" s="294"/>
      <c r="HV36" s="294"/>
      <c r="HW36" s="294"/>
      <c r="HX36" s="294"/>
      <c r="HY36" s="294"/>
      <c r="HZ36" s="294"/>
      <c r="IA36" s="294"/>
      <c r="IB36" s="294"/>
      <c r="IC36" s="294"/>
      <c r="ID36" s="294"/>
      <c r="IE36" s="294"/>
      <c r="IF36" s="294"/>
      <c r="IG36" s="294"/>
      <c r="IH36" s="294"/>
      <c r="II36" s="294"/>
      <c r="IJ36" s="294"/>
      <c r="IK36" s="294"/>
      <c r="IL36" s="294"/>
      <c r="IM36" s="294"/>
      <c r="IN36" s="294"/>
      <c r="IO36" s="294"/>
      <c r="IP36" s="294"/>
      <c r="IQ36" s="294"/>
      <c r="IR36" s="294"/>
      <c r="IS36" s="294"/>
      <c r="IT36" s="294"/>
      <c r="IU36" s="294"/>
      <c r="IV36" s="294"/>
    </row>
    <row r="37" spans="1:256" ht="18.75" customHeight="1">
      <c r="A37" s="301" t="s">
        <v>185</v>
      </c>
      <c r="B37" s="305" t="s">
        <v>184</v>
      </c>
      <c r="C37" s="303">
        <f t="shared" si="1"/>
        <v>9380</v>
      </c>
      <c r="D37" s="303">
        <f>SUM(D38:D39)</f>
        <v>10000</v>
      </c>
      <c r="E37" s="304">
        <f>SUM(E38:E39)</f>
        <v>-620</v>
      </c>
      <c r="F37" s="303">
        <f>SUM(F38:F39)</f>
        <v>0</v>
      </c>
      <c r="G37" s="346">
        <f>SUM(G38:G39)</f>
        <v>-13545</v>
      </c>
      <c r="H37" s="294"/>
      <c r="I37" s="294"/>
      <c r="J37" s="294"/>
      <c r="K37" s="294"/>
      <c r="L37" s="294"/>
      <c r="M37" s="294"/>
      <c r="N37" s="294"/>
      <c r="O37" s="294"/>
      <c r="P37" s="294"/>
      <c r="Q37" s="294"/>
      <c r="R37" s="294"/>
      <c r="S37" s="294"/>
      <c r="T37" s="294"/>
      <c r="U37" s="294"/>
      <c r="V37" s="294"/>
      <c r="W37" s="294"/>
      <c r="X37" s="294"/>
      <c r="Y37" s="294"/>
      <c r="Z37" s="294"/>
      <c r="AA37" s="294"/>
      <c r="AB37" s="294"/>
      <c r="AC37" s="294"/>
      <c r="AD37" s="294"/>
      <c r="AE37" s="294"/>
      <c r="AF37" s="294"/>
      <c r="AG37" s="294"/>
      <c r="AH37" s="294"/>
      <c r="AI37" s="294"/>
      <c r="AJ37" s="294"/>
      <c r="AK37" s="294"/>
      <c r="AL37" s="294"/>
      <c r="AM37" s="294"/>
      <c r="AN37" s="294"/>
      <c r="AO37" s="294"/>
      <c r="AP37" s="294"/>
      <c r="AQ37" s="294"/>
      <c r="AR37" s="294"/>
      <c r="AS37" s="294"/>
      <c r="AT37" s="294"/>
      <c r="AU37" s="294"/>
      <c r="AV37" s="294"/>
      <c r="AW37" s="294"/>
      <c r="AX37" s="294"/>
      <c r="AY37" s="294"/>
      <c r="AZ37" s="294"/>
      <c r="BA37" s="294"/>
      <c r="BB37" s="294"/>
      <c r="BC37" s="294"/>
      <c r="BD37" s="294"/>
      <c r="BE37" s="294"/>
      <c r="BF37" s="294"/>
      <c r="BG37" s="294"/>
      <c r="BH37" s="294"/>
      <c r="BI37" s="294"/>
      <c r="BJ37" s="294"/>
      <c r="BK37" s="294"/>
      <c r="BL37" s="294"/>
      <c r="BM37" s="294"/>
      <c r="BN37" s="294"/>
      <c r="BO37" s="294"/>
      <c r="BP37" s="294"/>
      <c r="BQ37" s="294"/>
      <c r="BR37" s="294"/>
      <c r="BS37" s="294"/>
      <c r="BT37" s="294"/>
      <c r="BU37" s="294"/>
      <c r="BV37" s="294"/>
      <c r="BW37" s="294"/>
      <c r="BX37" s="294"/>
      <c r="BY37" s="294"/>
      <c r="BZ37" s="294"/>
      <c r="CA37" s="294"/>
      <c r="CB37" s="294"/>
      <c r="CC37" s="294"/>
      <c r="CD37" s="294"/>
      <c r="CE37" s="294"/>
      <c r="CF37" s="294"/>
      <c r="CG37" s="294"/>
      <c r="CH37" s="294"/>
      <c r="CI37" s="294"/>
      <c r="CJ37" s="294"/>
      <c r="CK37" s="294"/>
      <c r="CL37" s="294"/>
      <c r="CM37" s="294"/>
      <c r="CN37" s="294"/>
      <c r="CO37" s="294"/>
      <c r="CP37" s="294"/>
      <c r="CQ37" s="294"/>
      <c r="CR37" s="294"/>
      <c r="CS37" s="294"/>
      <c r="CT37" s="294"/>
      <c r="CU37" s="294"/>
      <c r="CV37" s="294"/>
      <c r="CW37" s="294"/>
      <c r="CX37" s="294"/>
      <c r="CY37" s="294"/>
      <c r="CZ37" s="294"/>
      <c r="DA37" s="294"/>
      <c r="DB37" s="294"/>
      <c r="DC37" s="294"/>
      <c r="DD37" s="294"/>
      <c r="DE37" s="294"/>
      <c r="DF37" s="294"/>
      <c r="DG37" s="294"/>
      <c r="DH37" s="294"/>
      <c r="DI37" s="294"/>
      <c r="DJ37" s="294"/>
      <c r="DK37" s="294"/>
      <c r="DL37" s="294"/>
      <c r="DM37" s="294"/>
      <c r="DN37" s="294"/>
      <c r="DO37" s="294"/>
      <c r="DP37" s="294"/>
      <c r="DQ37" s="294"/>
      <c r="DR37" s="294"/>
      <c r="DS37" s="294"/>
      <c r="DT37" s="294"/>
      <c r="DU37" s="294"/>
      <c r="DV37" s="294"/>
      <c r="DW37" s="294"/>
      <c r="DX37" s="294"/>
      <c r="DY37" s="294"/>
      <c r="DZ37" s="294"/>
      <c r="EA37" s="294"/>
      <c r="EB37" s="294"/>
      <c r="EC37" s="294"/>
      <c r="ED37" s="294"/>
      <c r="EE37" s="294"/>
      <c r="EF37" s="294"/>
      <c r="EG37" s="294"/>
      <c r="EH37" s="294"/>
      <c r="EI37" s="294"/>
      <c r="EJ37" s="294"/>
      <c r="EK37" s="294"/>
      <c r="EL37" s="294"/>
      <c r="EM37" s="294"/>
      <c r="EN37" s="294"/>
      <c r="EO37" s="294"/>
      <c r="EP37" s="294"/>
      <c r="EQ37" s="294"/>
      <c r="ER37" s="294"/>
      <c r="ES37" s="294"/>
      <c r="ET37" s="294"/>
      <c r="EU37" s="294"/>
      <c r="EV37" s="294"/>
      <c r="EW37" s="294"/>
      <c r="EX37" s="294"/>
      <c r="EY37" s="294"/>
      <c r="EZ37" s="294"/>
      <c r="FA37" s="294"/>
      <c r="FB37" s="294"/>
      <c r="FC37" s="294"/>
      <c r="FD37" s="294"/>
      <c r="FE37" s="294"/>
      <c r="FF37" s="294"/>
      <c r="FG37" s="294"/>
      <c r="FH37" s="294"/>
      <c r="FI37" s="294"/>
      <c r="FJ37" s="294"/>
      <c r="FK37" s="294"/>
      <c r="FL37" s="294"/>
      <c r="FM37" s="294"/>
      <c r="FN37" s="294"/>
      <c r="FO37" s="294"/>
      <c r="FP37" s="294"/>
      <c r="FQ37" s="294"/>
      <c r="FR37" s="294"/>
      <c r="FS37" s="294"/>
      <c r="FT37" s="294"/>
      <c r="FU37" s="294"/>
      <c r="FV37" s="294"/>
      <c r="FW37" s="294"/>
      <c r="FX37" s="294"/>
      <c r="FY37" s="294"/>
      <c r="FZ37" s="294"/>
      <c r="GA37" s="294"/>
      <c r="GB37" s="294"/>
      <c r="GC37" s="294"/>
      <c r="GD37" s="294"/>
      <c r="GE37" s="294"/>
      <c r="GF37" s="294"/>
      <c r="GG37" s="294"/>
      <c r="GH37" s="294"/>
      <c r="GI37" s="294"/>
      <c r="GJ37" s="294"/>
      <c r="GK37" s="294"/>
      <c r="GL37" s="294"/>
      <c r="GM37" s="294"/>
      <c r="GN37" s="294"/>
      <c r="GO37" s="294"/>
      <c r="GP37" s="294"/>
      <c r="GQ37" s="294"/>
      <c r="GR37" s="294"/>
      <c r="GS37" s="294"/>
      <c r="GT37" s="294"/>
      <c r="GU37" s="294"/>
      <c r="GV37" s="294"/>
      <c r="GW37" s="294"/>
      <c r="GX37" s="294"/>
      <c r="GY37" s="294"/>
      <c r="GZ37" s="294"/>
      <c r="HA37" s="294"/>
      <c r="HB37" s="294"/>
      <c r="HC37" s="294"/>
      <c r="HD37" s="294"/>
      <c r="HE37" s="294"/>
      <c r="HF37" s="294"/>
      <c r="HG37" s="294"/>
      <c r="HH37" s="294"/>
      <c r="HI37" s="294"/>
      <c r="HJ37" s="294"/>
      <c r="HK37" s="294"/>
      <c r="HL37" s="294"/>
      <c r="HM37" s="294"/>
      <c r="HN37" s="294"/>
      <c r="HO37" s="294"/>
      <c r="HP37" s="294"/>
      <c r="HQ37" s="294"/>
      <c r="HR37" s="294"/>
      <c r="HS37" s="294"/>
      <c r="HT37" s="294"/>
      <c r="HU37" s="294"/>
      <c r="HV37" s="294"/>
      <c r="HW37" s="294"/>
      <c r="HX37" s="294"/>
      <c r="HY37" s="294"/>
      <c r="HZ37" s="294"/>
      <c r="IA37" s="294"/>
      <c r="IB37" s="294"/>
      <c r="IC37" s="294"/>
      <c r="ID37" s="294"/>
      <c r="IE37" s="294"/>
      <c r="IF37" s="294"/>
      <c r="IG37" s="294"/>
      <c r="IH37" s="294"/>
      <c r="II37" s="294"/>
      <c r="IJ37" s="294"/>
      <c r="IK37" s="294"/>
      <c r="IL37" s="294"/>
      <c r="IM37" s="294"/>
      <c r="IN37" s="294"/>
      <c r="IO37" s="294"/>
      <c r="IP37" s="294"/>
      <c r="IQ37" s="294"/>
      <c r="IR37" s="294"/>
      <c r="IS37" s="294"/>
      <c r="IT37" s="294"/>
      <c r="IU37" s="294"/>
      <c r="IV37" s="294"/>
    </row>
    <row r="38" spans="1:256" ht="18.75" customHeight="1">
      <c r="A38" s="301"/>
      <c r="B38" s="300" t="s">
        <v>181</v>
      </c>
      <c r="C38" s="296">
        <f t="shared" si="1"/>
        <v>49355</v>
      </c>
      <c r="D38" s="345">
        <v>49975</v>
      </c>
      <c r="E38" s="344">
        <v>-620</v>
      </c>
      <c r="F38" s="296"/>
      <c r="G38" s="343">
        <v>-15865</v>
      </c>
      <c r="H38" s="294"/>
      <c r="I38" s="294"/>
      <c r="J38" s="294"/>
      <c r="K38" s="294"/>
      <c r="L38" s="294"/>
      <c r="M38" s="294"/>
      <c r="N38" s="294"/>
      <c r="O38" s="294"/>
      <c r="P38" s="294"/>
      <c r="Q38" s="294"/>
      <c r="R38" s="294"/>
      <c r="S38" s="294"/>
      <c r="T38" s="294"/>
      <c r="U38" s="294"/>
      <c r="V38" s="294"/>
      <c r="W38" s="294"/>
      <c r="X38" s="294"/>
      <c r="Y38" s="294"/>
      <c r="Z38" s="294"/>
      <c r="AA38" s="294"/>
      <c r="AB38" s="294"/>
      <c r="AC38" s="294"/>
      <c r="AD38" s="294"/>
      <c r="AE38" s="294"/>
      <c r="AF38" s="294"/>
      <c r="AG38" s="294"/>
      <c r="AH38" s="294"/>
      <c r="AI38" s="294"/>
      <c r="AJ38" s="294"/>
      <c r="AK38" s="294"/>
      <c r="AL38" s="294"/>
      <c r="AM38" s="294"/>
      <c r="AN38" s="294"/>
      <c r="AO38" s="294"/>
      <c r="AP38" s="294"/>
      <c r="AQ38" s="294"/>
      <c r="AR38" s="294"/>
      <c r="AS38" s="294"/>
      <c r="AT38" s="294"/>
      <c r="AU38" s="294"/>
      <c r="AV38" s="294"/>
      <c r="AW38" s="294"/>
      <c r="AX38" s="294"/>
      <c r="AY38" s="294"/>
      <c r="AZ38" s="294"/>
      <c r="BA38" s="294"/>
      <c r="BB38" s="294"/>
      <c r="BC38" s="294"/>
      <c r="BD38" s="294"/>
      <c r="BE38" s="294"/>
      <c r="BF38" s="294"/>
      <c r="BG38" s="294"/>
      <c r="BH38" s="294"/>
      <c r="BI38" s="294"/>
      <c r="BJ38" s="294"/>
      <c r="BK38" s="294"/>
      <c r="BL38" s="294"/>
      <c r="BM38" s="294"/>
      <c r="BN38" s="294"/>
      <c r="BO38" s="294"/>
      <c r="BP38" s="294"/>
      <c r="BQ38" s="294"/>
      <c r="BR38" s="294"/>
      <c r="BS38" s="294"/>
      <c r="BT38" s="294"/>
      <c r="BU38" s="294"/>
      <c r="BV38" s="294"/>
      <c r="BW38" s="294"/>
      <c r="BX38" s="294"/>
      <c r="BY38" s="294"/>
      <c r="BZ38" s="294"/>
      <c r="CA38" s="294"/>
      <c r="CB38" s="294"/>
      <c r="CC38" s="294"/>
      <c r="CD38" s="294"/>
      <c r="CE38" s="294"/>
      <c r="CF38" s="294"/>
      <c r="CG38" s="294"/>
      <c r="CH38" s="294"/>
      <c r="CI38" s="294"/>
      <c r="CJ38" s="294"/>
      <c r="CK38" s="294"/>
      <c r="CL38" s="294"/>
      <c r="CM38" s="294"/>
      <c r="CN38" s="294"/>
      <c r="CO38" s="294"/>
      <c r="CP38" s="294"/>
      <c r="CQ38" s="294"/>
      <c r="CR38" s="294"/>
      <c r="CS38" s="294"/>
      <c r="CT38" s="294"/>
      <c r="CU38" s="294"/>
      <c r="CV38" s="294"/>
      <c r="CW38" s="294"/>
      <c r="CX38" s="294"/>
      <c r="CY38" s="294"/>
      <c r="CZ38" s="294"/>
      <c r="DA38" s="294"/>
      <c r="DB38" s="294"/>
      <c r="DC38" s="294"/>
      <c r="DD38" s="294"/>
      <c r="DE38" s="294"/>
      <c r="DF38" s="294"/>
      <c r="DG38" s="294"/>
      <c r="DH38" s="294"/>
      <c r="DI38" s="294"/>
      <c r="DJ38" s="294"/>
      <c r="DK38" s="294"/>
      <c r="DL38" s="294"/>
      <c r="DM38" s="294"/>
      <c r="DN38" s="294"/>
      <c r="DO38" s="294"/>
      <c r="DP38" s="294"/>
      <c r="DQ38" s="294"/>
      <c r="DR38" s="294"/>
      <c r="DS38" s="294"/>
      <c r="DT38" s="294"/>
      <c r="DU38" s="294"/>
      <c r="DV38" s="294"/>
      <c r="DW38" s="294"/>
      <c r="DX38" s="294"/>
      <c r="DY38" s="294"/>
      <c r="DZ38" s="294"/>
      <c r="EA38" s="294"/>
      <c r="EB38" s="294"/>
      <c r="EC38" s="294"/>
      <c r="ED38" s="294"/>
      <c r="EE38" s="294"/>
      <c r="EF38" s="294"/>
      <c r="EG38" s="294"/>
      <c r="EH38" s="294"/>
      <c r="EI38" s="294"/>
      <c r="EJ38" s="294"/>
      <c r="EK38" s="294"/>
      <c r="EL38" s="294"/>
      <c r="EM38" s="294"/>
      <c r="EN38" s="294"/>
      <c r="EO38" s="294"/>
      <c r="EP38" s="294"/>
      <c r="EQ38" s="294"/>
      <c r="ER38" s="294"/>
      <c r="ES38" s="294"/>
      <c r="ET38" s="294"/>
      <c r="EU38" s="294"/>
      <c r="EV38" s="294"/>
      <c r="EW38" s="294"/>
      <c r="EX38" s="294"/>
      <c r="EY38" s="294"/>
      <c r="EZ38" s="294"/>
      <c r="FA38" s="294"/>
      <c r="FB38" s="294"/>
      <c r="FC38" s="294"/>
      <c r="FD38" s="294"/>
      <c r="FE38" s="294"/>
      <c r="FF38" s="294"/>
      <c r="FG38" s="294"/>
      <c r="FH38" s="294"/>
      <c r="FI38" s="294"/>
      <c r="FJ38" s="294"/>
      <c r="FK38" s="294"/>
      <c r="FL38" s="294"/>
      <c r="FM38" s="294"/>
      <c r="FN38" s="294"/>
      <c r="FO38" s="294"/>
      <c r="FP38" s="294"/>
      <c r="FQ38" s="294"/>
      <c r="FR38" s="294"/>
      <c r="FS38" s="294"/>
      <c r="FT38" s="294"/>
      <c r="FU38" s="294"/>
      <c r="FV38" s="294"/>
      <c r="FW38" s="294"/>
      <c r="FX38" s="294"/>
      <c r="FY38" s="294"/>
      <c r="FZ38" s="294"/>
      <c r="GA38" s="294"/>
      <c r="GB38" s="294"/>
      <c r="GC38" s="294"/>
      <c r="GD38" s="294"/>
      <c r="GE38" s="294"/>
      <c r="GF38" s="294"/>
      <c r="GG38" s="294"/>
      <c r="GH38" s="294"/>
      <c r="GI38" s="294"/>
      <c r="GJ38" s="294"/>
      <c r="GK38" s="294"/>
      <c r="GL38" s="294"/>
      <c r="GM38" s="294"/>
      <c r="GN38" s="294"/>
      <c r="GO38" s="294"/>
      <c r="GP38" s="294"/>
      <c r="GQ38" s="294"/>
      <c r="GR38" s="294"/>
      <c r="GS38" s="294"/>
      <c r="GT38" s="294"/>
      <c r="GU38" s="294"/>
      <c r="GV38" s="294"/>
      <c r="GW38" s="294"/>
      <c r="GX38" s="294"/>
      <c r="GY38" s="294"/>
      <c r="GZ38" s="294"/>
      <c r="HA38" s="294"/>
      <c r="HB38" s="294"/>
      <c r="HC38" s="294"/>
      <c r="HD38" s="294"/>
      <c r="HE38" s="294"/>
      <c r="HF38" s="294"/>
      <c r="HG38" s="294"/>
      <c r="HH38" s="294"/>
      <c r="HI38" s="294"/>
      <c r="HJ38" s="294"/>
      <c r="HK38" s="294"/>
      <c r="HL38" s="294"/>
      <c r="HM38" s="294"/>
      <c r="HN38" s="294"/>
      <c r="HO38" s="294"/>
      <c r="HP38" s="294"/>
      <c r="HQ38" s="294"/>
      <c r="HR38" s="294"/>
      <c r="HS38" s="294"/>
      <c r="HT38" s="294"/>
      <c r="HU38" s="294"/>
      <c r="HV38" s="294"/>
      <c r="HW38" s="294"/>
      <c r="HX38" s="294"/>
      <c r="HY38" s="294"/>
      <c r="HZ38" s="294"/>
      <c r="IA38" s="294"/>
      <c r="IB38" s="294"/>
      <c r="IC38" s="294"/>
      <c r="ID38" s="294"/>
      <c r="IE38" s="294"/>
      <c r="IF38" s="294"/>
      <c r="IG38" s="294"/>
      <c r="IH38" s="294"/>
      <c r="II38" s="294"/>
      <c r="IJ38" s="294"/>
      <c r="IK38" s="294"/>
      <c r="IL38" s="294"/>
      <c r="IM38" s="294"/>
      <c r="IN38" s="294"/>
      <c r="IO38" s="294"/>
      <c r="IP38" s="294"/>
      <c r="IQ38" s="294"/>
      <c r="IR38" s="294"/>
      <c r="IS38" s="294"/>
      <c r="IT38" s="294"/>
      <c r="IU38" s="294"/>
      <c r="IV38" s="294"/>
    </row>
    <row r="39" spans="1:256" ht="18.75" customHeight="1">
      <c r="A39" s="301"/>
      <c r="B39" s="300" t="s">
        <v>182</v>
      </c>
      <c r="C39" s="296">
        <f t="shared" si="1"/>
        <v>-39975</v>
      </c>
      <c r="D39" s="298">
        <v>-39975</v>
      </c>
      <c r="E39" s="297"/>
      <c r="F39" s="296"/>
      <c r="G39" s="343">
        <v>2320</v>
      </c>
      <c r="H39" s="294"/>
      <c r="I39" s="294"/>
      <c r="J39" s="294"/>
      <c r="K39" s="294"/>
      <c r="L39" s="294"/>
      <c r="M39" s="294"/>
      <c r="N39" s="294"/>
      <c r="O39" s="294"/>
      <c r="P39" s="294"/>
      <c r="Q39" s="294"/>
      <c r="R39" s="294"/>
      <c r="S39" s="294"/>
      <c r="T39" s="294"/>
      <c r="U39" s="294"/>
      <c r="V39" s="294"/>
      <c r="W39" s="294"/>
      <c r="X39" s="294"/>
      <c r="Y39" s="294"/>
      <c r="Z39" s="294"/>
      <c r="AA39" s="294"/>
      <c r="AB39" s="294"/>
      <c r="AC39" s="294"/>
      <c r="AD39" s="294"/>
      <c r="AE39" s="294"/>
      <c r="AF39" s="294"/>
      <c r="AG39" s="294"/>
      <c r="AH39" s="294"/>
      <c r="AI39" s="294"/>
      <c r="AJ39" s="294"/>
      <c r="AK39" s="294"/>
      <c r="AL39" s="294"/>
      <c r="AM39" s="294"/>
      <c r="AN39" s="294"/>
      <c r="AO39" s="294"/>
      <c r="AP39" s="294"/>
      <c r="AQ39" s="294"/>
      <c r="AR39" s="294"/>
      <c r="AS39" s="294"/>
      <c r="AT39" s="294"/>
      <c r="AU39" s="294"/>
      <c r="AV39" s="294"/>
      <c r="AW39" s="294"/>
      <c r="AX39" s="294"/>
      <c r="AY39" s="294"/>
      <c r="AZ39" s="294"/>
      <c r="BA39" s="294"/>
      <c r="BB39" s="294"/>
      <c r="BC39" s="294"/>
      <c r="BD39" s="294"/>
      <c r="BE39" s="294"/>
      <c r="BF39" s="294"/>
      <c r="BG39" s="294"/>
      <c r="BH39" s="294"/>
      <c r="BI39" s="294"/>
      <c r="BJ39" s="294"/>
      <c r="BK39" s="294"/>
      <c r="BL39" s="294"/>
      <c r="BM39" s="294"/>
      <c r="BN39" s="294"/>
      <c r="BO39" s="294"/>
      <c r="BP39" s="294"/>
      <c r="BQ39" s="294"/>
      <c r="BR39" s="294"/>
      <c r="BS39" s="294"/>
      <c r="BT39" s="294"/>
      <c r="BU39" s="294"/>
      <c r="BV39" s="294"/>
      <c r="BW39" s="294"/>
      <c r="BX39" s="294"/>
      <c r="BY39" s="294"/>
      <c r="BZ39" s="294"/>
      <c r="CA39" s="294"/>
      <c r="CB39" s="294"/>
      <c r="CC39" s="294"/>
      <c r="CD39" s="294"/>
      <c r="CE39" s="294"/>
      <c r="CF39" s="294"/>
      <c r="CG39" s="294"/>
      <c r="CH39" s="294"/>
      <c r="CI39" s="294"/>
      <c r="CJ39" s="294"/>
      <c r="CK39" s="294"/>
      <c r="CL39" s="294"/>
      <c r="CM39" s="294"/>
      <c r="CN39" s="294"/>
      <c r="CO39" s="294"/>
      <c r="CP39" s="294"/>
      <c r="CQ39" s="294"/>
      <c r="CR39" s="294"/>
      <c r="CS39" s="294"/>
      <c r="CT39" s="294"/>
      <c r="CU39" s="294"/>
      <c r="CV39" s="294"/>
      <c r="CW39" s="294"/>
      <c r="CX39" s="294"/>
      <c r="CY39" s="294"/>
      <c r="CZ39" s="294"/>
      <c r="DA39" s="294"/>
      <c r="DB39" s="294"/>
      <c r="DC39" s="294"/>
      <c r="DD39" s="294"/>
      <c r="DE39" s="294"/>
      <c r="DF39" s="294"/>
      <c r="DG39" s="294"/>
      <c r="DH39" s="294"/>
      <c r="DI39" s="294"/>
      <c r="DJ39" s="294"/>
      <c r="DK39" s="294"/>
      <c r="DL39" s="294"/>
      <c r="DM39" s="294"/>
      <c r="DN39" s="294"/>
      <c r="DO39" s="294"/>
      <c r="DP39" s="294"/>
      <c r="DQ39" s="294"/>
      <c r="DR39" s="294"/>
      <c r="DS39" s="294"/>
      <c r="DT39" s="294"/>
      <c r="DU39" s="294"/>
      <c r="DV39" s="294"/>
      <c r="DW39" s="294"/>
      <c r="DX39" s="294"/>
      <c r="DY39" s="294"/>
      <c r="DZ39" s="294"/>
      <c r="EA39" s="294"/>
      <c r="EB39" s="294"/>
      <c r="EC39" s="294"/>
      <c r="ED39" s="294"/>
      <c r="EE39" s="294"/>
      <c r="EF39" s="294"/>
      <c r="EG39" s="294"/>
      <c r="EH39" s="294"/>
      <c r="EI39" s="294"/>
      <c r="EJ39" s="294"/>
      <c r="EK39" s="294"/>
      <c r="EL39" s="294"/>
      <c r="EM39" s="294"/>
      <c r="EN39" s="294"/>
      <c r="EO39" s="294"/>
      <c r="EP39" s="294"/>
      <c r="EQ39" s="294"/>
      <c r="ER39" s="294"/>
      <c r="ES39" s="294"/>
      <c r="ET39" s="294"/>
      <c r="EU39" s="294"/>
      <c r="EV39" s="294"/>
      <c r="EW39" s="294"/>
      <c r="EX39" s="294"/>
      <c r="EY39" s="294"/>
      <c r="EZ39" s="294"/>
      <c r="FA39" s="294"/>
      <c r="FB39" s="294"/>
      <c r="FC39" s="294"/>
      <c r="FD39" s="294"/>
      <c r="FE39" s="294"/>
      <c r="FF39" s="294"/>
      <c r="FG39" s="294"/>
      <c r="FH39" s="294"/>
      <c r="FI39" s="294"/>
      <c r="FJ39" s="294"/>
      <c r="FK39" s="294"/>
      <c r="FL39" s="294"/>
      <c r="FM39" s="294"/>
      <c r="FN39" s="294"/>
      <c r="FO39" s="294"/>
      <c r="FP39" s="294"/>
      <c r="FQ39" s="294"/>
      <c r="FR39" s="294"/>
      <c r="FS39" s="294"/>
      <c r="FT39" s="294"/>
      <c r="FU39" s="294"/>
      <c r="FV39" s="294"/>
      <c r="FW39" s="294"/>
      <c r="FX39" s="294"/>
      <c r="FY39" s="294"/>
      <c r="FZ39" s="294"/>
      <c r="GA39" s="294"/>
      <c r="GB39" s="294"/>
      <c r="GC39" s="294"/>
      <c r="GD39" s="294"/>
      <c r="GE39" s="294"/>
      <c r="GF39" s="294"/>
      <c r="GG39" s="294"/>
      <c r="GH39" s="294"/>
      <c r="GI39" s="294"/>
      <c r="GJ39" s="294"/>
      <c r="GK39" s="294"/>
      <c r="GL39" s="294"/>
      <c r="GM39" s="294"/>
      <c r="GN39" s="294"/>
      <c r="GO39" s="294"/>
      <c r="GP39" s="294"/>
      <c r="GQ39" s="294"/>
      <c r="GR39" s="294"/>
      <c r="GS39" s="294"/>
      <c r="GT39" s="294"/>
      <c r="GU39" s="294"/>
      <c r="GV39" s="294"/>
      <c r="GW39" s="294"/>
      <c r="GX39" s="294"/>
      <c r="GY39" s="294"/>
      <c r="GZ39" s="294"/>
      <c r="HA39" s="294"/>
      <c r="HB39" s="294"/>
      <c r="HC39" s="294"/>
      <c r="HD39" s="294"/>
      <c r="HE39" s="294"/>
      <c r="HF39" s="294"/>
      <c r="HG39" s="294"/>
      <c r="HH39" s="294"/>
      <c r="HI39" s="294"/>
      <c r="HJ39" s="294"/>
      <c r="HK39" s="294"/>
      <c r="HL39" s="294"/>
      <c r="HM39" s="294"/>
      <c r="HN39" s="294"/>
      <c r="HO39" s="294"/>
      <c r="HP39" s="294"/>
      <c r="HQ39" s="294"/>
      <c r="HR39" s="294"/>
      <c r="HS39" s="294"/>
      <c r="HT39" s="294"/>
      <c r="HU39" s="294"/>
      <c r="HV39" s="294"/>
      <c r="HW39" s="294"/>
      <c r="HX39" s="294"/>
      <c r="HY39" s="294"/>
      <c r="HZ39" s="294"/>
      <c r="IA39" s="294"/>
      <c r="IB39" s="294"/>
      <c r="IC39" s="294"/>
      <c r="ID39" s="294"/>
      <c r="IE39" s="294"/>
      <c r="IF39" s="294"/>
      <c r="IG39" s="294"/>
      <c r="IH39" s="294"/>
      <c r="II39" s="294"/>
      <c r="IJ39" s="294"/>
      <c r="IK39" s="294"/>
      <c r="IL39" s="294"/>
      <c r="IM39" s="294"/>
      <c r="IN39" s="294"/>
      <c r="IO39" s="294"/>
      <c r="IP39" s="294"/>
      <c r="IQ39" s="294"/>
      <c r="IR39" s="294"/>
      <c r="IS39" s="294"/>
      <c r="IT39" s="294"/>
      <c r="IU39" s="294"/>
      <c r="IV39" s="294"/>
    </row>
    <row r="40" spans="1:256" ht="24.75" customHeight="1">
      <c r="A40" s="293"/>
      <c r="B40" s="292" t="s">
        <v>183</v>
      </c>
      <c r="C40" s="288">
        <f>SUM(C26:C28,C35:C37)</f>
        <v>77204</v>
      </c>
      <c r="D40" s="288">
        <f>SUM(D26:D28,D35:D37)</f>
        <v>19500</v>
      </c>
      <c r="E40" s="288">
        <f>SUM(E26:E28,E35:E37)</f>
        <v>3434</v>
      </c>
      <c r="F40" s="288">
        <f>SUM(F26:F28,F35:F37)</f>
        <v>54270</v>
      </c>
      <c r="G40" s="342">
        <f>SUM(G26:G28,G35:G37)</f>
        <v>5200</v>
      </c>
      <c r="H40" s="286">
        <f>F24-F40</f>
        <v>0</v>
      </c>
      <c r="I40" s="286"/>
      <c r="J40" s="286"/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6"/>
      <c r="AH40" s="286"/>
      <c r="AI40" s="286"/>
      <c r="AJ40" s="286"/>
      <c r="AK40" s="286"/>
      <c r="AL40" s="286"/>
      <c r="AM40" s="286"/>
      <c r="AN40" s="286"/>
      <c r="AO40" s="286"/>
      <c r="AP40" s="286"/>
      <c r="AQ40" s="286"/>
      <c r="AR40" s="286"/>
      <c r="AS40" s="286"/>
      <c r="AT40" s="286"/>
      <c r="AU40" s="286"/>
      <c r="AV40" s="286"/>
      <c r="AW40" s="286"/>
      <c r="AX40" s="286"/>
      <c r="AY40" s="286"/>
      <c r="AZ40" s="286"/>
      <c r="BA40" s="286"/>
      <c r="BB40" s="286"/>
      <c r="BC40" s="286"/>
      <c r="BD40" s="286"/>
      <c r="BE40" s="286"/>
      <c r="BF40" s="286"/>
      <c r="BG40" s="286"/>
      <c r="BH40" s="286"/>
      <c r="BI40" s="286"/>
      <c r="BJ40" s="286"/>
      <c r="BK40" s="286"/>
      <c r="BL40" s="286"/>
      <c r="BM40" s="286"/>
      <c r="BN40" s="286"/>
      <c r="BO40" s="286"/>
      <c r="BP40" s="286"/>
      <c r="BQ40" s="286"/>
      <c r="BR40" s="286"/>
      <c r="BS40" s="286"/>
      <c r="BT40" s="286"/>
      <c r="BU40" s="286"/>
      <c r="BV40" s="286"/>
      <c r="BW40" s="286"/>
      <c r="BX40" s="286"/>
      <c r="BY40" s="286"/>
      <c r="BZ40" s="286"/>
      <c r="CA40" s="286"/>
      <c r="CB40" s="286"/>
      <c r="CC40" s="286"/>
      <c r="CD40" s="286"/>
      <c r="CE40" s="286"/>
      <c r="CF40" s="286"/>
      <c r="CG40" s="286"/>
      <c r="CH40" s="286"/>
      <c r="CI40" s="286"/>
      <c r="CJ40" s="286"/>
      <c r="CK40" s="286"/>
      <c r="CL40" s="286"/>
      <c r="CM40" s="286"/>
      <c r="CN40" s="286"/>
      <c r="CO40" s="286"/>
      <c r="CP40" s="286"/>
      <c r="CQ40" s="286"/>
      <c r="CR40" s="286"/>
      <c r="CS40" s="286"/>
      <c r="CT40" s="286"/>
      <c r="CU40" s="286"/>
      <c r="CV40" s="286"/>
      <c r="CW40" s="286"/>
      <c r="CX40" s="286"/>
      <c r="CY40" s="286"/>
      <c r="CZ40" s="286"/>
      <c r="DA40" s="286"/>
      <c r="DB40" s="286"/>
      <c r="DC40" s="286"/>
      <c r="DD40" s="286"/>
      <c r="DE40" s="286"/>
      <c r="DF40" s="286"/>
      <c r="DG40" s="286"/>
      <c r="DH40" s="286"/>
      <c r="DI40" s="286"/>
      <c r="DJ40" s="286"/>
      <c r="DK40" s="286"/>
      <c r="DL40" s="286"/>
      <c r="DM40" s="286"/>
      <c r="DN40" s="286"/>
      <c r="DO40" s="286"/>
      <c r="DP40" s="286"/>
      <c r="DQ40" s="286"/>
      <c r="DR40" s="286"/>
      <c r="DS40" s="286"/>
      <c r="DT40" s="286"/>
      <c r="DU40" s="286"/>
      <c r="DV40" s="286"/>
      <c r="DW40" s="286"/>
      <c r="DX40" s="286"/>
      <c r="DY40" s="286"/>
      <c r="DZ40" s="286"/>
      <c r="EA40" s="286"/>
      <c r="EB40" s="286"/>
      <c r="EC40" s="286"/>
      <c r="ED40" s="286"/>
      <c r="EE40" s="286"/>
      <c r="EF40" s="286"/>
      <c r="EG40" s="286"/>
      <c r="EH40" s="286"/>
      <c r="EI40" s="286"/>
      <c r="EJ40" s="286"/>
      <c r="EK40" s="286"/>
      <c r="EL40" s="286"/>
      <c r="EM40" s="286"/>
      <c r="EN40" s="286"/>
      <c r="EO40" s="286"/>
      <c r="EP40" s="286"/>
      <c r="EQ40" s="286"/>
      <c r="ER40" s="286"/>
      <c r="ES40" s="286"/>
      <c r="ET40" s="286"/>
      <c r="EU40" s="286"/>
      <c r="EV40" s="286"/>
      <c r="EW40" s="286"/>
      <c r="EX40" s="286"/>
      <c r="EY40" s="286"/>
      <c r="EZ40" s="286"/>
      <c r="FA40" s="286"/>
      <c r="FB40" s="286"/>
      <c r="FC40" s="286"/>
      <c r="FD40" s="286"/>
      <c r="FE40" s="286"/>
      <c r="FF40" s="286"/>
      <c r="FG40" s="286"/>
      <c r="FH40" s="286"/>
      <c r="FI40" s="286"/>
      <c r="FJ40" s="286"/>
      <c r="FK40" s="286"/>
      <c r="FL40" s="286"/>
      <c r="FM40" s="286"/>
      <c r="FN40" s="286"/>
      <c r="FO40" s="286"/>
      <c r="FP40" s="286"/>
      <c r="FQ40" s="286"/>
      <c r="FR40" s="286"/>
      <c r="FS40" s="286"/>
      <c r="FT40" s="286"/>
      <c r="FU40" s="286"/>
      <c r="FV40" s="286"/>
      <c r="FW40" s="286"/>
      <c r="FX40" s="286"/>
      <c r="FY40" s="286"/>
      <c r="FZ40" s="286"/>
      <c r="GA40" s="286"/>
      <c r="GB40" s="286"/>
      <c r="GC40" s="286"/>
      <c r="GD40" s="286"/>
      <c r="GE40" s="286"/>
      <c r="GF40" s="286"/>
      <c r="GG40" s="286"/>
      <c r="GH40" s="286"/>
      <c r="GI40" s="286"/>
      <c r="GJ40" s="286"/>
      <c r="GK40" s="286"/>
      <c r="GL40" s="286"/>
      <c r="GM40" s="286"/>
      <c r="GN40" s="286"/>
      <c r="GO40" s="286"/>
      <c r="GP40" s="286"/>
      <c r="GQ40" s="286"/>
      <c r="GR40" s="286"/>
      <c r="GS40" s="286"/>
      <c r="GT40" s="286"/>
      <c r="GU40" s="286"/>
      <c r="GV40" s="286"/>
      <c r="GW40" s="286"/>
      <c r="GX40" s="286"/>
      <c r="GY40" s="286"/>
      <c r="GZ40" s="286"/>
      <c r="HA40" s="286"/>
      <c r="HB40" s="286"/>
      <c r="HC40" s="286"/>
      <c r="HD40" s="286"/>
      <c r="HE40" s="286"/>
      <c r="HF40" s="286"/>
      <c r="HG40" s="286"/>
      <c r="HH40" s="286"/>
      <c r="HI40" s="286"/>
      <c r="HJ40" s="286"/>
      <c r="HK40" s="286"/>
      <c r="HL40" s="286"/>
      <c r="HM40" s="286"/>
      <c r="HN40" s="286"/>
      <c r="HO40" s="286"/>
      <c r="HP40" s="286"/>
      <c r="HQ40" s="286"/>
      <c r="HR40" s="286"/>
      <c r="HS40" s="286"/>
      <c r="HT40" s="286"/>
      <c r="HU40" s="286"/>
      <c r="HV40" s="286"/>
      <c r="HW40" s="286"/>
      <c r="HX40" s="286"/>
      <c r="HY40" s="286"/>
      <c r="HZ40" s="286"/>
      <c r="IA40" s="286"/>
      <c r="IB40" s="286"/>
      <c r="IC40" s="286"/>
      <c r="ID40" s="286"/>
      <c r="IE40" s="286"/>
      <c r="IF40" s="286"/>
      <c r="IG40" s="286"/>
      <c r="IH40" s="286"/>
      <c r="II40" s="286"/>
      <c r="IJ40" s="286"/>
      <c r="IK40" s="286"/>
      <c r="IL40" s="286"/>
      <c r="IM40" s="286"/>
      <c r="IN40" s="286"/>
      <c r="IO40" s="286"/>
      <c r="IP40" s="286"/>
      <c r="IQ40" s="286"/>
      <c r="IR40" s="286"/>
      <c r="IS40" s="286"/>
      <c r="IT40" s="286"/>
      <c r="IU40" s="286"/>
      <c r="IV40" s="286"/>
    </row>
    <row r="41" spans="1:256" ht="15">
      <c r="A41" s="341"/>
      <c r="B41" s="340"/>
      <c r="C41" s="336"/>
      <c r="D41" s="336"/>
      <c r="E41" s="336"/>
      <c r="F41" s="336"/>
      <c r="G41" s="336"/>
      <c r="H41" s="336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  <c r="AM41" s="339"/>
      <c r="AN41" s="339"/>
      <c r="AO41" s="339"/>
      <c r="AP41" s="339"/>
      <c r="AQ41" s="339"/>
      <c r="AR41" s="339"/>
      <c r="AS41" s="339"/>
      <c r="AT41" s="339"/>
      <c r="AU41" s="339"/>
      <c r="AV41" s="339"/>
      <c r="AW41" s="339"/>
      <c r="AX41" s="339"/>
      <c r="AY41" s="339"/>
      <c r="AZ41" s="339"/>
      <c r="BA41" s="339"/>
      <c r="BB41" s="339"/>
      <c r="BC41" s="339"/>
      <c r="BD41" s="339"/>
      <c r="BE41" s="339"/>
      <c r="BF41" s="339"/>
      <c r="BG41" s="339"/>
      <c r="BH41" s="339"/>
      <c r="BI41" s="339"/>
      <c r="BJ41" s="339"/>
      <c r="BK41" s="339"/>
      <c r="BL41" s="339"/>
      <c r="BM41" s="339"/>
      <c r="BN41" s="339"/>
      <c r="BO41" s="339"/>
      <c r="BP41" s="339"/>
      <c r="BQ41" s="339"/>
      <c r="BR41" s="339"/>
      <c r="BS41" s="339"/>
      <c r="BT41" s="339"/>
      <c r="BU41" s="339"/>
      <c r="BV41" s="339"/>
      <c r="BW41" s="339"/>
      <c r="BX41" s="339"/>
      <c r="BY41" s="339"/>
      <c r="BZ41" s="339"/>
      <c r="CA41" s="339"/>
      <c r="CB41" s="339"/>
      <c r="CC41" s="339"/>
      <c r="CD41" s="339"/>
      <c r="CE41" s="339"/>
      <c r="CF41" s="339"/>
      <c r="CG41" s="339"/>
      <c r="CH41" s="339"/>
      <c r="CI41" s="339"/>
      <c r="CJ41" s="339"/>
      <c r="CK41" s="339"/>
      <c r="CL41" s="339"/>
      <c r="CM41" s="339"/>
      <c r="CN41" s="339"/>
      <c r="CO41" s="339"/>
      <c r="CP41" s="339"/>
      <c r="CQ41" s="339"/>
      <c r="CR41" s="339"/>
      <c r="CS41" s="339"/>
      <c r="CT41" s="339"/>
      <c r="CU41" s="339"/>
      <c r="CV41" s="339"/>
      <c r="CW41" s="339"/>
      <c r="CX41" s="339"/>
      <c r="CY41" s="339"/>
      <c r="CZ41" s="339"/>
      <c r="DA41" s="339"/>
      <c r="DB41" s="339"/>
      <c r="DC41" s="339"/>
      <c r="DD41" s="339"/>
      <c r="DE41" s="339"/>
      <c r="DF41" s="339"/>
      <c r="DG41" s="339"/>
      <c r="DH41" s="339"/>
      <c r="DI41" s="339"/>
      <c r="DJ41" s="339"/>
      <c r="DK41" s="339"/>
      <c r="DL41" s="339"/>
      <c r="DM41" s="339"/>
      <c r="DN41" s="339"/>
      <c r="DO41" s="339"/>
      <c r="DP41" s="339"/>
      <c r="DQ41" s="339"/>
      <c r="DR41" s="339"/>
      <c r="DS41" s="339"/>
      <c r="DT41" s="339"/>
      <c r="DU41" s="339"/>
      <c r="DV41" s="339"/>
      <c r="DW41" s="339"/>
      <c r="DX41" s="339"/>
      <c r="DY41" s="339"/>
      <c r="DZ41" s="339"/>
      <c r="EA41" s="339"/>
      <c r="EB41" s="339"/>
      <c r="EC41" s="339"/>
      <c r="ED41" s="339"/>
      <c r="EE41" s="339"/>
      <c r="EF41" s="339"/>
      <c r="EG41" s="339"/>
      <c r="EH41" s="339"/>
      <c r="EI41" s="339"/>
      <c r="EJ41" s="339"/>
      <c r="EK41" s="339"/>
      <c r="EL41" s="339"/>
      <c r="EM41" s="339"/>
      <c r="EN41" s="339"/>
      <c r="EO41" s="339"/>
      <c r="EP41" s="339"/>
      <c r="EQ41" s="339"/>
      <c r="ER41" s="339"/>
      <c r="ES41" s="339"/>
      <c r="ET41" s="339"/>
      <c r="EU41" s="339"/>
      <c r="EV41" s="339"/>
      <c r="EW41" s="339"/>
      <c r="EX41" s="339"/>
      <c r="EY41" s="339"/>
      <c r="EZ41" s="339"/>
      <c r="FA41" s="339"/>
      <c r="FB41" s="339"/>
      <c r="FC41" s="339"/>
      <c r="FD41" s="339"/>
      <c r="FE41" s="339"/>
      <c r="FF41" s="339"/>
      <c r="FG41" s="339"/>
      <c r="FH41" s="339"/>
      <c r="FI41" s="339"/>
      <c r="FJ41" s="339"/>
      <c r="FK41" s="339"/>
      <c r="FL41" s="339"/>
      <c r="FM41" s="339"/>
      <c r="FN41" s="339"/>
      <c r="FO41" s="339"/>
      <c r="FP41" s="339"/>
      <c r="FQ41" s="339"/>
      <c r="FR41" s="339"/>
      <c r="FS41" s="339"/>
      <c r="FT41" s="339"/>
      <c r="FU41" s="339"/>
      <c r="FV41" s="339"/>
      <c r="FW41" s="339"/>
      <c r="FX41" s="339"/>
      <c r="FY41" s="339"/>
      <c r="FZ41" s="339"/>
      <c r="GA41" s="339"/>
      <c r="GB41" s="339"/>
      <c r="GC41" s="339"/>
      <c r="GD41" s="339"/>
      <c r="GE41" s="339"/>
      <c r="GF41" s="339"/>
      <c r="GG41" s="339"/>
      <c r="GH41" s="339"/>
      <c r="GI41" s="339"/>
      <c r="GJ41" s="339"/>
      <c r="GK41" s="339"/>
      <c r="GL41" s="339"/>
      <c r="GM41" s="339"/>
      <c r="GN41" s="339"/>
      <c r="GO41" s="339"/>
      <c r="GP41" s="339"/>
      <c r="GQ41" s="339"/>
      <c r="GR41" s="339"/>
      <c r="GS41" s="339"/>
      <c r="GT41" s="339"/>
      <c r="GU41" s="339"/>
      <c r="GV41" s="339"/>
      <c r="GW41" s="339"/>
      <c r="GX41" s="339"/>
      <c r="GY41" s="339"/>
      <c r="GZ41" s="339"/>
      <c r="HA41" s="339"/>
      <c r="HB41" s="339"/>
      <c r="HC41" s="339"/>
      <c r="HD41" s="339"/>
      <c r="HE41" s="339"/>
      <c r="HF41" s="339"/>
      <c r="HG41" s="339"/>
      <c r="HH41" s="339"/>
      <c r="HI41" s="339"/>
      <c r="HJ41" s="339"/>
      <c r="HK41" s="339"/>
      <c r="HL41" s="339"/>
      <c r="HM41" s="339"/>
      <c r="HN41" s="339"/>
      <c r="HO41" s="339"/>
      <c r="HP41" s="339"/>
      <c r="HQ41" s="339"/>
      <c r="HR41" s="339"/>
      <c r="HS41" s="339"/>
      <c r="HT41" s="339"/>
      <c r="HU41" s="339"/>
      <c r="HV41" s="339"/>
      <c r="HW41" s="339"/>
      <c r="HX41" s="339"/>
      <c r="HY41" s="339"/>
      <c r="HZ41" s="339"/>
      <c r="IA41" s="339"/>
      <c r="IB41" s="339"/>
      <c r="IC41" s="339"/>
      <c r="ID41" s="339"/>
      <c r="IE41" s="339"/>
      <c r="IF41" s="339"/>
      <c r="IG41" s="339"/>
      <c r="IH41" s="339"/>
      <c r="II41" s="339"/>
      <c r="IJ41" s="339"/>
      <c r="IK41" s="339"/>
      <c r="IL41" s="339"/>
      <c r="IM41" s="339"/>
      <c r="IN41" s="339"/>
      <c r="IO41" s="339"/>
      <c r="IP41" s="339"/>
      <c r="IQ41" s="339"/>
      <c r="IR41" s="339"/>
      <c r="IS41" s="339"/>
      <c r="IT41" s="339"/>
      <c r="IU41" s="339"/>
      <c r="IV41" s="339"/>
    </row>
    <row r="42" spans="1:256" ht="15">
      <c r="A42" s="338"/>
      <c r="B42" s="337"/>
      <c r="C42" s="336"/>
      <c r="D42" s="336"/>
      <c r="E42" s="336"/>
      <c r="F42" s="336"/>
      <c r="G42" s="336"/>
      <c r="H42" s="332"/>
      <c r="I42" s="332"/>
      <c r="J42" s="332"/>
      <c r="K42" s="332"/>
      <c r="L42" s="332"/>
      <c r="M42" s="332"/>
      <c r="N42" s="332"/>
      <c r="O42" s="332"/>
      <c r="P42" s="332"/>
      <c r="Q42" s="332"/>
      <c r="R42" s="332"/>
      <c r="S42" s="332"/>
      <c r="T42" s="332"/>
      <c r="U42" s="332"/>
      <c r="V42" s="332"/>
      <c r="W42" s="332"/>
      <c r="X42" s="332"/>
      <c r="Y42" s="332"/>
      <c r="Z42" s="332"/>
      <c r="AA42" s="332"/>
      <c r="AB42" s="332"/>
      <c r="AC42" s="332"/>
      <c r="AD42" s="332"/>
      <c r="AE42" s="332"/>
      <c r="AF42" s="332"/>
      <c r="AG42" s="332"/>
      <c r="AH42" s="332"/>
      <c r="AI42" s="332"/>
      <c r="AJ42" s="332"/>
      <c r="AK42" s="332"/>
      <c r="AL42" s="332"/>
      <c r="AM42" s="332"/>
      <c r="AN42" s="332"/>
      <c r="AO42" s="332"/>
      <c r="AP42" s="332"/>
      <c r="AQ42" s="332"/>
      <c r="AR42" s="332"/>
      <c r="AS42" s="332"/>
      <c r="AT42" s="332"/>
      <c r="AU42" s="332"/>
      <c r="AV42" s="332"/>
      <c r="AW42" s="332"/>
      <c r="AX42" s="332"/>
      <c r="AY42" s="332"/>
      <c r="AZ42" s="332"/>
      <c r="BA42" s="332"/>
      <c r="BB42" s="332"/>
      <c r="BC42" s="332"/>
      <c r="BD42" s="332"/>
      <c r="BE42" s="332"/>
      <c r="BF42" s="332"/>
      <c r="BG42" s="332"/>
      <c r="BH42" s="332"/>
      <c r="BI42" s="332"/>
      <c r="BJ42" s="332"/>
      <c r="BK42" s="332"/>
      <c r="BL42" s="332"/>
      <c r="BM42" s="332"/>
      <c r="BN42" s="332"/>
      <c r="BO42" s="332"/>
      <c r="BP42" s="332"/>
      <c r="BQ42" s="332"/>
      <c r="BR42" s="332"/>
      <c r="BS42" s="332"/>
      <c r="BT42" s="332"/>
      <c r="BU42" s="332"/>
      <c r="BV42" s="332"/>
      <c r="BW42" s="332"/>
      <c r="BX42" s="332"/>
      <c r="BY42" s="332"/>
      <c r="BZ42" s="332"/>
      <c r="CA42" s="332"/>
      <c r="CB42" s="332"/>
      <c r="CC42" s="332"/>
      <c r="CD42" s="332"/>
      <c r="CE42" s="332"/>
      <c r="CF42" s="332"/>
      <c r="CG42" s="332"/>
      <c r="CH42" s="332"/>
      <c r="CI42" s="332"/>
      <c r="CJ42" s="332"/>
      <c r="CK42" s="332"/>
      <c r="CL42" s="332"/>
      <c r="CM42" s="332"/>
      <c r="CN42" s="332"/>
      <c r="CO42" s="332"/>
      <c r="CP42" s="332"/>
      <c r="CQ42" s="332"/>
      <c r="CR42" s="332"/>
      <c r="CS42" s="332"/>
      <c r="CT42" s="332"/>
      <c r="CU42" s="332"/>
      <c r="CV42" s="332"/>
      <c r="CW42" s="332"/>
      <c r="CX42" s="332"/>
      <c r="CY42" s="332"/>
      <c r="CZ42" s="332"/>
      <c r="DA42" s="332"/>
      <c r="DB42" s="332"/>
      <c r="DC42" s="332"/>
      <c r="DD42" s="332"/>
      <c r="DE42" s="332"/>
      <c r="DF42" s="332"/>
      <c r="DG42" s="332"/>
      <c r="DH42" s="332"/>
      <c r="DI42" s="332"/>
      <c r="DJ42" s="332"/>
      <c r="DK42" s="332"/>
      <c r="DL42" s="332"/>
      <c r="DM42" s="332"/>
      <c r="DN42" s="332"/>
      <c r="DO42" s="332"/>
      <c r="DP42" s="332"/>
      <c r="DQ42" s="332"/>
      <c r="DR42" s="332"/>
      <c r="DS42" s="332"/>
      <c r="DT42" s="332"/>
      <c r="DU42" s="332"/>
      <c r="DV42" s="332"/>
      <c r="DW42" s="332"/>
      <c r="DX42" s="332"/>
      <c r="DY42" s="332"/>
      <c r="DZ42" s="332"/>
      <c r="EA42" s="332"/>
      <c r="EB42" s="332"/>
      <c r="EC42" s="332"/>
      <c r="ED42" s="332"/>
      <c r="EE42" s="332"/>
      <c r="EF42" s="332"/>
      <c r="EG42" s="332"/>
      <c r="EH42" s="332"/>
      <c r="EI42" s="332"/>
      <c r="EJ42" s="332"/>
      <c r="EK42" s="332"/>
      <c r="EL42" s="332"/>
      <c r="EM42" s="332"/>
      <c r="EN42" s="332"/>
      <c r="EO42" s="332"/>
      <c r="EP42" s="332"/>
      <c r="EQ42" s="332"/>
      <c r="ER42" s="332"/>
      <c r="ES42" s="332"/>
      <c r="ET42" s="332"/>
      <c r="EU42" s="332"/>
      <c r="EV42" s="332"/>
      <c r="EW42" s="332"/>
      <c r="EX42" s="332"/>
      <c r="EY42" s="332"/>
      <c r="EZ42" s="332"/>
      <c r="FA42" s="332"/>
      <c r="FB42" s="332"/>
      <c r="FC42" s="332"/>
      <c r="FD42" s="332"/>
      <c r="FE42" s="332"/>
      <c r="FF42" s="332"/>
      <c r="FG42" s="332"/>
      <c r="FH42" s="332"/>
      <c r="FI42" s="332"/>
      <c r="FJ42" s="332"/>
      <c r="FK42" s="332"/>
      <c r="FL42" s="332"/>
      <c r="FM42" s="332"/>
      <c r="FN42" s="332"/>
      <c r="FO42" s="332"/>
      <c r="FP42" s="332"/>
      <c r="FQ42" s="332"/>
      <c r="FR42" s="332"/>
      <c r="FS42" s="332"/>
      <c r="FT42" s="332"/>
      <c r="FU42" s="332"/>
      <c r="FV42" s="332"/>
      <c r="FW42" s="332"/>
      <c r="FX42" s="332"/>
      <c r="FY42" s="332"/>
      <c r="FZ42" s="332"/>
      <c r="GA42" s="332"/>
      <c r="GB42" s="332"/>
      <c r="GC42" s="332"/>
      <c r="GD42" s="332"/>
      <c r="GE42" s="332"/>
      <c r="GF42" s="332"/>
      <c r="GG42" s="332"/>
      <c r="GH42" s="332"/>
      <c r="GI42" s="332"/>
      <c r="GJ42" s="332"/>
      <c r="GK42" s="332"/>
      <c r="GL42" s="332"/>
      <c r="GM42" s="332"/>
      <c r="GN42" s="332"/>
      <c r="GO42" s="332"/>
      <c r="GP42" s="332"/>
      <c r="GQ42" s="332"/>
      <c r="GR42" s="332"/>
      <c r="GS42" s="332"/>
      <c r="GT42" s="332"/>
      <c r="GU42" s="332"/>
      <c r="GV42" s="332"/>
      <c r="GW42" s="332"/>
      <c r="GX42" s="332"/>
      <c r="GY42" s="332"/>
      <c r="GZ42" s="332"/>
      <c r="HA42" s="332"/>
      <c r="HB42" s="332"/>
      <c r="HC42" s="332"/>
      <c r="HD42" s="332"/>
      <c r="HE42" s="332"/>
      <c r="HF42" s="332"/>
      <c r="HG42" s="332"/>
      <c r="HH42" s="332"/>
      <c r="HI42" s="332"/>
      <c r="HJ42" s="332"/>
      <c r="HK42" s="332"/>
      <c r="HL42" s="332"/>
      <c r="HM42" s="332"/>
      <c r="HN42" s="332"/>
      <c r="HO42" s="332"/>
      <c r="HP42" s="332"/>
      <c r="HQ42" s="332"/>
      <c r="HR42" s="332"/>
      <c r="HS42" s="332"/>
      <c r="HT42" s="332"/>
      <c r="HU42" s="332"/>
      <c r="HV42" s="332"/>
      <c r="HW42" s="332"/>
      <c r="HX42" s="332"/>
      <c r="HY42" s="332"/>
      <c r="HZ42" s="332"/>
      <c r="IA42" s="332"/>
      <c r="IB42" s="332"/>
      <c r="IC42" s="332"/>
      <c r="ID42" s="332"/>
      <c r="IE42" s="332"/>
      <c r="IF42" s="332"/>
      <c r="IG42" s="332"/>
      <c r="IH42" s="332"/>
      <c r="II42" s="332"/>
      <c r="IJ42" s="332"/>
      <c r="IK42" s="332"/>
      <c r="IL42" s="332"/>
      <c r="IM42" s="332"/>
      <c r="IN42" s="332"/>
      <c r="IO42" s="332"/>
      <c r="IP42" s="332"/>
      <c r="IQ42" s="332"/>
      <c r="IR42" s="332"/>
      <c r="IS42" s="332"/>
      <c r="IT42" s="332"/>
      <c r="IU42" s="332"/>
      <c r="IV42" s="332"/>
    </row>
    <row r="43" spans="1:256" ht="30" customHeight="1">
      <c r="A43" s="335"/>
      <c r="B43" s="333"/>
      <c r="C43" s="334"/>
      <c r="D43" s="333"/>
      <c r="E43" s="333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2"/>
      <c r="CH43" s="332"/>
      <c r="CI43" s="332"/>
      <c r="CJ43" s="332"/>
      <c r="CK43" s="332"/>
      <c r="CL43" s="332"/>
      <c r="CM43" s="332"/>
      <c r="CN43" s="332"/>
      <c r="CO43" s="332"/>
      <c r="CP43" s="332"/>
      <c r="CQ43" s="332"/>
      <c r="CR43" s="332"/>
      <c r="CS43" s="332"/>
      <c r="CT43" s="332"/>
      <c r="CU43" s="332"/>
      <c r="CV43" s="332"/>
      <c r="CW43" s="332"/>
      <c r="CX43" s="332"/>
      <c r="CY43" s="332"/>
      <c r="CZ43" s="332"/>
      <c r="DA43" s="332"/>
      <c r="DB43" s="332"/>
      <c r="DC43" s="332"/>
      <c r="DD43" s="332"/>
      <c r="DE43" s="332"/>
      <c r="DF43" s="332"/>
      <c r="DG43" s="332"/>
      <c r="DH43" s="332"/>
      <c r="DI43" s="332"/>
      <c r="DJ43" s="332"/>
      <c r="DK43" s="332"/>
      <c r="DL43" s="332"/>
      <c r="DM43" s="332"/>
      <c r="DN43" s="332"/>
      <c r="DO43" s="332"/>
      <c r="DP43" s="332"/>
      <c r="DQ43" s="332"/>
      <c r="DR43" s="332"/>
      <c r="DS43" s="332"/>
      <c r="DT43" s="332"/>
      <c r="DU43" s="332"/>
      <c r="DV43" s="332"/>
      <c r="DW43" s="332"/>
      <c r="DX43" s="332"/>
      <c r="DY43" s="332"/>
      <c r="DZ43" s="332"/>
      <c r="EA43" s="332"/>
      <c r="EB43" s="332"/>
      <c r="EC43" s="332"/>
      <c r="ED43" s="332"/>
      <c r="EE43" s="332"/>
      <c r="EF43" s="332"/>
      <c r="EG43" s="332"/>
      <c r="EH43" s="332"/>
      <c r="EI43" s="332"/>
      <c r="EJ43" s="332"/>
      <c r="EK43" s="332"/>
      <c r="EL43" s="332"/>
      <c r="EM43" s="332"/>
      <c r="EN43" s="332"/>
      <c r="EO43" s="332"/>
      <c r="EP43" s="332"/>
      <c r="EQ43" s="332"/>
      <c r="ER43" s="332"/>
      <c r="ES43" s="332"/>
      <c r="ET43" s="332"/>
      <c r="EU43" s="332"/>
      <c r="EV43" s="332"/>
      <c r="EW43" s="332"/>
      <c r="EX43" s="332"/>
      <c r="EY43" s="332"/>
      <c r="EZ43" s="332"/>
      <c r="FA43" s="332"/>
      <c r="FB43" s="332"/>
      <c r="FC43" s="332"/>
      <c r="FD43" s="332"/>
      <c r="FE43" s="332"/>
      <c r="FF43" s="332"/>
      <c r="FG43" s="332"/>
      <c r="FH43" s="332"/>
      <c r="FI43" s="332"/>
      <c r="FJ43" s="332"/>
      <c r="FK43" s="332"/>
      <c r="FL43" s="332"/>
      <c r="FM43" s="332"/>
      <c r="FN43" s="332"/>
      <c r="FO43" s="332"/>
      <c r="FP43" s="332"/>
      <c r="FQ43" s="332"/>
      <c r="FR43" s="332"/>
      <c r="FS43" s="332"/>
      <c r="FT43" s="332"/>
      <c r="FU43" s="332"/>
      <c r="FV43" s="332"/>
      <c r="FW43" s="332"/>
      <c r="FX43" s="332"/>
      <c r="FY43" s="332"/>
      <c r="FZ43" s="332"/>
      <c r="GA43" s="332"/>
      <c r="GB43" s="332"/>
      <c r="GC43" s="332"/>
      <c r="GD43" s="332"/>
      <c r="GE43" s="332"/>
      <c r="GF43" s="332"/>
      <c r="GG43" s="332"/>
      <c r="GH43" s="332"/>
      <c r="GI43" s="332"/>
      <c r="GJ43" s="332"/>
      <c r="GK43" s="332"/>
      <c r="GL43" s="332"/>
      <c r="GM43" s="332"/>
      <c r="GN43" s="332"/>
      <c r="GO43" s="332"/>
      <c r="GP43" s="332"/>
      <c r="GQ43" s="332"/>
      <c r="GR43" s="332"/>
      <c r="GS43" s="332"/>
      <c r="GT43" s="332"/>
      <c r="GU43" s="332"/>
      <c r="GV43" s="332"/>
      <c r="GW43" s="332"/>
      <c r="GX43" s="332"/>
      <c r="GY43" s="332"/>
      <c r="GZ43" s="332"/>
      <c r="HA43" s="332"/>
      <c r="HB43" s="332"/>
      <c r="HC43" s="332"/>
      <c r="HD43" s="332"/>
      <c r="HE43" s="332"/>
      <c r="HF43" s="332"/>
      <c r="HG43" s="332"/>
      <c r="HH43" s="332"/>
      <c r="HI43" s="332"/>
      <c r="HJ43" s="332"/>
      <c r="HK43" s="332"/>
      <c r="HL43" s="332"/>
      <c r="HM43" s="332"/>
      <c r="HN43" s="332"/>
      <c r="HO43" s="332"/>
      <c r="HP43" s="332"/>
      <c r="HQ43" s="332"/>
      <c r="HR43" s="332"/>
      <c r="HS43" s="332"/>
      <c r="HT43" s="332"/>
      <c r="HU43" s="332"/>
      <c r="HV43" s="332"/>
      <c r="HW43" s="332"/>
      <c r="HX43" s="332"/>
      <c r="HY43" s="332"/>
      <c r="HZ43" s="332"/>
      <c r="IA43" s="332"/>
      <c r="IB43" s="332"/>
      <c r="IC43" s="332"/>
      <c r="ID43" s="332"/>
      <c r="IE43" s="332"/>
      <c r="IF43" s="332"/>
      <c r="IG43" s="332"/>
      <c r="IH43" s="332"/>
      <c r="II43" s="332"/>
      <c r="IJ43" s="332"/>
      <c r="IK43" s="332"/>
      <c r="IL43" s="332"/>
      <c r="IM43" s="332"/>
      <c r="IN43" s="332"/>
      <c r="IO43" s="332"/>
      <c r="IP43" s="332"/>
      <c r="IQ43" s="332"/>
      <c r="IR43" s="332"/>
      <c r="IS43" s="332"/>
      <c r="IT43" s="332"/>
      <c r="IU43" s="332"/>
      <c r="IV43" s="332"/>
    </row>
    <row r="44" spans="1:256" ht="74.25" customHeight="1">
      <c r="A44" s="481" t="s">
        <v>203</v>
      </c>
      <c r="B44" s="482"/>
      <c r="C44" s="492" t="s">
        <v>37</v>
      </c>
      <c r="D44" s="496" t="s">
        <v>38</v>
      </c>
      <c r="E44" s="498" t="s">
        <v>34</v>
      </c>
      <c r="F44" s="492" t="s">
        <v>39</v>
      </c>
      <c r="G44" s="494" t="s">
        <v>8</v>
      </c>
      <c r="H44" s="332"/>
      <c r="I44" s="332"/>
      <c r="J44" s="332"/>
      <c r="K44" s="332"/>
      <c r="L44" s="332"/>
      <c r="M44" s="332"/>
      <c r="N44" s="332"/>
      <c r="O44" s="332"/>
      <c r="P44" s="332"/>
      <c r="Q44" s="332"/>
      <c r="R44" s="332"/>
      <c r="S44" s="332"/>
      <c r="T44" s="332"/>
      <c r="U44" s="332"/>
      <c r="V44" s="332"/>
      <c r="W44" s="332"/>
      <c r="X44" s="332"/>
      <c r="Y44" s="332"/>
      <c r="Z44" s="332"/>
      <c r="AA44" s="332"/>
      <c r="AB44" s="332"/>
      <c r="AC44" s="332"/>
      <c r="AD44" s="332"/>
      <c r="AE44" s="332"/>
      <c r="AF44" s="332"/>
      <c r="AG44" s="332"/>
      <c r="AH44" s="332"/>
      <c r="AI44" s="332"/>
      <c r="AJ44" s="332"/>
      <c r="AK44" s="332"/>
      <c r="AL44" s="332"/>
      <c r="AM44" s="332"/>
      <c r="AN44" s="332"/>
      <c r="AO44" s="332"/>
      <c r="AP44" s="332"/>
      <c r="AQ44" s="332"/>
      <c r="AR44" s="332"/>
      <c r="AS44" s="332"/>
      <c r="AT44" s="332"/>
      <c r="AU44" s="332"/>
      <c r="AV44" s="332"/>
      <c r="AW44" s="332"/>
      <c r="AX44" s="332"/>
      <c r="AY44" s="332"/>
      <c r="AZ44" s="332"/>
      <c r="BA44" s="332"/>
      <c r="BB44" s="332"/>
      <c r="BC44" s="332"/>
      <c r="BD44" s="332"/>
      <c r="BE44" s="332"/>
      <c r="BF44" s="332"/>
      <c r="BG44" s="332"/>
      <c r="BH44" s="332"/>
      <c r="BI44" s="332"/>
      <c r="BJ44" s="332"/>
      <c r="BK44" s="332"/>
      <c r="BL44" s="332"/>
      <c r="BM44" s="332"/>
      <c r="BN44" s="332"/>
      <c r="BO44" s="332"/>
      <c r="BP44" s="332"/>
      <c r="BQ44" s="332"/>
      <c r="BR44" s="332"/>
      <c r="BS44" s="332"/>
      <c r="BT44" s="332"/>
      <c r="BU44" s="332"/>
      <c r="BV44" s="332"/>
      <c r="BW44" s="332"/>
      <c r="BX44" s="332"/>
      <c r="BY44" s="332"/>
      <c r="BZ44" s="332"/>
      <c r="CA44" s="332"/>
      <c r="CB44" s="332"/>
      <c r="CC44" s="332"/>
      <c r="CD44" s="332"/>
      <c r="CE44" s="332"/>
      <c r="CF44" s="332"/>
      <c r="CG44" s="332"/>
      <c r="CH44" s="332"/>
      <c r="CI44" s="332"/>
      <c r="CJ44" s="332"/>
      <c r="CK44" s="332"/>
      <c r="CL44" s="332"/>
      <c r="CM44" s="332"/>
      <c r="CN44" s="332"/>
      <c r="CO44" s="332"/>
      <c r="CP44" s="332"/>
      <c r="CQ44" s="332"/>
      <c r="CR44" s="332"/>
      <c r="CS44" s="332"/>
      <c r="CT44" s="332"/>
      <c r="CU44" s="332"/>
      <c r="CV44" s="332"/>
      <c r="CW44" s="332"/>
      <c r="CX44" s="332"/>
      <c r="CY44" s="332"/>
      <c r="CZ44" s="332"/>
      <c r="DA44" s="332"/>
      <c r="DB44" s="332"/>
      <c r="DC44" s="332"/>
      <c r="DD44" s="332"/>
      <c r="DE44" s="332"/>
      <c r="DF44" s="332"/>
      <c r="DG44" s="332"/>
      <c r="DH44" s="332"/>
      <c r="DI44" s="332"/>
      <c r="DJ44" s="332"/>
      <c r="DK44" s="332"/>
      <c r="DL44" s="332"/>
      <c r="DM44" s="332"/>
      <c r="DN44" s="332"/>
      <c r="DO44" s="332"/>
      <c r="DP44" s="332"/>
      <c r="DQ44" s="332"/>
      <c r="DR44" s="332"/>
      <c r="DS44" s="332"/>
      <c r="DT44" s="332"/>
      <c r="DU44" s="332"/>
      <c r="DV44" s="332"/>
      <c r="DW44" s="332"/>
      <c r="DX44" s="332"/>
      <c r="DY44" s="332"/>
      <c r="DZ44" s="332"/>
      <c r="EA44" s="332"/>
      <c r="EB44" s="332"/>
      <c r="EC44" s="332"/>
      <c r="ED44" s="332"/>
      <c r="EE44" s="332"/>
      <c r="EF44" s="332"/>
      <c r="EG44" s="332"/>
      <c r="EH44" s="332"/>
      <c r="EI44" s="332"/>
      <c r="EJ44" s="332"/>
      <c r="EK44" s="332"/>
      <c r="EL44" s="332"/>
      <c r="EM44" s="332"/>
      <c r="EN44" s="332"/>
      <c r="EO44" s="332"/>
      <c r="EP44" s="332"/>
      <c r="EQ44" s="332"/>
      <c r="ER44" s="332"/>
      <c r="ES44" s="332"/>
      <c r="ET44" s="332"/>
      <c r="EU44" s="332"/>
      <c r="EV44" s="332"/>
      <c r="EW44" s="332"/>
      <c r="EX44" s="332"/>
      <c r="EY44" s="332"/>
      <c r="EZ44" s="332"/>
      <c r="FA44" s="332"/>
      <c r="FB44" s="332"/>
      <c r="FC44" s="332"/>
      <c r="FD44" s="332"/>
      <c r="FE44" s="332"/>
      <c r="FF44" s="332"/>
      <c r="FG44" s="332"/>
      <c r="FH44" s="332"/>
      <c r="FI44" s="332"/>
      <c r="FJ44" s="332"/>
      <c r="FK44" s="332"/>
      <c r="FL44" s="332"/>
      <c r="FM44" s="332"/>
      <c r="FN44" s="332"/>
      <c r="FO44" s="332"/>
      <c r="FP44" s="332"/>
      <c r="FQ44" s="332"/>
      <c r="FR44" s="332"/>
      <c r="FS44" s="332"/>
      <c r="FT44" s="332"/>
      <c r="FU44" s="332"/>
      <c r="FV44" s="332"/>
      <c r="FW44" s="332"/>
      <c r="FX44" s="332"/>
      <c r="FY44" s="332"/>
      <c r="FZ44" s="332"/>
      <c r="GA44" s="332"/>
      <c r="GB44" s="332"/>
      <c r="GC44" s="332"/>
      <c r="GD44" s="332"/>
      <c r="GE44" s="332"/>
      <c r="GF44" s="332"/>
      <c r="GG44" s="332"/>
      <c r="GH44" s="332"/>
      <c r="GI44" s="332"/>
      <c r="GJ44" s="332"/>
      <c r="GK44" s="332"/>
      <c r="GL44" s="332"/>
      <c r="GM44" s="332"/>
      <c r="GN44" s="332"/>
      <c r="GO44" s="332"/>
      <c r="GP44" s="332"/>
      <c r="GQ44" s="332"/>
      <c r="GR44" s="332"/>
      <c r="GS44" s="332"/>
      <c r="GT44" s="332"/>
      <c r="GU44" s="332"/>
      <c r="GV44" s="332"/>
      <c r="GW44" s="332"/>
      <c r="GX44" s="332"/>
      <c r="GY44" s="332"/>
      <c r="GZ44" s="332"/>
      <c r="HA44" s="332"/>
      <c r="HB44" s="332"/>
      <c r="HC44" s="332"/>
      <c r="HD44" s="332"/>
      <c r="HE44" s="332"/>
      <c r="HF44" s="332"/>
      <c r="HG44" s="332"/>
      <c r="HH44" s="332"/>
      <c r="HI44" s="332"/>
      <c r="HJ44" s="332"/>
      <c r="HK44" s="332"/>
      <c r="HL44" s="332"/>
      <c r="HM44" s="332"/>
      <c r="HN44" s="332"/>
      <c r="HO44" s="332"/>
      <c r="HP44" s="332"/>
      <c r="HQ44" s="332"/>
      <c r="HR44" s="332"/>
      <c r="HS44" s="332"/>
      <c r="HT44" s="332"/>
      <c r="HU44" s="332"/>
      <c r="HV44" s="332"/>
      <c r="HW44" s="332"/>
      <c r="HX44" s="332"/>
      <c r="HY44" s="332"/>
      <c r="HZ44" s="332"/>
      <c r="IA44" s="332"/>
      <c r="IB44" s="332"/>
      <c r="IC44" s="332"/>
      <c r="ID44" s="332"/>
      <c r="IE44" s="332"/>
      <c r="IF44" s="332"/>
      <c r="IG44" s="332"/>
      <c r="IH44" s="332"/>
      <c r="II44" s="332"/>
      <c r="IJ44" s="332"/>
      <c r="IK44" s="332"/>
      <c r="IL44" s="332"/>
      <c r="IM44" s="332"/>
      <c r="IN44" s="332"/>
      <c r="IO44" s="332"/>
      <c r="IP44" s="332"/>
      <c r="IQ44" s="332"/>
      <c r="IR44" s="332"/>
      <c r="IS44" s="332"/>
      <c r="IT44" s="332"/>
      <c r="IU44" s="332"/>
      <c r="IV44" s="332"/>
    </row>
    <row r="45" spans="1:256" ht="15.75">
      <c r="A45" s="483"/>
      <c r="B45" s="484"/>
      <c r="C45" s="493"/>
      <c r="D45" s="497"/>
      <c r="E45" s="499"/>
      <c r="F45" s="493"/>
      <c r="G45" s="495"/>
      <c r="H45" s="294"/>
      <c r="I45" s="294"/>
      <c r="J45" s="294"/>
      <c r="K45" s="294"/>
      <c r="L45" s="294"/>
      <c r="M45" s="294"/>
      <c r="N45" s="294"/>
      <c r="O45" s="294"/>
      <c r="P45" s="294"/>
      <c r="Q45" s="294"/>
      <c r="R45" s="294"/>
      <c r="S45" s="294"/>
      <c r="T45" s="294"/>
      <c r="U45" s="294"/>
      <c r="V45" s="294"/>
      <c r="W45" s="294"/>
      <c r="X45" s="294"/>
      <c r="Y45" s="294"/>
      <c r="Z45" s="294"/>
      <c r="AA45" s="294"/>
      <c r="AB45" s="294"/>
      <c r="AC45" s="294"/>
      <c r="AD45" s="294"/>
      <c r="AE45" s="294"/>
      <c r="AF45" s="294"/>
      <c r="AG45" s="294"/>
      <c r="AH45" s="294"/>
      <c r="AI45" s="294"/>
      <c r="AJ45" s="294"/>
      <c r="AK45" s="294"/>
      <c r="AL45" s="294"/>
      <c r="AM45" s="294"/>
      <c r="AN45" s="294"/>
      <c r="AO45" s="294"/>
      <c r="AP45" s="294"/>
      <c r="AQ45" s="294"/>
      <c r="AR45" s="294"/>
      <c r="AS45" s="294"/>
      <c r="AT45" s="294"/>
      <c r="AU45" s="294"/>
      <c r="AV45" s="294"/>
      <c r="AW45" s="294"/>
      <c r="AX45" s="294"/>
      <c r="AY45" s="294"/>
      <c r="AZ45" s="294"/>
      <c r="BA45" s="294"/>
      <c r="BB45" s="294"/>
      <c r="BC45" s="294"/>
      <c r="BD45" s="294"/>
      <c r="BE45" s="294"/>
      <c r="BF45" s="294"/>
      <c r="BG45" s="294"/>
      <c r="BH45" s="294"/>
      <c r="BI45" s="294"/>
      <c r="BJ45" s="294"/>
      <c r="BK45" s="294"/>
      <c r="BL45" s="294"/>
      <c r="BM45" s="294"/>
      <c r="BN45" s="294"/>
      <c r="BO45" s="294"/>
      <c r="BP45" s="294"/>
      <c r="BQ45" s="294"/>
      <c r="BR45" s="294"/>
      <c r="BS45" s="294"/>
      <c r="BT45" s="294"/>
      <c r="BU45" s="294"/>
      <c r="BV45" s="294"/>
      <c r="BW45" s="294"/>
      <c r="BX45" s="294"/>
      <c r="BY45" s="294"/>
      <c r="BZ45" s="294"/>
      <c r="CA45" s="294"/>
      <c r="CB45" s="294"/>
      <c r="CC45" s="294"/>
      <c r="CD45" s="294"/>
      <c r="CE45" s="294"/>
      <c r="CF45" s="294"/>
      <c r="CG45" s="294"/>
      <c r="CH45" s="294"/>
      <c r="CI45" s="294"/>
      <c r="CJ45" s="294"/>
      <c r="CK45" s="294"/>
      <c r="CL45" s="294"/>
      <c r="CM45" s="294"/>
      <c r="CN45" s="294"/>
      <c r="CO45" s="294"/>
      <c r="CP45" s="294"/>
      <c r="CQ45" s="294"/>
      <c r="CR45" s="294"/>
      <c r="CS45" s="294"/>
      <c r="CT45" s="294"/>
      <c r="CU45" s="294"/>
      <c r="CV45" s="294"/>
      <c r="CW45" s="294"/>
      <c r="CX45" s="294"/>
      <c r="CY45" s="294"/>
      <c r="CZ45" s="294"/>
      <c r="DA45" s="294"/>
      <c r="DB45" s="294"/>
      <c r="DC45" s="294"/>
      <c r="DD45" s="294"/>
      <c r="DE45" s="294"/>
      <c r="DF45" s="294"/>
      <c r="DG45" s="294"/>
      <c r="DH45" s="294"/>
      <c r="DI45" s="294"/>
      <c r="DJ45" s="294"/>
      <c r="DK45" s="294"/>
      <c r="DL45" s="294"/>
      <c r="DM45" s="294"/>
      <c r="DN45" s="294"/>
      <c r="DO45" s="294"/>
      <c r="DP45" s="294"/>
      <c r="DQ45" s="294"/>
      <c r="DR45" s="294"/>
      <c r="DS45" s="294"/>
      <c r="DT45" s="294"/>
      <c r="DU45" s="294"/>
      <c r="DV45" s="294"/>
      <c r="DW45" s="294"/>
      <c r="DX45" s="294"/>
      <c r="DY45" s="294"/>
      <c r="DZ45" s="294"/>
      <c r="EA45" s="294"/>
      <c r="EB45" s="294"/>
      <c r="EC45" s="294"/>
      <c r="ED45" s="294"/>
      <c r="EE45" s="294"/>
      <c r="EF45" s="294"/>
      <c r="EG45" s="294"/>
      <c r="EH45" s="294"/>
      <c r="EI45" s="294"/>
      <c r="EJ45" s="294"/>
      <c r="EK45" s="294"/>
      <c r="EL45" s="294"/>
      <c r="EM45" s="294"/>
      <c r="EN45" s="294"/>
      <c r="EO45" s="294"/>
      <c r="EP45" s="294"/>
      <c r="EQ45" s="294"/>
      <c r="ER45" s="294"/>
      <c r="ES45" s="294"/>
      <c r="ET45" s="294"/>
      <c r="EU45" s="294"/>
      <c r="EV45" s="294"/>
      <c r="EW45" s="294"/>
      <c r="EX45" s="294"/>
      <c r="EY45" s="294"/>
      <c r="EZ45" s="294"/>
      <c r="FA45" s="294"/>
      <c r="FB45" s="294"/>
      <c r="FC45" s="294"/>
      <c r="FD45" s="294"/>
      <c r="FE45" s="294"/>
      <c r="FF45" s="294"/>
      <c r="FG45" s="294"/>
      <c r="FH45" s="294"/>
      <c r="FI45" s="294"/>
      <c r="FJ45" s="294"/>
      <c r="FK45" s="294"/>
      <c r="FL45" s="294"/>
      <c r="FM45" s="294"/>
      <c r="FN45" s="294"/>
      <c r="FO45" s="294"/>
      <c r="FP45" s="294"/>
      <c r="FQ45" s="294"/>
      <c r="FR45" s="294"/>
      <c r="FS45" s="294"/>
      <c r="FT45" s="294"/>
      <c r="FU45" s="294"/>
      <c r="FV45" s="294"/>
      <c r="FW45" s="294"/>
      <c r="FX45" s="294"/>
      <c r="FY45" s="294"/>
      <c r="FZ45" s="294"/>
      <c r="GA45" s="294"/>
      <c r="GB45" s="294"/>
      <c r="GC45" s="294"/>
      <c r="GD45" s="294"/>
      <c r="GE45" s="294"/>
      <c r="GF45" s="294"/>
      <c r="GG45" s="294"/>
      <c r="GH45" s="294"/>
      <c r="GI45" s="294"/>
      <c r="GJ45" s="294"/>
      <c r="GK45" s="294"/>
      <c r="GL45" s="294"/>
      <c r="GM45" s="294"/>
      <c r="GN45" s="294"/>
      <c r="GO45" s="294"/>
      <c r="GP45" s="294"/>
      <c r="GQ45" s="294"/>
      <c r="GR45" s="294"/>
      <c r="GS45" s="294"/>
      <c r="GT45" s="294"/>
      <c r="GU45" s="294"/>
      <c r="GV45" s="294"/>
      <c r="GW45" s="294"/>
      <c r="GX45" s="294"/>
      <c r="GY45" s="294"/>
      <c r="GZ45" s="294"/>
      <c r="HA45" s="294"/>
      <c r="HB45" s="294"/>
      <c r="HC45" s="294"/>
      <c r="HD45" s="294"/>
      <c r="HE45" s="294"/>
      <c r="HF45" s="294"/>
      <c r="HG45" s="294"/>
      <c r="HH45" s="294"/>
      <c r="HI45" s="294"/>
      <c r="HJ45" s="294"/>
      <c r="HK45" s="294"/>
      <c r="HL45" s="294"/>
      <c r="HM45" s="294"/>
      <c r="HN45" s="294"/>
      <c r="HO45" s="294"/>
      <c r="HP45" s="294"/>
      <c r="HQ45" s="294"/>
      <c r="HR45" s="294"/>
      <c r="HS45" s="294"/>
      <c r="HT45" s="294"/>
      <c r="HU45" s="294"/>
      <c r="HV45" s="294"/>
      <c r="HW45" s="294"/>
      <c r="HX45" s="294"/>
      <c r="HY45" s="294"/>
      <c r="HZ45" s="294"/>
      <c r="IA45" s="294"/>
      <c r="IB45" s="294"/>
      <c r="IC45" s="294"/>
      <c r="ID45" s="294"/>
      <c r="IE45" s="294"/>
      <c r="IF45" s="294"/>
      <c r="IG45" s="294"/>
      <c r="IH45" s="294"/>
      <c r="II45" s="294"/>
      <c r="IJ45" s="294"/>
      <c r="IK45" s="294"/>
      <c r="IL45" s="294"/>
      <c r="IM45" s="294"/>
      <c r="IN45" s="294"/>
      <c r="IO45" s="294"/>
      <c r="IP45" s="294"/>
      <c r="IQ45" s="294"/>
      <c r="IR45" s="294"/>
      <c r="IS45" s="294"/>
      <c r="IT45" s="294"/>
      <c r="IU45" s="294"/>
      <c r="IV45" s="294"/>
    </row>
    <row r="46" spans="1:256" ht="15.75">
      <c r="A46" s="301"/>
      <c r="B46" s="305" t="s">
        <v>202</v>
      </c>
      <c r="C46" s="303"/>
      <c r="D46" s="307"/>
      <c r="E46" s="319"/>
      <c r="F46" s="303"/>
      <c r="G46" s="302"/>
      <c r="H46" s="294"/>
      <c r="I46" s="294"/>
      <c r="J46" s="294"/>
      <c r="K46" s="294"/>
      <c r="L46" s="294"/>
      <c r="M46" s="294"/>
      <c r="N46" s="294"/>
      <c r="O46" s="294"/>
      <c r="P46" s="294"/>
      <c r="Q46" s="294"/>
      <c r="R46" s="294"/>
      <c r="S46" s="294"/>
      <c r="T46" s="294"/>
      <c r="U46" s="294"/>
      <c r="V46" s="294"/>
      <c r="W46" s="294"/>
      <c r="X46" s="294"/>
      <c r="Y46" s="294"/>
      <c r="Z46" s="294"/>
      <c r="AA46" s="294"/>
      <c r="AB46" s="294"/>
      <c r="AC46" s="294"/>
      <c r="AD46" s="294"/>
      <c r="AE46" s="294"/>
      <c r="AF46" s="294"/>
      <c r="AG46" s="294"/>
      <c r="AH46" s="294"/>
      <c r="AI46" s="294"/>
      <c r="AJ46" s="294"/>
      <c r="AK46" s="294"/>
      <c r="AL46" s="294"/>
      <c r="AM46" s="294"/>
      <c r="AN46" s="294"/>
      <c r="AO46" s="294"/>
      <c r="AP46" s="294"/>
      <c r="AQ46" s="294"/>
      <c r="AR46" s="294"/>
      <c r="AS46" s="294"/>
      <c r="AT46" s="294"/>
      <c r="AU46" s="294"/>
      <c r="AV46" s="294"/>
      <c r="AW46" s="294"/>
      <c r="AX46" s="294"/>
      <c r="AY46" s="294"/>
      <c r="AZ46" s="294"/>
      <c r="BA46" s="294"/>
      <c r="BB46" s="294"/>
      <c r="BC46" s="294"/>
      <c r="BD46" s="294"/>
      <c r="BE46" s="294"/>
      <c r="BF46" s="294"/>
      <c r="BG46" s="294"/>
      <c r="BH46" s="294"/>
      <c r="BI46" s="294"/>
      <c r="BJ46" s="294"/>
      <c r="BK46" s="294"/>
      <c r="BL46" s="294"/>
      <c r="BM46" s="294"/>
      <c r="BN46" s="294"/>
      <c r="BO46" s="294"/>
      <c r="BP46" s="294"/>
      <c r="BQ46" s="294"/>
      <c r="BR46" s="294"/>
      <c r="BS46" s="294"/>
      <c r="BT46" s="294"/>
      <c r="BU46" s="294"/>
      <c r="BV46" s="294"/>
      <c r="BW46" s="294"/>
      <c r="BX46" s="294"/>
      <c r="BY46" s="294"/>
      <c r="BZ46" s="294"/>
      <c r="CA46" s="294"/>
      <c r="CB46" s="294"/>
      <c r="CC46" s="294"/>
      <c r="CD46" s="294"/>
      <c r="CE46" s="294"/>
      <c r="CF46" s="294"/>
      <c r="CG46" s="294"/>
      <c r="CH46" s="294"/>
      <c r="CI46" s="294"/>
      <c r="CJ46" s="294"/>
      <c r="CK46" s="294"/>
      <c r="CL46" s="294"/>
      <c r="CM46" s="294"/>
      <c r="CN46" s="294"/>
      <c r="CO46" s="294"/>
      <c r="CP46" s="294"/>
      <c r="CQ46" s="294"/>
      <c r="CR46" s="294"/>
      <c r="CS46" s="294"/>
      <c r="CT46" s="294"/>
      <c r="CU46" s="294"/>
      <c r="CV46" s="294"/>
      <c r="CW46" s="294"/>
      <c r="CX46" s="294"/>
      <c r="CY46" s="294"/>
      <c r="CZ46" s="294"/>
      <c r="DA46" s="294"/>
      <c r="DB46" s="294"/>
      <c r="DC46" s="294"/>
      <c r="DD46" s="294"/>
      <c r="DE46" s="294"/>
      <c r="DF46" s="294"/>
      <c r="DG46" s="294"/>
      <c r="DH46" s="294"/>
      <c r="DI46" s="294"/>
      <c r="DJ46" s="294"/>
      <c r="DK46" s="294"/>
      <c r="DL46" s="294"/>
      <c r="DM46" s="294"/>
      <c r="DN46" s="294"/>
      <c r="DO46" s="294"/>
      <c r="DP46" s="294"/>
      <c r="DQ46" s="294"/>
      <c r="DR46" s="294"/>
      <c r="DS46" s="294"/>
      <c r="DT46" s="294"/>
      <c r="DU46" s="294"/>
      <c r="DV46" s="294"/>
      <c r="DW46" s="294"/>
      <c r="DX46" s="294"/>
      <c r="DY46" s="294"/>
      <c r="DZ46" s="294"/>
      <c r="EA46" s="294"/>
      <c r="EB46" s="294"/>
      <c r="EC46" s="294"/>
      <c r="ED46" s="294"/>
      <c r="EE46" s="294"/>
      <c r="EF46" s="294"/>
      <c r="EG46" s="294"/>
      <c r="EH46" s="294"/>
      <c r="EI46" s="294"/>
      <c r="EJ46" s="294"/>
      <c r="EK46" s="294"/>
      <c r="EL46" s="294"/>
      <c r="EM46" s="294"/>
      <c r="EN46" s="294"/>
      <c r="EO46" s="294"/>
      <c r="EP46" s="294"/>
      <c r="EQ46" s="294"/>
      <c r="ER46" s="294"/>
      <c r="ES46" s="294"/>
      <c r="ET46" s="294"/>
      <c r="EU46" s="294"/>
      <c r="EV46" s="294"/>
      <c r="EW46" s="294"/>
      <c r="EX46" s="294"/>
      <c r="EY46" s="294"/>
      <c r="EZ46" s="294"/>
      <c r="FA46" s="294"/>
      <c r="FB46" s="294"/>
      <c r="FC46" s="294"/>
      <c r="FD46" s="294"/>
      <c r="FE46" s="294"/>
      <c r="FF46" s="294"/>
      <c r="FG46" s="294"/>
      <c r="FH46" s="294"/>
      <c r="FI46" s="294"/>
      <c r="FJ46" s="294"/>
      <c r="FK46" s="294"/>
      <c r="FL46" s="294"/>
      <c r="FM46" s="294"/>
      <c r="FN46" s="294"/>
      <c r="FO46" s="294"/>
      <c r="FP46" s="294"/>
      <c r="FQ46" s="294"/>
      <c r="FR46" s="294"/>
      <c r="FS46" s="294"/>
      <c r="FT46" s="294"/>
      <c r="FU46" s="294"/>
      <c r="FV46" s="294"/>
      <c r="FW46" s="294"/>
      <c r="FX46" s="294"/>
      <c r="FY46" s="294"/>
      <c r="FZ46" s="294"/>
      <c r="GA46" s="294"/>
      <c r="GB46" s="294"/>
      <c r="GC46" s="294"/>
      <c r="GD46" s="294"/>
      <c r="GE46" s="294"/>
      <c r="GF46" s="294"/>
      <c r="GG46" s="294"/>
      <c r="GH46" s="294"/>
      <c r="GI46" s="294"/>
      <c r="GJ46" s="294"/>
      <c r="GK46" s="294"/>
      <c r="GL46" s="294"/>
      <c r="GM46" s="294"/>
      <c r="GN46" s="294"/>
      <c r="GO46" s="294"/>
      <c r="GP46" s="294"/>
      <c r="GQ46" s="294"/>
      <c r="GR46" s="294"/>
      <c r="GS46" s="294"/>
      <c r="GT46" s="294"/>
      <c r="GU46" s="294"/>
      <c r="GV46" s="294"/>
      <c r="GW46" s="294"/>
      <c r="GX46" s="294"/>
      <c r="GY46" s="294"/>
      <c r="GZ46" s="294"/>
      <c r="HA46" s="294"/>
      <c r="HB46" s="294"/>
      <c r="HC46" s="294"/>
      <c r="HD46" s="294"/>
      <c r="HE46" s="294"/>
      <c r="HF46" s="294"/>
      <c r="HG46" s="294"/>
      <c r="HH46" s="294"/>
      <c r="HI46" s="294"/>
      <c r="HJ46" s="294"/>
      <c r="HK46" s="294"/>
      <c r="HL46" s="294"/>
      <c r="HM46" s="294"/>
      <c r="HN46" s="294"/>
      <c r="HO46" s="294"/>
      <c r="HP46" s="294"/>
      <c r="HQ46" s="294"/>
      <c r="HR46" s="294"/>
      <c r="HS46" s="294"/>
      <c r="HT46" s="294"/>
      <c r="HU46" s="294"/>
      <c r="HV46" s="294"/>
      <c r="HW46" s="294"/>
      <c r="HX46" s="294"/>
      <c r="HY46" s="294"/>
      <c r="HZ46" s="294"/>
      <c r="IA46" s="294"/>
      <c r="IB46" s="294"/>
      <c r="IC46" s="294"/>
      <c r="ID46" s="294"/>
      <c r="IE46" s="294"/>
      <c r="IF46" s="294"/>
      <c r="IG46" s="294"/>
      <c r="IH46" s="294"/>
      <c r="II46" s="294"/>
      <c r="IJ46" s="294"/>
      <c r="IK46" s="294"/>
      <c r="IL46" s="294"/>
      <c r="IM46" s="294"/>
      <c r="IN46" s="294"/>
      <c r="IO46" s="294"/>
      <c r="IP46" s="294"/>
      <c r="IQ46" s="294"/>
      <c r="IR46" s="294"/>
      <c r="IS46" s="294"/>
      <c r="IT46" s="294"/>
      <c r="IU46" s="294"/>
      <c r="IV46" s="294"/>
    </row>
    <row r="47" spans="1:256" ht="15.75">
      <c r="A47" s="321"/>
      <c r="B47" s="330" t="s">
        <v>159</v>
      </c>
      <c r="C47" s="296"/>
      <c r="D47" s="298"/>
      <c r="E47" s="297"/>
      <c r="F47" s="296">
        <v>0</v>
      </c>
      <c r="G47" s="295">
        <f aca="true" t="shared" si="2" ref="G47:G60">SUM(C10,G10,C47,D47,E47,F47)</f>
        <v>0</v>
      </c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4"/>
      <c r="U47" s="294"/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4"/>
      <c r="AQ47" s="294"/>
      <c r="AR47" s="294"/>
      <c r="AS47" s="294"/>
      <c r="AT47" s="294"/>
      <c r="AU47" s="294"/>
      <c r="AV47" s="294"/>
      <c r="AW47" s="294"/>
      <c r="AX47" s="294"/>
      <c r="AY47" s="294"/>
      <c r="AZ47" s="294"/>
      <c r="BA47" s="294"/>
      <c r="BB47" s="294"/>
      <c r="BC47" s="294"/>
      <c r="BD47" s="294"/>
      <c r="BE47" s="294"/>
      <c r="BF47" s="294"/>
      <c r="BG47" s="294"/>
      <c r="BH47" s="294"/>
      <c r="BI47" s="294"/>
      <c r="BJ47" s="294"/>
      <c r="BK47" s="294"/>
      <c r="BL47" s="294"/>
      <c r="BM47" s="294"/>
      <c r="BN47" s="294"/>
      <c r="BO47" s="294"/>
      <c r="BP47" s="294"/>
      <c r="BQ47" s="294"/>
      <c r="BR47" s="294"/>
      <c r="BS47" s="294"/>
      <c r="BT47" s="294"/>
      <c r="BU47" s="294"/>
      <c r="BV47" s="294"/>
      <c r="BW47" s="294"/>
      <c r="BX47" s="294"/>
      <c r="BY47" s="294"/>
      <c r="BZ47" s="294"/>
      <c r="CA47" s="294"/>
      <c r="CB47" s="294"/>
      <c r="CC47" s="294"/>
      <c r="CD47" s="294"/>
      <c r="CE47" s="294"/>
      <c r="CF47" s="294"/>
      <c r="CG47" s="294"/>
      <c r="CH47" s="294"/>
      <c r="CI47" s="294"/>
      <c r="CJ47" s="294"/>
      <c r="CK47" s="294"/>
      <c r="CL47" s="294"/>
      <c r="CM47" s="294"/>
      <c r="CN47" s="294"/>
      <c r="CO47" s="294"/>
      <c r="CP47" s="294"/>
      <c r="CQ47" s="294"/>
      <c r="CR47" s="294"/>
      <c r="CS47" s="294"/>
      <c r="CT47" s="294"/>
      <c r="CU47" s="294"/>
      <c r="CV47" s="294"/>
      <c r="CW47" s="294"/>
      <c r="CX47" s="294"/>
      <c r="CY47" s="294"/>
      <c r="CZ47" s="294"/>
      <c r="DA47" s="294"/>
      <c r="DB47" s="294"/>
      <c r="DC47" s="294"/>
      <c r="DD47" s="294"/>
      <c r="DE47" s="294"/>
      <c r="DF47" s="294"/>
      <c r="DG47" s="294"/>
      <c r="DH47" s="294"/>
      <c r="DI47" s="294"/>
      <c r="DJ47" s="294"/>
      <c r="DK47" s="294"/>
      <c r="DL47" s="294"/>
      <c r="DM47" s="294"/>
      <c r="DN47" s="294"/>
      <c r="DO47" s="294"/>
      <c r="DP47" s="294"/>
      <c r="DQ47" s="294"/>
      <c r="DR47" s="294"/>
      <c r="DS47" s="294"/>
      <c r="DT47" s="294"/>
      <c r="DU47" s="294"/>
      <c r="DV47" s="294"/>
      <c r="DW47" s="294"/>
      <c r="DX47" s="294"/>
      <c r="DY47" s="294"/>
      <c r="DZ47" s="294"/>
      <c r="EA47" s="294"/>
      <c r="EB47" s="294"/>
      <c r="EC47" s="294"/>
      <c r="ED47" s="294"/>
      <c r="EE47" s="294"/>
      <c r="EF47" s="294"/>
      <c r="EG47" s="294"/>
      <c r="EH47" s="294"/>
      <c r="EI47" s="294"/>
      <c r="EJ47" s="294"/>
      <c r="EK47" s="294"/>
      <c r="EL47" s="294"/>
      <c r="EM47" s="294"/>
      <c r="EN47" s="294"/>
      <c r="EO47" s="294"/>
      <c r="EP47" s="294"/>
      <c r="EQ47" s="294"/>
      <c r="ER47" s="294"/>
      <c r="ES47" s="294"/>
      <c r="ET47" s="294"/>
      <c r="EU47" s="294"/>
      <c r="EV47" s="294"/>
      <c r="EW47" s="294"/>
      <c r="EX47" s="294"/>
      <c r="EY47" s="294"/>
      <c r="EZ47" s="294"/>
      <c r="FA47" s="294"/>
      <c r="FB47" s="294"/>
      <c r="FC47" s="294"/>
      <c r="FD47" s="294"/>
      <c r="FE47" s="294"/>
      <c r="FF47" s="294"/>
      <c r="FG47" s="294"/>
      <c r="FH47" s="294"/>
      <c r="FI47" s="294"/>
      <c r="FJ47" s="294"/>
      <c r="FK47" s="294"/>
      <c r="FL47" s="294"/>
      <c r="FM47" s="294"/>
      <c r="FN47" s="294"/>
      <c r="FO47" s="294"/>
      <c r="FP47" s="294"/>
      <c r="FQ47" s="294"/>
      <c r="FR47" s="294"/>
      <c r="FS47" s="294"/>
      <c r="FT47" s="294"/>
      <c r="FU47" s="294"/>
      <c r="FV47" s="294"/>
      <c r="FW47" s="294"/>
      <c r="FX47" s="294"/>
      <c r="FY47" s="294"/>
      <c r="FZ47" s="294"/>
      <c r="GA47" s="294"/>
      <c r="GB47" s="294"/>
      <c r="GC47" s="294"/>
      <c r="GD47" s="294"/>
      <c r="GE47" s="294"/>
      <c r="GF47" s="294"/>
      <c r="GG47" s="294"/>
      <c r="GH47" s="294"/>
      <c r="GI47" s="294"/>
      <c r="GJ47" s="294"/>
      <c r="GK47" s="294"/>
      <c r="GL47" s="294"/>
      <c r="GM47" s="294"/>
      <c r="GN47" s="294"/>
      <c r="GO47" s="294"/>
      <c r="GP47" s="294"/>
      <c r="GQ47" s="294"/>
      <c r="GR47" s="294"/>
      <c r="GS47" s="294"/>
      <c r="GT47" s="294"/>
      <c r="GU47" s="294"/>
      <c r="GV47" s="294"/>
      <c r="GW47" s="294"/>
      <c r="GX47" s="294"/>
      <c r="GY47" s="294"/>
      <c r="GZ47" s="294"/>
      <c r="HA47" s="294"/>
      <c r="HB47" s="294"/>
      <c r="HC47" s="294"/>
      <c r="HD47" s="294"/>
      <c r="HE47" s="294"/>
      <c r="HF47" s="294"/>
      <c r="HG47" s="294"/>
      <c r="HH47" s="294"/>
      <c r="HI47" s="294"/>
      <c r="HJ47" s="294"/>
      <c r="HK47" s="294"/>
      <c r="HL47" s="294"/>
      <c r="HM47" s="294"/>
      <c r="HN47" s="294"/>
      <c r="HO47" s="294"/>
      <c r="HP47" s="294"/>
      <c r="HQ47" s="294"/>
      <c r="HR47" s="294"/>
      <c r="HS47" s="294"/>
      <c r="HT47" s="294"/>
      <c r="HU47" s="294"/>
      <c r="HV47" s="294"/>
      <c r="HW47" s="294"/>
      <c r="HX47" s="294"/>
      <c r="HY47" s="294"/>
      <c r="HZ47" s="294"/>
      <c r="IA47" s="294"/>
      <c r="IB47" s="294"/>
      <c r="IC47" s="294"/>
      <c r="ID47" s="294"/>
      <c r="IE47" s="294"/>
      <c r="IF47" s="294"/>
      <c r="IG47" s="294"/>
      <c r="IH47" s="294"/>
      <c r="II47" s="294"/>
      <c r="IJ47" s="294"/>
      <c r="IK47" s="294"/>
      <c r="IL47" s="294"/>
      <c r="IM47" s="294"/>
      <c r="IN47" s="294"/>
      <c r="IO47" s="294"/>
      <c r="IP47" s="294"/>
      <c r="IQ47" s="294"/>
      <c r="IR47" s="294"/>
      <c r="IS47" s="294"/>
      <c r="IT47" s="294"/>
      <c r="IU47" s="294"/>
      <c r="IV47" s="294"/>
    </row>
    <row r="48" spans="1:256" ht="15.75">
      <c r="A48" s="321"/>
      <c r="B48" s="330" t="s">
        <v>201</v>
      </c>
      <c r="C48" s="296">
        <v>1683</v>
      </c>
      <c r="D48" s="298"/>
      <c r="E48" s="297">
        <v>2673</v>
      </c>
      <c r="F48" s="296"/>
      <c r="G48" s="295">
        <f t="shared" si="2"/>
        <v>19583</v>
      </c>
      <c r="H48" s="294"/>
      <c r="I48" s="294"/>
      <c r="J48" s="294"/>
      <c r="K48" s="294"/>
      <c r="L48" s="294"/>
      <c r="M48" s="294"/>
      <c r="N48" s="294"/>
      <c r="O48" s="294"/>
      <c r="P48" s="294"/>
      <c r="Q48" s="294"/>
      <c r="R48" s="294"/>
      <c r="S48" s="294"/>
      <c r="T48" s="294"/>
      <c r="U48" s="294"/>
      <c r="V48" s="294"/>
      <c r="W48" s="294"/>
      <c r="X48" s="294"/>
      <c r="Y48" s="294"/>
      <c r="Z48" s="294"/>
      <c r="AA48" s="294"/>
      <c r="AB48" s="294"/>
      <c r="AC48" s="294"/>
      <c r="AD48" s="294"/>
      <c r="AE48" s="294"/>
      <c r="AF48" s="294"/>
      <c r="AG48" s="294"/>
      <c r="AH48" s="294"/>
      <c r="AI48" s="294"/>
      <c r="AJ48" s="294"/>
      <c r="AK48" s="294"/>
      <c r="AL48" s="294"/>
      <c r="AM48" s="294"/>
      <c r="AN48" s="294"/>
      <c r="AO48" s="294"/>
      <c r="AP48" s="294"/>
      <c r="AQ48" s="294"/>
      <c r="AR48" s="294"/>
      <c r="AS48" s="294"/>
      <c r="AT48" s="294"/>
      <c r="AU48" s="294"/>
      <c r="AV48" s="294"/>
      <c r="AW48" s="294"/>
      <c r="AX48" s="294"/>
      <c r="AY48" s="294"/>
      <c r="AZ48" s="294"/>
      <c r="BA48" s="294"/>
      <c r="BB48" s="294"/>
      <c r="BC48" s="294"/>
      <c r="BD48" s="294"/>
      <c r="BE48" s="294"/>
      <c r="BF48" s="294"/>
      <c r="BG48" s="294"/>
      <c r="BH48" s="294"/>
      <c r="BI48" s="294"/>
      <c r="BJ48" s="294"/>
      <c r="BK48" s="294"/>
      <c r="BL48" s="294"/>
      <c r="BM48" s="294"/>
      <c r="BN48" s="294"/>
      <c r="BO48" s="294"/>
      <c r="BP48" s="294"/>
      <c r="BQ48" s="294"/>
      <c r="BR48" s="294"/>
      <c r="BS48" s="294"/>
      <c r="BT48" s="294"/>
      <c r="BU48" s="294"/>
      <c r="BV48" s="294"/>
      <c r="BW48" s="294"/>
      <c r="BX48" s="294"/>
      <c r="BY48" s="294"/>
      <c r="BZ48" s="294"/>
      <c r="CA48" s="294"/>
      <c r="CB48" s="294"/>
      <c r="CC48" s="294"/>
      <c r="CD48" s="294"/>
      <c r="CE48" s="294"/>
      <c r="CF48" s="294"/>
      <c r="CG48" s="294"/>
      <c r="CH48" s="294"/>
      <c r="CI48" s="294"/>
      <c r="CJ48" s="294"/>
      <c r="CK48" s="294"/>
      <c r="CL48" s="294"/>
      <c r="CM48" s="294"/>
      <c r="CN48" s="294"/>
      <c r="CO48" s="294"/>
      <c r="CP48" s="294"/>
      <c r="CQ48" s="294"/>
      <c r="CR48" s="294"/>
      <c r="CS48" s="294"/>
      <c r="CT48" s="294"/>
      <c r="CU48" s="294"/>
      <c r="CV48" s="294"/>
      <c r="CW48" s="294"/>
      <c r="CX48" s="294"/>
      <c r="CY48" s="294"/>
      <c r="CZ48" s="294"/>
      <c r="DA48" s="294"/>
      <c r="DB48" s="294"/>
      <c r="DC48" s="294"/>
      <c r="DD48" s="294"/>
      <c r="DE48" s="294"/>
      <c r="DF48" s="294"/>
      <c r="DG48" s="294"/>
      <c r="DH48" s="294"/>
      <c r="DI48" s="294"/>
      <c r="DJ48" s="294"/>
      <c r="DK48" s="294"/>
      <c r="DL48" s="294"/>
      <c r="DM48" s="294"/>
      <c r="DN48" s="294"/>
      <c r="DO48" s="294"/>
      <c r="DP48" s="294"/>
      <c r="DQ48" s="294"/>
      <c r="DR48" s="294"/>
      <c r="DS48" s="294"/>
      <c r="DT48" s="294"/>
      <c r="DU48" s="294"/>
      <c r="DV48" s="294"/>
      <c r="DW48" s="294"/>
      <c r="DX48" s="294"/>
      <c r="DY48" s="294"/>
      <c r="DZ48" s="294"/>
      <c r="EA48" s="294"/>
      <c r="EB48" s="294"/>
      <c r="EC48" s="294"/>
      <c r="ED48" s="294"/>
      <c r="EE48" s="294"/>
      <c r="EF48" s="294"/>
      <c r="EG48" s="294"/>
      <c r="EH48" s="294"/>
      <c r="EI48" s="294"/>
      <c r="EJ48" s="294"/>
      <c r="EK48" s="294"/>
      <c r="EL48" s="294"/>
      <c r="EM48" s="294"/>
      <c r="EN48" s="294"/>
      <c r="EO48" s="294"/>
      <c r="EP48" s="294"/>
      <c r="EQ48" s="294"/>
      <c r="ER48" s="294"/>
      <c r="ES48" s="294"/>
      <c r="ET48" s="294"/>
      <c r="EU48" s="294"/>
      <c r="EV48" s="294"/>
      <c r="EW48" s="294"/>
      <c r="EX48" s="294"/>
      <c r="EY48" s="294"/>
      <c r="EZ48" s="294"/>
      <c r="FA48" s="294"/>
      <c r="FB48" s="294"/>
      <c r="FC48" s="294"/>
      <c r="FD48" s="294"/>
      <c r="FE48" s="294"/>
      <c r="FF48" s="294"/>
      <c r="FG48" s="294"/>
      <c r="FH48" s="294"/>
      <c r="FI48" s="294"/>
      <c r="FJ48" s="294"/>
      <c r="FK48" s="294"/>
      <c r="FL48" s="294"/>
      <c r="FM48" s="294"/>
      <c r="FN48" s="294"/>
      <c r="FO48" s="294"/>
      <c r="FP48" s="294"/>
      <c r="FQ48" s="294"/>
      <c r="FR48" s="294"/>
      <c r="FS48" s="294"/>
      <c r="FT48" s="294"/>
      <c r="FU48" s="294"/>
      <c r="FV48" s="294"/>
      <c r="FW48" s="294"/>
      <c r="FX48" s="294"/>
      <c r="FY48" s="294"/>
      <c r="FZ48" s="294"/>
      <c r="GA48" s="294"/>
      <c r="GB48" s="294"/>
      <c r="GC48" s="294"/>
      <c r="GD48" s="294"/>
      <c r="GE48" s="294"/>
      <c r="GF48" s="294"/>
      <c r="GG48" s="294"/>
      <c r="GH48" s="294"/>
      <c r="GI48" s="294"/>
      <c r="GJ48" s="294"/>
      <c r="GK48" s="294"/>
      <c r="GL48" s="294"/>
      <c r="GM48" s="294"/>
      <c r="GN48" s="294"/>
      <c r="GO48" s="294"/>
      <c r="GP48" s="294"/>
      <c r="GQ48" s="294"/>
      <c r="GR48" s="294"/>
      <c r="GS48" s="294"/>
      <c r="GT48" s="294"/>
      <c r="GU48" s="294"/>
      <c r="GV48" s="294"/>
      <c r="GW48" s="294"/>
      <c r="GX48" s="294"/>
      <c r="GY48" s="294"/>
      <c r="GZ48" s="294"/>
      <c r="HA48" s="294"/>
      <c r="HB48" s="294"/>
      <c r="HC48" s="294"/>
      <c r="HD48" s="294"/>
      <c r="HE48" s="294"/>
      <c r="HF48" s="294"/>
      <c r="HG48" s="294"/>
      <c r="HH48" s="294"/>
      <c r="HI48" s="294"/>
      <c r="HJ48" s="294"/>
      <c r="HK48" s="294"/>
      <c r="HL48" s="294"/>
      <c r="HM48" s="294"/>
      <c r="HN48" s="294"/>
      <c r="HO48" s="294"/>
      <c r="HP48" s="294"/>
      <c r="HQ48" s="294"/>
      <c r="HR48" s="294"/>
      <c r="HS48" s="294"/>
      <c r="HT48" s="294"/>
      <c r="HU48" s="294"/>
      <c r="HV48" s="294"/>
      <c r="HW48" s="294"/>
      <c r="HX48" s="294"/>
      <c r="HY48" s="294"/>
      <c r="HZ48" s="294"/>
      <c r="IA48" s="294"/>
      <c r="IB48" s="294"/>
      <c r="IC48" s="294"/>
      <c r="ID48" s="294"/>
      <c r="IE48" s="294"/>
      <c r="IF48" s="294"/>
      <c r="IG48" s="294"/>
      <c r="IH48" s="294"/>
      <c r="II48" s="294"/>
      <c r="IJ48" s="294"/>
      <c r="IK48" s="294"/>
      <c r="IL48" s="294"/>
      <c r="IM48" s="294"/>
      <c r="IN48" s="294"/>
      <c r="IO48" s="294"/>
      <c r="IP48" s="294"/>
      <c r="IQ48" s="294"/>
      <c r="IR48" s="294"/>
      <c r="IS48" s="294"/>
      <c r="IT48" s="294"/>
      <c r="IU48" s="294"/>
      <c r="IV48" s="294"/>
    </row>
    <row r="49" spans="1:256" ht="15.75">
      <c r="A49" s="321"/>
      <c r="B49" s="330" t="s">
        <v>200</v>
      </c>
      <c r="C49" s="296">
        <v>474</v>
      </c>
      <c r="D49" s="298"/>
      <c r="E49" s="297">
        <v>92</v>
      </c>
      <c r="F49" s="296"/>
      <c r="G49" s="295">
        <f t="shared" si="2"/>
        <v>10298</v>
      </c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94"/>
      <c r="CG49" s="294"/>
      <c r="CH49" s="294"/>
      <c r="CI49" s="294"/>
      <c r="CJ49" s="294"/>
      <c r="CK49" s="294"/>
      <c r="CL49" s="294"/>
      <c r="CM49" s="294"/>
      <c r="CN49" s="294"/>
      <c r="CO49" s="294"/>
      <c r="CP49" s="294"/>
      <c r="CQ49" s="294"/>
      <c r="CR49" s="294"/>
      <c r="CS49" s="294"/>
      <c r="CT49" s="294"/>
      <c r="CU49" s="294"/>
      <c r="CV49" s="294"/>
      <c r="CW49" s="294"/>
      <c r="CX49" s="294"/>
      <c r="CY49" s="294"/>
      <c r="CZ49" s="294"/>
      <c r="DA49" s="294"/>
      <c r="DB49" s="294"/>
      <c r="DC49" s="294"/>
      <c r="DD49" s="294"/>
      <c r="DE49" s="294"/>
      <c r="DF49" s="294"/>
      <c r="DG49" s="294"/>
      <c r="DH49" s="294"/>
      <c r="DI49" s="294"/>
      <c r="DJ49" s="294"/>
      <c r="DK49" s="294"/>
      <c r="DL49" s="294"/>
      <c r="DM49" s="294"/>
      <c r="DN49" s="294"/>
      <c r="DO49" s="294"/>
      <c r="DP49" s="294"/>
      <c r="DQ49" s="294"/>
      <c r="DR49" s="294"/>
      <c r="DS49" s="294"/>
      <c r="DT49" s="294"/>
      <c r="DU49" s="294"/>
      <c r="DV49" s="294"/>
      <c r="DW49" s="294"/>
      <c r="DX49" s="294"/>
      <c r="DY49" s="294"/>
      <c r="DZ49" s="294"/>
      <c r="EA49" s="294"/>
      <c r="EB49" s="294"/>
      <c r="EC49" s="294"/>
      <c r="ED49" s="294"/>
      <c r="EE49" s="294"/>
      <c r="EF49" s="294"/>
      <c r="EG49" s="294"/>
      <c r="EH49" s="294"/>
      <c r="EI49" s="294"/>
      <c r="EJ49" s="294"/>
      <c r="EK49" s="294"/>
      <c r="EL49" s="294"/>
      <c r="EM49" s="294"/>
      <c r="EN49" s="294"/>
      <c r="EO49" s="294"/>
      <c r="EP49" s="294"/>
      <c r="EQ49" s="294"/>
      <c r="ER49" s="294"/>
      <c r="ES49" s="294"/>
      <c r="ET49" s="294"/>
      <c r="EU49" s="294"/>
      <c r="EV49" s="294"/>
      <c r="EW49" s="294"/>
      <c r="EX49" s="294"/>
      <c r="EY49" s="294"/>
      <c r="EZ49" s="294"/>
      <c r="FA49" s="294"/>
      <c r="FB49" s="294"/>
      <c r="FC49" s="294"/>
      <c r="FD49" s="294"/>
      <c r="FE49" s="294"/>
      <c r="FF49" s="294"/>
      <c r="FG49" s="294"/>
      <c r="FH49" s="294"/>
      <c r="FI49" s="294"/>
      <c r="FJ49" s="294"/>
      <c r="FK49" s="294"/>
      <c r="FL49" s="294"/>
      <c r="FM49" s="294"/>
      <c r="FN49" s="294"/>
      <c r="FO49" s="294"/>
      <c r="FP49" s="294"/>
      <c r="FQ49" s="294"/>
      <c r="FR49" s="294"/>
      <c r="FS49" s="294"/>
      <c r="FT49" s="294"/>
      <c r="FU49" s="294"/>
      <c r="FV49" s="294"/>
      <c r="FW49" s="294"/>
      <c r="FX49" s="294"/>
      <c r="FY49" s="294"/>
      <c r="FZ49" s="294"/>
      <c r="GA49" s="294"/>
      <c r="GB49" s="294"/>
      <c r="GC49" s="294"/>
      <c r="GD49" s="294"/>
      <c r="GE49" s="294"/>
      <c r="GF49" s="294"/>
      <c r="GG49" s="294"/>
      <c r="GH49" s="294"/>
      <c r="GI49" s="294"/>
      <c r="GJ49" s="294"/>
      <c r="GK49" s="294"/>
      <c r="GL49" s="294"/>
      <c r="GM49" s="294"/>
      <c r="GN49" s="294"/>
      <c r="GO49" s="294"/>
      <c r="GP49" s="294"/>
      <c r="GQ49" s="294"/>
      <c r="GR49" s="294"/>
      <c r="GS49" s="294"/>
      <c r="GT49" s="294"/>
      <c r="GU49" s="294"/>
      <c r="GV49" s="294"/>
      <c r="GW49" s="294"/>
      <c r="GX49" s="294"/>
      <c r="GY49" s="294"/>
      <c r="GZ49" s="294"/>
      <c r="HA49" s="294"/>
      <c r="HB49" s="294"/>
      <c r="HC49" s="294"/>
      <c r="HD49" s="294"/>
      <c r="HE49" s="294"/>
      <c r="HF49" s="294"/>
      <c r="HG49" s="294"/>
      <c r="HH49" s="294"/>
      <c r="HI49" s="294"/>
      <c r="HJ49" s="294"/>
      <c r="HK49" s="294"/>
      <c r="HL49" s="294"/>
      <c r="HM49" s="294"/>
      <c r="HN49" s="294"/>
      <c r="HO49" s="294"/>
      <c r="HP49" s="294"/>
      <c r="HQ49" s="294"/>
      <c r="HR49" s="294"/>
      <c r="HS49" s="294"/>
      <c r="HT49" s="294"/>
      <c r="HU49" s="294"/>
      <c r="HV49" s="294"/>
      <c r="HW49" s="294"/>
      <c r="HX49" s="294"/>
      <c r="HY49" s="294"/>
      <c r="HZ49" s="294"/>
      <c r="IA49" s="294"/>
      <c r="IB49" s="294"/>
      <c r="IC49" s="294"/>
      <c r="ID49" s="294"/>
      <c r="IE49" s="294"/>
      <c r="IF49" s="294"/>
      <c r="IG49" s="294"/>
      <c r="IH49" s="294"/>
      <c r="II49" s="294"/>
      <c r="IJ49" s="294"/>
      <c r="IK49" s="294"/>
      <c r="IL49" s="294"/>
      <c r="IM49" s="294"/>
      <c r="IN49" s="294"/>
      <c r="IO49" s="294"/>
      <c r="IP49" s="294"/>
      <c r="IQ49" s="294"/>
      <c r="IR49" s="294"/>
      <c r="IS49" s="294"/>
      <c r="IT49" s="294"/>
      <c r="IU49" s="294"/>
      <c r="IV49" s="294"/>
    </row>
    <row r="50" spans="1:256" ht="15.75">
      <c r="A50" s="321"/>
      <c r="B50" s="330" t="s">
        <v>199</v>
      </c>
      <c r="C50" s="296"/>
      <c r="D50" s="298"/>
      <c r="E50" s="297"/>
      <c r="F50" s="296"/>
      <c r="G50" s="295">
        <f t="shared" si="2"/>
        <v>15</v>
      </c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94"/>
      <c r="CG50" s="294"/>
      <c r="CH50" s="294"/>
      <c r="CI50" s="294"/>
      <c r="CJ50" s="294"/>
      <c r="CK50" s="294"/>
      <c r="CL50" s="294"/>
      <c r="CM50" s="294"/>
      <c r="CN50" s="294"/>
      <c r="CO50" s="294"/>
      <c r="CP50" s="294"/>
      <c r="CQ50" s="294"/>
      <c r="CR50" s="294"/>
      <c r="CS50" s="294"/>
      <c r="CT50" s="294"/>
      <c r="CU50" s="294"/>
      <c r="CV50" s="294"/>
      <c r="CW50" s="294"/>
      <c r="CX50" s="294"/>
      <c r="CY50" s="294"/>
      <c r="CZ50" s="294"/>
      <c r="DA50" s="294"/>
      <c r="DB50" s="294"/>
      <c r="DC50" s="294"/>
      <c r="DD50" s="294"/>
      <c r="DE50" s="294"/>
      <c r="DF50" s="294"/>
      <c r="DG50" s="294"/>
      <c r="DH50" s="294"/>
      <c r="DI50" s="294"/>
      <c r="DJ50" s="294"/>
      <c r="DK50" s="294"/>
      <c r="DL50" s="294"/>
      <c r="DM50" s="294"/>
      <c r="DN50" s="294"/>
      <c r="DO50" s="294"/>
      <c r="DP50" s="294"/>
      <c r="DQ50" s="294"/>
      <c r="DR50" s="294"/>
      <c r="DS50" s="294"/>
      <c r="DT50" s="294"/>
      <c r="DU50" s="294"/>
      <c r="DV50" s="294"/>
      <c r="DW50" s="294"/>
      <c r="DX50" s="294"/>
      <c r="DY50" s="294"/>
      <c r="DZ50" s="294"/>
      <c r="EA50" s="294"/>
      <c r="EB50" s="294"/>
      <c r="EC50" s="294"/>
      <c r="ED50" s="294"/>
      <c r="EE50" s="294"/>
      <c r="EF50" s="294"/>
      <c r="EG50" s="294"/>
      <c r="EH50" s="294"/>
      <c r="EI50" s="294"/>
      <c r="EJ50" s="294"/>
      <c r="EK50" s="294"/>
      <c r="EL50" s="294"/>
      <c r="EM50" s="294"/>
      <c r="EN50" s="294"/>
      <c r="EO50" s="294"/>
      <c r="EP50" s="294"/>
      <c r="EQ50" s="294"/>
      <c r="ER50" s="294"/>
      <c r="ES50" s="294"/>
      <c r="ET50" s="294"/>
      <c r="EU50" s="294"/>
      <c r="EV50" s="294"/>
      <c r="EW50" s="294"/>
      <c r="EX50" s="294"/>
      <c r="EY50" s="294"/>
      <c r="EZ50" s="294"/>
      <c r="FA50" s="294"/>
      <c r="FB50" s="294"/>
      <c r="FC50" s="294"/>
      <c r="FD50" s="294"/>
      <c r="FE50" s="294"/>
      <c r="FF50" s="294"/>
      <c r="FG50" s="294"/>
      <c r="FH50" s="294"/>
      <c r="FI50" s="294"/>
      <c r="FJ50" s="294"/>
      <c r="FK50" s="294"/>
      <c r="FL50" s="294"/>
      <c r="FM50" s="294"/>
      <c r="FN50" s="294"/>
      <c r="FO50" s="294"/>
      <c r="FP50" s="294"/>
      <c r="FQ50" s="294"/>
      <c r="FR50" s="294"/>
      <c r="FS50" s="294"/>
      <c r="FT50" s="294"/>
      <c r="FU50" s="294"/>
      <c r="FV50" s="294"/>
      <c r="FW50" s="294"/>
      <c r="FX50" s="294"/>
      <c r="FY50" s="294"/>
      <c r="FZ50" s="294"/>
      <c r="GA50" s="294"/>
      <c r="GB50" s="294"/>
      <c r="GC50" s="294"/>
      <c r="GD50" s="294"/>
      <c r="GE50" s="294"/>
      <c r="GF50" s="294"/>
      <c r="GG50" s="294"/>
      <c r="GH50" s="294"/>
      <c r="GI50" s="294"/>
      <c r="GJ50" s="294"/>
      <c r="GK50" s="294"/>
      <c r="GL50" s="294"/>
      <c r="GM50" s="294"/>
      <c r="GN50" s="294"/>
      <c r="GO50" s="294"/>
      <c r="GP50" s="294"/>
      <c r="GQ50" s="294"/>
      <c r="GR50" s="294"/>
      <c r="GS50" s="294"/>
      <c r="GT50" s="294"/>
      <c r="GU50" s="294"/>
      <c r="GV50" s="294"/>
      <c r="GW50" s="294"/>
      <c r="GX50" s="294"/>
      <c r="GY50" s="294"/>
      <c r="GZ50" s="294"/>
      <c r="HA50" s="294"/>
      <c r="HB50" s="294"/>
      <c r="HC50" s="294"/>
      <c r="HD50" s="294"/>
      <c r="HE50" s="294"/>
      <c r="HF50" s="294"/>
      <c r="HG50" s="294"/>
      <c r="HH50" s="294"/>
      <c r="HI50" s="294"/>
      <c r="HJ50" s="294"/>
      <c r="HK50" s="294"/>
      <c r="HL50" s="294"/>
      <c r="HM50" s="294"/>
      <c r="HN50" s="294"/>
      <c r="HO50" s="294"/>
      <c r="HP50" s="294"/>
      <c r="HQ50" s="294"/>
      <c r="HR50" s="294"/>
      <c r="HS50" s="294"/>
      <c r="HT50" s="294"/>
      <c r="HU50" s="294"/>
      <c r="HV50" s="294"/>
      <c r="HW50" s="294"/>
      <c r="HX50" s="294"/>
      <c r="HY50" s="294"/>
      <c r="HZ50" s="294"/>
      <c r="IA50" s="294"/>
      <c r="IB50" s="294"/>
      <c r="IC50" s="294"/>
      <c r="ID50" s="294"/>
      <c r="IE50" s="294"/>
      <c r="IF50" s="294"/>
      <c r="IG50" s="294"/>
      <c r="IH50" s="294"/>
      <c r="II50" s="294"/>
      <c r="IJ50" s="294"/>
      <c r="IK50" s="294"/>
      <c r="IL50" s="294"/>
      <c r="IM50" s="294"/>
      <c r="IN50" s="294"/>
      <c r="IO50" s="294"/>
      <c r="IP50" s="294"/>
      <c r="IQ50" s="294"/>
      <c r="IR50" s="294"/>
      <c r="IS50" s="294"/>
      <c r="IT50" s="294"/>
      <c r="IU50" s="294"/>
      <c r="IV50" s="294"/>
    </row>
    <row r="51" spans="1:256" ht="15.75">
      <c r="A51" s="321" t="s">
        <v>195</v>
      </c>
      <c r="B51" s="245" t="s">
        <v>163</v>
      </c>
      <c r="C51" s="303">
        <f>SUM(C47:C50)</f>
        <v>2157</v>
      </c>
      <c r="D51" s="307">
        <f>SUM(D47:D50)</f>
        <v>0</v>
      </c>
      <c r="E51" s="306">
        <f>SUM(E47:E50)</f>
        <v>2765</v>
      </c>
      <c r="F51" s="303"/>
      <c r="G51" s="302">
        <f t="shared" si="2"/>
        <v>29896</v>
      </c>
      <c r="H51" s="294"/>
      <c r="I51" s="294"/>
      <c r="J51" s="294"/>
      <c r="K51" s="294"/>
      <c r="L51" s="294"/>
      <c r="M51" s="294"/>
      <c r="N51" s="294"/>
      <c r="O51" s="294"/>
      <c r="P51" s="294"/>
      <c r="Q51" s="294"/>
      <c r="R51" s="294"/>
      <c r="S51" s="294"/>
      <c r="T51" s="294"/>
      <c r="U51" s="294"/>
      <c r="V51" s="294"/>
      <c r="W51" s="294"/>
      <c r="X51" s="294"/>
      <c r="Y51" s="294"/>
      <c r="Z51" s="294"/>
      <c r="AA51" s="294"/>
      <c r="AB51" s="294"/>
      <c r="AC51" s="294"/>
      <c r="AD51" s="294"/>
      <c r="AE51" s="294"/>
      <c r="AF51" s="294"/>
      <c r="AG51" s="294"/>
      <c r="AH51" s="294"/>
      <c r="AI51" s="294"/>
      <c r="AJ51" s="294"/>
      <c r="AK51" s="294"/>
      <c r="AL51" s="294"/>
      <c r="AM51" s="294"/>
      <c r="AN51" s="294"/>
      <c r="AO51" s="294"/>
      <c r="AP51" s="294"/>
      <c r="AQ51" s="294"/>
      <c r="AR51" s="294"/>
      <c r="AS51" s="294"/>
      <c r="AT51" s="294"/>
      <c r="AU51" s="294"/>
      <c r="AV51" s="294"/>
      <c r="AW51" s="294"/>
      <c r="AX51" s="294"/>
      <c r="AY51" s="294"/>
      <c r="AZ51" s="294"/>
      <c r="BA51" s="294"/>
      <c r="BB51" s="294"/>
      <c r="BC51" s="294"/>
      <c r="BD51" s="294"/>
      <c r="BE51" s="294"/>
      <c r="BF51" s="294"/>
      <c r="BG51" s="294"/>
      <c r="BH51" s="294"/>
      <c r="BI51" s="294"/>
      <c r="BJ51" s="294"/>
      <c r="BK51" s="294"/>
      <c r="BL51" s="294"/>
      <c r="BM51" s="294"/>
      <c r="BN51" s="294"/>
      <c r="BO51" s="294"/>
      <c r="BP51" s="294"/>
      <c r="BQ51" s="294"/>
      <c r="BR51" s="294"/>
      <c r="BS51" s="294"/>
      <c r="BT51" s="294"/>
      <c r="BU51" s="294"/>
      <c r="BV51" s="294"/>
      <c r="BW51" s="294"/>
      <c r="BX51" s="294"/>
      <c r="BY51" s="294"/>
      <c r="BZ51" s="294"/>
      <c r="CA51" s="294"/>
      <c r="CB51" s="294"/>
      <c r="CC51" s="294"/>
      <c r="CD51" s="294"/>
      <c r="CE51" s="294"/>
      <c r="CF51" s="294"/>
      <c r="CG51" s="294"/>
      <c r="CH51" s="294"/>
      <c r="CI51" s="294"/>
      <c r="CJ51" s="294"/>
      <c r="CK51" s="294"/>
      <c r="CL51" s="294"/>
      <c r="CM51" s="294"/>
      <c r="CN51" s="294"/>
      <c r="CO51" s="294"/>
      <c r="CP51" s="294"/>
      <c r="CQ51" s="294"/>
      <c r="CR51" s="294"/>
      <c r="CS51" s="294"/>
      <c r="CT51" s="294"/>
      <c r="CU51" s="294"/>
      <c r="CV51" s="294"/>
      <c r="CW51" s="294"/>
      <c r="CX51" s="294"/>
      <c r="CY51" s="294"/>
      <c r="CZ51" s="294"/>
      <c r="DA51" s="294"/>
      <c r="DB51" s="294"/>
      <c r="DC51" s="294"/>
      <c r="DD51" s="294"/>
      <c r="DE51" s="294"/>
      <c r="DF51" s="294"/>
      <c r="DG51" s="294"/>
      <c r="DH51" s="294"/>
      <c r="DI51" s="294"/>
      <c r="DJ51" s="294"/>
      <c r="DK51" s="294"/>
      <c r="DL51" s="294"/>
      <c r="DM51" s="294"/>
      <c r="DN51" s="294"/>
      <c r="DO51" s="294"/>
      <c r="DP51" s="294"/>
      <c r="DQ51" s="294"/>
      <c r="DR51" s="294"/>
      <c r="DS51" s="294"/>
      <c r="DT51" s="294"/>
      <c r="DU51" s="294"/>
      <c r="DV51" s="294"/>
      <c r="DW51" s="294"/>
      <c r="DX51" s="294"/>
      <c r="DY51" s="294"/>
      <c r="DZ51" s="294"/>
      <c r="EA51" s="294"/>
      <c r="EB51" s="294"/>
      <c r="EC51" s="294"/>
      <c r="ED51" s="294"/>
      <c r="EE51" s="294"/>
      <c r="EF51" s="294"/>
      <c r="EG51" s="294"/>
      <c r="EH51" s="294"/>
      <c r="EI51" s="294"/>
      <c r="EJ51" s="294"/>
      <c r="EK51" s="294"/>
      <c r="EL51" s="294"/>
      <c r="EM51" s="294"/>
      <c r="EN51" s="294"/>
      <c r="EO51" s="294"/>
      <c r="EP51" s="294"/>
      <c r="EQ51" s="294"/>
      <c r="ER51" s="294"/>
      <c r="ES51" s="294"/>
      <c r="ET51" s="294"/>
      <c r="EU51" s="294"/>
      <c r="EV51" s="294"/>
      <c r="EW51" s="294"/>
      <c r="EX51" s="294"/>
      <c r="EY51" s="294"/>
      <c r="EZ51" s="294"/>
      <c r="FA51" s="294"/>
      <c r="FB51" s="294"/>
      <c r="FC51" s="294"/>
      <c r="FD51" s="294"/>
      <c r="FE51" s="294"/>
      <c r="FF51" s="294"/>
      <c r="FG51" s="294"/>
      <c r="FH51" s="294"/>
      <c r="FI51" s="294"/>
      <c r="FJ51" s="294"/>
      <c r="FK51" s="294"/>
      <c r="FL51" s="294"/>
      <c r="FM51" s="294"/>
      <c r="FN51" s="294"/>
      <c r="FO51" s="294"/>
      <c r="FP51" s="294"/>
      <c r="FQ51" s="294"/>
      <c r="FR51" s="294"/>
      <c r="FS51" s="294"/>
      <c r="FT51" s="294"/>
      <c r="FU51" s="294"/>
      <c r="FV51" s="294"/>
      <c r="FW51" s="294"/>
      <c r="FX51" s="294"/>
      <c r="FY51" s="294"/>
      <c r="FZ51" s="294"/>
      <c r="GA51" s="294"/>
      <c r="GB51" s="294"/>
      <c r="GC51" s="294"/>
      <c r="GD51" s="294"/>
      <c r="GE51" s="294"/>
      <c r="GF51" s="294"/>
      <c r="GG51" s="294"/>
      <c r="GH51" s="294"/>
      <c r="GI51" s="294"/>
      <c r="GJ51" s="294"/>
      <c r="GK51" s="294"/>
      <c r="GL51" s="294"/>
      <c r="GM51" s="294"/>
      <c r="GN51" s="294"/>
      <c r="GO51" s="294"/>
      <c r="GP51" s="294"/>
      <c r="GQ51" s="294"/>
      <c r="GR51" s="294"/>
      <c r="GS51" s="294"/>
      <c r="GT51" s="294"/>
      <c r="GU51" s="294"/>
      <c r="GV51" s="294"/>
      <c r="GW51" s="294"/>
      <c r="GX51" s="294"/>
      <c r="GY51" s="294"/>
      <c r="GZ51" s="294"/>
      <c r="HA51" s="294"/>
      <c r="HB51" s="294"/>
      <c r="HC51" s="294"/>
      <c r="HD51" s="294"/>
      <c r="HE51" s="294"/>
      <c r="HF51" s="294"/>
      <c r="HG51" s="294"/>
      <c r="HH51" s="294"/>
      <c r="HI51" s="294"/>
      <c r="HJ51" s="294"/>
      <c r="HK51" s="294"/>
      <c r="HL51" s="294"/>
      <c r="HM51" s="294"/>
      <c r="HN51" s="294"/>
      <c r="HO51" s="294"/>
      <c r="HP51" s="294"/>
      <c r="HQ51" s="294"/>
      <c r="HR51" s="294"/>
      <c r="HS51" s="294"/>
      <c r="HT51" s="294"/>
      <c r="HU51" s="294"/>
      <c r="HV51" s="294"/>
      <c r="HW51" s="294"/>
      <c r="HX51" s="294"/>
      <c r="HY51" s="294"/>
      <c r="HZ51" s="294"/>
      <c r="IA51" s="294"/>
      <c r="IB51" s="294"/>
      <c r="IC51" s="294"/>
      <c r="ID51" s="294"/>
      <c r="IE51" s="294"/>
      <c r="IF51" s="294"/>
      <c r="IG51" s="294"/>
      <c r="IH51" s="294"/>
      <c r="II51" s="294"/>
      <c r="IJ51" s="294"/>
      <c r="IK51" s="294"/>
      <c r="IL51" s="294"/>
      <c r="IM51" s="294"/>
      <c r="IN51" s="294"/>
      <c r="IO51" s="294"/>
      <c r="IP51" s="294"/>
      <c r="IQ51" s="294"/>
      <c r="IR51" s="294"/>
      <c r="IS51" s="294"/>
      <c r="IT51" s="294"/>
      <c r="IU51" s="294"/>
      <c r="IV51" s="294"/>
    </row>
    <row r="52" spans="1:256" ht="15.75">
      <c r="A52" s="321" t="s">
        <v>193</v>
      </c>
      <c r="B52" s="245" t="s">
        <v>198</v>
      </c>
      <c r="C52" s="303"/>
      <c r="D52" s="298"/>
      <c r="E52" s="303"/>
      <c r="F52" s="296"/>
      <c r="G52" s="295">
        <f t="shared" si="2"/>
        <v>0</v>
      </c>
      <c r="H52" s="294"/>
      <c r="I52" s="294"/>
      <c r="J52" s="308"/>
      <c r="K52" s="308"/>
      <c r="L52" s="308"/>
      <c r="M52" s="308"/>
      <c r="N52" s="308"/>
      <c r="O52" s="308"/>
      <c r="P52" s="308"/>
      <c r="Q52" s="308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4"/>
      <c r="AQ52" s="294"/>
      <c r="AR52" s="294"/>
      <c r="AS52" s="294"/>
      <c r="AT52" s="294"/>
      <c r="AU52" s="294"/>
      <c r="AV52" s="294"/>
      <c r="AW52" s="294"/>
      <c r="AX52" s="294"/>
      <c r="AY52" s="294"/>
      <c r="AZ52" s="294"/>
      <c r="BA52" s="294"/>
      <c r="BB52" s="294"/>
      <c r="BC52" s="294"/>
      <c r="BD52" s="294"/>
      <c r="BE52" s="294"/>
      <c r="BF52" s="294"/>
      <c r="BG52" s="294"/>
      <c r="BH52" s="294"/>
      <c r="BI52" s="294"/>
      <c r="BJ52" s="294"/>
      <c r="BK52" s="294"/>
      <c r="BL52" s="294"/>
      <c r="BM52" s="294"/>
      <c r="BN52" s="294"/>
      <c r="BO52" s="294"/>
      <c r="BP52" s="294"/>
      <c r="BQ52" s="294"/>
      <c r="BR52" s="294"/>
      <c r="BS52" s="294"/>
      <c r="BT52" s="294"/>
      <c r="BU52" s="294"/>
      <c r="BV52" s="294"/>
      <c r="BW52" s="294"/>
      <c r="BX52" s="294"/>
      <c r="BY52" s="294"/>
      <c r="BZ52" s="294"/>
      <c r="CA52" s="294"/>
      <c r="CB52" s="294"/>
      <c r="CC52" s="294"/>
      <c r="CD52" s="294"/>
      <c r="CE52" s="294"/>
      <c r="CF52" s="294"/>
      <c r="CG52" s="294"/>
      <c r="CH52" s="294"/>
      <c r="CI52" s="294"/>
      <c r="CJ52" s="294"/>
      <c r="CK52" s="294"/>
      <c r="CL52" s="294"/>
      <c r="CM52" s="294"/>
      <c r="CN52" s="294"/>
      <c r="CO52" s="294"/>
      <c r="CP52" s="294"/>
      <c r="CQ52" s="294"/>
      <c r="CR52" s="294"/>
      <c r="CS52" s="294"/>
      <c r="CT52" s="294"/>
      <c r="CU52" s="294"/>
      <c r="CV52" s="294"/>
      <c r="CW52" s="294"/>
      <c r="CX52" s="294"/>
      <c r="CY52" s="294"/>
      <c r="CZ52" s="294"/>
      <c r="DA52" s="294"/>
      <c r="DB52" s="294"/>
      <c r="DC52" s="294"/>
      <c r="DD52" s="294"/>
      <c r="DE52" s="294"/>
      <c r="DF52" s="294"/>
      <c r="DG52" s="294"/>
      <c r="DH52" s="294"/>
      <c r="DI52" s="294"/>
      <c r="DJ52" s="294"/>
      <c r="DK52" s="294"/>
      <c r="DL52" s="294"/>
      <c r="DM52" s="294"/>
      <c r="DN52" s="294"/>
      <c r="DO52" s="294"/>
      <c r="DP52" s="294"/>
      <c r="DQ52" s="294"/>
      <c r="DR52" s="294"/>
      <c r="DS52" s="294"/>
      <c r="DT52" s="294"/>
      <c r="DU52" s="294"/>
      <c r="DV52" s="294"/>
      <c r="DW52" s="294"/>
      <c r="DX52" s="294"/>
      <c r="DY52" s="294"/>
      <c r="DZ52" s="294"/>
      <c r="EA52" s="294"/>
      <c r="EB52" s="294"/>
      <c r="EC52" s="294"/>
      <c r="ED52" s="294"/>
      <c r="EE52" s="294"/>
      <c r="EF52" s="294"/>
      <c r="EG52" s="294"/>
      <c r="EH52" s="294"/>
      <c r="EI52" s="294"/>
      <c r="EJ52" s="294"/>
      <c r="EK52" s="294"/>
      <c r="EL52" s="294"/>
      <c r="EM52" s="294"/>
      <c r="EN52" s="294"/>
      <c r="EO52" s="294"/>
      <c r="EP52" s="294"/>
      <c r="EQ52" s="294"/>
      <c r="ER52" s="294"/>
      <c r="ES52" s="294"/>
      <c r="ET52" s="294"/>
      <c r="EU52" s="294"/>
      <c r="EV52" s="294"/>
      <c r="EW52" s="294"/>
      <c r="EX52" s="294"/>
      <c r="EY52" s="294"/>
      <c r="EZ52" s="294"/>
      <c r="FA52" s="294"/>
      <c r="FB52" s="294"/>
      <c r="FC52" s="294"/>
      <c r="FD52" s="294"/>
      <c r="FE52" s="294"/>
      <c r="FF52" s="294"/>
      <c r="FG52" s="294"/>
      <c r="FH52" s="294"/>
      <c r="FI52" s="294"/>
      <c r="FJ52" s="294"/>
      <c r="FK52" s="294"/>
      <c r="FL52" s="294"/>
      <c r="FM52" s="294"/>
      <c r="FN52" s="294"/>
      <c r="FO52" s="294"/>
      <c r="FP52" s="294"/>
      <c r="FQ52" s="294"/>
      <c r="FR52" s="294"/>
      <c r="FS52" s="294"/>
      <c r="FT52" s="294"/>
      <c r="FU52" s="294"/>
      <c r="FV52" s="294"/>
      <c r="FW52" s="294"/>
      <c r="FX52" s="294"/>
      <c r="FY52" s="294"/>
      <c r="FZ52" s="294"/>
      <c r="GA52" s="294"/>
      <c r="GB52" s="294"/>
      <c r="GC52" s="294"/>
      <c r="GD52" s="294"/>
      <c r="GE52" s="294"/>
      <c r="GF52" s="294"/>
      <c r="GG52" s="294"/>
      <c r="GH52" s="294"/>
      <c r="GI52" s="294"/>
      <c r="GJ52" s="294"/>
      <c r="GK52" s="294"/>
      <c r="GL52" s="294"/>
      <c r="GM52" s="294"/>
      <c r="GN52" s="294"/>
      <c r="GO52" s="294"/>
      <c r="GP52" s="294"/>
      <c r="GQ52" s="294"/>
      <c r="GR52" s="294"/>
      <c r="GS52" s="294"/>
      <c r="GT52" s="294"/>
      <c r="GU52" s="294"/>
      <c r="GV52" s="294"/>
      <c r="GW52" s="294"/>
      <c r="GX52" s="294"/>
      <c r="GY52" s="294"/>
      <c r="GZ52" s="294"/>
      <c r="HA52" s="294"/>
      <c r="HB52" s="294"/>
      <c r="HC52" s="294"/>
      <c r="HD52" s="294"/>
      <c r="HE52" s="294"/>
      <c r="HF52" s="294"/>
      <c r="HG52" s="294"/>
      <c r="HH52" s="294"/>
      <c r="HI52" s="294"/>
      <c r="HJ52" s="294"/>
      <c r="HK52" s="294"/>
      <c r="HL52" s="294"/>
      <c r="HM52" s="294"/>
      <c r="HN52" s="294"/>
      <c r="HO52" s="294"/>
      <c r="HP52" s="294"/>
      <c r="HQ52" s="294"/>
      <c r="HR52" s="294"/>
      <c r="HS52" s="294"/>
      <c r="HT52" s="294"/>
      <c r="HU52" s="294"/>
      <c r="HV52" s="294"/>
      <c r="HW52" s="294"/>
      <c r="HX52" s="294"/>
      <c r="HY52" s="294"/>
      <c r="HZ52" s="294"/>
      <c r="IA52" s="294"/>
      <c r="IB52" s="294"/>
      <c r="IC52" s="294"/>
      <c r="ID52" s="294"/>
      <c r="IE52" s="294"/>
      <c r="IF52" s="294"/>
      <c r="IG52" s="294"/>
      <c r="IH52" s="294"/>
      <c r="II52" s="294"/>
      <c r="IJ52" s="294"/>
      <c r="IK52" s="294"/>
      <c r="IL52" s="294"/>
      <c r="IM52" s="294"/>
      <c r="IN52" s="294"/>
      <c r="IO52" s="294"/>
      <c r="IP52" s="294"/>
      <c r="IQ52" s="294"/>
      <c r="IR52" s="294"/>
      <c r="IS52" s="294"/>
      <c r="IT52" s="294"/>
      <c r="IU52" s="294"/>
      <c r="IV52" s="294"/>
    </row>
    <row r="53" spans="1:256" ht="15.75">
      <c r="A53" s="321" t="s">
        <v>192</v>
      </c>
      <c r="B53" s="245" t="s">
        <v>165</v>
      </c>
      <c r="C53" s="303">
        <f>SUM(C54,C58)</f>
        <v>202</v>
      </c>
      <c r="D53" s="307">
        <f>SUM(D54,D58)</f>
        <v>-13141</v>
      </c>
      <c r="E53" s="307">
        <f>SUM(E54,E58)</f>
        <v>636</v>
      </c>
      <c r="F53" s="307">
        <f>SUM(F54,F58)</f>
        <v>12857</v>
      </c>
      <c r="G53" s="302">
        <f t="shared" si="2"/>
        <v>57984</v>
      </c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94"/>
      <c r="CG53" s="294"/>
      <c r="CH53" s="294"/>
      <c r="CI53" s="294"/>
      <c r="CJ53" s="294"/>
      <c r="CK53" s="294"/>
      <c r="CL53" s="294"/>
      <c r="CM53" s="294"/>
      <c r="CN53" s="294"/>
      <c r="CO53" s="294"/>
      <c r="CP53" s="294"/>
      <c r="CQ53" s="294"/>
      <c r="CR53" s="294"/>
      <c r="CS53" s="294"/>
      <c r="CT53" s="294"/>
      <c r="CU53" s="294"/>
      <c r="CV53" s="294"/>
      <c r="CW53" s="294"/>
      <c r="CX53" s="294"/>
      <c r="CY53" s="294"/>
      <c r="CZ53" s="294"/>
      <c r="DA53" s="294"/>
      <c r="DB53" s="294"/>
      <c r="DC53" s="294"/>
      <c r="DD53" s="294"/>
      <c r="DE53" s="294"/>
      <c r="DF53" s="294"/>
      <c r="DG53" s="294"/>
      <c r="DH53" s="294"/>
      <c r="DI53" s="294"/>
      <c r="DJ53" s="294"/>
      <c r="DK53" s="294"/>
      <c r="DL53" s="294"/>
      <c r="DM53" s="294"/>
      <c r="DN53" s="294"/>
      <c r="DO53" s="294"/>
      <c r="DP53" s="294"/>
      <c r="DQ53" s="294"/>
      <c r="DR53" s="294"/>
      <c r="DS53" s="294"/>
      <c r="DT53" s="294"/>
      <c r="DU53" s="294"/>
      <c r="DV53" s="294"/>
      <c r="DW53" s="294"/>
      <c r="DX53" s="294"/>
      <c r="DY53" s="294"/>
      <c r="DZ53" s="294"/>
      <c r="EA53" s="294"/>
      <c r="EB53" s="294"/>
      <c r="EC53" s="294"/>
      <c r="ED53" s="294"/>
      <c r="EE53" s="294"/>
      <c r="EF53" s="294"/>
      <c r="EG53" s="294"/>
      <c r="EH53" s="294"/>
      <c r="EI53" s="294"/>
      <c r="EJ53" s="294"/>
      <c r="EK53" s="294"/>
      <c r="EL53" s="294"/>
      <c r="EM53" s="294"/>
      <c r="EN53" s="294"/>
      <c r="EO53" s="294"/>
      <c r="EP53" s="294"/>
      <c r="EQ53" s="294"/>
      <c r="ER53" s="294"/>
      <c r="ES53" s="294"/>
      <c r="ET53" s="294"/>
      <c r="EU53" s="294"/>
      <c r="EV53" s="294"/>
      <c r="EW53" s="294"/>
      <c r="EX53" s="294"/>
      <c r="EY53" s="294"/>
      <c r="EZ53" s="294"/>
      <c r="FA53" s="294"/>
      <c r="FB53" s="294"/>
      <c r="FC53" s="294"/>
      <c r="FD53" s="294"/>
      <c r="FE53" s="294"/>
      <c r="FF53" s="294"/>
      <c r="FG53" s="294"/>
      <c r="FH53" s="294"/>
      <c r="FI53" s="294"/>
      <c r="FJ53" s="294"/>
      <c r="FK53" s="294"/>
      <c r="FL53" s="294"/>
      <c r="FM53" s="294"/>
      <c r="FN53" s="294"/>
      <c r="FO53" s="294"/>
      <c r="FP53" s="294"/>
      <c r="FQ53" s="294"/>
      <c r="FR53" s="294"/>
      <c r="FS53" s="294"/>
      <c r="FT53" s="294"/>
      <c r="FU53" s="294"/>
      <c r="FV53" s="294"/>
      <c r="FW53" s="294"/>
      <c r="FX53" s="294"/>
      <c r="FY53" s="294"/>
      <c r="FZ53" s="294"/>
      <c r="GA53" s="294"/>
      <c r="GB53" s="294"/>
      <c r="GC53" s="294"/>
      <c r="GD53" s="294"/>
      <c r="GE53" s="294"/>
      <c r="GF53" s="294"/>
      <c r="GG53" s="294"/>
      <c r="GH53" s="294"/>
      <c r="GI53" s="294"/>
      <c r="GJ53" s="294"/>
      <c r="GK53" s="294"/>
      <c r="GL53" s="294"/>
      <c r="GM53" s="294"/>
      <c r="GN53" s="294"/>
      <c r="GO53" s="294"/>
      <c r="GP53" s="294"/>
      <c r="GQ53" s="294"/>
      <c r="GR53" s="294"/>
      <c r="GS53" s="294"/>
      <c r="GT53" s="294"/>
      <c r="GU53" s="294"/>
      <c r="GV53" s="294"/>
      <c r="GW53" s="294"/>
      <c r="GX53" s="294"/>
      <c r="GY53" s="294"/>
      <c r="GZ53" s="294"/>
      <c r="HA53" s="294"/>
      <c r="HB53" s="294"/>
      <c r="HC53" s="294"/>
      <c r="HD53" s="294"/>
      <c r="HE53" s="294"/>
      <c r="HF53" s="294"/>
      <c r="HG53" s="294"/>
      <c r="HH53" s="294"/>
      <c r="HI53" s="294"/>
      <c r="HJ53" s="294"/>
      <c r="HK53" s="294"/>
      <c r="HL53" s="294"/>
      <c r="HM53" s="294"/>
      <c r="HN53" s="294"/>
      <c r="HO53" s="294"/>
      <c r="HP53" s="294"/>
      <c r="HQ53" s="294"/>
      <c r="HR53" s="294"/>
      <c r="HS53" s="294"/>
      <c r="HT53" s="294"/>
      <c r="HU53" s="294"/>
      <c r="HV53" s="294"/>
      <c r="HW53" s="294"/>
      <c r="HX53" s="294"/>
      <c r="HY53" s="294"/>
      <c r="HZ53" s="294"/>
      <c r="IA53" s="294"/>
      <c r="IB53" s="294"/>
      <c r="IC53" s="294"/>
      <c r="ID53" s="294"/>
      <c r="IE53" s="294"/>
      <c r="IF53" s="294"/>
      <c r="IG53" s="294"/>
      <c r="IH53" s="294"/>
      <c r="II53" s="294"/>
      <c r="IJ53" s="294"/>
      <c r="IK53" s="294"/>
      <c r="IL53" s="294"/>
      <c r="IM53" s="294"/>
      <c r="IN53" s="294"/>
      <c r="IO53" s="294"/>
      <c r="IP53" s="294"/>
      <c r="IQ53" s="294"/>
      <c r="IR53" s="294"/>
      <c r="IS53" s="294"/>
      <c r="IT53" s="294"/>
      <c r="IU53" s="294"/>
      <c r="IV53" s="294"/>
    </row>
    <row r="54" spans="1:256" ht="15.75">
      <c r="A54" s="326"/>
      <c r="B54" s="329" t="s">
        <v>166</v>
      </c>
      <c r="C54" s="325">
        <f>SUM(C55,C57)</f>
        <v>202</v>
      </c>
      <c r="D54" s="325">
        <f>SUM(D55,D57)</f>
        <v>-13141</v>
      </c>
      <c r="E54" s="325">
        <f>SUM(E55,E57)</f>
        <v>636</v>
      </c>
      <c r="F54" s="325">
        <f>SUM(F55,F57)</f>
        <v>12857</v>
      </c>
      <c r="G54" s="322">
        <f t="shared" si="2"/>
        <v>57984</v>
      </c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94"/>
      <c r="CG54" s="294"/>
      <c r="CH54" s="294"/>
      <c r="CI54" s="294"/>
      <c r="CJ54" s="294"/>
      <c r="CK54" s="294"/>
      <c r="CL54" s="294"/>
      <c r="CM54" s="294"/>
      <c r="CN54" s="294"/>
      <c r="CO54" s="294"/>
      <c r="CP54" s="294"/>
      <c r="CQ54" s="294"/>
      <c r="CR54" s="294"/>
      <c r="CS54" s="294"/>
      <c r="CT54" s="294"/>
      <c r="CU54" s="294"/>
      <c r="CV54" s="294"/>
      <c r="CW54" s="294"/>
      <c r="CX54" s="294"/>
      <c r="CY54" s="294"/>
      <c r="CZ54" s="294"/>
      <c r="DA54" s="294"/>
      <c r="DB54" s="294"/>
      <c r="DC54" s="294"/>
      <c r="DD54" s="294"/>
      <c r="DE54" s="294"/>
      <c r="DF54" s="294"/>
      <c r="DG54" s="294"/>
      <c r="DH54" s="294"/>
      <c r="DI54" s="294"/>
      <c r="DJ54" s="294"/>
      <c r="DK54" s="294"/>
      <c r="DL54" s="294"/>
      <c r="DM54" s="294"/>
      <c r="DN54" s="294"/>
      <c r="DO54" s="294"/>
      <c r="DP54" s="294"/>
      <c r="DQ54" s="294"/>
      <c r="DR54" s="294"/>
      <c r="DS54" s="294"/>
      <c r="DT54" s="294"/>
      <c r="DU54" s="294"/>
      <c r="DV54" s="294"/>
      <c r="DW54" s="294"/>
      <c r="DX54" s="294"/>
      <c r="DY54" s="294"/>
      <c r="DZ54" s="294"/>
      <c r="EA54" s="294"/>
      <c r="EB54" s="294"/>
      <c r="EC54" s="294"/>
      <c r="ED54" s="294"/>
      <c r="EE54" s="294"/>
      <c r="EF54" s="294"/>
      <c r="EG54" s="294"/>
      <c r="EH54" s="294"/>
      <c r="EI54" s="294"/>
      <c r="EJ54" s="294"/>
      <c r="EK54" s="294"/>
      <c r="EL54" s="294"/>
      <c r="EM54" s="294"/>
      <c r="EN54" s="294"/>
      <c r="EO54" s="294"/>
      <c r="EP54" s="294"/>
      <c r="EQ54" s="294"/>
      <c r="ER54" s="294"/>
      <c r="ES54" s="294"/>
      <c r="ET54" s="294"/>
      <c r="EU54" s="294"/>
      <c r="EV54" s="294"/>
      <c r="EW54" s="294"/>
      <c r="EX54" s="294"/>
      <c r="EY54" s="294"/>
      <c r="EZ54" s="294"/>
      <c r="FA54" s="294"/>
      <c r="FB54" s="294"/>
      <c r="FC54" s="294"/>
      <c r="FD54" s="294"/>
      <c r="FE54" s="294"/>
      <c r="FF54" s="294"/>
      <c r="FG54" s="294"/>
      <c r="FH54" s="294"/>
      <c r="FI54" s="294"/>
      <c r="FJ54" s="294"/>
      <c r="FK54" s="294"/>
      <c r="FL54" s="294"/>
      <c r="FM54" s="294"/>
      <c r="FN54" s="294"/>
      <c r="FO54" s="294"/>
      <c r="FP54" s="294"/>
      <c r="FQ54" s="294"/>
      <c r="FR54" s="294"/>
      <c r="FS54" s="294"/>
      <c r="FT54" s="294"/>
      <c r="FU54" s="294"/>
      <c r="FV54" s="294"/>
      <c r="FW54" s="294"/>
      <c r="FX54" s="294"/>
      <c r="FY54" s="294"/>
      <c r="FZ54" s="294"/>
      <c r="GA54" s="294"/>
      <c r="GB54" s="294"/>
      <c r="GC54" s="294"/>
      <c r="GD54" s="294"/>
      <c r="GE54" s="294"/>
      <c r="GF54" s="294"/>
      <c r="GG54" s="294"/>
      <c r="GH54" s="294"/>
      <c r="GI54" s="294"/>
      <c r="GJ54" s="294"/>
      <c r="GK54" s="294"/>
      <c r="GL54" s="294"/>
      <c r="GM54" s="294"/>
      <c r="GN54" s="294"/>
      <c r="GO54" s="294"/>
      <c r="GP54" s="294"/>
      <c r="GQ54" s="294"/>
      <c r="GR54" s="294"/>
      <c r="GS54" s="294"/>
      <c r="GT54" s="294"/>
      <c r="GU54" s="294"/>
      <c r="GV54" s="294"/>
      <c r="GW54" s="294"/>
      <c r="GX54" s="294"/>
      <c r="GY54" s="294"/>
      <c r="GZ54" s="294"/>
      <c r="HA54" s="294"/>
      <c r="HB54" s="294"/>
      <c r="HC54" s="294"/>
      <c r="HD54" s="294"/>
      <c r="HE54" s="294"/>
      <c r="HF54" s="294"/>
      <c r="HG54" s="294"/>
      <c r="HH54" s="294"/>
      <c r="HI54" s="294"/>
      <c r="HJ54" s="294"/>
      <c r="HK54" s="294"/>
      <c r="HL54" s="294"/>
      <c r="HM54" s="294"/>
      <c r="HN54" s="294"/>
      <c r="HO54" s="294"/>
      <c r="HP54" s="294"/>
      <c r="HQ54" s="294"/>
      <c r="HR54" s="294"/>
      <c r="HS54" s="294"/>
      <c r="HT54" s="294"/>
      <c r="HU54" s="294"/>
      <c r="HV54" s="294"/>
      <c r="HW54" s="294"/>
      <c r="HX54" s="294"/>
      <c r="HY54" s="294"/>
      <c r="HZ54" s="294"/>
      <c r="IA54" s="294"/>
      <c r="IB54" s="294"/>
      <c r="IC54" s="294"/>
      <c r="ID54" s="294"/>
      <c r="IE54" s="294"/>
      <c r="IF54" s="294"/>
      <c r="IG54" s="294"/>
      <c r="IH54" s="294"/>
      <c r="II54" s="294"/>
      <c r="IJ54" s="294"/>
      <c r="IK54" s="294"/>
      <c r="IL54" s="294"/>
      <c r="IM54" s="294"/>
      <c r="IN54" s="294"/>
      <c r="IO54" s="294"/>
      <c r="IP54" s="294"/>
      <c r="IQ54" s="294"/>
      <c r="IR54" s="294"/>
      <c r="IS54" s="294"/>
      <c r="IT54" s="294"/>
      <c r="IU54" s="294"/>
      <c r="IV54" s="294"/>
    </row>
    <row r="55" spans="1:256" ht="15.75">
      <c r="A55" s="321"/>
      <c r="B55" s="253" t="s">
        <v>167</v>
      </c>
      <c r="C55" s="296">
        <v>202</v>
      </c>
      <c r="D55" s="298">
        <v>-956</v>
      </c>
      <c r="E55" s="297">
        <v>636</v>
      </c>
      <c r="F55" s="296">
        <f>10345+2176</f>
        <v>12521</v>
      </c>
      <c r="G55" s="295">
        <f t="shared" si="2"/>
        <v>69055</v>
      </c>
      <c r="H55" s="294"/>
      <c r="I55" s="294"/>
      <c r="J55" s="294"/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4"/>
      <c r="AH55" s="294"/>
      <c r="AI55" s="294"/>
      <c r="AJ55" s="294"/>
      <c r="AK55" s="294"/>
      <c r="AL55" s="294"/>
      <c r="AM55" s="294"/>
      <c r="AN55" s="294"/>
      <c r="AO55" s="294"/>
      <c r="AP55" s="294"/>
      <c r="AQ55" s="294"/>
      <c r="AR55" s="294"/>
      <c r="AS55" s="294"/>
      <c r="AT55" s="294"/>
      <c r="AU55" s="294"/>
      <c r="AV55" s="294"/>
      <c r="AW55" s="294"/>
      <c r="AX55" s="294"/>
      <c r="AY55" s="294"/>
      <c r="AZ55" s="294"/>
      <c r="BA55" s="294"/>
      <c r="BB55" s="294"/>
      <c r="BC55" s="294"/>
      <c r="BD55" s="294"/>
      <c r="BE55" s="294"/>
      <c r="BF55" s="294"/>
      <c r="BG55" s="294"/>
      <c r="BH55" s="294"/>
      <c r="BI55" s="294"/>
      <c r="BJ55" s="294"/>
      <c r="BK55" s="294"/>
      <c r="BL55" s="294"/>
      <c r="BM55" s="294"/>
      <c r="BN55" s="294"/>
      <c r="BO55" s="294"/>
      <c r="BP55" s="294"/>
      <c r="BQ55" s="294"/>
      <c r="BR55" s="294"/>
      <c r="BS55" s="294"/>
      <c r="BT55" s="294"/>
      <c r="BU55" s="294"/>
      <c r="BV55" s="294"/>
      <c r="BW55" s="294"/>
      <c r="BX55" s="294"/>
      <c r="BY55" s="294"/>
      <c r="BZ55" s="294"/>
      <c r="CA55" s="294"/>
      <c r="CB55" s="294"/>
      <c r="CC55" s="294"/>
      <c r="CD55" s="294"/>
      <c r="CE55" s="294"/>
      <c r="CF55" s="294"/>
      <c r="CG55" s="294"/>
      <c r="CH55" s="294"/>
      <c r="CI55" s="294"/>
      <c r="CJ55" s="294"/>
      <c r="CK55" s="294"/>
      <c r="CL55" s="294"/>
      <c r="CM55" s="294"/>
      <c r="CN55" s="294"/>
      <c r="CO55" s="294"/>
      <c r="CP55" s="294"/>
      <c r="CQ55" s="294"/>
      <c r="CR55" s="294"/>
      <c r="CS55" s="294"/>
      <c r="CT55" s="294"/>
      <c r="CU55" s="294"/>
      <c r="CV55" s="294"/>
      <c r="CW55" s="294"/>
      <c r="CX55" s="294"/>
      <c r="CY55" s="294"/>
      <c r="CZ55" s="294"/>
      <c r="DA55" s="294"/>
      <c r="DB55" s="294"/>
      <c r="DC55" s="294"/>
      <c r="DD55" s="294"/>
      <c r="DE55" s="294"/>
      <c r="DF55" s="294"/>
      <c r="DG55" s="294"/>
      <c r="DH55" s="294"/>
      <c r="DI55" s="294"/>
      <c r="DJ55" s="294"/>
      <c r="DK55" s="294"/>
      <c r="DL55" s="294"/>
      <c r="DM55" s="294"/>
      <c r="DN55" s="294"/>
      <c r="DO55" s="294"/>
      <c r="DP55" s="294"/>
      <c r="DQ55" s="294"/>
      <c r="DR55" s="294"/>
      <c r="DS55" s="294"/>
      <c r="DT55" s="294"/>
      <c r="DU55" s="294"/>
      <c r="DV55" s="294"/>
      <c r="DW55" s="294"/>
      <c r="DX55" s="294"/>
      <c r="DY55" s="294"/>
      <c r="DZ55" s="294"/>
      <c r="EA55" s="294"/>
      <c r="EB55" s="294"/>
      <c r="EC55" s="294"/>
      <c r="ED55" s="294"/>
      <c r="EE55" s="294"/>
      <c r="EF55" s="294"/>
      <c r="EG55" s="294"/>
      <c r="EH55" s="294"/>
      <c r="EI55" s="294"/>
      <c r="EJ55" s="294"/>
      <c r="EK55" s="294"/>
      <c r="EL55" s="294"/>
      <c r="EM55" s="294"/>
      <c r="EN55" s="294"/>
      <c r="EO55" s="294"/>
      <c r="EP55" s="294"/>
      <c r="EQ55" s="294"/>
      <c r="ER55" s="294"/>
      <c r="ES55" s="294"/>
      <c r="ET55" s="294"/>
      <c r="EU55" s="294"/>
      <c r="EV55" s="294"/>
      <c r="EW55" s="294"/>
      <c r="EX55" s="294"/>
      <c r="EY55" s="294"/>
      <c r="EZ55" s="294"/>
      <c r="FA55" s="294"/>
      <c r="FB55" s="294"/>
      <c r="FC55" s="294"/>
      <c r="FD55" s="294"/>
      <c r="FE55" s="294"/>
      <c r="FF55" s="294"/>
      <c r="FG55" s="294"/>
      <c r="FH55" s="294"/>
      <c r="FI55" s="294"/>
      <c r="FJ55" s="294"/>
      <c r="FK55" s="294"/>
      <c r="FL55" s="294"/>
      <c r="FM55" s="294"/>
      <c r="FN55" s="294"/>
      <c r="FO55" s="294"/>
      <c r="FP55" s="294"/>
      <c r="FQ55" s="294"/>
      <c r="FR55" s="294"/>
      <c r="FS55" s="294"/>
      <c r="FT55" s="294"/>
      <c r="FU55" s="294"/>
      <c r="FV55" s="294"/>
      <c r="FW55" s="294"/>
      <c r="FX55" s="294"/>
      <c r="FY55" s="294"/>
      <c r="FZ55" s="294"/>
      <c r="GA55" s="294"/>
      <c r="GB55" s="294"/>
      <c r="GC55" s="294"/>
      <c r="GD55" s="294"/>
      <c r="GE55" s="294"/>
      <c r="GF55" s="294"/>
      <c r="GG55" s="294"/>
      <c r="GH55" s="294"/>
      <c r="GI55" s="294"/>
      <c r="GJ55" s="294"/>
      <c r="GK55" s="294"/>
      <c r="GL55" s="294"/>
      <c r="GM55" s="294"/>
      <c r="GN55" s="294"/>
      <c r="GO55" s="294"/>
      <c r="GP55" s="294"/>
      <c r="GQ55" s="294"/>
      <c r="GR55" s="294"/>
      <c r="GS55" s="294"/>
      <c r="GT55" s="294"/>
      <c r="GU55" s="294"/>
      <c r="GV55" s="294"/>
      <c r="GW55" s="294"/>
      <c r="GX55" s="294"/>
      <c r="GY55" s="294"/>
      <c r="GZ55" s="294"/>
      <c r="HA55" s="294"/>
      <c r="HB55" s="294"/>
      <c r="HC55" s="294"/>
      <c r="HD55" s="294"/>
      <c r="HE55" s="294"/>
      <c r="HF55" s="294"/>
      <c r="HG55" s="294"/>
      <c r="HH55" s="294"/>
      <c r="HI55" s="294"/>
      <c r="HJ55" s="294"/>
      <c r="HK55" s="294"/>
      <c r="HL55" s="294"/>
      <c r="HM55" s="294"/>
      <c r="HN55" s="294"/>
      <c r="HO55" s="294"/>
      <c r="HP55" s="294"/>
      <c r="HQ55" s="294"/>
      <c r="HR55" s="294"/>
      <c r="HS55" s="294"/>
      <c r="HT55" s="294"/>
      <c r="HU55" s="294"/>
      <c r="HV55" s="294"/>
      <c r="HW55" s="294"/>
      <c r="HX55" s="294"/>
      <c r="HY55" s="294"/>
      <c r="HZ55" s="294"/>
      <c r="IA55" s="294"/>
      <c r="IB55" s="294"/>
      <c r="IC55" s="294"/>
      <c r="ID55" s="294"/>
      <c r="IE55" s="294"/>
      <c r="IF55" s="294"/>
      <c r="IG55" s="294"/>
      <c r="IH55" s="294"/>
      <c r="II55" s="294"/>
      <c r="IJ55" s="294"/>
      <c r="IK55" s="294"/>
      <c r="IL55" s="294"/>
      <c r="IM55" s="294"/>
      <c r="IN55" s="294"/>
      <c r="IO55" s="294"/>
      <c r="IP55" s="294"/>
      <c r="IQ55" s="294"/>
      <c r="IR55" s="294"/>
      <c r="IS55" s="294"/>
      <c r="IT55" s="294"/>
      <c r="IU55" s="294"/>
      <c r="IV55" s="294"/>
    </row>
    <row r="56" spans="1:256" ht="15.75">
      <c r="A56" s="326"/>
      <c r="B56" s="328" t="str">
        <f>B19</f>
        <v>Melyből: OEP-től átvett pénzeszköz</v>
      </c>
      <c r="C56" s="296"/>
      <c r="D56" s="298"/>
      <c r="E56" s="297"/>
      <c r="F56" s="296"/>
      <c r="G56" s="327">
        <f t="shared" si="2"/>
        <v>54075</v>
      </c>
      <c r="H56" s="294"/>
      <c r="I56" s="294"/>
      <c r="J56" s="294"/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294"/>
      <c r="AI56" s="294"/>
      <c r="AJ56" s="294"/>
      <c r="AK56" s="294"/>
      <c r="AL56" s="294"/>
      <c r="AM56" s="294"/>
      <c r="AN56" s="294"/>
      <c r="AO56" s="294"/>
      <c r="AP56" s="294"/>
      <c r="AQ56" s="294"/>
      <c r="AR56" s="294"/>
      <c r="AS56" s="294"/>
      <c r="AT56" s="294"/>
      <c r="AU56" s="294"/>
      <c r="AV56" s="294"/>
      <c r="AW56" s="294"/>
      <c r="AX56" s="294"/>
      <c r="AY56" s="294"/>
      <c r="AZ56" s="294"/>
      <c r="BA56" s="294"/>
      <c r="BB56" s="294"/>
      <c r="BC56" s="294"/>
      <c r="BD56" s="294"/>
      <c r="BE56" s="294"/>
      <c r="BF56" s="294"/>
      <c r="BG56" s="294"/>
      <c r="BH56" s="294"/>
      <c r="BI56" s="294"/>
      <c r="BJ56" s="294"/>
      <c r="BK56" s="294"/>
      <c r="BL56" s="294"/>
      <c r="BM56" s="294"/>
      <c r="BN56" s="294"/>
      <c r="BO56" s="294"/>
      <c r="BP56" s="294"/>
      <c r="BQ56" s="294"/>
      <c r="BR56" s="294"/>
      <c r="BS56" s="294"/>
      <c r="BT56" s="294"/>
      <c r="BU56" s="294"/>
      <c r="BV56" s="294"/>
      <c r="BW56" s="294"/>
      <c r="BX56" s="294"/>
      <c r="BY56" s="294"/>
      <c r="BZ56" s="294"/>
      <c r="CA56" s="294"/>
      <c r="CB56" s="294"/>
      <c r="CC56" s="294"/>
      <c r="CD56" s="294"/>
      <c r="CE56" s="294"/>
      <c r="CF56" s="294"/>
      <c r="CG56" s="294"/>
      <c r="CH56" s="294"/>
      <c r="CI56" s="294"/>
      <c r="CJ56" s="294"/>
      <c r="CK56" s="294"/>
      <c r="CL56" s="294"/>
      <c r="CM56" s="294"/>
      <c r="CN56" s="294"/>
      <c r="CO56" s="294"/>
      <c r="CP56" s="294"/>
      <c r="CQ56" s="294"/>
      <c r="CR56" s="294"/>
      <c r="CS56" s="294"/>
      <c r="CT56" s="294"/>
      <c r="CU56" s="294"/>
      <c r="CV56" s="294"/>
      <c r="CW56" s="294"/>
      <c r="CX56" s="294"/>
      <c r="CY56" s="294"/>
      <c r="CZ56" s="294"/>
      <c r="DA56" s="294"/>
      <c r="DB56" s="294"/>
      <c r="DC56" s="294"/>
      <c r="DD56" s="294"/>
      <c r="DE56" s="294"/>
      <c r="DF56" s="294"/>
      <c r="DG56" s="294"/>
      <c r="DH56" s="294"/>
      <c r="DI56" s="294"/>
      <c r="DJ56" s="294"/>
      <c r="DK56" s="294"/>
      <c r="DL56" s="294"/>
      <c r="DM56" s="294"/>
      <c r="DN56" s="294"/>
      <c r="DO56" s="294"/>
      <c r="DP56" s="294"/>
      <c r="DQ56" s="294"/>
      <c r="DR56" s="294"/>
      <c r="DS56" s="294"/>
      <c r="DT56" s="294"/>
      <c r="DU56" s="294"/>
      <c r="DV56" s="294"/>
      <c r="DW56" s="294"/>
      <c r="DX56" s="294"/>
      <c r="DY56" s="294"/>
      <c r="DZ56" s="294"/>
      <c r="EA56" s="294"/>
      <c r="EB56" s="294"/>
      <c r="EC56" s="294"/>
      <c r="ED56" s="294"/>
      <c r="EE56" s="294"/>
      <c r="EF56" s="294"/>
      <c r="EG56" s="294"/>
      <c r="EH56" s="294"/>
      <c r="EI56" s="294"/>
      <c r="EJ56" s="294"/>
      <c r="EK56" s="294"/>
      <c r="EL56" s="294"/>
      <c r="EM56" s="294"/>
      <c r="EN56" s="294"/>
      <c r="EO56" s="294"/>
      <c r="EP56" s="294"/>
      <c r="EQ56" s="294"/>
      <c r="ER56" s="294"/>
      <c r="ES56" s="294"/>
      <c r="ET56" s="294"/>
      <c r="EU56" s="294"/>
      <c r="EV56" s="294"/>
      <c r="EW56" s="294"/>
      <c r="EX56" s="294"/>
      <c r="EY56" s="294"/>
      <c r="EZ56" s="294"/>
      <c r="FA56" s="294"/>
      <c r="FB56" s="294"/>
      <c r="FC56" s="294"/>
      <c r="FD56" s="294"/>
      <c r="FE56" s="294"/>
      <c r="FF56" s="294"/>
      <c r="FG56" s="294"/>
      <c r="FH56" s="294"/>
      <c r="FI56" s="294"/>
      <c r="FJ56" s="294"/>
      <c r="FK56" s="294"/>
      <c r="FL56" s="294"/>
      <c r="FM56" s="294"/>
      <c r="FN56" s="294"/>
      <c r="FO56" s="294"/>
      <c r="FP56" s="294"/>
      <c r="FQ56" s="294"/>
      <c r="FR56" s="294"/>
      <c r="FS56" s="294"/>
      <c r="FT56" s="294"/>
      <c r="FU56" s="294"/>
      <c r="FV56" s="294"/>
      <c r="FW56" s="294"/>
      <c r="FX56" s="294"/>
      <c r="FY56" s="294"/>
      <c r="FZ56" s="294"/>
      <c r="GA56" s="294"/>
      <c r="GB56" s="294"/>
      <c r="GC56" s="294"/>
      <c r="GD56" s="294"/>
      <c r="GE56" s="294"/>
      <c r="GF56" s="294"/>
      <c r="GG56" s="294"/>
      <c r="GH56" s="294"/>
      <c r="GI56" s="294"/>
      <c r="GJ56" s="294"/>
      <c r="GK56" s="294"/>
      <c r="GL56" s="294"/>
      <c r="GM56" s="294"/>
      <c r="GN56" s="294"/>
      <c r="GO56" s="294"/>
      <c r="GP56" s="294"/>
      <c r="GQ56" s="294"/>
      <c r="GR56" s="294"/>
      <c r="GS56" s="294"/>
      <c r="GT56" s="294"/>
      <c r="GU56" s="294"/>
      <c r="GV56" s="294"/>
      <c r="GW56" s="294"/>
      <c r="GX56" s="294"/>
      <c r="GY56" s="294"/>
      <c r="GZ56" s="294"/>
      <c r="HA56" s="294"/>
      <c r="HB56" s="294"/>
      <c r="HC56" s="294"/>
      <c r="HD56" s="294"/>
      <c r="HE56" s="294"/>
      <c r="HF56" s="294"/>
      <c r="HG56" s="294"/>
      <c r="HH56" s="294"/>
      <c r="HI56" s="294"/>
      <c r="HJ56" s="294"/>
      <c r="HK56" s="294"/>
      <c r="HL56" s="294"/>
      <c r="HM56" s="294"/>
      <c r="HN56" s="294"/>
      <c r="HO56" s="294"/>
      <c r="HP56" s="294"/>
      <c r="HQ56" s="294"/>
      <c r="HR56" s="294"/>
      <c r="HS56" s="294"/>
      <c r="HT56" s="294"/>
      <c r="HU56" s="294"/>
      <c r="HV56" s="294"/>
      <c r="HW56" s="294"/>
      <c r="HX56" s="294"/>
      <c r="HY56" s="294"/>
      <c r="HZ56" s="294"/>
      <c r="IA56" s="294"/>
      <c r="IB56" s="294"/>
      <c r="IC56" s="294"/>
      <c r="ID56" s="294"/>
      <c r="IE56" s="294"/>
      <c r="IF56" s="294"/>
      <c r="IG56" s="294"/>
      <c r="IH56" s="294"/>
      <c r="II56" s="294"/>
      <c r="IJ56" s="294"/>
      <c r="IK56" s="294"/>
      <c r="IL56" s="294"/>
      <c r="IM56" s="294"/>
      <c r="IN56" s="294"/>
      <c r="IO56" s="294"/>
      <c r="IP56" s="294"/>
      <c r="IQ56" s="294"/>
      <c r="IR56" s="294"/>
      <c r="IS56" s="294"/>
      <c r="IT56" s="294"/>
      <c r="IU56" s="294"/>
      <c r="IV56" s="294"/>
    </row>
    <row r="57" spans="1:256" ht="15.75">
      <c r="A57" s="321"/>
      <c r="B57" s="253" t="s">
        <v>169</v>
      </c>
      <c r="C57" s="296"/>
      <c r="D57" s="298">
        <v>-12185</v>
      </c>
      <c r="E57" s="297"/>
      <c r="F57" s="296">
        <v>336</v>
      </c>
      <c r="G57" s="295">
        <f t="shared" si="2"/>
        <v>-11071</v>
      </c>
      <c r="H57" s="294"/>
      <c r="I57" s="294"/>
      <c r="J57" s="294"/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294"/>
      <c r="AI57" s="294"/>
      <c r="AJ57" s="294"/>
      <c r="AK57" s="294"/>
      <c r="AL57" s="294"/>
      <c r="AM57" s="294"/>
      <c r="AN57" s="294"/>
      <c r="AO57" s="294"/>
      <c r="AP57" s="294"/>
      <c r="AQ57" s="294"/>
      <c r="AR57" s="294"/>
      <c r="AS57" s="294"/>
      <c r="AT57" s="294"/>
      <c r="AU57" s="294"/>
      <c r="AV57" s="294"/>
      <c r="AW57" s="294"/>
      <c r="AX57" s="294"/>
      <c r="AY57" s="294"/>
      <c r="AZ57" s="294"/>
      <c r="BA57" s="294"/>
      <c r="BB57" s="294"/>
      <c r="BC57" s="294"/>
      <c r="BD57" s="294"/>
      <c r="BE57" s="294"/>
      <c r="BF57" s="294"/>
      <c r="BG57" s="294"/>
      <c r="BH57" s="294"/>
      <c r="BI57" s="294"/>
      <c r="BJ57" s="294"/>
      <c r="BK57" s="294"/>
      <c r="BL57" s="294"/>
      <c r="BM57" s="294"/>
      <c r="BN57" s="294"/>
      <c r="BO57" s="294"/>
      <c r="BP57" s="294"/>
      <c r="BQ57" s="294"/>
      <c r="BR57" s="294"/>
      <c r="BS57" s="294"/>
      <c r="BT57" s="294"/>
      <c r="BU57" s="294"/>
      <c r="BV57" s="294"/>
      <c r="BW57" s="294"/>
      <c r="BX57" s="294"/>
      <c r="BY57" s="294"/>
      <c r="BZ57" s="294"/>
      <c r="CA57" s="294"/>
      <c r="CB57" s="294"/>
      <c r="CC57" s="294"/>
      <c r="CD57" s="294"/>
      <c r="CE57" s="294"/>
      <c r="CF57" s="294"/>
      <c r="CG57" s="294"/>
      <c r="CH57" s="294"/>
      <c r="CI57" s="294"/>
      <c r="CJ57" s="294"/>
      <c r="CK57" s="294"/>
      <c r="CL57" s="294"/>
      <c r="CM57" s="294"/>
      <c r="CN57" s="294"/>
      <c r="CO57" s="294"/>
      <c r="CP57" s="294"/>
      <c r="CQ57" s="294"/>
      <c r="CR57" s="294"/>
      <c r="CS57" s="294"/>
      <c r="CT57" s="294"/>
      <c r="CU57" s="294"/>
      <c r="CV57" s="294"/>
      <c r="CW57" s="294"/>
      <c r="CX57" s="294"/>
      <c r="CY57" s="294"/>
      <c r="CZ57" s="294"/>
      <c r="DA57" s="294"/>
      <c r="DB57" s="294"/>
      <c r="DC57" s="294"/>
      <c r="DD57" s="294"/>
      <c r="DE57" s="294"/>
      <c r="DF57" s="294"/>
      <c r="DG57" s="294"/>
      <c r="DH57" s="294"/>
      <c r="DI57" s="294"/>
      <c r="DJ57" s="294"/>
      <c r="DK57" s="294"/>
      <c r="DL57" s="294"/>
      <c r="DM57" s="294"/>
      <c r="DN57" s="294"/>
      <c r="DO57" s="294"/>
      <c r="DP57" s="294"/>
      <c r="DQ57" s="294"/>
      <c r="DR57" s="294"/>
      <c r="DS57" s="294"/>
      <c r="DT57" s="294"/>
      <c r="DU57" s="294"/>
      <c r="DV57" s="294"/>
      <c r="DW57" s="294"/>
      <c r="DX57" s="294"/>
      <c r="DY57" s="294"/>
      <c r="DZ57" s="294"/>
      <c r="EA57" s="294"/>
      <c r="EB57" s="294"/>
      <c r="EC57" s="294"/>
      <c r="ED57" s="294"/>
      <c r="EE57" s="294"/>
      <c r="EF57" s="294"/>
      <c r="EG57" s="294"/>
      <c r="EH57" s="294"/>
      <c r="EI57" s="294"/>
      <c r="EJ57" s="294"/>
      <c r="EK57" s="294"/>
      <c r="EL57" s="294"/>
      <c r="EM57" s="294"/>
      <c r="EN57" s="294"/>
      <c r="EO57" s="294"/>
      <c r="EP57" s="294"/>
      <c r="EQ57" s="294"/>
      <c r="ER57" s="294"/>
      <c r="ES57" s="294"/>
      <c r="ET57" s="294"/>
      <c r="EU57" s="294"/>
      <c r="EV57" s="294"/>
      <c r="EW57" s="294"/>
      <c r="EX57" s="294"/>
      <c r="EY57" s="294"/>
      <c r="EZ57" s="294"/>
      <c r="FA57" s="294"/>
      <c r="FB57" s="294"/>
      <c r="FC57" s="294"/>
      <c r="FD57" s="294"/>
      <c r="FE57" s="294"/>
      <c r="FF57" s="294"/>
      <c r="FG57" s="294"/>
      <c r="FH57" s="294"/>
      <c r="FI57" s="294"/>
      <c r="FJ57" s="294"/>
      <c r="FK57" s="294"/>
      <c r="FL57" s="294"/>
      <c r="FM57" s="294"/>
      <c r="FN57" s="294"/>
      <c r="FO57" s="294"/>
      <c r="FP57" s="294"/>
      <c r="FQ57" s="294"/>
      <c r="FR57" s="294"/>
      <c r="FS57" s="294"/>
      <c r="FT57" s="294"/>
      <c r="FU57" s="294"/>
      <c r="FV57" s="294"/>
      <c r="FW57" s="294"/>
      <c r="FX57" s="294"/>
      <c r="FY57" s="294"/>
      <c r="FZ57" s="294"/>
      <c r="GA57" s="294"/>
      <c r="GB57" s="294"/>
      <c r="GC57" s="294"/>
      <c r="GD57" s="294"/>
      <c r="GE57" s="294"/>
      <c r="GF57" s="294"/>
      <c r="GG57" s="294"/>
      <c r="GH57" s="294"/>
      <c r="GI57" s="294"/>
      <c r="GJ57" s="294"/>
      <c r="GK57" s="294"/>
      <c r="GL57" s="294"/>
      <c r="GM57" s="294"/>
      <c r="GN57" s="294"/>
      <c r="GO57" s="294"/>
      <c r="GP57" s="294"/>
      <c r="GQ57" s="294"/>
      <c r="GR57" s="294"/>
      <c r="GS57" s="294"/>
      <c r="GT57" s="294"/>
      <c r="GU57" s="294"/>
      <c r="GV57" s="294"/>
      <c r="GW57" s="294"/>
      <c r="GX57" s="294"/>
      <c r="GY57" s="294"/>
      <c r="GZ57" s="294"/>
      <c r="HA57" s="294"/>
      <c r="HB57" s="294"/>
      <c r="HC57" s="294"/>
      <c r="HD57" s="294"/>
      <c r="HE57" s="294"/>
      <c r="HF57" s="294"/>
      <c r="HG57" s="294"/>
      <c r="HH57" s="294"/>
      <c r="HI57" s="294"/>
      <c r="HJ57" s="294"/>
      <c r="HK57" s="294"/>
      <c r="HL57" s="294"/>
      <c r="HM57" s="294"/>
      <c r="HN57" s="294"/>
      <c r="HO57" s="294"/>
      <c r="HP57" s="294"/>
      <c r="HQ57" s="294"/>
      <c r="HR57" s="294"/>
      <c r="HS57" s="294"/>
      <c r="HT57" s="294"/>
      <c r="HU57" s="294"/>
      <c r="HV57" s="294"/>
      <c r="HW57" s="294"/>
      <c r="HX57" s="294"/>
      <c r="HY57" s="294"/>
      <c r="HZ57" s="294"/>
      <c r="IA57" s="294"/>
      <c r="IB57" s="294"/>
      <c r="IC57" s="294"/>
      <c r="ID57" s="294"/>
      <c r="IE57" s="294"/>
      <c r="IF57" s="294"/>
      <c r="IG57" s="294"/>
      <c r="IH57" s="294"/>
      <c r="II57" s="294"/>
      <c r="IJ57" s="294"/>
      <c r="IK57" s="294"/>
      <c r="IL57" s="294"/>
      <c r="IM57" s="294"/>
      <c r="IN57" s="294"/>
      <c r="IO57" s="294"/>
      <c r="IP57" s="294"/>
      <c r="IQ57" s="294"/>
      <c r="IR57" s="294"/>
      <c r="IS57" s="294"/>
      <c r="IT57" s="294"/>
      <c r="IU57" s="294"/>
      <c r="IV57" s="294"/>
    </row>
    <row r="58" spans="1:256" ht="15.75">
      <c r="A58" s="326"/>
      <c r="B58" s="248" t="s">
        <v>170</v>
      </c>
      <c r="C58" s="323">
        <f>SUM(C59:C60)</f>
        <v>0</v>
      </c>
      <c r="D58" s="325"/>
      <c r="E58" s="324"/>
      <c r="F58" s="323"/>
      <c r="G58" s="322">
        <f t="shared" si="2"/>
        <v>0</v>
      </c>
      <c r="H58" s="294"/>
      <c r="I58" s="294"/>
      <c r="J58" s="294"/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4"/>
      <c r="AH58" s="294"/>
      <c r="AI58" s="294"/>
      <c r="AJ58" s="294"/>
      <c r="AK58" s="294"/>
      <c r="AL58" s="294"/>
      <c r="AM58" s="294"/>
      <c r="AN58" s="294"/>
      <c r="AO58" s="294"/>
      <c r="AP58" s="294"/>
      <c r="AQ58" s="294"/>
      <c r="AR58" s="294"/>
      <c r="AS58" s="294"/>
      <c r="AT58" s="294"/>
      <c r="AU58" s="294"/>
      <c r="AV58" s="294"/>
      <c r="AW58" s="294"/>
      <c r="AX58" s="294"/>
      <c r="AY58" s="294"/>
      <c r="AZ58" s="294"/>
      <c r="BA58" s="294"/>
      <c r="BB58" s="294"/>
      <c r="BC58" s="294"/>
      <c r="BD58" s="294"/>
      <c r="BE58" s="294"/>
      <c r="BF58" s="294"/>
      <c r="BG58" s="294"/>
      <c r="BH58" s="294"/>
      <c r="BI58" s="294"/>
      <c r="BJ58" s="294"/>
      <c r="BK58" s="294"/>
      <c r="BL58" s="294"/>
      <c r="BM58" s="294"/>
      <c r="BN58" s="294"/>
      <c r="BO58" s="294"/>
      <c r="BP58" s="294"/>
      <c r="BQ58" s="294"/>
      <c r="BR58" s="294"/>
      <c r="BS58" s="294"/>
      <c r="BT58" s="294"/>
      <c r="BU58" s="294"/>
      <c r="BV58" s="294"/>
      <c r="BW58" s="294"/>
      <c r="BX58" s="294"/>
      <c r="BY58" s="294"/>
      <c r="BZ58" s="294"/>
      <c r="CA58" s="294"/>
      <c r="CB58" s="294"/>
      <c r="CC58" s="294"/>
      <c r="CD58" s="294"/>
      <c r="CE58" s="294"/>
      <c r="CF58" s="294"/>
      <c r="CG58" s="294"/>
      <c r="CH58" s="294"/>
      <c r="CI58" s="294"/>
      <c r="CJ58" s="294"/>
      <c r="CK58" s="294"/>
      <c r="CL58" s="294"/>
      <c r="CM58" s="294"/>
      <c r="CN58" s="294"/>
      <c r="CO58" s="294"/>
      <c r="CP58" s="294"/>
      <c r="CQ58" s="294"/>
      <c r="CR58" s="294"/>
      <c r="CS58" s="294"/>
      <c r="CT58" s="294"/>
      <c r="CU58" s="294"/>
      <c r="CV58" s="294"/>
      <c r="CW58" s="294"/>
      <c r="CX58" s="294"/>
      <c r="CY58" s="294"/>
      <c r="CZ58" s="294"/>
      <c r="DA58" s="294"/>
      <c r="DB58" s="294"/>
      <c r="DC58" s="294"/>
      <c r="DD58" s="294"/>
      <c r="DE58" s="294"/>
      <c r="DF58" s="294"/>
      <c r="DG58" s="294"/>
      <c r="DH58" s="294"/>
      <c r="DI58" s="294"/>
      <c r="DJ58" s="294"/>
      <c r="DK58" s="294"/>
      <c r="DL58" s="294"/>
      <c r="DM58" s="294"/>
      <c r="DN58" s="294"/>
      <c r="DO58" s="294"/>
      <c r="DP58" s="294"/>
      <c r="DQ58" s="294"/>
      <c r="DR58" s="294"/>
      <c r="DS58" s="294"/>
      <c r="DT58" s="294"/>
      <c r="DU58" s="294"/>
      <c r="DV58" s="294"/>
      <c r="DW58" s="294"/>
      <c r="DX58" s="294"/>
      <c r="DY58" s="294"/>
      <c r="DZ58" s="294"/>
      <c r="EA58" s="294"/>
      <c r="EB58" s="294"/>
      <c r="EC58" s="294"/>
      <c r="ED58" s="294"/>
      <c r="EE58" s="294"/>
      <c r="EF58" s="294"/>
      <c r="EG58" s="294"/>
      <c r="EH58" s="294"/>
      <c r="EI58" s="294"/>
      <c r="EJ58" s="294"/>
      <c r="EK58" s="294"/>
      <c r="EL58" s="294"/>
      <c r="EM58" s="294"/>
      <c r="EN58" s="294"/>
      <c r="EO58" s="294"/>
      <c r="EP58" s="294"/>
      <c r="EQ58" s="294"/>
      <c r="ER58" s="294"/>
      <c r="ES58" s="294"/>
      <c r="ET58" s="294"/>
      <c r="EU58" s="294"/>
      <c r="EV58" s="294"/>
      <c r="EW58" s="294"/>
      <c r="EX58" s="294"/>
      <c r="EY58" s="294"/>
      <c r="EZ58" s="294"/>
      <c r="FA58" s="294"/>
      <c r="FB58" s="294"/>
      <c r="FC58" s="294"/>
      <c r="FD58" s="294"/>
      <c r="FE58" s="294"/>
      <c r="FF58" s="294"/>
      <c r="FG58" s="294"/>
      <c r="FH58" s="294"/>
      <c r="FI58" s="294"/>
      <c r="FJ58" s="294"/>
      <c r="FK58" s="294"/>
      <c r="FL58" s="294"/>
      <c r="FM58" s="294"/>
      <c r="FN58" s="294"/>
      <c r="FO58" s="294"/>
      <c r="FP58" s="294"/>
      <c r="FQ58" s="294"/>
      <c r="FR58" s="294"/>
      <c r="FS58" s="294"/>
      <c r="FT58" s="294"/>
      <c r="FU58" s="294"/>
      <c r="FV58" s="294"/>
      <c r="FW58" s="294"/>
      <c r="FX58" s="294"/>
      <c r="FY58" s="294"/>
      <c r="FZ58" s="294"/>
      <c r="GA58" s="294"/>
      <c r="GB58" s="294"/>
      <c r="GC58" s="294"/>
      <c r="GD58" s="294"/>
      <c r="GE58" s="294"/>
      <c r="GF58" s="294"/>
      <c r="GG58" s="294"/>
      <c r="GH58" s="294"/>
      <c r="GI58" s="294"/>
      <c r="GJ58" s="294"/>
      <c r="GK58" s="294"/>
      <c r="GL58" s="294"/>
      <c r="GM58" s="294"/>
      <c r="GN58" s="294"/>
      <c r="GO58" s="294"/>
      <c r="GP58" s="294"/>
      <c r="GQ58" s="294"/>
      <c r="GR58" s="294"/>
      <c r="GS58" s="294"/>
      <c r="GT58" s="294"/>
      <c r="GU58" s="294"/>
      <c r="GV58" s="294"/>
      <c r="GW58" s="294"/>
      <c r="GX58" s="294"/>
      <c r="GY58" s="294"/>
      <c r="GZ58" s="294"/>
      <c r="HA58" s="294"/>
      <c r="HB58" s="294"/>
      <c r="HC58" s="294"/>
      <c r="HD58" s="294"/>
      <c r="HE58" s="294"/>
      <c r="HF58" s="294"/>
      <c r="HG58" s="294"/>
      <c r="HH58" s="294"/>
      <c r="HI58" s="294"/>
      <c r="HJ58" s="294"/>
      <c r="HK58" s="294"/>
      <c r="HL58" s="294"/>
      <c r="HM58" s="294"/>
      <c r="HN58" s="294"/>
      <c r="HO58" s="294"/>
      <c r="HP58" s="294"/>
      <c r="HQ58" s="294"/>
      <c r="HR58" s="294"/>
      <c r="HS58" s="294"/>
      <c r="HT58" s="294"/>
      <c r="HU58" s="294"/>
      <c r="HV58" s="294"/>
      <c r="HW58" s="294"/>
      <c r="HX58" s="294"/>
      <c r="HY58" s="294"/>
      <c r="HZ58" s="294"/>
      <c r="IA58" s="294"/>
      <c r="IB58" s="294"/>
      <c r="IC58" s="294"/>
      <c r="ID58" s="294"/>
      <c r="IE58" s="294"/>
      <c r="IF58" s="294"/>
      <c r="IG58" s="294"/>
      <c r="IH58" s="294"/>
      <c r="II58" s="294"/>
      <c r="IJ58" s="294"/>
      <c r="IK58" s="294"/>
      <c r="IL58" s="294"/>
      <c r="IM58" s="294"/>
      <c r="IN58" s="294"/>
      <c r="IO58" s="294"/>
      <c r="IP58" s="294"/>
      <c r="IQ58" s="294"/>
      <c r="IR58" s="294"/>
      <c r="IS58" s="294"/>
      <c r="IT58" s="294"/>
      <c r="IU58" s="294"/>
      <c r="IV58" s="294"/>
    </row>
    <row r="59" spans="1:256" ht="15.75">
      <c r="A59" s="321"/>
      <c r="B59" s="253" t="s">
        <v>171</v>
      </c>
      <c r="C59" s="296"/>
      <c r="D59" s="298"/>
      <c r="E59" s="297"/>
      <c r="F59" s="296"/>
      <c r="G59" s="295">
        <f t="shared" si="2"/>
        <v>0</v>
      </c>
      <c r="H59" s="294"/>
      <c r="I59" s="294"/>
      <c r="J59" s="294"/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4"/>
      <c r="AH59" s="294"/>
      <c r="AI59" s="294"/>
      <c r="AJ59" s="294"/>
      <c r="AK59" s="294"/>
      <c r="AL59" s="294"/>
      <c r="AM59" s="294"/>
      <c r="AN59" s="294"/>
      <c r="AO59" s="294"/>
      <c r="AP59" s="294"/>
      <c r="AQ59" s="294"/>
      <c r="AR59" s="294"/>
      <c r="AS59" s="294"/>
      <c r="AT59" s="294"/>
      <c r="AU59" s="294"/>
      <c r="AV59" s="294"/>
      <c r="AW59" s="294"/>
      <c r="AX59" s="294"/>
      <c r="AY59" s="294"/>
      <c r="AZ59" s="294"/>
      <c r="BA59" s="294"/>
      <c r="BB59" s="294"/>
      <c r="BC59" s="294"/>
      <c r="BD59" s="294"/>
      <c r="BE59" s="294"/>
      <c r="BF59" s="294"/>
      <c r="BG59" s="294"/>
      <c r="BH59" s="294"/>
      <c r="BI59" s="294"/>
      <c r="BJ59" s="294"/>
      <c r="BK59" s="294"/>
      <c r="BL59" s="294"/>
      <c r="BM59" s="294"/>
      <c r="BN59" s="294"/>
      <c r="BO59" s="294"/>
      <c r="BP59" s="294"/>
      <c r="BQ59" s="294"/>
      <c r="BR59" s="294"/>
      <c r="BS59" s="294"/>
      <c r="BT59" s="294"/>
      <c r="BU59" s="294"/>
      <c r="BV59" s="294"/>
      <c r="BW59" s="294"/>
      <c r="BX59" s="294"/>
      <c r="BY59" s="294"/>
      <c r="BZ59" s="294"/>
      <c r="CA59" s="294"/>
      <c r="CB59" s="294"/>
      <c r="CC59" s="294"/>
      <c r="CD59" s="294"/>
      <c r="CE59" s="294"/>
      <c r="CF59" s="294"/>
      <c r="CG59" s="294"/>
      <c r="CH59" s="294"/>
      <c r="CI59" s="294"/>
      <c r="CJ59" s="294"/>
      <c r="CK59" s="294"/>
      <c r="CL59" s="294"/>
      <c r="CM59" s="294"/>
      <c r="CN59" s="294"/>
      <c r="CO59" s="294"/>
      <c r="CP59" s="294"/>
      <c r="CQ59" s="294"/>
      <c r="CR59" s="294"/>
      <c r="CS59" s="294"/>
      <c r="CT59" s="294"/>
      <c r="CU59" s="294"/>
      <c r="CV59" s="294"/>
      <c r="CW59" s="294"/>
      <c r="CX59" s="294"/>
      <c r="CY59" s="294"/>
      <c r="CZ59" s="294"/>
      <c r="DA59" s="294"/>
      <c r="DB59" s="294"/>
      <c r="DC59" s="294"/>
      <c r="DD59" s="294"/>
      <c r="DE59" s="294"/>
      <c r="DF59" s="294"/>
      <c r="DG59" s="294"/>
      <c r="DH59" s="294"/>
      <c r="DI59" s="294"/>
      <c r="DJ59" s="294"/>
      <c r="DK59" s="294"/>
      <c r="DL59" s="294"/>
      <c r="DM59" s="294"/>
      <c r="DN59" s="294"/>
      <c r="DO59" s="294"/>
      <c r="DP59" s="294"/>
      <c r="DQ59" s="294"/>
      <c r="DR59" s="294"/>
      <c r="DS59" s="294"/>
      <c r="DT59" s="294"/>
      <c r="DU59" s="294"/>
      <c r="DV59" s="294"/>
      <c r="DW59" s="294"/>
      <c r="DX59" s="294"/>
      <c r="DY59" s="294"/>
      <c r="DZ59" s="294"/>
      <c r="EA59" s="294"/>
      <c r="EB59" s="294"/>
      <c r="EC59" s="294"/>
      <c r="ED59" s="294"/>
      <c r="EE59" s="294"/>
      <c r="EF59" s="294"/>
      <c r="EG59" s="294"/>
      <c r="EH59" s="294"/>
      <c r="EI59" s="294"/>
      <c r="EJ59" s="294"/>
      <c r="EK59" s="294"/>
      <c r="EL59" s="294"/>
      <c r="EM59" s="294"/>
      <c r="EN59" s="294"/>
      <c r="EO59" s="294"/>
      <c r="EP59" s="294"/>
      <c r="EQ59" s="294"/>
      <c r="ER59" s="294"/>
      <c r="ES59" s="294"/>
      <c r="ET59" s="294"/>
      <c r="EU59" s="294"/>
      <c r="EV59" s="294"/>
      <c r="EW59" s="294"/>
      <c r="EX59" s="294"/>
      <c r="EY59" s="294"/>
      <c r="EZ59" s="294"/>
      <c r="FA59" s="294"/>
      <c r="FB59" s="294"/>
      <c r="FC59" s="294"/>
      <c r="FD59" s="294"/>
      <c r="FE59" s="294"/>
      <c r="FF59" s="294"/>
      <c r="FG59" s="294"/>
      <c r="FH59" s="294"/>
      <c r="FI59" s="294"/>
      <c r="FJ59" s="294"/>
      <c r="FK59" s="294"/>
      <c r="FL59" s="294"/>
      <c r="FM59" s="294"/>
      <c r="FN59" s="294"/>
      <c r="FO59" s="294"/>
      <c r="FP59" s="294"/>
      <c r="FQ59" s="294"/>
      <c r="FR59" s="294"/>
      <c r="FS59" s="294"/>
      <c r="FT59" s="294"/>
      <c r="FU59" s="294"/>
      <c r="FV59" s="294"/>
      <c r="FW59" s="294"/>
      <c r="FX59" s="294"/>
      <c r="FY59" s="294"/>
      <c r="FZ59" s="294"/>
      <c r="GA59" s="294"/>
      <c r="GB59" s="294"/>
      <c r="GC59" s="294"/>
      <c r="GD59" s="294"/>
      <c r="GE59" s="294"/>
      <c r="GF59" s="294"/>
      <c r="GG59" s="294"/>
      <c r="GH59" s="294"/>
      <c r="GI59" s="294"/>
      <c r="GJ59" s="294"/>
      <c r="GK59" s="294"/>
      <c r="GL59" s="294"/>
      <c r="GM59" s="294"/>
      <c r="GN59" s="294"/>
      <c r="GO59" s="294"/>
      <c r="GP59" s="294"/>
      <c r="GQ59" s="294"/>
      <c r="GR59" s="294"/>
      <c r="GS59" s="294"/>
      <c r="GT59" s="294"/>
      <c r="GU59" s="294"/>
      <c r="GV59" s="294"/>
      <c r="GW59" s="294"/>
      <c r="GX59" s="294"/>
      <c r="GY59" s="294"/>
      <c r="GZ59" s="294"/>
      <c r="HA59" s="294"/>
      <c r="HB59" s="294"/>
      <c r="HC59" s="294"/>
      <c r="HD59" s="294"/>
      <c r="HE59" s="294"/>
      <c r="HF59" s="294"/>
      <c r="HG59" s="294"/>
      <c r="HH59" s="294"/>
      <c r="HI59" s="294"/>
      <c r="HJ59" s="294"/>
      <c r="HK59" s="294"/>
      <c r="HL59" s="294"/>
      <c r="HM59" s="294"/>
      <c r="HN59" s="294"/>
      <c r="HO59" s="294"/>
      <c r="HP59" s="294"/>
      <c r="HQ59" s="294"/>
      <c r="HR59" s="294"/>
      <c r="HS59" s="294"/>
      <c r="HT59" s="294"/>
      <c r="HU59" s="294"/>
      <c r="HV59" s="294"/>
      <c r="HW59" s="294"/>
      <c r="HX59" s="294"/>
      <c r="HY59" s="294"/>
      <c r="HZ59" s="294"/>
      <c r="IA59" s="294"/>
      <c r="IB59" s="294"/>
      <c r="IC59" s="294"/>
      <c r="ID59" s="294"/>
      <c r="IE59" s="294"/>
      <c r="IF59" s="294"/>
      <c r="IG59" s="294"/>
      <c r="IH59" s="294"/>
      <c r="II59" s="294"/>
      <c r="IJ59" s="294"/>
      <c r="IK59" s="294"/>
      <c r="IL59" s="294"/>
      <c r="IM59" s="294"/>
      <c r="IN59" s="294"/>
      <c r="IO59" s="294"/>
      <c r="IP59" s="294"/>
      <c r="IQ59" s="294"/>
      <c r="IR59" s="294"/>
      <c r="IS59" s="294"/>
      <c r="IT59" s="294"/>
      <c r="IU59" s="294"/>
      <c r="IV59" s="294"/>
    </row>
    <row r="60" spans="1:256" ht="15.75">
      <c r="A60" s="321"/>
      <c r="B60" s="253" t="s">
        <v>172</v>
      </c>
      <c r="C60" s="296"/>
      <c r="D60" s="298"/>
      <c r="E60" s="297"/>
      <c r="F60" s="296"/>
      <c r="G60" s="295">
        <f t="shared" si="2"/>
        <v>0</v>
      </c>
      <c r="H60" s="294"/>
      <c r="I60" s="294"/>
      <c r="J60" s="294"/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4"/>
      <c r="AH60" s="294"/>
      <c r="AI60" s="294"/>
      <c r="AJ60" s="294"/>
      <c r="AK60" s="294"/>
      <c r="AL60" s="294"/>
      <c r="AM60" s="294"/>
      <c r="AN60" s="294"/>
      <c r="AO60" s="294"/>
      <c r="AP60" s="294"/>
      <c r="AQ60" s="294"/>
      <c r="AR60" s="294"/>
      <c r="AS60" s="294"/>
      <c r="AT60" s="294"/>
      <c r="AU60" s="294"/>
      <c r="AV60" s="294"/>
      <c r="AW60" s="294"/>
      <c r="AX60" s="294"/>
      <c r="AY60" s="294"/>
      <c r="AZ60" s="294"/>
      <c r="BA60" s="294"/>
      <c r="BB60" s="294"/>
      <c r="BC60" s="294"/>
      <c r="BD60" s="294"/>
      <c r="BE60" s="294"/>
      <c r="BF60" s="294"/>
      <c r="BG60" s="294"/>
      <c r="BH60" s="294"/>
      <c r="BI60" s="294"/>
      <c r="BJ60" s="294"/>
      <c r="BK60" s="294"/>
      <c r="BL60" s="294"/>
      <c r="BM60" s="294"/>
      <c r="BN60" s="294"/>
      <c r="BO60" s="294"/>
      <c r="BP60" s="294"/>
      <c r="BQ60" s="294"/>
      <c r="BR60" s="294"/>
      <c r="BS60" s="294"/>
      <c r="BT60" s="294"/>
      <c r="BU60" s="294"/>
      <c r="BV60" s="294"/>
      <c r="BW60" s="294"/>
      <c r="BX60" s="294"/>
      <c r="BY60" s="294"/>
      <c r="BZ60" s="294"/>
      <c r="CA60" s="294"/>
      <c r="CB60" s="294"/>
      <c r="CC60" s="294"/>
      <c r="CD60" s="294"/>
      <c r="CE60" s="294"/>
      <c r="CF60" s="294"/>
      <c r="CG60" s="294"/>
      <c r="CH60" s="294"/>
      <c r="CI60" s="294"/>
      <c r="CJ60" s="294"/>
      <c r="CK60" s="294"/>
      <c r="CL60" s="294"/>
      <c r="CM60" s="294"/>
      <c r="CN60" s="294"/>
      <c r="CO60" s="294"/>
      <c r="CP60" s="294"/>
      <c r="CQ60" s="294"/>
      <c r="CR60" s="294"/>
      <c r="CS60" s="294"/>
      <c r="CT60" s="294"/>
      <c r="CU60" s="294"/>
      <c r="CV60" s="294"/>
      <c r="CW60" s="294"/>
      <c r="CX60" s="294"/>
      <c r="CY60" s="294"/>
      <c r="CZ60" s="294"/>
      <c r="DA60" s="294"/>
      <c r="DB60" s="294"/>
      <c r="DC60" s="294"/>
      <c r="DD60" s="294"/>
      <c r="DE60" s="294"/>
      <c r="DF60" s="294"/>
      <c r="DG60" s="294"/>
      <c r="DH60" s="294"/>
      <c r="DI60" s="294"/>
      <c r="DJ60" s="294"/>
      <c r="DK60" s="294"/>
      <c r="DL60" s="294"/>
      <c r="DM60" s="294"/>
      <c r="DN60" s="294"/>
      <c r="DO60" s="294"/>
      <c r="DP60" s="294"/>
      <c r="DQ60" s="294"/>
      <c r="DR60" s="294"/>
      <c r="DS60" s="294"/>
      <c r="DT60" s="294"/>
      <c r="DU60" s="294"/>
      <c r="DV60" s="294"/>
      <c r="DW60" s="294"/>
      <c r="DX60" s="294"/>
      <c r="DY60" s="294"/>
      <c r="DZ60" s="294"/>
      <c r="EA60" s="294"/>
      <c r="EB60" s="294"/>
      <c r="EC60" s="294"/>
      <c r="ED60" s="294"/>
      <c r="EE60" s="294"/>
      <c r="EF60" s="294"/>
      <c r="EG60" s="294"/>
      <c r="EH60" s="294"/>
      <c r="EI60" s="294"/>
      <c r="EJ60" s="294"/>
      <c r="EK60" s="294"/>
      <c r="EL60" s="294"/>
      <c r="EM60" s="294"/>
      <c r="EN60" s="294"/>
      <c r="EO60" s="294"/>
      <c r="EP60" s="294"/>
      <c r="EQ60" s="294"/>
      <c r="ER60" s="294"/>
      <c r="ES60" s="294"/>
      <c r="ET60" s="294"/>
      <c r="EU60" s="294"/>
      <c r="EV60" s="294"/>
      <c r="EW60" s="294"/>
      <c r="EX60" s="294"/>
      <c r="EY60" s="294"/>
      <c r="EZ60" s="294"/>
      <c r="FA60" s="294"/>
      <c r="FB60" s="294"/>
      <c r="FC60" s="294"/>
      <c r="FD60" s="294"/>
      <c r="FE60" s="294"/>
      <c r="FF60" s="294"/>
      <c r="FG60" s="294"/>
      <c r="FH60" s="294"/>
      <c r="FI60" s="294"/>
      <c r="FJ60" s="294"/>
      <c r="FK60" s="294"/>
      <c r="FL60" s="294"/>
      <c r="FM60" s="294"/>
      <c r="FN60" s="294"/>
      <c r="FO60" s="294"/>
      <c r="FP60" s="294"/>
      <c r="FQ60" s="294"/>
      <c r="FR60" s="294"/>
      <c r="FS60" s="294"/>
      <c r="FT60" s="294"/>
      <c r="FU60" s="294"/>
      <c r="FV60" s="294"/>
      <c r="FW60" s="294"/>
      <c r="FX60" s="294"/>
      <c r="FY60" s="294"/>
      <c r="FZ60" s="294"/>
      <c r="GA60" s="294"/>
      <c r="GB60" s="294"/>
      <c r="GC60" s="294"/>
      <c r="GD60" s="294"/>
      <c r="GE60" s="294"/>
      <c r="GF60" s="294"/>
      <c r="GG60" s="294"/>
      <c r="GH60" s="294"/>
      <c r="GI60" s="294"/>
      <c r="GJ60" s="294"/>
      <c r="GK60" s="294"/>
      <c r="GL60" s="294"/>
      <c r="GM60" s="294"/>
      <c r="GN60" s="294"/>
      <c r="GO60" s="294"/>
      <c r="GP60" s="294"/>
      <c r="GQ60" s="294"/>
      <c r="GR60" s="294"/>
      <c r="GS60" s="294"/>
      <c r="GT60" s="294"/>
      <c r="GU60" s="294"/>
      <c r="GV60" s="294"/>
      <c r="GW60" s="294"/>
      <c r="GX60" s="294"/>
      <c r="GY60" s="294"/>
      <c r="GZ60" s="294"/>
      <c r="HA60" s="294"/>
      <c r="HB60" s="294"/>
      <c r="HC60" s="294"/>
      <c r="HD60" s="294"/>
      <c r="HE60" s="294"/>
      <c r="HF60" s="294"/>
      <c r="HG60" s="294"/>
      <c r="HH60" s="294"/>
      <c r="HI60" s="294"/>
      <c r="HJ60" s="294"/>
      <c r="HK60" s="294"/>
      <c r="HL60" s="294"/>
      <c r="HM60" s="294"/>
      <c r="HN60" s="294"/>
      <c r="HO60" s="294"/>
      <c r="HP60" s="294"/>
      <c r="HQ60" s="294"/>
      <c r="HR60" s="294"/>
      <c r="HS60" s="294"/>
      <c r="HT60" s="294"/>
      <c r="HU60" s="294"/>
      <c r="HV60" s="294"/>
      <c r="HW60" s="294"/>
      <c r="HX60" s="294"/>
      <c r="HY60" s="294"/>
      <c r="HZ60" s="294"/>
      <c r="IA60" s="294"/>
      <c r="IB60" s="294"/>
      <c r="IC60" s="294"/>
      <c r="ID60" s="294"/>
      <c r="IE60" s="294"/>
      <c r="IF60" s="294"/>
      <c r="IG60" s="294"/>
      <c r="IH60" s="294"/>
      <c r="II60" s="294"/>
      <c r="IJ60" s="294"/>
      <c r="IK60" s="294"/>
      <c r="IL60" s="294"/>
      <c r="IM60" s="294"/>
      <c r="IN60" s="294"/>
      <c r="IO60" s="294"/>
      <c r="IP60" s="294"/>
      <c r="IQ60" s="294"/>
      <c r="IR60" s="294"/>
      <c r="IS60" s="294"/>
      <c r="IT60" s="294"/>
      <c r="IU60" s="294"/>
      <c r="IV60" s="294"/>
    </row>
    <row r="61" spans="1:256" ht="18.75">
      <c r="A61" s="293"/>
      <c r="B61" s="292" t="s">
        <v>197</v>
      </c>
      <c r="C61" s="288">
        <f>SUM(C51:C53,)</f>
        <v>2359</v>
      </c>
      <c r="D61" s="287">
        <f>SUM(D51:D53,)</f>
        <v>-13141</v>
      </c>
      <c r="E61" s="289">
        <f>SUM(E51:E53,)</f>
        <v>3401</v>
      </c>
      <c r="F61" s="289">
        <f>SUM(F51:F53,)</f>
        <v>12857</v>
      </c>
      <c r="G61" s="287">
        <f>SUM(G51:G53,)</f>
        <v>87880</v>
      </c>
      <c r="H61" s="286"/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  <c r="AU61" s="286"/>
      <c r="AV61" s="286"/>
      <c r="AW61" s="286"/>
      <c r="AX61" s="286"/>
      <c r="AY61" s="286"/>
      <c r="AZ61" s="286"/>
      <c r="BA61" s="286"/>
      <c r="BB61" s="286"/>
      <c r="BC61" s="286"/>
      <c r="BD61" s="286"/>
      <c r="BE61" s="286"/>
      <c r="BF61" s="286"/>
      <c r="BG61" s="286"/>
      <c r="BH61" s="286"/>
      <c r="BI61" s="286"/>
      <c r="BJ61" s="286"/>
      <c r="BK61" s="286"/>
      <c r="BL61" s="286"/>
      <c r="BM61" s="286"/>
      <c r="BN61" s="286"/>
      <c r="BO61" s="286"/>
      <c r="BP61" s="286"/>
      <c r="BQ61" s="286"/>
      <c r="BR61" s="286"/>
      <c r="BS61" s="286"/>
      <c r="BT61" s="286"/>
      <c r="BU61" s="286"/>
      <c r="BV61" s="286"/>
      <c r="BW61" s="286"/>
      <c r="BX61" s="286"/>
      <c r="BY61" s="286"/>
      <c r="BZ61" s="286"/>
      <c r="CA61" s="286"/>
      <c r="CB61" s="286"/>
      <c r="CC61" s="286"/>
      <c r="CD61" s="286"/>
      <c r="CE61" s="286"/>
      <c r="CF61" s="286"/>
      <c r="CG61" s="286"/>
      <c r="CH61" s="286"/>
      <c r="CI61" s="286"/>
      <c r="CJ61" s="286"/>
      <c r="CK61" s="286"/>
      <c r="CL61" s="286"/>
      <c r="CM61" s="286"/>
      <c r="CN61" s="286"/>
      <c r="CO61" s="286"/>
      <c r="CP61" s="286"/>
      <c r="CQ61" s="286"/>
      <c r="CR61" s="286"/>
      <c r="CS61" s="286"/>
      <c r="CT61" s="286"/>
      <c r="CU61" s="286"/>
      <c r="CV61" s="286"/>
      <c r="CW61" s="286"/>
      <c r="CX61" s="286"/>
      <c r="CY61" s="286"/>
      <c r="CZ61" s="286"/>
      <c r="DA61" s="286"/>
      <c r="DB61" s="286"/>
      <c r="DC61" s="286"/>
      <c r="DD61" s="286"/>
      <c r="DE61" s="286"/>
      <c r="DF61" s="286"/>
      <c r="DG61" s="286"/>
      <c r="DH61" s="286"/>
      <c r="DI61" s="286"/>
      <c r="DJ61" s="286"/>
      <c r="DK61" s="286"/>
      <c r="DL61" s="286"/>
      <c r="DM61" s="286"/>
      <c r="DN61" s="286"/>
      <c r="DO61" s="286"/>
      <c r="DP61" s="286"/>
      <c r="DQ61" s="286"/>
      <c r="DR61" s="286"/>
      <c r="DS61" s="286"/>
      <c r="DT61" s="286"/>
      <c r="DU61" s="286"/>
      <c r="DV61" s="286"/>
      <c r="DW61" s="286"/>
      <c r="DX61" s="286"/>
      <c r="DY61" s="286"/>
      <c r="DZ61" s="286"/>
      <c r="EA61" s="286"/>
      <c r="EB61" s="286"/>
      <c r="EC61" s="286"/>
      <c r="ED61" s="286"/>
      <c r="EE61" s="286"/>
      <c r="EF61" s="286"/>
      <c r="EG61" s="286"/>
      <c r="EH61" s="286"/>
      <c r="EI61" s="286"/>
      <c r="EJ61" s="286"/>
      <c r="EK61" s="286"/>
      <c r="EL61" s="286"/>
      <c r="EM61" s="286"/>
      <c r="EN61" s="286"/>
      <c r="EO61" s="286"/>
      <c r="EP61" s="286"/>
      <c r="EQ61" s="286"/>
      <c r="ER61" s="286"/>
      <c r="ES61" s="286"/>
      <c r="ET61" s="286"/>
      <c r="EU61" s="286"/>
      <c r="EV61" s="286"/>
      <c r="EW61" s="286"/>
      <c r="EX61" s="286"/>
      <c r="EY61" s="286"/>
      <c r="EZ61" s="286"/>
      <c r="FA61" s="286"/>
      <c r="FB61" s="286"/>
      <c r="FC61" s="286"/>
      <c r="FD61" s="286"/>
      <c r="FE61" s="286"/>
      <c r="FF61" s="286"/>
      <c r="FG61" s="286"/>
      <c r="FH61" s="286"/>
      <c r="FI61" s="286"/>
      <c r="FJ61" s="286"/>
      <c r="FK61" s="286"/>
      <c r="FL61" s="286"/>
      <c r="FM61" s="286"/>
      <c r="FN61" s="286"/>
      <c r="FO61" s="286"/>
      <c r="FP61" s="286"/>
      <c r="FQ61" s="286"/>
      <c r="FR61" s="286"/>
      <c r="FS61" s="286"/>
      <c r="FT61" s="286"/>
      <c r="FU61" s="286"/>
      <c r="FV61" s="286"/>
      <c r="FW61" s="286"/>
      <c r="FX61" s="286"/>
      <c r="FY61" s="286"/>
      <c r="FZ61" s="286"/>
      <c r="GA61" s="286"/>
      <c r="GB61" s="286"/>
      <c r="GC61" s="286"/>
      <c r="GD61" s="286"/>
      <c r="GE61" s="286"/>
      <c r="GF61" s="286"/>
      <c r="GG61" s="286"/>
      <c r="GH61" s="286"/>
      <c r="GI61" s="286"/>
      <c r="GJ61" s="286"/>
      <c r="GK61" s="286"/>
      <c r="GL61" s="286"/>
      <c r="GM61" s="286"/>
      <c r="GN61" s="286"/>
      <c r="GO61" s="286"/>
      <c r="GP61" s="286"/>
      <c r="GQ61" s="286"/>
      <c r="GR61" s="286"/>
      <c r="GS61" s="286"/>
      <c r="GT61" s="286"/>
      <c r="GU61" s="286"/>
      <c r="GV61" s="286"/>
      <c r="GW61" s="286"/>
      <c r="GX61" s="286"/>
      <c r="GY61" s="286"/>
      <c r="GZ61" s="286"/>
      <c r="HA61" s="286"/>
      <c r="HB61" s="286"/>
      <c r="HC61" s="286"/>
      <c r="HD61" s="286"/>
      <c r="HE61" s="286"/>
      <c r="HF61" s="286"/>
      <c r="HG61" s="286"/>
      <c r="HH61" s="286"/>
      <c r="HI61" s="286"/>
      <c r="HJ61" s="286"/>
      <c r="HK61" s="286"/>
      <c r="HL61" s="286"/>
      <c r="HM61" s="286"/>
      <c r="HN61" s="286"/>
      <c r="HO61" s="286"/>
      <c r="HP61" s="286"/>
      <c r="HQ61" s="286"/>
      <c r="HR61" s="286"/>
      <c r="HS61" s="286"/>
      <c r="HT61" s="286"/>
      <c r="HU61" s="286"/>
      <c r="HV61" s="286"/>
      <c r="HW61" s="286"/>
      <c r="HX61" s="286"/>
      <c r="HY61" s="286"/>
      <c r="HZ61" s="286"/>
      <c r="IA61" s="286"/>
      <c r="IB61" s="286"/>
      <c r="IC61" s="286"/>
      <c r="ID61" s="286"/>
      <c r="IE61" s="286"/>
      <c r="IF61" s="286"/>
      <c r="IG61" s="286"/>
      <c r="IH61" s="286"/>
      <c r="II61" s="286"/>
      <c r="IJ61" s="286"/>
      <c r="IK61" s="286"/>
      <c r="IL61" s="286"/>
      <c r="IM61" s="286"/>
      <c r="IN61" s="286"/>
      <c r="IO61" s="286"/>
      <c r="IP61" s="286"/>
      <c r="IQ61" s="286"/>
      <c r="IR61" s="286"/>
      <c r="IS61" s="286"/>
      <c r="IT61" s="286"/>
      <c r="IU61" s="286"/>
      <c r="IV61" s="286"/>
    </row>
    <row r="62" spans="1:256" ht="15.75">
      <c r="A62" s="301"/>
      <c r="B62" s="305" t="s">
        <v>196</v>
      </c>
      <c r="C62" s="318"/>
      <c r="D62" s="320"/>
      <c r="E62" s="319"/>
      <c r="F62" s="318"/>
      <c r="G62" s="317">
        <f>SUM(C25,G25,C62,D62,E62,F62)</f>
        <v>0</v>
      </c>
      <c r="H62" s="294"/>
      <c r="I62" s="314"/>
      <c r="J62" s="294"/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4"/>
      <c r="AH62" s="294"/>
      <c r="AI62" s="294"/>
      <c r="AJ62" s="294"/>
      <c r="AK62" s="294"/>
      <c r="AL62" s="294"/>
      <c r="AM62" s="294"/>
      <c r="AN62" s="294"/>
      <c r="AO62" s="294"/>
      <c r="AP62" s="294"/>
      <c r="AQ62" s="294"/>
      <c r="AR62" s="294"/>
      <c r="AS62" s="294"/>
      <c r="AT62" s="294"/>
      <c r="AU62" s="294"/>
      <c r="AV62" s="294"/>
      <c r="AW62" s="294"/>
      <c r="AX62" s="294"/>
      <c r="AY62" s="294"/>
      <c r="AZ62" s="294"/>
      <c r="BA62" s="294"/>
      <c r="BB62" s="294"/>
      <c r="BC62" s="294"/>
      <c r="BD62" s="294"/>
      <c r="BE62" s="294"/>
      <c r="BF62" s="294"/>
      <c r="BG62" s="294"/>
      <c r="BH62" s="294"/>
      <c r="BI62" s="294"/>
      <c r="BJ62" s="294"/>
      <c r="BK62" s="294"/>
      <c r="BL62" s="294"/>
      <c r="BM62" s="294"/>
      <c r="BN62" s="294"/>
      <c r="BO62" s="294"/>
      <c r="BP62" s="294"/>
      <c r="BQ62" s="294"/>
      <c r="BR62" s="294"/>
      <c r="BS62" s="294"/>
      <c r="BT62" s="294"/>
      <c r="BU62" s="294"/>
      <c r="BV62" s="294"/>
      <c r="BW62" s="294"/>
      <c r="BX62" s="294"/>
      <c r="BY62" s="294"/>
      <c r="BZ62" s="294"/>
      <c r="CA62" s="294"/>
      <c r="CB62" s="294"/>
      <c r="CC62" s="294"/>
      <c r="CD62" s="294"/>
      <c r="CE62" s="294"/>
      <c r="CF62" s="294"/>
      <c r="CG62" s="294"/>
      <c r="CH62" s="294"/>
      <c r="CI62" s="294"/>
      <c r="CJ62" s="294"/>
      <c r="CK62" s="294"/>
      <c r="CL62" s="294"/>
      <c r="CM62" s="294"/>
      <c r="CN62" s="294"/>
      <c r="CO62" s="294"/>
      <c r="CP62" s="294"/>
      <c r="CQ62" s="294"/>
      <c r="CR62" s="294"/>
      <c r="CS62" s="294"/>
      <c r="CT62" s="294"/>
      <c r="CU62" s="294"/>
      <c r="CV62" s="294"/>
      <c r="CW62" s="294"/>
      <c r="CX62" s="294"/>
      <c r="CY62" s="294"/>
      <c r="CZ62" s="294"/>
      <c r="DA62" s="294"/>
      <c r="DB62" s="294"/>
      <c r="DC62" s="294"/>
      <c r="DD62" s="294"/>
      <c r="DE62" s="294"/>
      <c r="DF62" s="294"/>
      <c r="DG62" s="294"/>
      <c r="DH62" s="294"/>
      <c r="DI62" s="294"/>
      <c r="DJ62" s="294"/>
      <c r="DK62" s="294"/>
      <c r="DL62" s="294"/>
      <c r="DM62" s="294"/>
      <c r="DN62" s="294"/>
      <c r="DO62" s="294"/>
      <c r="DP62" s="294"/>
      <c r="DQ62" s="294"/>
      <c r="DR62" s="294"/>
      <c r="DS62" s="294"/>
      <c r="DT62" s="294"/>
      <c r="DU62" s="294"/>
      <c r="DV62" s="294"/>
      <c r="DW62" s="294"/>
      <c r="DX62" s="294"/>
      <c r="DY62" s="294"/>
      <c r="DZ62" s="294"/>
      <c r="EA62" s="294"/>
      <c r="EB62" s="294"/>
      <c r="EC62" s="294"/>
      <c r="ED62" s="294"/>
      <c r="EE62" s="294"/>
      <c r="EF62" s="294"/>
      <c r="EG62" s="294"/>
      <c r="EH62" s="294"/>
      <c r="EI62" s="294"/>
      <c r="EJ62" s="294"/>
      <c r="EK62" s="294"/>
      <c r="EL62" s="294"/>
      <c r="EM62" s="294"/>
      <c r="EN62" s="294"/>
      <c r="EO62" s="294"/>
      <c r="EP62" s="294"/>
      <c r="EQ62" s="294"/>
      <c r="ER62" s="294"/>
      <c r="ES62" s="294"/>
      <c r="ET62" s="294"/>
      <c r="EU62" s="294"/>
      <c r="EV62" s="294"/>
      <c r="EW62" s="294"/>
      <c r="EX62" s="294"/>
      <c r="EY62" s="294"/>
      <c r="EZ62" s="294"/>
      <c r="FA62" s="294"/>
      <c r="FB62" s="294"/>
      <c r="FC62" s="294"/>
      <c r="FD62" s="294"/>
      <c r="FE62" s="294"/>
      <c r="FF62" s="294"/>
      <c r="FG62" s="294"/>
      <c r="FH62" s="294"/>
      <c r="FI62" s="294"/>
      <c r="FJ62" s="294"/>
      <c r="FK62" s="294"/>
      <c r="FL62" s="294"/>
      <c r="FM62" s="294"/>
      <c r="FN62" s="294"/>
      <c r="FO62" s="294"/>
      <c r="FP62" s="294"/>
      <c r="FQ62" s="294"/>
      <c r="FR62" s="294"/>
      <c r="FS62" s="294"/>
      <c r="FT62" s="294"/>
      <c r="FU62" s="294"/>
      <c r="FV62" s="294"/>
      <c r="FW62" s="294"/>
      <c r="FX62" s="294"/>
      <c r="FY62" s="294"/>
      <c r="FZ62" s="294"/>
      <c r="GA62" s="294"/>
      <c r="GB62" s="294"/>
      <c r="GC62" s="294"/>
      <c r="GD62" s="294"/>
      <c r="GE62" s="294"/>
      <c r="GF62" s="294"/>
      <c r="GG62" s="294"/>
      <c r="GH62" s="294"/>
      <c r="GI62" s="294"/>
      <c r="GJ62" s="294"/>
      <c r="GK62" s="294"/>
      <c r="GL62" s="294"/>
      <c r="GM62" s="294"/>
      <c r="GN62" s="294"/>
      <c r="GO62" s="294"/>
      <c r="GP62" s="294"/>
      <c r="GQ62" s="294"/>
      <c r="GR62" s="294"/>
      <c r="GS62" s="294"/>
      <c r="GT62" s="294"/>
      <c r="GU62" s="294"/>
      <c r="GV62" s="294"/>
      <c r="GW62" s="294"/>
      <c r="GX62" s="294"/>
      <c r="GY62" s="294"/>
      <c r="GZ62" s="294"/>
      <c r="HA62" s="294"/>
      <c r="HB62" s="294"/>
      <c r="HC62" s="294"/>
      <c r="HD62" s="294"/>
      <c r="HE62" s="294"/>
      <c r="HF62" s="294"/>
      <c r="HG62" s="294"/>
      <c r="HH62" s="294"/>
      <c r="HI62" s="294"/>
      <c r="HJ62" s="294"/>
      <c r="HK62" s="294"/>
      <c r="HL62" s="294"/>
      <c r="HM62" s="294"/>
      <c r="HN62" s="294"/>
      <c r="HO62" s="294"/>
      <c r="HP62" s="294"/>
      <c r="HQ62" s="294"/>
      <c r="HR62" s="294"/>
      <c r="HS62" s="294"/>
      <c r="HT62" s="294"/>
      <c r="HU62" s="294"/>
      <c r="HV62" s="294"/>
      <c r="HW62" s="294"/>
      <c r="HX62" s="294"/>
      <c r="HY62" s="294"/>
      <c r="HZ62" s="294"/>
      <c r="IA62" s="294"/>
      <c r="IB62" s="294"/>
      <c r="IC62" s="294"/>
      <c r="ID62" s="294"/>
      <c r="IE62" s="294"/>
      <c r="IF62" s="294"/>
      <c r="IG62" s="294"/>
      <c r="IH62" s="294"/>
      <c r="II62" s="294"/>
      <c r="IJ62" s="294"/>
      <c r="IK62" s="294"/>
      <c r="IL62" s="294"/>
      <c r="IM62" s="294"/>
      <c r="IN62" s="294"/>
      <c r="IO62" s="294"/>
      <c r="IP62" s="294"/>
      <c r="IQ62" s="294"/>
      <c r="IR62" s="294"/>
      <c r="IS62" s="294"/>
      <c r="IT62" s="294"/>
      <c r="IU62" s="294"/>
      <c r="IV62" s="294"/>
    </row>
    <row r="63" spans="1:256" ht="17.25" customHeight="1">
      <c r="A63" s="301" t="s">
        <v>195</v>
      </c>
      <c r="B63" s="305" t="s">
        <v>194</v>
      </c>
      <c r="C63" s="304"/>
      <c r="D63" s="307">
        <v>-1046</v>
      </c>
      <c r="E63" s="306">
        <v>-3500</v>
      </c>
      <c r="F63" s="303">
        <f>336+6825+1713</f>
        <v>8874</v>
      </c>
      <c r="G63" s="302">
        <f>SUM(C26,G26,C63,D63,E63,F63)</f>
        <v>65022</v>
      </c>
      <c r="H63" s="294"/>
      <c r="I63" s="314"/>
      <c r="J63" s="294"/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4"/>
      <c r="AH63" s="294"/>
      <c r="AI63" s="294"/>
      <c r="AJ63" s="294"/>
      <c r="AK63" s="294"/>
      <c r="AL63" s="294"/>
      <c r="AM63" s="294"/>
      <c r="AN63" s="294"/>
      <c r="AO63" s="294"/>
      <c r="AP63" s="294"/>
      <c r="AQ63" s="294"/>
      <c r="AR63" s="294"/>
      <c r="AS63" s="294"/>
      <c r="AT63" s="294"/>
      <c r="AU63" s="294"/>
      <c r="AV63" s="294"/>
      <c r="AW63" s="294"/>
      <c r="AX63" s="294"/>
      <c r="AY63" s="294"/>
      <c r="AZ63" s="294"/>
      <c r="BA63" s="294"/>
      <c r="BB63" s="294"/>
      <c r="BC63" s="294"/>
      <c r="BD63" s="294"/>
      <c r="BE63" s="294"/>
      <c r="BF63" s="294"/>
      <c r="BG63" s="294"/>
      <c r="BH63" s="294"/>
      <c r="BI63" s="294"/>
      <c r="BJ63" s="294"/>
      <c r="BK63" s="294"/>
      <c r="BL63" s="294"/>
      <c r="BM63" s="294"/>
      <c r="BN63" s="294"/>
      <c r="BO63" s="294"/>
      <c r="BP63" s="294"/>
      <c r="BQ63" s="294"/>
      <c r="BR63" s="294"/>
      <c r="BS63" s="294"/>
      <c r="BT63" s="294"/>
      <c r="BU63" s="294"/>
      <c r="BV63" s="294"/>
      <c r="BW63" s="294"/>
      <c r="BX63" s="294"/>
      <c r="BY63" s="294"/>
      <c r="BZ63" s="294"/>
      <c r="CA63" s="294"/>
      <c r="CB63" s="294"/>
      <c r="CC63" s="294"/>
      <c r="CD63" s="294"/>
      <c r="CE63" s="294"/>
      <c r="CF63" s="294"/>
      <c r="CG63" s="294"/>
      <c r="CH63" s="294"/>
      <c r="CI63" s="294"/>
      <c r="CJ63" s="294"/>
      <c r="CK63" s="294"/>
      <c r="CL63" s="294"/>
      <c r="CM63" s="294"/>
      <c r="CN63" s="294"/>
      <c r="CO63" s="294"/>
      <c r="CP63" s="294"/>
      <c r="CQ63" s="294"/>
      <c r="CR63" s="294"/>
      <c r="CS63" s="294"/>
      <c r="CT63" s="294"/>
      <c r="CU63" s="294"/>
      <c r="CV63" s="294"/>
      <c r="CW63" s="294"/>
      <c r="CX63" s="294"/>
      <c r="CY63" s="294"/>
      <c r="CZ63" s="294"/>
      <c r="DA63" s="294"/>
      <c r="DB63" s="294"/>
      <c r="DC63" s="294"/>
      <c r="DD63" s="294"/>
      <c r="DE63" s="294"/>
      <c r="DF63" s="294"/>
      <c r="DG63" s="294"/>
      <c r="DH63" s="294"/>
      <c r="DI63" s="294"/>
      <c r="DJ63" s="294"/>
      <c r="DK63" s="294"/>
      <c r="DL63" s="294"/>
      <c r="DM63" s="294"/>
      <c r="DN63" s="294"/>
      <c r="DO63" s="294"/>
      <c r="DP63" s="294"/>
      <c r="DQ63" s="294"/>
      <c r="DR63" s="294"/>
      <c r="DS63" s="294"/>
      <c r="DT63" s="294"/>
      <c r="DU63" s="294"/>
      <c r="DV63" s="294"/>
      <c r="DW63" s="294"/>
      <c r="DX63" s="294"/>
      <c r="DY63" s="294"/>
      <c r="DZ63" s="294"/>
      <c r="EA63" s="294"/>
      <c r="EB63" s="294"/>
      <c r="EC63" s="294"/>
      <c r="ED63" s="294"/>
      <c r="EE63" s="294"/>
      <c r="EF63" s="294"/>
      <c r="EG63" s="294"/>
      <c r="EH63" s="294"/>
      <c r="EI63" s="294"/>
      <c r="EJ63" s="294"/>
      <c r="EK63" s="294"/>
      <c r="EL63" s="294"/>
      <c r="EM63" s="294"/>
      <c r="EN63" s="294"/>
      <c r="EO63" s="294"/>
      <c r="EP63" s="294"/>
      <c r="EQ63" s="294"/>
      <c r="ER63" s="294"/>
      <c r="ES63" s="294"/>
      <c r="ET63" s="294"/>
      <c r="EU63" s="294"/>
      <c r="EV63" s="294"/>
      <c r="EW63" s="294"/>
      <c r="EX63" s="294"/>
      <c r="EY63" s="294"/>
      <c r="EZ63" s="294"/>
      <c r="FA63" s="294"/>
      <c r="FB63" s="294"/>
      <c r="FC63" s="294"/>
      <c r="FD63" s="294"/>
      <c r="FE63" s="294"/>
      <c r="FF63" s="294"/>
      <c r="FG63" s="294"/>
      <c r="FH63" s="294"/>
      <c r="FI63" s="294"/>
      <c r="FJ63" s="294"/>
      <c r="FK63" s="294"/>
      <c r="FL63" s="294"/>
      <c r="FM63" s="294"/>
      <c r="FN63" s="294"/>
      <c r="FO63" s="294"/>
      <c r="FP63" s="294"/>
      <c r="FQ63" s="294"/>
      <c r="FR63" s="294"/>
      <c r="FS63" s="294"/>
      <c r="FT63" s="294"/>
      <c r="FU63" s="294"/>
      <c r="FV63" s="294"/>
      <c r="FW63" s="294"/>
      <c r="FX63" s="294"/>
      <c r="FY63" s="294"/>
      <c r="FZ63" s="294"/>
      <c r="GA63" s="294"/>
      <c r="GB63" s="294"/>
      <c r="GC63" s="294"/>
      <c r="GD63" s="294"/>
      <c r="GE63" s="294"/>
      <c r="GF63" s="294"/>
      <c r="GG63" s="294"/>
      <c r="GH63" s="294"/>
      <c r="GI63" s="294"/>
      <c r="GJ63" s="294"/>
      <c r="GK63" s="294"/>
      <c r="GL63" s="294"/>
      <c r="GM63" s="294"/>
      <c r="GN63" s="294"/>
      <c r="GO63" s="294"/>
      <c r="GP63" s="294"/>
      <c r="GQ63" s="294"/>
      <c r="GR63" s="294"/>
      <c r="GS63" s="294"/>
      <c r="GT63" s="294"/>
      <c r="GU63" s="294"/>
      <c r="GV63" s="294"/>
      <c r="GW63" s="294"/>
      <c r="GX63" s="294"/>
      <c r="GY63" s="294"/>
      <c r="GZ63" s="294"/>
      <c r="HA63" s="294"/>
      <c r="HB63" s="294"/>
      <c r="HC63" s="294"/>
      <c r="HD63" s="294"/>
      <c r="HE63" s="294"/>
      <c r="HF63" s="294"/>
      <c r="HG63" s="294"/>
      <c r="HH63" s="294"/>
      <c r="HI63" s="294"/>
      <c r="HJ63" s="294"/>
      <c r="HK63" s="294"/>
      <c r="HL63" s="294"/>
      <c r="HM63" s="294"/>
      <c r="HN63" s="294"/>
      <c r="HO63" s="294"/>
      <c r="HP63" s="294"/>
      <c r="HQ63" s="294"/>
      <c r="HR63" s="294"/>
      <c r="HS63" s="294"/>
      <c r="HT63" s="294"/>
      <c r="HU63" s="294"/>
      <c r="HV63" s="294"/>
      <c r="HW63" s="294"/>
      <c r="HX63" s="294"/>
      <c r="HY63" s="294"/>
      <c r="HZ63" s="294"/>
      <c r="IA63" s="294"/>
      <c r="IB63" s="294"/>
      <c r="IC63" s="294"/>
      <c r="ID63" s="294"/>
      <c r="IE63" s="294"/>
      <c r="IF63" s="294"/>
      <c r="IG63" s="294"/>
      <c r="IH63" s="294"/>
      <c r="II63" s="294"/>
      <c r="IJ63" s="294"/>
      <c r="IK63" s="294"/>
      <c r="IL63" s="294"/>
      <c r="IM63" s="294"/>
      <c r="IN63" s="294"/>
      <c r="IO63" s="294"/>
      <c r="IP63" s="294"/>
      <c r="IQ63" s="294"/>
      <c r="IR63" s="294"/>
      <c r="IS63" s="294"/>
      <c r="IT63" s="294"/>
      <c r="IU63" s="294"/>
      <c r="IV63" s="294"/>
    </row>
    <row r="64" spans="1:256" ht="18" customHeight="1">
      <c r="A64" s="301" t="s">
        <v>193</v>
      </c>
      <c r="B64" s="316" t="s">
        <v>174</v>
      </c>
      <c r="C64" s="304"/>
      <c r="D64" s="307">
        <v>-340</v>
      </c>
      <c r="E64" s="306">
        <v>3500</v>
      </c>
      <c r="F64" s="303">
        <f>1983+463</f>
        <v>2446</v>
      </c>
      <c r="G64" s="302">
        <f>SUM(C27,G27,C64,D64,E64,F64)</f>
        <v>6685</v>
      </c>
      <c r="H64" s="294"/>
      <c r="I64" s="315"/>
      <c r="J64" s="294"/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4"/>
      <c r="AH64" s="294"/>
      <c r="AI64" s="294"/>
      <c r="AJ64" s="294"/>
      <c r="AK64" s="294"/>
      <c r="AL64" s="294"/>
      <c r="AM64" s="294"/>
      <c r="AN64" s="294"/>
      <c r="AO64" s="294"/>
      <c r="AP64" s="294"/>
      <c r="AQ64" s="294"/>
      <c r="AR64" s="294"/>
      <c r="AS64" s="294"/>
      <c r="AT64" s="294"/>
      <c r="AU64" s="294"/>
      <c r="AV64" s="294"/>
      <c r="AW64" s="294"/>
      <c r="AX64" s="294"/>
      <c r="AY64" s="294"/>
      <c r="AZ64" s="294"/>
      <c r="BA64" s="294"/>
      <c r="BB64" s="294"/>
      <c r="BC64" s="294"/>
      <c r="BD64" s="294"/>
      <c r="BE64" s="294"/>
      <c r="BF64" s="294"/>
      <c r="BG64" s="294"/>
      <c r="BH64" s="294"/>
      <c r="BI64" s="294"/>
      <c r="BJ64" s="294"/>
      <c r="BK64" s="294"/>
      <c r="BL64" s="294"/>
      <c r="BM64" s="294"/>
      <c r="BN64" s="294"/>
      <c r="BO64" s="294"/>
      <c r="BP64" s="294"/>
      <c r="BQ64" s="294"/>
      <c r="BR64" s="294"/>
      <c r="BS64" s="294"/>
      <c r="BT64" s="294"/>
      <c r="BU64" s="294"/>
      <c r="BV64" s="294"/>
      <c r="BW64" s="294"/>
      <c r="BX64" s="294"/>
      <c r="BY64" s="294"/>
      <c r="BZ64" s="294"/>
      <c r="CA64" s="294"/>
      <c r="CB64" s="294"/>
      <c r="CC64" s="294"/>
      <c r="CD64" s="294"/>
      <c r="CE64" s="294"/>
      <c r="CF64" s="294"/>
      <c r="CG64" s="294"/>
      <c r="CH64" s="294"/>
      <c r="CI64" s="294"/>
      <c r="CJ64" s="294"/>
      <c r="CK64" s="294"/>
      <c r="CL64" s="294"/>
      <c r="CM64" s="294"/>
      <c r="CN64" s="294"/>
      <c r="CO64" s="294"/>
      <c r="CP64" s="294"/>
      <c r="CQ64" s="294"/>
      <c r="CR64" s="294"/>
      <c r="CS64" s="294"/>
      <c r="CT64" s="294"/>
      <c r="CU64" s="294"/>
      <c r="CV64" s="294"/>
      <c r="CW64" s="294"/>
      <c r="CX64" s="294"/>
      <c r="CY64" s="294"/>
      <c r="CZ64" s="294"/>
      <c r="DA64" s="294"/>
      <c r="DB64" s="294"/>
      <c r="DC64" s="294"/>
      <c r="DD64" s="294"/>
      <c r="DE64" s="294"/>
      <c r="DF64" s="294"/>
      <c r="DG64" s="294"/>
      <c r="DH64" s="294"/>
      <c r="DI64" s="294"/>
      <c r="DJ64" s="294"/>
      <c r="DK64" s="294"/>
      <c r="DL64" s="294"/>
      <c r="DM64" s="294"/>
      <c r="DN64" s="294"/>
      <c r="DO64" s="294"/>
      <c r="DP64" s="294"/>
      <c r="DQ64" s="294"/>
      <c r="DR64" s="294"/>
      <c r="DS64" s="294"/>
      <c r="DT64" s="294"/>
      <c r="DU64" s="294"/>
      <c r="DV64" s="294"/>
      <c r="DW64" s="294"/>
      <c r="DX64" s="294"/>
      <c r="DY64" s="294"/>
      <c r="DZ64" s="294"/>
      <c r="EA64" s="294"/>
      <c r="EB64" s="294"/>
      <c r="EC64" s="294"/>
      <c r="ED64" s="294"/>
      <c r="EE64" s="294"/>
      <c r="EF64" s="294"/>
      <c r="EG64" s="294"/>
      <c r="EH64" s="294"/>
      <c r="EI64" s="294"/>
      <c r="EJ64" s="294"/>
      <c r="EK64" s="294"/>
      <c r="EL64" s="294"/>
      <c r="EM64" s="294"/>
      <c r="EN64" s="294"/>
      <c r="EO64" s="294"/>
      <c r="EP64" s="294"/>
      <c r="EQ64" s="294"/>
      <c r="ER64" s="294"/>
      <c r="ES64" s="294"/>
      <c r="ET64" s="294"/>
      <c r="EU64" s="294"/>
      <c r="EV64" s="294"/>
      <c r="EW64" s="294"/>
      <c r="EX64" s="294"/>
      <c r="EY64" s="294"/>
      <c r="EZ64" s="294"/>
      <c r="FA64" s="294"/>
      <c r="FB64" s="294"/>
      <c r="FC64" s="294"/>
      <c r="FD64" s="294"/>
      <c r="FE64" s="294"/>
      <c r="FF64" s="294"/>
      <c r="FG64" s="294"/>
      <c r="FH64" s="294"/>
      <c r="FI64" s="294"/>
      <c r="FJ64" s="294"/>
      <c r="FK64" s="294"/>
      <c r="FL64" s="294"/>
      <c r="FM64" s="294"/>
      <c r="FN64" s="294"/>
      <c r="FO64" s="294"/>
      <c r="FP64" s="294"/>
      <c r="FQ64" s="294"/>
      <c r="FR64" s="294"/>
      <c r="FS64" s="294"/>
      <c r="FT64" s="294"/>
      <c r="FU64" s="294"/>
      <c r="FV64" s="294"/>
      <c r="FW64" s="294"/>
      <c r="FX64" s="294"/>
      <c r="FY64" s="294"/>
      <c r="FZ64" s="294"/>
      <c r="GA64" s="294"/>
      <c r="GB64" s="294"/>
      <c r="GC64" s="294"/>
      <c r="GD64" s="294"/>
      <c r="GE64" s="294"/>
      <c r="GF64" s="294"/>
      <c r="GG64" s="294"/>
      <c r="GH64" s="294"/>
      <c r="GI64" s="294"/>
      <c r="GJ64" s="294"/>
      <c r="GK64" s="294"/>
      <c r="GL64" s="294"/>
      <c r="GM64" s="294"/>
      <c r="GN64" s="294"/>
      <c r="GO64" s="294"/>
      <c r="GP64" s="294"/>
      <c r="GQ64" s="294"/>
      <c r="GR64" s="294"/>
      <c r="GS64" s="294"/>
      <c r="GT64" s="294"/>
      <c r="GU64" s="294"/>
      <c r="GV64" s="294"/>
      <c r="GW64" s="294"/>
      <c r="GX64" s="294"/>
      <c r="GY64" s="294"/>
      <c r="GZ64" s="294"/>
      <c r="HA64" s="294"/>
      <c r="HB64" s="294"/>
      <c r="HC64" s="294"/>
      <c r="HD64" s="294"/>
      <c r="HE64" s="294"/>
      <c r="HF64" s="294"/>
      <c r="HG64" s="294"/>
      <c r="HH64" s="294"/>
      <c r="HI64" s="294"/>
      <c r="HJ64" s="294"/>
      <c r="HK64" s="294"/>
      <c r="HL64" s="294"/>
      <c r="HM64" s="294"/>
      <c r="HN64" s="294"/>
      <c r="HO64" s="294"/>
      <c r="HP64" s="294"/>
      <c r="HQ64" s="294"/>
      <c r="HR64" s="294"/>
      <c r="HS64" s="294"/>
      <c r="HT64" s="294"/>
      <c r="HU64" s="294"/>
      <c r="HV64" s="294"/>
      <c r="HW64" s="294"/>
      <c r="HX64" s="294"/>
      <c r="HY64" s="294"/>
      <c r="HZ64" s="294"/>
      <c r="IA64" s="294"/>
      <c r="IB64" s="294"/>
      <c r="IC64" s="294"/>
      <c r="ID64" s="294"/>
      <c r="IE64" s="294"/>
      <c r="IF64" s="294"/>
      <c r="IG64" s="294"/>
      <c r="IH64" s="294"/>
      <c r="II64" s="294"/>
      <c r="IJ64" s="294"/>
      <c r="IK64" s="294"/>
      <c r="IL64" s="294"/>
      <c r="IM64" s="294"/>
      <c r="IN64" s="294"/>
      <c r="IO64" s="294"/>
      <c r="IP64" s="294"/>
      <c r="IQ64" s="294"/>
      <c r="IR64" s="294"/>
      <c r="IS64" s="294"/>
      <c r="IT64" s="294"/>
      <c r="IU64" s="294"/>
      <c r="IV64" s="294"/>
    </row>
    <row r="65" spans="1:256" ht="15.75">
      <c r="A65" s="301" t="s">
        <v>192</v>
      </c>
      <c r="B65" s="305" t="s">
        <v>3</v>
      </c>
      <c r="C65" s="304">
        <v>835</v>
      </c>
      <c r="D65" s="307">
        <v>-11755</v>
      </c>
      <c r="E65" s="306">
        <v>3401</v>
      </c>
      <c r="F65" s="303">
        <f>1537+1850+3134</f>
        <v>6521</v>
      </c>
      <c r="G65" s="302">
        <f>SUM(C28,G28,C65,D65,E65,F65)</f>
        <v>-3517</v>
      </c>
      <c r="H65" s="294"/>
      <c r="I65" s="314"/>
      <c r="J65" s="294"/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4"/>
      <c r="AH65" s="294"/>
      <c r="AI65" s="294"/>
      <c r="AJ65" s="294"/>
      <c r="AK65" s="294"/>
      <c r="AL65" s="294"/>
      <c r="AM65" s="294"/>
      <c r="AN65" s="294"/>
      <c r="AO65" s="294"/>
      <c r="AP65" s="294"/>
      <c r="AQ65" s="294"/>
      <c r="AR65" s="294"/>
      <c r="AS65" s="294"/>
      <c r="AT65" s="294"/>
      <c r="AU65" s="294"/>
      <c r="AV65" s="294"/>
      <c r="AW65" s="294"/>
      <c r="AX65" s="294"/>
      <c r="AY65" s="294"/>
      <c r="AZ65" s="294"/>
      <c r="BA65" s="294"/>
      <c r="BB65" s="294"/>
      <c r="BC65" s="294"/>
      <c r="BD65" s="294"/>
      <c r="BE65" s="294"/>
      <c r="BF65" s="294"/>
      <c r="BG65" s="294"/>
      <c r="BH65" s="294"/>
      <c r="BI65" s="294"/>
      <c r="BJ65" s="294"/>
      <c r="BK65" s="294"/>
      <c r="BL65" s="294"/>
      <c r="BM65" s="294"/>
      <c r="BN65" s="294"/>
      <c r="BO65" s="294"/>
      <c r="BP65" s="294"/>
      <c r="BQ65" s="294"/>
      <c r="BR65" s="294"/>
      <c r="BS65" s="294"/>
      <c r="BT65" s="294"/>
      <c r="BU65" s="294"/>
      <c r="BV65" s="294"/>
      <c r="BW65" s="294"/>
      <c r="BX65" s="294"/>
      <c r="BY65" s="294"/>
      <c r="BZ65" s="294"/>
      <c r="CA65" s="294"/>
      <c r="CB65" s="294"/>
      <c r="CC65" s="294"/>
      <c r="CD65" s="294"/>
      <c r="CE65" s="294"/>
      <c r="CF65" s="294"/>
      <c r="CG65" s="294"/>
      <c r="CH65" s="294"/>
      <c r="CI65" s="294"/>
      <c r="CJ65" s="294"/>
      <c r="CK65" s="294"/>
      <c r="CL65" s="294"/>
      <c r="CM65" s="294"/>
      <c r="CN65" s="294"/>
      <c r="CO65" s="294"/>
      <c r="CP65" s="294"/>
      <c r="CQ65" s="294"/>
      <c r="CR65" s="294"/>
      <c r="CS65" s="294"/>
      <c r="CT65" s="294"/>
      <c r="CU65" s="294"/>
      <c r="CV65" s="294"/>
      <c r="CW65" s="294"/>
      <c r="CX65" s="294"/>
      <c r="CY65" s="294"/>
      <c r="CZ65" s="294"/>
      <c r="DA65" s="294"/>
      <c r="DB65" s="294"/>
      <c r="DC65" s="294"/>
      <c r="DD65" s="294"/>
      <c r="DE65" s="294"/>
      <c r="DF65" s="294"/>
      <c r="DG65" s="294"/>
      <c r="DH65" s="294"/>
      <c r="DI65" s="294"/>
      <c r="DJ65" s="294"/>
      <c r="DK65" s="294"/>
      <c r="DL65" s="294"/>
      <c r="DM65" s="294"/>
      <c r="DN65" s="294"/>
      <c r="DO65" s="294"/>
      <c r="DP65" s="294"/>
      <c r="DQ65" s="294"/>
      <c r="DR65" s="294"/>
      <c r="DS65" s="294"/>
      <c r="DT65" s="294"/>
      <c r="DU65" s="294"/>
      <c r="DV65" s="294"/>
      <c r="DW65" s="294"/>
      <c r="DX65" s="294"/>
      <c r="DY65" s="294"/>
      <c r="DZ65" s="294"/>
      <c r="EA65" s="294"/>
      <c r="EB65" s="294"/>
      <c r="EC65" s="294"/>
      <c r="ED65" s="294"/>
      <c r="EE65" s="294"/>
      <c r="EF65" s="294"/>
      <c r="EG65" s="294"/>
      <c r="EH65" s="294"/>
      <c r="EI65" s="294"/>
      <c r="EJ65" s="294"/>
      <c r="EK65" s="294"/>
      <c r="EL65" s="294"/>
      <c r="EM65" s="294"/>
      <c r="EN65" s="294"/>
      <c r="EO65" s="294"/>
      <c r="EP65" s="294"/>
      <c r="EQ65" s="294"/>
      <c r="ER65" s="294"/>
      <c r="ES65" s="294"/>
      <c r="ET65" s="294"/>
      <c r="EU65" s="294"/>
      <c r="EV65" s="294"/>
      <c r="EW65" s="294"/>
      <c r="EX65" s="294"/>
      <c r="EY65" s="294"/>
      <c r="EZ65" s="294"/>
      <c r="FA65" s="294"/>
      <c r="FB65" s="294"/>
      <c r="FC65" s="294"/>
      <c r="FD65" s="294"/>
      <c r="FE65" s="294"/>
      <c r="FF65" s="294"/>
      <c r="FG65" s="294"/>
      <c r="FH65" s="294"/>
      <c r="FI65" s="294"/>
      <c r="FJ65" s="294"/>
      <c r="FK65" s="294"/>
      <c r="FL65" s="294"/>
      <c r="FM65" s="294"/>
      <c r="FN65" s="294"/>
      <c r="FO65" s="294"/>
      <c r="FP65" s="294"/>
      <c r="FQ65" s="294"/>
      <c r="FR65" s="294"/>
      <c r="FS65" s="294"/>
      <c r="FT65" s="294"/>
      <c r="FU65" s="294"/>
      <c r="FV65" s="294"/>
      <c r="FW65" s="294"/>
      <c r="FX65" s="294"/>
      <c r="FY65" s="294"/>
      <c r="FZ65" s="294"/>
      <c r="GA65" s="294"/>
      <c r="GB65" s="294"/>
      <c r="GC65" s="294"/>
      <c r="GD65" s="294"/>
      <c r="GE65" s="294"/>
      <c r="GF65" s="294"/>
      <c r="GG65" s="294"/>
      <c r="GH65" s="294"/>
      <c r="GI65" s="294"/>
      <c r="GJ65" s="294"/>
      <c r="GK65" s="294"/>
      <c r="GL65" s="294"/>
      <c r="GM65" s="294"/>
      <c r="GN65" s="294"/>
      <c r="GO65" s="294"/>
      <c r="GP65" s="294"/>
      <c r="GQ65" s="294"/>
      <c r="GR65" s="294"/>
      <c r="GS65" s="294"/>
      <c r="GT65" s="294"/>
      <c r="GU65" s="294"/>
      <c r="GV65" s="294"/>
      <c r="GW65" s="294"/>
      <c r="GX65" s="294"/>
      <c r="GY65" s="294"/>
      <c r="GZ65" s="294"/>
      <c r="HA65" s="294"/>
      <c r="HB65" s="294"/>
      <c r="HC65" s="294"/>
      <c r="HD65" s="294"/>
      <c r="HE65" s="294"/>
      <c r="HF65" s="294"/>
      <c r="HG65" s="294"/>
      <c r="HH65" s="294"/>
      <c r="HI65" s="294"/>
      <c r="HJ65" s="294"/>
      <c r="HK65" s="294"/>
      <c r="HL65" s="294"/>
      <c r="HM65" s="294"/>
      <c r="HN65" s="294"/>
      <c r="HO65" s="294"/>
      <c r="HP65" s="294"/>
      <c r="HQ65" s="294"/>
      <c r="HR65" s="294"/>
      <c r="HS65" s="294"/>
      <c r="HT65" s="294"/>
      <c r="HU65" s="294"/>
      <c r="HV65" s="294"/>
      <c r="HW65" s="294"/>
      <c r="HX65" s="294"/>
      <c r="HY65" s="294"/>
      <c r="HZ65" s="294"/>
      <c r="IA65" s="294"/>
      <c r="IB65" s="294"/>
      <c r="IC65" s="294"/>
      <c r="ID65" s="294"/>
      <c r="IE65" s="294"/>
      <c r="IF65" s="294"/>
      <c r="IG65" s="294"/>
      <c r="IH65" s="294"/>
      <c r="II65" s="294"/>
      <c r="IJ65" s="294"/>
      <c r="IK65" s="294"/>
      <c r="IL65" s="294"/>
      <c r="IM65" s="294"/>
      <c r="IN65" s="294"/>
      <c r="IO65" s="294"/>
      <c r="IP65" s="294"/>
      <c r="IQ65" s="294"/>
      <c r="IR65" s="294"/>
      <c r="IS65" s="294"/>
      <c r="IT65" s="294"/>
      <c r="IU65" s="294"/>
      <c r="IV65" s="294"/>
    </row>
    <row r="66" spans="1:256" ht="15.75">
      <c r="A66" s="301"/>
      <c r="B66" s="313" t="s">
        <v>191</v>
      </c>
      <c r="C66" s="304"/>
      <c r="D66" s="307"/>
      <c r="E66" s="306"/>
      <c r="F66" s="303"/>
      <c r="G66" s="302"/>
      <c r="H66" s="294"/>
      <c r="I66" s="294"/>
      <c r="J66" s="294"/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4"/>
      <c r="AH66" s="294"/>
      <c r="AI66" s="294"/>
      <c r="AJ66" s="294"/>
      <c r="AK66" s="294"/>
      <c r="AL66" s="294"/>
      <c r="AM66" s="294"/>
      <c r="AN66" s="294"/>
      <c r="AO66" s="294"/>
      <c r="AP66" s="294"/>
      <c r="AQ66" s="294"/>
      <c r="AR66" s="294"/>
      <c r="AS66" s="294"/>
      <c r="AT66" s="294"/>
      <c r="AU66" s="294"/>
      <c r="AV66" s="294"/>
      <c r="AW66" s="294"/>
      <c r="AX66" s="294"/>
      <c r="AY66" s="294"/>
      <c r="AZ66" s="294"/>
      <c r="BA66" s="294"/>
      <c r="BB66" s="294"/>
      <c r="BC66" s="294"/>
      <c r="BD66" s="294"/>
      <c r="BE66" s="294"/>
      <c r="BF66" s="294"/>
      <c r="BG66" s="294"/>
      <c r="BH66" s="294"/>
      <c r="BI66" s="294"/>
      <c r="BJ66" s="294"/>
      <c r="BK66" s="294"/>
      <c r="BL66" s="294"/>
      <c r="BM66" s="294"/>
      <c r="BN66" s="294"/>
      <c r="BO66" s="294"/>
      <c r="BP66" s="294"/>
      <c r="BQ66" s="294"/>
      <c r="BR66" s="294"/>
      <c r="BS66" s="294"/>
      <c r="BT66" s="294"/>
      <c r="BU66" s="294"/>
      <c r="BV66" s="294"/>
      <c r="BW66" s="294"/>
      <c r="BX66" s="294"/>
      <c r="BY66" s="294"/>
      <c r="BZ66" s="294"/>
      <c r="CA66" s="294"/>
      <c r="CB66" s="294"/>
      <c r="CC66" s="294"/>
      <c r="CD66" s="294"/>
      <c r="CE66" s="294"/>
      <c r="CF66" s="294"/>
      <c r="CG66" s="294"/>
      <c r="CH66" s="294"/>
      <c r="CI66" s="294"/>
      <c r="CJ66" s="294"/>
      <c r="CK66" s="294"/>
      <c r="CL66" s="294"/>
      <c r="CM66" s="294"/>
      <c r="CN66" s="294"/>
      <c r="CO66" s="294"/>
      <c r="CP66" s="294"/>
      <c r="CQ66" s="294"/>
      <c r="CR66" s="294"/>
      <c r="CS66" s="294"/>
      <c r="CT66" s="294"/>
      <c r="CU66" s="294"/>
      <c r="CV66" s="294"/>
      <c r="CW66" s="294"/>
      <c r="CX66" s="294"/>
      <c r="CY66" s="294"/>
      <c r="CZ66" s="294"/>
      <c r="DA66" s="294"/>
      <c r="DB66" s="294"/>
      <c r="DC66" s="294"/>
      <c r="DD66" s="294"/>
      <c r="DE66" s="294"/>
      <c r="DF66" s="294"/>
      <c r="DG66" s="294"/>
      <c r="DH66" s="294"/>
      <c r="DI66" s="294"/>
      <c r="DJ66" s="294"/>
      <c r="DK66" s="294"/>
      <c r="DL66" s="294"/>
      <c r="DM66" s="294"/>
      <c r="DN66" s="294"/>
      <c r="DO66" s="294"/>
      <c r="DP66" s="294"/>
      <c r="DQ66" s="294"/>
      <c r="DR66" s="294"/>
      <c r="DS66" s="294"/>
      <c r="DT66" s="294"/>
      <c r="DU66" s="294"/>
      <c r="DV66" s="294"/>
      <c r="DW66" s="294"/>
      <c r="DX66" s="294"/>
      <c r="DY66" s="294"/>
      <c r="DZ66" s="294"/>
      <c r="EA66" s="294"/>
      <c r="EB66" s="294"/>
      <c r="EC66" s="294"/>
      <c r="ED66" s="294"/>
      <c r="EE66" s="294"/>
      <c r="EF66" s="294"/>
      <c r="EG66" s="294"/>
      <c r="EH66" s="294"/>
      <c r="EI66" s="294"/>
      <c r="EJ66" s="294"/>
      <c r="EK66" s="294"/>
      <c r="EL66" s="294"/>
      <c r="EM66" s="294"/>
      <c r="EN66" s="294"/>
      <c r="EO66" s="294"/>
      <c r="EP66" s="294"/>
      <c r="EQ66" s="294"/>
      <c r="ER66" s="294"/>
      <c r="ES66" s="294"/>
      <c r="ET66" s="294"/>
      <c r="EU66" s="294"/>
      <c r="EV66" s="294"/>
      <c r="EW66" s="294"/>
      <c r="EX66" s="294"/>
      <c r="EY66" s="294"/>
      <c r="EZ66" s="294"/>
      <c r="FA66" s="294"/>
      <c r="FB66" s="294"/>
      <c r="FC66" s="294"/>
      <c r="FD66" s="294"/>
      <c r="FE66" s="294"/>
      <c r="FF66" s="294"/>
      <c r="FG66" s="294"/>
      <c r="FH66" s="294"/>
      <c r="FI66" s="294"/>
      <c r="FJ66" s="294"/>
      <c r="FK66" s="294"/>
      <c r="FL66" s="294"/>
      <c r="FM66" s="294"/>
      <c r="FN66" s="294"/>
      <c r="FO66" s="294"/>
      <c r="FP66" s="294"/>
      <c r="FQ66" s="294"/>
      <c r="FR66" s="294"/>
      <c r="FS66" s="294"/>
      <c r="FT66" s="294"/>
      <c r="FU66" s="294"/>
      <c r="FV66" s="294"/>
      <c r="FW66" s="294"/>
      <c r="FX66" s="294"/>
      <c r="FY66" s="294"/>
      <c r="FZ66" s="294"/>
      <c r="GA66" s="294"/>
      <c r="GB66" s="294"/>
      <c r="GC66" s="294"/>
      <c r="GD66" s="294"/>
      <c r="GE66" s="294"/>
      <c r="GF66" s="294"/>
      <c r="GG66" s="294"/>
      <c r="GH66" s="294"/>
      <c r="GI66" s="294"/>
      <c r="GJ66" s="294"/>
      <c r="GK66" s="294"/>
      <c r="GL66" s="294"/>
      <c r="GM66" s="294"/>
      <c r="GN66" s="294"/>
      <c r="GO66" s="294"/>
      <c r="GP66" s="294"/>
      <c r="GQ66" s="294"/>
      <c r="GR66" s="294"/>
      <c r="GS66" s="294"/>
      <c r="GT66" s="294"/>
      <c r="GU66" s="294"/>
      <c r="GV66" s="294"/>
      <c r="GW66" s="294"/>
      <c r="GX66" s="294"/>
      <c r="GY66" s="294"/>
      <c r="GZ66" s="294"/>
      <c r="HA66" s="294"/>
      <c r="HB66" s="294"/>
      <c r="HC66" s="294"/>
      <c r="HD66" s="294"/>
      <c r="HE66" s="294"/>
      <c r="HF66" s="294"/>
      <c r="HG66" s="294"/>
      <c r="HH66" s="294"/>
      <c r="HI66" s="294"/>
      <c r="HJ66" s="294"/>
      <c r="HK66" s="294"/>
      <c r="HL66" s="294"/>
      <c r="HM66" s="294"/>
      <c r="HN66" s="294"/>
      <c r="HO66" s="294"/>
      <c r="HP66" s="294"/>
      <c r="HQ66" s="294"/>
      <c r="HR66" s="294"/>
      <c r="HS66" s="294"/>
      <c r="HT66" s="294"/>
      <c r="HU66" s="294"/>
      <c r="HV66" s="294"/>
      <c r="HW66" s="294"/>
      <c r="HX66" s="294"/>
      <c r="HY66" s="294"/>
      <c r="HZ66" s="294"/>
      <c r="IA66" s="294"/>
      <c r="IB66" s="294"/>
      <c r="IC66" s="294"/>
      <c r="ID66" s="294"/>
      <c r="IE66" s="294"/>
      <c r="IF66" s="294"/>
      <c r="IG66" s="294"/>
      <c r="IH66" s="294"/>
      <c r="II66" s="294"/>
      <c r="IJ66" s="294"/>
      <c r="IK66" s="294"/>
      <c r="IL66" s="294"/>
      <c r="IM66" s="294"/>
      <c r="IN66" s="294"/>
      <c r="IO66" s="294"/>
      <c r="IP66" s="294"/>
      <c r="IQ66" s="294"/>
      <c r="IR66" s="294"/>
      <c r="IS66" s="294"/>
      <c r="IT66" s="294"/>
      <c r="IU66" s="294"/>
      <c r="IV66" s="294"/>
    </row>
    <row r="67" spans="1:256" ht="15.75">
      <c r="A67" s="301"/>
      <c r="B67" s="309" t="s">
        <v>190</v>
      </c>
      <c r="C67" s="299"/>
      <c r="D67" s="298"/>
      <c r="E67" s="297">
        <v>-956</v>
      </c>
      <c r="F67" s="296"/>
      <c r="G67" s="295">
        <f aca="true" t="shared" si="3" ref="G67:G76">SUM(C30,G30,C67,D67,E67,F67)</f>
        <v>-9888</v>
      </c>
      <c r="H67" s="311"/>
      <c r="I67" s="312"/>
      <c r="J67" s="308"/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4"/>
      <c r="AH67" s="294"/>
      <c r="AI67" s="294"/>
      <c r="AJ67" s="294"/>
      <c r="AK67" s="294"/>
      <c r="AL67" s="294"/>
      <c r="AM67" s="294"/>
      <c r="AN67" s="294"/>
      <c r="AO67" s="294"/>
      <c r="AP67" s="294"/>
      <c r="AQ67" s="294"/>
      <c r="AR67" s="294"/>
      <c r="AS67" s="294"/>
      <c r="AT67" s="294"/>
      <c r="AU67" s="294"/>
      <c r="AV67" s="294"/>
      <c r="AW67" s="294"/>
      <c r="AX67" s="294"/>
      <c r="AY67" s="294"/>
      <c r="AZ67" s="294"/>
      <c r="BA67" s="294"/>
      <c r="BB67" s="294"/>
      <c r="BC67" s="294"/>
      <c r="BD67" s="294"/>
      <c r="BE67" s="294"/>
      <c r="BF67" s="294"/>
      <c r="BG67" s="294"/>
      <c r="BH67" s="294"/>
      <c r="BI67" s="294"/>
      <c r="BJ67" s="294"/>
      <c r="BK67" s="294"/>
      <c r="BL67" s="294"/>
      <c r="BM67" s="294"/>
      <c r="BN67" s="294"/>
      <c r="BO67" s="294"/>
      <c r="BP67" s="294"/>
      <c r="BQ67" s="294"/>
      <c r="BR67" s="294"/>
      <c r="BS67" s="294"/>
      <c r="BT67" s="294"/>
      <c r="BU67" s="294"/>
      <c r="BV67" s="294"/>
      <c r="BW67" s="294"/>
      <c r="BX67" s="294"/>
      <c r="BY67" s="294"/>
      <c r="BZ67" s="294"/>
      <c r="CA67" s="294"/>
      <c r="CB67" s="294"/>
      <c r="CC67" s="294"/>
      <c r="CD67" s="294"/>
      <c r="CE67" s="294"/>
      <c r="CF67" s="294"/>
      <c r="CG67" s="294"/>
      <c r="CH67" s="294"/>
      <c r="CI67" s="294"/>
      <c r="CJ67" s="294"/>
      <c r="CK67" s="294"/>
      <c r="CL67" s="294"/>
      <c r="CM67" s="294"/>
      <c r="CN67" s="294"/>
      <c r="CO67" s="294"/>
      <c r="CP67" s="294"/>
      <c r="CQ67" s="294"/>
      <c r="CR67" s="294"/>
      <c r="CS67" s="294"/>
      <c r="CT67" s="294"/>
      <c r="CU67" s="294"/>
      <c r="CV67" s="294"/>
      <c r="CW67" s="294"/>
      <c r="CX67" s="294"/>
      <c r="CY67" s="294"/>
      <c r="CZ67" s="294"/>
      <c r="DA67" s="294"/>
      <c r="DB67" s="294"/>
      <c r="DC67" s="294"/>
      <c r="DD67" s="294"/>
      <c r="DE67" s="294"/>
      <c r="DF67" s="294"/>
      <c r="DG67" s="294"/>
      <c r="DH67" s="294"/>
      <c r="DI67" s="294"/>
      <c r="DJ67" s="294"/>
      <c r="DK67" s="294"/>
      <c r="DL67" s="294"/>
      <c r="DM67" s="294"/>
      <c r="DN67" s="294"/>
      <c r="DO67" s="294"/>
      <c r="DP67" s="294"/>
      <c r="DQ67" s="294"/>
      <c r="DR67" s="294"/>
      <c r="DS67" s="294"/>
      <c r="DT67" s="294"/>
      <c r="DU67" s="294"/>
      <c r="DV67" s="294"/>
      <c r="DW67" s="294"/>
      <c r="DX67" s="294"/>
      <c r="DY67" s="294"/>
      <c r="DZ67" s="294"/>
      <c r="EA67" s="294"/>
      <c r="EB67" s="294"/>
      <c r="EC67" s="294"/>
      <c r="ED67" s="294"/>
      <c r="EE67" s="294"/>
      <c r="EF67" s="294"/>
      <c r="EG67" s="294"/>
      <c r="EH67" s="294"/>
      <c r="EI67" s="294"/>
      <c r="EJ67" s="294"/>
      <c r="EK67" s="294"/>
      <c r="EL67" s="294"/>
      <c r="EM67" s="294"/>
      <c r="EN67" s="294"/>
      <c r="EO67" s="294"/>
      <c r="EP67" s="294"/>
      <c r="EQ67" s="294"/>
      <c r="ER67" s="294"/>
      <c r="ES67" s="294"/>
      <c r="ET67" s="294"/>
      <c r="EU67" s="294"/>
      <c r="EV67" s="294"/>
      <c r="EW67" s="294"/>
      <c r="EX67" s="294"/>
      <c r="EY67" s="294"/>
      <c r="EZ67" s="294"/>
      <c r="FA67" s="294"/>
      <c r="FB67" s="294"/>
      <c r="FC67" s="294"/>
      <c r="FD67" s="294"/>
      <c r="FE67" s="294"/>
      <c r="FF67" s="294"/>
      <c r="FG67" s="294"/>
      <c r="FH67" s="294"/>
      <c r="FI67" s="294"/>
      <c r="FJ67" s="294"/>
      <c r="FK67" s="294"/>
      <c r="FL67" s="294"/>
      <c r="FM67" s="294"/>
      <c r="FN67" s="294"/>
      <c r="FO67" s="294"/>
      <c r="FP67" s="294"/>
      <c r="FQ67" s="294"/>
      <c r="FR67" s="294"/>
      <c r="FS67" s="294"/>
      <c r="FT67" s="294"/>
      <c r="FU67" s="294"/>
      <c r="FV67" s="294"/>
      <c r="FW67" s="294"/>
      <c r="FX67" s="294"/>
      <c r="FY67" s="294"/>
      <c r="FZ67" s="294"/>
      <c r="GA67" s="294"/>
      <c r="GB67" s="294"/>
      <c r="GC67" s="294"/>
      <c r="GD67" s="294"/>
      <c r="GE67" s="294"/>
      <c r="GF67" s="294"/>
      <c r="GG67" s="294"/>
      <c r="GH67" s="294"/>
      <c r="GI67" s="294"/>
      <c r="GJ67" s="294"/>
      <c r="GK67" s="294"/>
      <c r="GL67" s="294"/>
      <c r="GM67" s="294"/>
      <c r="GN67" s="294"/>
      <c r="GO67" s="294"/>
      <c r="GP67" s="294"/>
      <c r="GQ67" s="294"/>
      <c r="GR67" s="294"/>
      <c r="GS67" s="294"/>
      <c r="GT67" s="294"/>
      <c r="GU67" s="294"/>
      <c r="GV67" s="294"/>
      <c r="GW67" s="294"/>
      <c r="GX67" s="294"/>
      <c r="GY67" s="294"/>
      <c r="GZ67" s="294"/>
      <c r="HA67" s="294"/>
      <c r="HB67" s="294"/>
      <c r="HC67" s="294"/>
      <c r="HD67" s="294"/>
      <c r="HE67" s="294"/>
      <c r="HF67" s="294"/>
      <c r="HG67" s="294"/>
      <c r="HH67" s="294"/>
      <c r="HI67" s="294"/>
      <c r="HJ67" s="294"/>
      <c r="HK67" s="294"/>
      <c r="HL67" s="294"/>
      <c r="HM67" s="294"/>
      <c r="HN67" s="294"/>
      <c r="HO67" s="294"/>
      <c r="HP67" s="294"/>
      <c r="HQ67" s="294"/>
      <c r="HR67" s="294"/>
      <c r="HS67" s="294"/>
      <c r="HT67" s="294"/>
      <c r="HU67" s="294"/>
      <c r="HV67" s="294"/>
      <c r="HW67" s="294"/>
      <c r="HX67" s="294"/>
      <c r="HY67" s="294"/>
      <c r="HZ67" s="294"/>
      <c r="IA67" s="294"/>
      <c r="IB67" s="294"/>
      <c r="IC67" s="294"/>
      <c r="ID67" s="294"/>
      <c r="IE67" s="294"/>
      <c r="IF67" s="294"/>
      <c r="IG67" s="294"/>
      <c r="IH67" s="294"/>
      <c r="II67" s="294"/>
      <c r="IJ67" s="294"/>
      <c r="IK67" s="294"/>
      <c r="IL67" s="294"/>
      <c r="IM67" s="294"/>
      <c r="IN67" s="294"/>
      <c r="IO67" s="294"/>
      <c r="IP67" s="294"/>
      <c r="IQ67" s="294"/>
      <c r="IR67" s="294"/>
      <c r="IS67" s="294"/>
      <c r="IT67" s="294"/>
      <c r="IU67" s="294"/>
      <c r="IV67" s="294"/>
    </row>
    <row r="68" spans="1:256" ht="15.75">
      <c r="A68" s="301"/>
      <c r="B68" s="309" t="s">
        <v>189</v>
      </c>
      <c r="C68" s="299"/>
      <c r="D68" s="298"/>
      <c r="E68" s="297">
        <v>-3508</v>
      </c>
      <c r="F68" s="296"/>
      <c r="G68" s="295">
        <f t="shared" si="3"/>
        <v>-5340</v>
      </c>
      <c r="H68" s="311"/>
      <c r="I68" s="312"/>
      <c r="J68" s="308"/>
      <c r="K68" s="294"/>
      <c r="L68" s="294"/>
      <c r="M68" s="294"/>
      <c r="N68" s="294"/>
      <c r="O68" s="294"/>
      <c r="P68" s="294"/>
      <c r="Q68" s="294"/>
      <c r="R68" s="294"/>
      <c r="S68" s="294"/>
      <c r="T68" s="294"/>
      <c r="U68" s="294"/>
      <c r="V68" s="294"/>
      <c r="W68" s="294"/>
      <c r="X68" s="294"/>
      <c r="Y68" s="294"/>
      <c r="Z68" s="294"/>
      <c r="AA68" s="294"/>
      <c r="AB68" s="294"/>
      <c r="AC68" s="294"/>
      <c r="AD68" s="294"/>
      <c r="AE68" s="294"/>
      <c r="AF68" s="294"/>
      <c r="AG68" s="294"/>
      <c r="AH68" s="294"/>
      <c r="AI68" s="294"/>
      <c r="AJ68" s="294"/>
      <c r="AK68" s="294"/>
      <c r="AL68" s="294"/>
      <c r="AM68" s="294"/>
      <c r="AN68" s="294"/>
      <c r="AO68" s="294"/>
      <c r="AP68" s="294"/>
      <c r="AQ68" s="294"/>
      <c r="AR68" s="294"/>
      <c r="AS68" s="294"/>
      <c r="AT68" s="294"/>
      <c r="AU68" s="294"/>
      <c r="AV68" s="294"/>
      <c r="AW68" s="294"/>
      <c r="AX68" s="294"/>
      <c r="AY68" s="294"/>
      <c r="AZ68" s="294"/>
      <c r="BA68" s="294"/>
      <c r="BB68" s="294"/>
      <c r="BC68" s="294"/>
      <c r="BD68" s="294"/>
      <c r="BE68" s="294"/>
      <c r="BF68" s="294"/>
      <c r="BG68" s="294"/>
      <c r="BH68" s="294"/>
      <c r="BI68" s="294"/>
      <c r="BJ68" s="294"/>
      <c r="BK68" s="294"/>
      <c r="BL68" s="294"/>
      <c r="BM68" s="294"/>
      <c r="BN68" s="294"/>
      <c r="BO68" s="294"/>
      <c r="BP68" s="294"/>
      <c r="BQ68" s="294"/>
      <c r="BR68" s="294"/>
      <c r="BS68" s="294"/>
      <c r="BT68" s="294"/>
      <c r="BU68" s="294"/>
      <c r="BV68" s="294"/>
      <c r="BW68" s="294"/>
      <c r="BX68" s="294"/>
      <c r="BY68" s="294"/>
      <c r="BZ68" s="294"/>
      <c r="CA68" s="294"/>
      <c r="CB68" s="294"/>
      <c r="CC68" s="294"/>
      <c r="CD68" s="294"/>
      <c r="CE68" s="294"/>
      <c r="CF68" s="294"/>
      <c r="CG68" s="294"/>
      <c r="CH68" s="294"/>
      <c r="CI68" s="294"/>
      <c r="CJ68" s="294"/>
      <c r="CK68" s="294"/>
      <c r="CL68" s="294"/>
      <c r="CM68" s="294"/>
      <c r="CN68" s="294"/>
      <c r="CO68" s="294"/>
      <c r="CP68" s="294"/>
      <c r="CQ68" s="294"/>
      <c r="CR68" s="294"/>
      <c r="CS68" s="294"/>
      <c r="CT68" s="294"/>
      <c r="CU68" s="294"/>
      <c r="CV68" s="294"/>
      <c r="CW68" s="294"/>
      <c r="CX68" s="294"/>
      <c r="CY68" s="294"/>
      <c r="CZ68" s="294"/>
      <c r="DA68" s="294"/>
      <c r="DB68" s="294"/>
      <c r="DC68" s="294"/>
      <c r="DD68" s="294"/>
      <c r="DE68" s="294"/>
      <c r="DF68" s="294"/>
      <c r="DG68" s="294"/>
      <c r="DH68" s="294"/>
      <c r="DI68" s="294"/>
      <c r="DJ68" s="294"/>
      <c r="DK68" s="294"/>
      <c r="DL68" s="294"/>
      <c r="DM68" s="294"/>
      <c r="DN68" s="294"/>
      <c r="DO68" s="294"/>
      <c r="DP68" s="294"/>
      <c r="DQ68" s="294"/>
      <c r="DR68" s="294"/>
      <c r="DS68" s="294"/>
      <c r="DT68" s="294"/>
      <c r="DU68" s="294"/>
      <c r="DV68" s="294"/>
      <c r="DW68" s="294"/>
      <c r="DX68" s="294"/>
      <c r="DY68" s="294"/>
      <c r="DZ68" s="294"/>
      <c r="EA68" s="294"/>
      <c r="EB68" s="294"/>
      <c r="EC68" s="294"/>
      <c r="ED68" s="294"/>
      <c r="EE68" s="294"/>
      <c r="EF68" s="294"/>
      <c r="EG68" s="294"/>
      <c r="EH68" s="294"/>
      <c r="EI68" s="294"/>
      <c r="EJ68" s="294"/>
      <c r="EK68" s="294"/>
      <c r="EL68" s="294"/>
      <c r="EM68" s="294"/>
      <c r="EN68" s="294"/>
      <c r="EO68" s="294"/>
      <c r="EP68" s="294"/>
      <c r="EQ68" s="294"/>
      <c r="ER68" s="294"/>
      <c r="ES68" s="294"/>
      <c r="ET68" s="294"/>
      <c r="EU68" s="294"/>
      <c r="EV68" s="294"/>
      <c r="EW68" s="294"/>
      <c r="EX68" s="294"/>
      <c r="EY68" s="294"/>
      <c r="EZ68" s="294"/>
      <c r="FA68" s="294"/>
      <c r="FB68" s="294"/>
      <c r="FC68" s="294"/>
      <c r="FD68" s="294"/>
      <c r="FE68" s="294"/>
      <c r="FF68" s="294"/>
      <c r="FG68" s="294"/>
      <c r="FH68" s="294"/>
      <c r="FI68" s="294"/>
      <c r="FJ68" s="294"/>
      <c r="FK68" s="294"/>
      <c r="FL68" s="294"/>
      <c r="FM68" s="294"/>
      <c r="FN68" s="294"/>
      <c r="FO68" s="294"/>
      <c r="FP68" s="294"/>
      <c r="FQ68" s="294"/>
      <c r="FR68" s="294"/>
      <c r="FS68" s="294"/>
      <c r="FT68" s="294"/>
      <c r="FU68" s="294"/>
      <c r="FV68" s="294"/>
      <c r="FW68" s="294"/>
      <c r="FX68" s="294"/>
      <c r="FY68" s="294"/>
      <c r="FZ68" s="294"/>
      <c r="GA68" s="294"/>
      <c r="GB68" s="294"/>
      <c r="GC68" s="294"/>
      <c r="GD68" s="294"/>
      <c r="GE68" s="294"/>
      <c r="GF68" s="294"/>
      <c r="GG68" s="294"/>
      <c r="GH68" s="294"/>
      <c r="GI68" s="294"/>
      <c r="GJ68" s="294"/>
      <c r="GK68" s="294"/>
      <c r="GL68" s="294"/>
      <c r="GM68" s="294"/>
      <c r="GN68" s="294"/>
      <c r="GO68" s="294"/>
      <c r="GP68" s="294"/>
      <c r="GQ68" s="294"/>
      <c r="GR68" s="294"/>
      <c r="GS68" s="294"/>
      <c r="GT68" s="294"/>
      <c r="GU68" s="294"/>
      <c r="GV68" s="294"/>
      <c r="GW68" s="294"/>
      <c r="GX68" s="294"/>
      <c r="GY68" s="294"/>
      <c r="GZ68" s="294"/>
      <c r="HA68" s="294"/>
      <c r="HB68" s="294"/>
      <c r="HC68" s="294"/>
      <c r="HD68" s="294"/>
      <c r="HE68" s="294"/>
      <c r="HF68" s="294"/>
      <c r="HG68" s="294"/>
      <c r="HH68" s="294"/>
      <c r="HI68" s="294"/>
      <c r="HJ68" s="294"/>
      <c r="HK68" s="294"/>
      <c r="HL68" s="294"/>
      <c r="HM68" s="294"/>
      <c r="HN68" s="294"/>
      <c r="HO68" s="294"/>
      <c r="HP68" s="294"/>
      <c r="HQ68" s="294"/>
      <c r="HR68" s="294"/>
      <c r="HS68" s="294"/>
      <c r="HT68" s="294"/>
      <c r="HU68" s="294"/>
      <c r="HV68" s="294"/>
      <c r="HW68" s="294"/>
      <c r="HX68" s="294"/>
      <c r="HY68" s="294"/>
      <c r="HZ68" s="294"/>
      <c r="IA68" s="294"/>
      <c r="IB68" s="294"/>
      <c r="IC68" s="294"/>
      <c r="ID68" s="294"/>
      <c r="IE68" s="294"/>
      <c r="IF68" s="294"/>
      <c r="IG68" s="294"/>
      <c r="IH68" s="294"/>
      <c r="II68" s="294"/>
      <c r="IJ68" s="294"/>
      <c r="IK68" s="294"/>
      <c r="IL68" s="294"/>
      <c r="IM68" s="294"/>
      <c r="IN68" s="294"/>
      <c r="IO68" s="294"/>
      <c r="IP68" s="294"/>
      <c r="IQ68" s="294"/>
      <c r="IR68" s="294"/>
      <c r="IS68" s="294"/>
      <c r="IT68" s="294"/>
      <c r="IU68" s="294"/>
      <c r="IV68" s="294"/>
    </row>
    <row r="69" spans="1:256" ht="15.75">
      <c r="A69" s="301"/>
      <c r="B69" s="309" t="s">
        <v>177</v>
      </c>
      <c r="C69" s="299"/>
      <c r="D69" s="298"/>
      <c r="E69" s="297">
        <v>1900</v>
      </c>
      <c r="F69" s="296"/>
      <c r="G69" s="295">
        <f t="shared" si="3"/>
        <v>3013</v>
      </c>
      <c r="H69" s="311"/>
      <c r="I69" s="310"/>
      <c r="J69" s="308"/>
      <c r="K69" s="294"/>
      <c r="L69" s="294"/>
      <c r="M69" s="294"/>
      <c r="N69" s="294"/>
      <c r="O69" s="294"/>
      <c r="P69" s="294"/>
      <c r="Q69" s="294"/>
      <c r="R69" s="294"/>
      <c r="S69" s="294"/>
      <c r="T69" s="294"/>
      <c r="U69" s="294"/>
      <c r="V69" s="294"/>
      <c r="W69" s="294"/>
      <c r="X69" s="294"/>
      <c r="Y69" s="294"/>
      <c r="Z69" s="294"/>
      <c r="AA69" s="294"/>
      <c r="AB69" s="294"/>
      <c r="AC69" s="294"/>
      <c r="AD69" s="294"/>
      <c r="AE69" s="294"/>
      <c r="AF69" s="294"/>
      <c r="AG69" s="294"/>
      <c r="AH69" s="294"/>
      <c r="AI69" s="294"/>
      <c r="AJ69" s="294"/>
      <c r="AK69" s="294"/>
      <c r="AL69" s="294"/>
      <c r="AM69" s="294"/>
      <c r="AN69" s="294"/>
      <c r="AO69" s="294"/>
      <c r="AP69" s="294"/>
      <c r="AQ69" s="294"/>
      <c r="AR69" s="294"/>
      <c r="AS69" s="294"/>
      <c r="AT69" s="294"/>
      <c r="AU69" s="294"/>
      <c r="AV69" s="294"/>
      <c r="AW69" s="294"/>
      <c r="AX69" s="294"/>
      <c r="AY69" s="294"/>
      <c r="AZ69" s="294"/>
      <c r="BA69" s="294"/>
      <c r="BB69" s="294"/>
      <c r="BC69" s="294"/>
      <c r="BD69" s="294"/>
      <c r="BE69" s="294"/>
      <c r="BF69" s="294"/>
      <c r="BG69" s="294"/>
      <c r="BH69" s="294"/>
      <c r="BI69" s="294"/>
      <c r="BJ69" s="294"/>
      <c r="BK69" s="294"/>
      <c r="BL69" s="294"/>
      <c r="BM69" s="294"/>
      <c r="BN69" s="294"/>
      <c r="BO69" s="294"/>
      <c r="BP69" s="294"/>
      <c r="BQ69" s="294"/>
      <c r="BR69" s="294"/>
      <c r="BS69" s="294"/>
      <c r="BT69" s="294"/>
      <c r="BU69" s="294"/>
      <c r="BV69" s="294"/>
      <c r="BW69" s="294"/>
      <c r="BX69" s="294"/>
      <c r="BY69" s="294"/>
      <c r="BZ69" s="294"/>
      <c r="CA69" s="294"/>
      <c r="CB69" s="294"/>
      <c r="CC69" s="294"/>
      <c r="CD69" s="294"/>
      <c r="CE69" s="294"/>
      <c r="CF69" s="294"/>
      <c r="CG69" s="294"/>
      <c r="CH69" s="294"/>
      <c r="CI69" s="294"/>
      <c r="CJ69" s="294"/>
      <c r="CK69" s="294"/>
      <c r="CL69" s="294"/>
      <c r="CM69" s="294"/>
      <c r="CN69" s="294"/>
      <c r="CO69" s="294"/>
      <c r="CP69" s="294"/>
      <c r="CQ69" s="294"/>
      <c r="CR69" s="294"/>
      <c r="CS69" s="294"/>
      <c r="CT69" s="294"/>
      <c r="CU69" s="294"/>
      <c r="CV69" s="294"/>
      <c r="CW69" s="294"/>
      <c r="CX69" s="294"/>
      <c r="CY69" s="294"/>
      <c r="CZ69" s="294"/>
      <c r="DA69" s="294"/>
      <c r="DB69" s="294"/>
      <c r="DC69" s="294"/>
      <c r="DD69" s="294"/>
      <c r="DE69" s="294"/>
      <c r="DF69" s="294"/>
      <c r="DG69" s="294"/>
      <c r="DH69" s="294"/>
      <c r="DI69" s="294"/>
      <c r="DJ69" s="294"/>
      <c r="DK69" s="294"/>
      <c r="DL69" s="294"/>
      <c r="DM69" s="294"/>
      <c r="DN69" s="294"/>
      <c r="DO69" s="294"/>
      <c r="DP69" s="294"/>
      <c r="DQ69" s="294"/>
      <c r="DR69" s="294"/>
      <c r="DS69" s="294"/>
      <c r="DT69" s="294"/>
      <c r="DU69" s="294"/>
      <c r="DV69" s="294"/>
      <c r="DW69" s="294"/>
      <c r="DX69" s="294"/>
      <c r="DY69" s="294"/>
      <c r="DZ69" s="294"/>
      <c r="EA69" s="294"/>
      <c r="EB69" s="294"/>
      <c r="EC69" s="294"/>
      <c r="ED69" s="294"/>
      <c r="EE69" s="294"/>
      <c r="EF69" s="294"/>
      <c r="EG69" s="294"/>
      <c r="EH69" s="294"/>
      <c r="EI69" s="294"/>
      <c r="EJ69" s="294"/>
      <c r="EK69" s="294"/>
      <c r="EL69" s="294"/>
      <c r="EM69" s="294"/>
      <c r="EN69" s="294"/>
      <c r="EO69" s="294"/>
      <c r="EP69" s="294"/>
      <c r="EQ69" s="294"/>
      <c r="ER69" s="294"/>
      <c r="ES69" s="294"/>
      <c r="ET69" s="294"/>
      <c r="EU69" s="294"/>
      <c r="EV69" s="294"/>
      <c r="EW69" s="294"/>
      <c r="EX69" s="294"/>
      <c r="EY69" s="294"/>
      <c r="EZ69" s="294"/>
      <c r="FA69" s="294"/>
      <c r="FB69" s="294"/>
      <c r="FC69" s="294"/>
      <c r="FD69" s="294"/>
      <c r="FE69" s="294"/>
      <c r="FF69" s="294"/>
      <c r="FG69" s="294"/>
      <c r="FH69" s="294"/>
      <c r="FI69" s="294"/>
      <c r="FJ69" s="294"/>
      <c r="FK69" s="294"/>
      <c r="FL69" s="294"/>
      <c r="FM69" s="294"/>
      <c r="FN69" s="294"/>
      <c r="FO69" s="294"/>
      <c r="FP69" s="294"/>
      <c r="FQ69" s="294"/>
      <c r="FR69" s="294"/>
      <c r="FS69" s="294"/>
      <c r="FT69" s="294"/>
      <c r="FU69" s="294"/>
      <c r="FV69" s="294"/>
      <c r="FW69" s="294"/>
      <c r="FX69" s="294"/>
      <c r="FY69" s="294"/>
      <c r="FZ69" s="294"/>
      <c r="GA69" s="294"/>
      <c r="GB69" s="294"/>
      <c r="GC69" s="294"/>
      <c r="GD69" s="294"/>
      <c r="GE69" s="294"/>
      <c r="GF69" s="294"/>
      <c r="GG69" s="294"/>
      <c r="GH69" s="294"/>
      <c r="GI69" s="294"/>
      <c r="GJ69" s="294"/>
      <c r="GK69" s="294"/>
      <c r="GL69" s="294"/>
      <c r="GM69" s="294"/>
      <c r="GN69" s="294"/>
      <c r="GO69" s="294"/>
      <c r="GP69" s="294"/>
      <c r="GQ69" s="294"/>
      <c r="GR69" s="294"/>
      <c r="GS69" s="294"/>
      <c r="GT69" s="294"/>
      <c r="GU69" s="294"/>
      <c r="GV69" s="294"/>
      <c r="GW69" s="294"/>
      <c r="GX69" s="294"/>
      <c r="GY69" s="294"/>
      <c r="GZ69" s="294"/>
      <c r="HA69" s="294"/>
      <c r="HB69" s="294"/>
      <c r="HC69" s="294"/>
      <c r="HD69" s="294"/>
      <c r="HE69" s="294"/>
      <c r="HF69" s="294"/>
      <c r="HG69" s="294"/>
      <c r="HH69" s="294"/>
      <c r="HI69" s="294"/>
      <c r="HJ69" s="294"/>
      <c r="HK69" s="294"/>
      <c r="HL69" s="294"/>
      <c r="HM69" s="294"/>
      <c r="HN69" s="294"/>
      <c r="HO69" s="294"/>
      <c r="HP69" s="294"/>
      <c r="HQ69" s="294"/>
      <c r="HR69" s="294"/>
      <c r="HS69" s="294"/>
      <c r="HT69" s="294"/>
      <c r="HU69" s="294"/>
      <c r="HV69" s="294"/>
      <c r="HW69" s="294"/>
      <c r="HX69" s="294"/>
      <c r="HY69" s="294"/>
      <c r="HZ69" s="294"/>
      <c r="IA69" s="294"/>
      <c r="IB69" s="294"/>
      <c r="IC69" s="294"/>
      <c r="ID69" s="294"/>
      <c r="IE69" s="294"/>
      <c r="IF69" s="294"/>
      <c r="IG69" s="294"/>
      <c r="IH69" s="294"/>
      <c r="II69" s="294"/>
      <c r="IJ69" s="294"/>
      <c r="IK69" s="294"/>
      <c r="IL69" s="294"/>
      <c r="IM69" s="294"/>
      <c r="IN69" s="294"/>
      <c r="IO69" s="294"/>
      <c r="IP69" s="294"/>
      <c r="IQ69" s="294"/>
      <c r="IR69" s="294"/>
      <c r="IS69" s="294"/>
      <c r="IT69" s="294"/>
      <c r="IU69" s="294"/>
      <c r="IV69" s="294"/>
    </row>
    <row r="70" spans="1:256" ht="15.75">
      <c r="A70" s="301"/>
      <c r="B70" s="309" t="s">
        <v>188</v>
      </c>
      <c r="C70" s="299"/>
      <c r="D70" s="298"/>
      <c r="E70" s="297">
        <v>-308</v>
      </c>
      <c r="F70" s="296"/>
      <c r="G70" s="295">
        <f t="shared" si="3"/>
        <v>-1152</v>
      </c>
      <c r="H70" s="294"/>
      <c r="I70" s="310"/>
      <c r="J70" s="308"/>
      <c r="K70" s="294"/>
      <c r="L70" s="294"/>
      <c r="M70" s="294"/>
      <c r="N70" s="294"/>
      <c r="O70" s="294"/>
      <c r="P70" s="294"/>
      <c r="Q70" s="294"/>
      <c r="R70" s="294"/>
      <c r="S70" s="294"/>
      <c r="T70" s="294"/>
      <c r="U70" s="294"/>
      <c r="V70" s="294"/>
      <c r="W70" s="294"/>
      <c r="X70" s="294"/>
      <c r="Y70" s="294"/>
      <c r="Z70" s="294"/>
      <c r="AA70" s="294"/>
      <c r="AB70" s="294"/>
      <c r="AC70" s="294"/>
      <c r="AD70" s="294"/>
      <c r="AE70" s="294"/>
      <c r="AF70" s="294"/>
      <c r="AG70" s="294"/>
      <c r="AH70" s="294"/>
      <c r="AI70" s="294"/>
      <c r="AJ70" s="294"/>
      <c r="AK70" s="294"/>
      <c r="AL70" s="294"/>
      <c r="AM70" s="294"/>
      <c r="AN70" s="294"/>
      <c r="AO70" s="294"/>
      <c r="AP70" s="294"/>
      <c r="AQ70" s="294"/>
      <c r="AR70" s="294"/>
      <c r="AS70" s="294"/>
      <c r="AT70" s="294"/>
      <c r="AU70" s="294"/>
      <c r="AV70" s="294"/>
      <c r="AW70" s="294"/>
      <c r="AX70" s="294"/>
      <c r="AY70" s="294"/>
      <c r="AZ70" s="294"/>
      <c r="BA70" s="294"/>
      <c r="BB70" s="294"/>
      <c r="BC70" s="294"/>
      <c r="BD70" s="294"/>
      <c r="BE70" s="294"/>
      <c r="BF70" s="294"/>
      <c r="BG70" s="294"/>
      <c r="BH70" s="294"/>
      <c r="BI70" s="294"/>
      <c r="BJ70" s="294"/>
      <c r="BK70" s="294"/>
      <c r="BL70" s="294"/>
      <c r="BM70" s="294"/>
      <c r="BN70" s="294"/>
      <c r="BO70" s="294"/>
      <c r="BP70" s="294"/>
      <c r="BQ70" s="294"/>
      <c r="BR70" s="294"/>
      <c r="BS70" s="294"/>
      <c r="BT70" s="294"/>
      <c r="BU70" s="294"/>
      <c r="BV70" s="294"/>
      <c r="BW70" s="294"/>
      <c r="BX70" s="294"/>
      <c r="BY70" s="294"/>
      <c r="BZ70" s="294"/>
      <c r="CA70" s="294"/>
      <c r="CB70" s="294"/>
      <c r="CC70" s="294"/>
      <c r="CD70" s="294"/>
      <c r="CE70" s="294"/>
      <c r="CF70" s="294"/>
      <c r="CG70" s="294"/>
      <c r="CH70" s="294"/>
      <c r="CI70" s="294"/>
      <c r="CJ70" s="294"/>
      <c r="CK70" s="294"/>
      <c r="CL70" s="294"/>
      <c r="CM70" s="294"/>
      <c r="CN70" s="294"/>
      <c r="CO70" s="294"/>
      <c r="CP70" s="294"/>
      <c r="CQ70" s="294"/>
      <c r="CR70" s="294"/>
      <c r="CS70" s="294"/>
      <c r="CT70" s="294"/>
      <c r="CU70" s="294"/>
      <c r="CV70" s="294"/>
      <c r="CW70" s="294"/>
      <c r="CX70" s="294"/>
      <c r="CY70" s="294"/>
      <c r="CZ70" s="294"/>
      <c r="DA70" s="294"/>
      <c r="DB70" s="294"/>
      <c r="DC70" s="294"/>
      <c r="DD70" s="294"/>
      <c r="DE70" s="294"/>
      <c r="DF70" s="294"/>
      <c r="DG70" s="294"/>
      <c r="DH70" s="294"/>
      <c r="DI70" s="294"/>
      <c r="DJ70" s="294"/>
      <c r="DK70" s="294"/>
      <c r="DL70" s="294"/>
      <c r="DM70" s="294"/>
      <c r="DN70" s="294"/>
      <c r="DO70" s="294"/>
      <c r="DP70" s="294"/>
      <c r="DQ70" s="294"/>
      <c r="DR70" s="294"/>
      <c r="DS70" s="294"/>
      <c r="DT70" s="294"/>
      <c r="DU70" s="294"/>
      <c r="DV70" s="294"/>
      <c r="DW70" s="294"/>
      <c r="DX70" s="294"/>
      <c r="DY70" s="294"/>
      <c r="DZ70" s="294"/>
      <c r="EA70" s="294"/>
      <c r="EB70" s="294"/>
      <c r="EC70" s="294"/>
      <c r="ED70" s="294"/>
      <c r="EE70" s="294"/>
      <c r="EF70" s="294"/>
      <c r="EG70" s="294"/>
      <c r="EH70" s="294"/>
      <c r="EI70" s="294"/>
      <c r="EJ70" s="294"/>
      <c r="EK70" s="294"/>
      <c r="EL70" s="294"/>
      <c r="EM70" s="294"/>
      <c r="EN70" s="294"/>
      <c r="EO70" s="294"/>
      <c r="EP70" s="294"/>
      <c r="EQ70" s="294"/>
      <c r="ER70" s="294"/>
      <c r="ES70" s="294"/>
      <c r="ET70" s="294"/>
      <c r="EU70" s="294"/>
      <c r="EV70" s="294"/>
      <c r="EW70" s="294"/>
      <c r="EX70" s="294"/>
      <c r="EY70" s="294"/>
      <c r="EZ70" s="294"/>
      <c r="FA70" s="294"/>
      <c r="FB70" s="294"/>
      <c r="FC70" s="294"/>
      <c r="FD70" s="294"/>
      <c r="FE70" s="294"/>
      <c r="FF70" s="294"/>
      <c r="FG70" s="294"/>
      <c r="FH70" s="294"/>
      <c r="FI70" s="294"/>
      <c r="FJ70" s="294"/>
      <c r="FK70" s="294"/>
      <c r="FL70" s="294"/>
      <c r="FM70" s="294"/>
      <c r="FN70" s="294"/>
      <c r="FO70" s="294"/>
      <c r="FP70" s="294"/>
      <c r="FQ70" s="294"/>
      <c r="FR70" s="294"/>
      <c r="FS70" s="294"/>
      <c r="FT70" s="294"/>
      <c r="FU70" s="294"/>
      <c r="FV70" s="294"/>
      <c r="FW70" s="294"/>
      <c r="FX70" s="294"/>
      <c r="FY70" s="294"/>
      <c r="FZ70" s="294"/>
      <c r="GA70" s="294"/>
      <c r="GB70" s="294"/>
      <c r="GC70" s="294"/>
      <c r="GD70" s="294"/>
      <c r="GE70" s="294"/>
      <c r="GF70" s="294"/>
      <c r="GG70" s="294"/>
      <c r="GH70" s="294"/>
      <c r="GI70" s="294"/>
      <c r="GJ70" s="294"/>
      <c r="GK70" s="294"/>
      <c r="GL70" s="294"/>
      <c r="GM70" s="294"/>
      <c r="GN70" s="294"/>
      <c r="GO70" s="294"/>
      <c r="GP70" s="294"/>
      <c r="GQ70" s="294"/>
      <c r="GR70" s="294"/>
      <c r="GS70" s="294"/>
      <c r="GT70" s="294"/>
      <c r="GU70" s="294"/>
      <c r="GV70" s="294"/>
      <c r="GW70" s="294"/>
      <c r="GX70" s="294"/>
      <c r="GY70" s="294"/>
      <c r="GZ70" s="294"/>
      <c r="HA70" s="294"/>
      <c r="HB70" s="294"/>
      <c r="HC70" s="294"/>
      <c r="HD70" s="294"/>
      <c r="HE70" s="294"/>
      <c r="HF70" s="294"/>
      <c r="HG70" s="294"/>
      <c r="HH70" s="294"/>
      <c r="HI70" s="294"/>
      <c r="HJ70" s="294"/>
      <c r="HK70" s="294"/>
      <c r="HL70" s="294"/>
      <c r="HM70" s="294"/>
      <c r="HN70" s="294"/>
      <c r="HO70" s="294"/>
      <c r="HP70" s="294"/>
      <c r="HQ70" s="294"/>
      <c r="HR70" s="294"/>
      <c r="HS70" s="294"/>
      <c r="HT70" s="294"/>
      <c r="HU70" s="294"/>
      <c r="HV70" s="294"/>
      <c r="HW70" s="294"/>
      <c r="HX70" s="294"/>
      <c r="HY70" s="294"/>
      <c r="HZ70" s="294"/>
      <c r="IA70" s="294"/>
      <c r="IB70" s="294"/>
      <c r="IC70" s="294"/>
      <c r="ID70" s="294"/>
      <c r="IE70" s="294"/>
      <c r="IF70" s="294"/>
      <c r="IG70" s="294"/>
      <c r="IH70" s="294"/>
      <c r="II70" s="294"/>
      <c r="IJ70" s="294"/>
      <c r="IK70" s="294"/>
      <c r="IL70" s="294"/>
      <c r="IM70" s="294"/>
      <c r="IN70" s="294"/>
      <c r="IO70" s="294"/>
      <c r="IP70" s="294"/>
      <c r="IQ70" s="294"/>
      <c r="IR70" s="294"/>
      <c r="IS70" s="294"/>
      <c r="IT70" s="294"/>
      <c r="IU70" s="294"/>
      <c r="IV70" s="294"/>
    </row>
    <row r="71" spans="1:256" ht="15.75">
      <c r="A71" s="301"/>
      <c r="B71" s="309" t="s">
        <v>179</v>
      </c>
      <c r="C71" s="299"/>
      <c r="D71" s="298"/>
      <c r="E71" s="297"/>
      <c r="F71" s="296"/>
      <c r="G71" s="295">
        <f t="shared" si="3"/>
        <v>0</v>
      </c>
      <c r="H71" s="294"/>
      <c r="I71" s="294"/>
      <c r="J71" s="308"/>
      <c r="K71" s="294"/>
      <c r="L71" s="294"/>
      <c r="M71" s="294"/>
      <c r="N71" s="294"/>
      <c r="O71" s="294"/>
      <c r="P71" s="294"/>
      <c r="Q71" s="294"/>
      <c r="R71" s="294"/>
      <c r="S71" s="294"/>
      <c r="T71" s="294"/>
      <c r="U71" s="294"/>
      <c r="V71" s="294"/>
      <c r="W71" s="294"/>
      <c r="X71" s="294"/>
      <c r="Y71" s="294"/>
      <c r="Z71" s="294"/>
      <c r="AA71" s="294"/>
      <c r="AB71" s="294"/>
      <c r="AC71" s="294"/>
      <c r="AD71" s="294"/>
      <c r="AE71" s="294"/>
      <c r="AF71" s="294"/>
      <c r="AG71" s="294"/>
      <c r="AH71" s="294"/>
      <c r="AI71" s="294"/>
      <c r="AJ71" s="294"/>
      <c r="AK71" s="294"/>
      <c r="AL71" s="294"/>
      <c r="AM71" s="294"/>
      <c r="AN71" s="294"/>
      <c r="AO71" s="294"/>
      <c r="AP71" s="294"/>
      <c r="AQ71" s="294"/>
      <c r="AR71" s="294"/>
      <c r="AS71" s="294"/>
      <c r="AT71" s="294"/>
      <c r="AU71" s="294"/>
      <c r="AV71" s="294"/>
      <c r="AW71" s="294"/>
      <c r="AX71" s="294"/>
      <c r="AY71" s="294"/>
      <c r="AZ71" s="294"/>
      <c r="BA71" s="294"/>
      <c r="BB71" s="294"/>
      <c r="BC71" s="294"/>
      <c r="BD71" s="294"/>
      <c r="BE71" s="294"/>
      <c r="BF71" s="294"/>
      <c r="BG71" s="294"/>
      <c r="BH71" s="294"/>
      <c r="BI71" s="294"/>
      <c r="BJ71" s="294"/>
      <c r="BK71" s="294"/>
      <c r="BL71" s="294"/>
      <c r="BM71" s="294"/>
      <c r="BN71" s="294"/>
      <c r="BO71" s="294"/>
      <c r="BP71" s="294"/>
      <c r="BQ71" s="294"/>
      <c r="BR71" s="294"/>
      <c r="BS71" s="294"/>
      <c r="BT71" s="294"/>
      <c r="BU71" s="294"/>
      <c r="BV71" s="294"/>
      <c r="BW71" s="294"/>
      <c r="BX71" s="294"/>
      <c r="BY71" s="294"/>
      <c r="BZ71" s="294"/>
      <c r="CA71" s="294"/>
      <c r="CB71" s="294"/>
      <c r="CC71" s="294"/>
      <c r="CD71" s="294"/>
      <c r="CE71" s="294"/>
      <c r="CF71" s="294"/>
      <c r="CG71" s="294"/>
      <c r="CH71" s="294"/>
      <c r="CI71" s="294"/>
      <c r="CJ71" s="294"/>
      <c r="CK71" s="294"/>
      <c r="CL71" s="294"/>
      <c r="CM71" s="294"/>
      <c r="CN71" s="294"/>
      <c r="CO71" s="294"/>
      <c r="CP71" s="294"/>
      <c r="CQ71" s="294"/>
      <c r="CR71" s="294"/>
      <c r="CS71" s="294"/>
      <c r="CT71" s="294"/>
      <c r="CU71" s="294"/>
      <c r="CV71" s="294"/>
      <c r="CW71" s="294"/>
      <c r="CX71" s="294"/>
      <c r="CY71" s="294"/>
      <c r="CZ71" s="294"/>
      <c r="DA71" s="294"/>
      <c r="DB71" s="294"/>
      <c r="DC71" s="294"/>
      <c r="DD71" s="294"/>
      <c r="DE71" s="294"/>
      <c r="DF71" s="294"/>
      <c r="DG71" s="294"/>
      <c r="DH71" s="294"/>
      <c r="DI71" s="294"/>
      <c r="DJ71" s="294"/>
      <c r="DK71" s="294"/>
      <c r="DL71" s="294"/>
      <c r="DM71" s="294"/>
      <c r="DN71" s="294"/>
      <c r="DO71" s="294"/>
      <c r="DP71" s="294"/>
      <c r="DQ71" s="294"/>
      <c r="DR71" s="294"/>
      <c r="DS71" s="294"/>
      <c r="DT71" s="294"/>
      <c r="DU71" s="294"/>
      <c r="DV71" s="294"/>
      <c r="DW71" s="294"/>
      <c r="DX71" s="294"/>
      <c r="DY71" s="294"/>
      <c r="DZ71" s="294"/>
      <c r="EA71" s="294"/>
      <c r="EB71" s="294"/>
      <c r="EC71" s="294"/>
      <c r="ED71" s="294"/>
      <c r="EE71" s="294"/>
      <c r="EF71" s="294"/>
      <c r="EG71" s="294"/>
      <c r="EH71" s="294"/>
      <c r="EI71" s="294"/>
      <c r="EJ71" s="294"/>
      <c r="EK71" s="294"/>
      <c r="EL71" s="294"/>
      <c r="EM71" s="294"/>
      <c r="EN71" s="294"/>
      <c r="EO71" s="294"/>
      <c r="EP71" s="294"/>
      <c r="EQ71" s="294"/>
      <c r="ER71" s="294"/>
      <c r="ES71" s="294"/>
      <c r="ET71" s="294"/>
      <c r="EU71" s="294"/>
      <c r="EV71" s="294"/>
      <c r="EW71" s="294"/>
      <c r="EX71" s="294"/>
      <c r="EY71" s="294"/>
      <c r="EZ71" s="294"/>
      <c r="FA71" s="294"/>
      <c r="FB71" s="294"/>
      <c r="FC71" s="294"/>
      <c r="FD71" s="294"/>
      <c r="FE71" s="294"/>
      <c r="FF71" s="294"/>
      <c r="FG71" s="294"/>
      <c r="FH71" s="294"/>
      <c r="FI71" s="294"/>
      <c r="FJ71" s="294"/>
      <c r="FK71" s="294"/>
      <c r="FL71" s="294"/>
      <c r="FM71" s="294"/>
      <c r="FN71" s="294"/>
      <c r="FO71" s="294"/>
      <c r="FP71" s="294"/>
      <c r="FQ71" s="294"/>
      <c r="FR71" s="294"/>
      <c r="FS71" s="294"/>
      <c r="FT71" s="294"/>
      <c r="FU71" s="294"/>
      <c r="FV71" s="294"/>
      <c r="FW71" s="294"/>
      <c r="FX71" s="294"/>
      <c r="FY71" s="294"/>
      <c r="FZ71" s="294"/>
      <c r="GA71" s="294"/>
      <c r="GB71" s="294"/>
      <c r="GC71" s="294"/>
      <c r="GD71" s="294"/>
      <c r="GE71" s="294"/>
      <c r="GF71" s="294"/>
      <c r="GG71" s="294"/>
      <c r="GH71" s="294"/>
      <c r="GI71" s="294"/>
      <c r="GJ71" s="294"/>
      <c r="GK71" s="294"/>
      <c r="GL71" s="294"/>
      <c r="GM71" s="294"/>
      <c r="GN71" s="294"/>
      <c r="GO71" s="294"/>
      <c r="GP71" s="294"/>
      <c r="GQ71" s="294"/>
      <c r="GR71" s="294"/>
      <c r="GS71" s="294"/>
      <c r="GT71" s="294"/>
      <c r="GU71" s="294"/>
      <c r="GV71" s="294"/>
      <c r="GW71" s="294"/>
      <c r="GX71" s="294"/>
      <c r="GY71" s="294"/>
      <c r="GZ71" s="294"/>
      <c r="HA71" s="294"/>
      <c r="HB71" s="294"/>
      <c r="HC71" s="294"/>
      <c r="HD71" s="294"/>
      <c r="HE71" s="294"/>
      <c r="HF71" s="294"/>
      <c r="HG71" s="294"/>
      <c r="HH71" s="294"/>
      <c r="HI71" s="294"/>
      <c r="HJ71" s="294"/>
      <c r="HK71" s="294"/>
      <c r="HL71" s="294"/>
      <c r="HM71" s="294"/>
      <c r="HN71" s="294"/>
      <c r="HO71" s="294"/>
      <c r="HP71" s="294"/>
      <c r="HQ71" s="294"/>
      <c r="HR71" s="294"/>
      <c r="HS71" s="294"/>
      <c r="HT71" s="294"/>
      <c r="HU71" s="294"/>
      <c r="HV71" s="294"/>
      <c r="HW71" s="294"/>
      <c r="HX71" s="294"/>
      <c r="HY71" s="294"/>
      <c r="HZ71" s="294"/>
      <c r="IA71" s="294"/>
      <c r="IB71" s="294"/>
      <c r="IC71" s="294"/>
      <c r="ID71" s="294"/>
      <c r="IE71" s="294"/>
      <c r="IF71" s="294"/>
      <c r="IG71" s="294"/>
      <c r="IH71" s="294"/>
      <c r="II71" s="294"/>
      <c r="IJ71" s="294"/>
      <c r="IK71" s="294"/>
      <c r="IL71" s="294"/>
      <c r="IM71" s="294"/>
      <c r="IN71" s="294"/>
      <c r="IO71" s="294"/>
      <c r="IP71" s="294"/>
      <c r="IQ71" s="294"/>
      <c r="IR71" s="294"/>
      <c r="IS71" s="294"/>
      <c r="IT71" s="294"/>
      <c r="IU71" s="294"/>
      <c r="IV71" s="294"/>
    </row>
    <row r="72" spans="1:256" ht="20.25" customHeight="1">
      <c r="A72" s="301" t="s">
        <v>187</v>
      </c>
      <c r="B72" s="305" t="s">
        <v>35</v>
      </c>
      <c r="C72" s="304">
        <v>-3581</v>
      </c>
      <c r="D72" s="307"/>
      <c r="E72" s="306"/>
      <c r="F72" s="303">
        <f>-1850-3134</f>
        <v>-4984</v>
      </c>
      <c r="G72" s="302">
        <f t="shared" si="3"/>
        <v>-8565</v>
      </c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4"/>
      <c r="AK72" s="294"/>
      <c r="AL72" s="294"/>
      <c r="AM72" s="294"/>
      <c r="AN72" s="294"/>
      <c r="AO72" s="294"/>
      <c r="AP72" s="294"/>
      <c r="AQ72" s="294"/>
      <c r="AR72" s="294"/>
      <c r="AS72" s="294"/>
      <c r="AT72" s="294"/>
      <c r="AU72" s="294"/>
      <c r="AV72" s="294"/>
      <c r="AW72" s="294"/>
      <c r="AX72" s="294"/>
      <c r="AY72" s="294"/>
      <c r="AZ72" s="294"/>
      <c r="BA72" s="294"/>
      <c r="BB72" s="294"/>
      <c r="BC72" s="294"/>
      <c r="BD72" s="294"/>
      <c r="BE72" s="294"/>
      <c r="BF72" s="294"/>
      <c r="BG72" s="294"/>
      <c r="BH72" s="294"/>
      <c r="BI72" s="294"/>
      <c r="BJ72" s="294"/>
      <c r="BK72" s="294"/>
      <c r="BL72" s="294"/>
      <c r="BM72" s="294"/>
      <c r="BN72" s="294"/>
      <c r="BO72" s="294"/>
      <c r="BP72" s="294"/>
      <c r="BQ72" s="294"/>
      <c r="BR72" s="294"/>
      <c r="BS72" s="294"/>
      <c r="BT72" s="294"/>
      <c r="BU72" s="294"/>
      <c r="BV72" s="294"/>
      <c r="BW72" s="294"/>
      <c r="BX72" s="294"/>
      <c r="BY72" s="294"/>
      <c r="BZ72" s="294"/>
      <c r="CA72" s="294"/>
      <c r="CB72" s="294"/>
      <c r="CC72" s="294"/>
      <c r="CD72" s="294"/>
      <c r="CE72" s="294"/>
      <c r="CF72" s="294"/>
      <c r="CG72" s="294"/>
      <c r="CH72" s="294"/>
      <c r="CI72" s="294"/>
      <c r="CJ72" s="294"/>
      <c r="CK72" s="294"/>
      <c r="CL72" s="294"/>
      <c r="CM72" s="294"/>
      <c r="CN72" s="294"/>
      <c r="CO72" s="294"/>
      <c r="CP72" s="294"/>
      <c r="CQ72" s="294"/>
      <c r="CR72" s="294"/>
      <c r="CS72" s="294"/>
      <c r="CT72" s="294"/>
      <c r="CU72" s="294"/>
      <c r="CV72" s="294"/>
      <c r="CW72" s="294"/>
      <c r="CX72" s="294"/>
      <c r="CY72" s="294"/>
      <c r="CZ72" s="294"/>
      <c r="DA72" s="294"/>
      <c r="DB72" s="294"/>
      <c r="DC72" s="294"/>
      <c r="DD72" s="294"/>
      <c r="DE72" s="294"/>
      <c r="DF72" s="294"/>
      <c r="DG72" s="294"/>
      <c r="DH72" s="294"/>
      <c r="DI72" s="294"/>
      <c r="DJ72" s="294"/>
      <c r="DK72" s="294"/>
      <c r="DL72" s="294"/>
      <c r="DM72" s="294"/>
      <c r="DN72" s="294"/>
      <c r="DO72" s="294"/>
      <c r="DP72" s="294"/>
      <c r="DQ72" s="294"/>
      <c r="DR72" s="294"/>
      <c r="DS72" s="294"/>
      <c r="DT72" s="294"/>
      <c r="DU72" s="294"/>
      <c r="DV72" s="294"/>
      <c r="DW72" s="294"/>
      <c r="DX72" s="294"/>
      <c r="DY72" s="294"/>
      <c r="DZ72" s="294"/>
      <c r="EA72" s="294"/>
      <c r="EB72" s="294"/>
      <c r="EC72" s="294"/>
      <c r="ED72" s="294"/>
      <c r="EE72" s="294"/>
      <c r="EF72" s="294"/>
      <c r="EG72" s="294"/>
      <c r="EH72" s="294"/>
      <c r="EI72" s="294"/>
      <c r="EJ72" s="294"/>
      <c r="EK72" s="294"/>
      <c r="EL72" s="294"/>
      <c r="EM72" s="294"/>
      <c r="EN72" s="294"/>
      <c r="EO72" s="294"/>
      <c r="EP72" s="294"/>
      <c r="EQ72" s="294"/>
      <c r="ER72" s="294"/>
      <c r="ES72" s="294"/>
      <c r="ET72" s="294"/>
      <c r="EU72" s="294"/>
      <c r="EV72" s="294"/>
      <c r="EW72" s="294"/>
      <c r="EX72" s="294"/>
      <c r="EY72" s="294"/>
      <c r="EZ72" s="294"/>
      <c r="FA72" s="294"/>
      <c r="FB72" s="294"/>
      <c r="FC72" s="294"/>
      <c r="FD72" s="294"/>
      <c r="FE72" s="294"/>
      <c r="FF72" s="294"/>
      <c r="FG72" s="294"/>
      <c r="FH72" s="294"/>
      <c r="FI72" s="294"/>
      <c r="FJ72" s="294"/>
      <c r="FK72" s="294"/>
      <c r="FL72" s="294"/>
      <c r="FM72" s="294"/>
      <c r="FN72" s="294"/>
      <c r="FO72" s="294"/>
      <c r="FP72" s="294"/>
      <c r="FQ72" s="294"/>
      <c r="FR72" s="294"/>
      <c r="FS72" s="294"/>
      <c r="FT72" s="294"/>
      <c r="FU72" s="294"/>
      <c r="FV72" s="294"/>
      <c r="FW72" s="294"/>
      <c r="FX72" s="294"/>
      <c r="FY72" s="294"/>
      <c r="FZ72" s="294"/>
      <c r="GA72" s="294"/>
      <c r="GB72" s="294"/>
      <c r="GC72" s="294"/>
      <c r="GD72" s="294"/>
      <c r="GE72" s="294"/>
      <c r="GF72" s="294"/>
      <c r="GG72" s="294"/>
      <c r="GH72" s="294"/>
      <c r="GI72" s="294"/>
      <c r="GJ72" s="294"/>
      <c r="GK72" s="294"/>
      <c r="GL72" s="294"/>
      <c r="GM72" s="294"/>
      <c r="GN72" s="294"/>
      <c r="GO72" s="294"/>
      <c r="GP72" s="294"/>
      <c r="GQ72" s="294"/>
      <c r="GR72" s="294"/>
      <c r="GS72" s="294"/>
      <c r="GT72" s="294"/>
      <c r="GU72" s="294"/>
      <c r="GV72" s="294"/>
      <c r="GW72" s="294"/>
      <c r="GX72" s="294"/>
      <c r="GY72" s="294"/>
      <c r="GZ72" s="294"/>
      <c r="HA72" s="294"/>
      <c r="HB72" s="294"/>
      <c r="HC72" s="294"/>
      <c r="HD72" s="294"/>
      <c r="HE72" s="294"/>
      <c r="HF72" s="294"/>
      <c r="HG72" s="294"/>
      <c r="HH72" s="294"/>
      <c r="HI72" s="294"/>
      <c r="HJ72" s="294"/>
      <c r="HK72" s="294"/>
      <c r="HL72" s="294"/>
      <c r="HM72" s="294"/>
      <c r="HN72" s="294"/>
      <c r="HO72" s="294"/>
      <c r="HP72" s="294"/>
      <c r="HQ72" s="294"/>
      <c r="HR72" s="294"/>
      <c r="HS72" s="294"/>
      <c r="HT72" s="294"/>
      <c r="HU72" s="294"/>
      <c r="HV72" s="294"/>
      <c r="HW72" s="294"/>
      <c r="HX72" s="294"/>
      <c r="HY72" s="294"/>
      <c r="HZ72" s="294"/>
      <c r="IA72" s="294"/>
      <c r="IB72" s="294"/>
      <c r="IC72" s="294"/>
      <c r="ID72" s="294"/>
      <c r="IE72" s="294"/>
      <c r="IF72" s="294"/>
      <c r="IG72" s="294"/>
      <c r="IH72" s="294"/>
      <c r="II72" s="294"/>
      <c r="IJ72" s="294"/>
      <c r="IK72" s="294"/>
      <c r="IL72" s="294"/>
      <c r="IM72" s="294"/>
      <c r="IN72" s="294"/>
      <c r="IO72" s="294"/>
      <c r="IP72" s="294"/>
      <c r="IQ72" s="294"/>
      <c r="IR72" s="294"/>
      <c r="IS72" s="294"/>
      <c r="IT72" s="294"/>
      <c r="IU72" s="294"/>
      <c r="IV72" s="294"/>
    </row>
    <row r="73" spans="1:256" ht="20.25" customHeight="1">
      <c r="A73" s="301" t="s">
        <v>186</v>
      </c>
      <c r="B73" s="305" t="s">
        <v>60</v>
      </c>
      <c r="C73" s="304"/>
      <c r="D73" s="307"/>
      <c r="E73" s="306"/>
      <c r="F73" s="303"/>
      <c r="G73" s="302">
        <f t="shared" si="3"/>
        <v>27315</v>
      </c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4"/>
      <c r="AK73" s="294"/>
      <c r="AL73" s="294"/>
      <c r="AM73" s="294"/>
      <c r="AN73" s="294"/>
      <c r="AO73" s="294"/>
      <c r="AP73" s="294"/>
      <c r="AQ73" s="294"/>
      <c r="AR73" s="294"/>
      <c r="AS73" s="294"/>
      <c r="AT73" s="294"/>
      <c r="AU73" s="294"/>
      <c r="AV73" s="294"/>
      <c r="AW73" s="294"/>
      <c r="AX73" s="294"/>
      <c r="AY73" s="294"/>
      <c r="AZ73" s="294"/>
      <c r="BA73" s="294"/>
      <c r="BB73" s="294"/>
      <c r="BC73" s="294"/>
      <c r="BD73" s="294"/>
      <c r="BE73" s="294"/>
      <c r="BF73" s="294"/>
      <c r="BG73" s="294"/>
      <c r="BH73" s="294"/>
      <c r="BI73" s="294"/>
      <c r="BJ73" s="294"/>
      <c r="BK73" s="294"/>
      <c r="BL73" s="294"/>
      <c r="BM73" s="294"/>
      <c r="BN73" s="294"/>
      <c r="BO73" s="294"/>
      <c r="BP73" s="294"/>
      <c r="BQ73" s="294"/>
      <c r="BR73" s="294"/>
      <c r="BS73" s="294"/>
      <c r="BT73" s="294"/>
      <c r="BU73" s="294"/>
      <c r="BV73" s="294"/>
      <c r="BW73" s="294"/>
      <c r="BX73" s="294"/>
      <c r="BY73" s="294"/>
      <c r="BZ73" s="294"/>
      <c r="CA73" s="294"/>
      <c r="CB73" s="294"/>
      <c r="CC73" s="294"/>
      <c r="CD73" s="294"/>
      <c r="CE73" s="294"/>
      <c r="CF73" s="294"/>
      <c r="CG73" s="294"/>
      <c r="CH73" s="294"/>
      <c r="CI73" s="294"/>
      <c r="CJ73" s="294"/>
      <c r="CK73" s="294"/>
      <c r="CL73" s="294"/>
      <c r="CM73" s="294"/>
      <c r="CN73" s="294"/>
      <c r="CO73" s="294"/>
      <c r="CP73" s="294"/>
      <c r="CQ73" s="294"/>
      <c r="CR73" s="294"/>
      <c r="CS73" s="294"/>
      <c r="CT73" s="294"/>
      <c r="CU73" s="294"/>
      <c r="CV73" s="294"/>
      <c r="CW73" s="294"/>
      <c r="CX73" s="294"/>
      <c r="CY73" s="294"/>
      <c r="CZ73" s="294"/>
      <c r="DA73" s="294"/>
      <c r="DB73" s="294"/>
      <c r="DC73" s="294"/>
      <c r="DD73" s="294"/>
      <c r="DE73" s="294"/>
      <c r="DF73" s="294"/>
      <c r="DG73" s="294"/>
      <c r="DH73" s="294"/>
      <c r="DI73" s="294"/>
      <c r="DJ73" s="294"/>
      <c r="DK73" s="294"/>
      <c r="DL73" s="294"/>
      <c r="DM73" s="294"/>
      <c r="DN73" s="294"/>
      <c r="DO73" s="294"/>
      <c r="DP73" s="294"/>
      <c r="DQ73" s="294"/>
      <c r="DR73" s="294"/>
      <c r="DS73" s="294"/>
      <c r="DT73" s="294"/>
      <c r="DU73" s="294"/>
      <c r="DV73" s="294"/>
      <c r="DW73" s="294"/>
      <c r="DX73" s="294"/>
      <c r="DY73" s="294"/>
      <c r="DZ73" s="294"/>
      <c r="EA73" s="294"/>
      <c r="EB73" s="294"/>
      <c r="EC73" s="294"/>
      <c r="ED73" s="294"/>
      <c r="EE73" s="294"/>
      <c r="EF73" s="294"/>
      <c r="EG73" s="294"/>
      <c r="EH73" s="294"/>
      <c r="EI73" s="294"/>
      <c r="EJ73" s="294"/>
      <c r="EK73" s="294"/>
      <c r="EL73" s="294"/>
      <c r="EM73" s="294"/>
      <c r="EN73" s="294"/>
      <c r="EO73" s="294"/>
      <c r="EP73" s="294"/>
      <c r="EQ73" s="294"/>
      <c r="ER73" s="294"/>
      <c r="ES73" s="294"/>
      <c r="ET73" s="294"/>
      <c r="EU73" s="294"/>
      <c r="EV73" s="294"/>
      <c r="EW73" s="294"/>
      <c r="EX73" s="294"/>
      <c r="EY73" s="294"/>
      <c r="EZ73" s="294"/>
      <c r="FA73" s="294"/>
      <c r="FB73" s="294"/>
      <c r="FC73" s="294"/>
      <c r="FD73" s="294"/>
      <c r="FE73" s="294"/>
      <c r="FF73" s="294"/>
      <c r="FG73" s="294"/>
      <c r="FH73" s="294"/>
      <c r="FI73" s="294"/>
      <c r="FJ73" s="294"/>
      <c r="FK73" s="294"/>
      <c r="FL73" s="294"/>
      <c r="FM73" s="294"/>
      <c r="FN73" s="294"/>
      <c r="FO73" s="294"/>
      <c r="FP73" s="294"/>
      <c r="FQ73" s="294"/>
      <c r="FR73" s="294"/>
      <c r="FS73" s="294"/>
      <c r="FT73" s="294"/>
      <c r="FU73" s="294"/>
      <c r="FV73" s="294"/>
      <c r="FW73" s="294"/>
      <c r="FX73" s="294"/>
      <c r="FY73" s="294"/>
      <c r="FZ73" s="294"/>
      <c r="GA73" s="294"/>
      <c r="GB73" s="294"/>
      <c r="GC73" s="294"/>
      <c r="GD73" s="294"/>
      <c r="GE73" s="294"/>
      <c r="GF73" s="294"/>
      <c r="GG73" s="294"/>
      <c r="GH73" s="294"/>
      <c r="GI73" s="294"/>
      <c r="GJ73" s="294"/>
      <c r="GK73" s="294"/>
      <c r="GL73" s="294"/>
      <c r="GM73" s="294"/>
      <c r="GN73" s="294"/>
      <c r="GO73" s="294"/>
      <c r="GP73" s="294"/>
      <c r="GQ73" s="294"/>
      <c r="GR73" s="294"/>
      <c r="GS73" s="294"/>
      <c r="GT73" s="294"/>
      <c r="GU73" s="294"/>
      <c r="GV73" s="294"/>
      <c r="GW73" s="294"/>
      <c r="GX73" s="294"/>
      <c r="GY73" s="294"/>
      <c r="GZ73" s="294"/>
      <c r="HA73" s="294"/>
      <c r="HB73" s="294"/>
      <c r="HC73" s="294"/>
      <c r="HD73" s="294"/>
      <c r="HE73" s="294"/>
      <c r="HF73" s="294"/>
      <c r="HG73" s="294"/>
      <c r="HH73" s="294"/>
      <c r="HI73" s="294"/>
      <c r="HJ73" s="294"/>
      <c r="HK73" s="294"/>
      <c r="HL73" s="294"/>
      <c r="HM73" s="294"/>
      <c r="HN73" s="294"/>
      <c r="HO73" s="294"/>
      <c r="HP73" s="294"/>
      <c r="HQ73" s="294"/>
      <c r="HR73" s="294"/>
      <c r="HS73" s="294"/>
      <c r="HT73" s="294"/>
      <c r="HU73" s="294"/>
      <c r="HV73" s="294"/>
      <c r="HW73" s="294"/>
      <c r="HX73" s="294"/>
      <c r="HY73" s="294"/>
      <c r="HZ73" s="294"/>
      <c r="IA73" s="294"/>
      <c r="IB73" s="294"/>
      <c r="IC73" s="294"/>
      <c r="ID73" s="294"/>
      <c r="IE73" s="294"/>
      <c r="IF73" s="294"/>
      <c r="IG73" s="294"/>
      <c r="IH73" s="294"/>
      <c r="II73" s="294"/>
      <c r="IJ73" s="294"/>
      <c r="IK73" s="294"/>
      <c r="IL73" s="294"/>
      <c r="IM73" s="294"/>
      <c r="IN73" s="294"/>
      <c r="IO73" s="294"/>
      <c r="IP73" s="294"/>
      <c r="IQ73" s="294"/>
      <c r="IR73" s="294"/>
      <c r="IS73" s="294"/>
      <c r="IT73" s="294"/>
      <c r="IU73" s="294"/>
      <c r="IV73" s="294"/>
    </row>
    <row r="74" spans="1:256" ht="15.75">
      <c r="A74" s="301" t="s">
        <v>185</v>
      </c>
      <c r="B74" s="305" t="s">
        <v>184</v>
      </c>
      <c r="C74" s="304">
        <f>SUM(C75:C76)</f>
        <v>5105</v>
      </c>
      <c r="D74" s="304">
        <f>SUM(D75:D76)</f>
        <v>0</v>
      </c>
      <c r="E74" s="304">
        <f>SUM(E75:E76)</f>
        <v>0</v>
      </c>
      <c r="F74" s="303">
        <v>0</v>
      </c>
      <c r="G74" s="302">
        <f t="shared" si="3"/>
        <v>940</v>
      </c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4"/>
      <c r="AK74" s="294"/>
      <c r="AL74" s="294"/>
      <c r="AM74" s="294"/>
      <c r="AN74" s="294"/>
      <c r="AO74" s="294"/>
      <c r="AP74" s="294"/>
      <c r="AQ74" s="294"/>
      <c r="AR74" s="294"/>
      <c r="AS74" s="294"/>
      <c r="AT74" s="294"/>
      <c r="AU74" s="294"/>
      <c r="AV74" s="294"/>
      <c r="AW74" s="294"/>
      <c r="AX74" s="294"/>
      <c r="AY74" s="294"/>
      <c r="AZ74" s="294"/>
      <c r="BA74" s="294"/>
      <c r="BB74" s="294"/>
      <c r="BC74" s="294"/>
      <c r="BD74" s="294"/>
      <c r="BE74" s="294"/>
      <c r="BF74" s="294"/>
      <c r="BG74" s="294"/>
      <c r="BH74" s="294"/>
      <c r="BI74" s="294"/>
      <c r="BJ74" s="294"/>
      <c r="BK74" s="294"/>
      <c r="BL74" s="294"/>
      <c r="BM74" s="294"/>
      <c r="BN74" s="294"/>
      <c r="BO74" s="294"/>
      <c r="BP74" s="294"/>
      <c r="BQ74" s="294"/>
      <c r="BR74" s="294"/>
      <c r="BS74" s="294"/>
      <c r="BT74" s="294"/>
      <c r="BU74" s="294"/>
      <c r="BV74" s="294"/>
      <c r="BW74" s="294"/>
      <c r="BX74" s="294"/>
      <c r="BY74" s="294"/>
      <c r="BZ74" s="294"/>
      <c r="CA74" s="294"/>
      <c r="CB74" s="294"/>
      <c r="CC74" s="294"/>
      <c r="CD74" s="294"/>
      <c r="CE74" s="294"/>
      <c r="CF74" s="294"/>
      <c r="CG74" s="294"/>
      <c r="CH74" s="294"/>
      <c r="CI74" s="294"/>
      <c r="CJ74" s="294"/>
      <c r="CK74" s="294"/>
      <c r="CL74" s="294"/>
      <c r="CM74" s="294"/>
      <c r="CN74" s="294"/>
      <c r="CO74" s="294"/>
      <c r="CP74" s="294"/>
      <c r="CQ74" s="294"/>
      <c r="CR74" s="294"/>
      <c r="CS74" s="294"/>
      <c r="CT74" s="294"/>
      <c r="CU74" s="294"/>
      <c r="CV74" s="294"/>
      <c r="CW74" s="294"/>
      <c r="CX74" s="294"/>
      <c r="CY74" s="294"/>
      <c r="CZ74" s="294"/>
      <c r="DA74" s="294"/>
      <c r="DB74" s="294"/>
      <c r="DC74" s="294"/>
      <c r="DD74" s="294"/>
      <c r="DE74" s="294"/>
      <c r="DF74" s="294"/>
      <c r="DG74" s="294"/>
      <c r="DH74" s="294"/>
      <c r="DI74" s="294"/>
      <c r="DJ74" s="294"/>
      <c r="DK74" s="294"/>
      <c r="DL74" s="294"/>
      <c r="DM74" s="294"/>
      <c r="DN74" s="294"/>
      <c r="DO74" s="294"/>
      <c r="DP74" s="294"/>
      <c r="DQ74" s="294"/>
      <c r="DR74" s="294"/>
      <c r="DS74" s="294"/>
      <c r="DT74" s="294"/>
      <c r="DU74" s="294"/>
      <c r="DV74" s="294"/>
      <c r="DW74" s="294"/>
      <c r="DX74" s="294"/>
      <c r="DY74" s="294"/>
      <c r="DZ74" s="294"/>
      <c r="EA74" s="294"/>
      <c r="EB74" s="294"/>
      <c r="EC74" s="294"/>
      <c r="ED74" s="294"/>
      <c r="EE74" s="294"/>
      <c r="EF74" s="294"/>
      <c r="EG74" s="294"/>
      <c r="EH74" s="294"/>
      <c r="EI74" s="294"/>
      <c r="EJ74" s="294"/>
      <c r="EK74" s="294"/>
      <c r="EL74" s="294"/>
      <c r="EM74" s="294"/>
      <c r="EN74" s="294"/>
      <c r="EO74" s="294"/>
      <c r="EP74" s="294"/>
      <c r="EQ74" s="294"/>
      <c r="ER74" s="294"/>
      <c r="ES74" s="294"/>
      <c r="ET74" s="294"/>
      <c r="EU74" s="294"/>
      <c r="EV74" s="294"/>
      <c r="EW74" s="294"/>
      <c r="EX74" s="294"/>
      <c r="EY74" s="294"/>
      <c r="EZ74" s="294"/>
      <c r="FA74" s="294"/>
      <c r="FB74" s="294"/>
      <c r="FC74" s="294"/>
      <c r="FD74" s="294"/>
      <c r="FE74" s="294"/>
      <c r="FF74" s="294"/>
      <c r="FG74" s="294"/>
      <c r="FH74" s="294"/>
      <c r="FI74" s="294"/>
      <c r="FJ74" s="294"/>
      <c r="FK74" s="294"/>
      <c r="FL74" s="294"/>
      <c r="FM74" s="294"/>
      <c r="FN74" s="294"/>
      <c r="FO74" s="294"/>
      <c r="FP74" s="294"/>
      <c r="FQ74" s="294"/>
      <c r="FR74" s="294"/>
      <c r="FS74" s="294"/>
      <c r="FT74" s="294"/>
      <c r="FU74" s="294"/>
      <c r="FV74" s="294"/>
      <c r="FW74" s="294"/>
      <c r="FX74" s="294"/>
      <c r="FY74" s="294"/>
      <c r="FZ74" s="294"/>
      <c r="GA74" s="294"/>
      <c r="GB74" s="294"/>
      <c r="GC74" s="294"/>
      <c r="GD74" s="294"/>
      <c r="GE74" s="294"/>
      <c r="GF74" s="294"/>
      <c r="GG74" s="294"/>
      <c r="GH74" s="294"/>
      <c r="GI74" s="294"/>
      <c r="GJ74" s="294"/>
      <c r="GK74" s="294"/>
      <c r="GL74" s="294"/>
      <c r="GM74" s="294"/>
      <c r="GN74" s="294"/>
      <c r="GO74" s="294"/>
      <c r="GP74" s="294"/>
      <c r="GQ74" s="294"/>
      <c r="GR74" s="294"/>
      <c r="GS74" s="294"/>
      <c r="GT74" s="294"/>
      <c r="GU74" s="294"/>
      <c r="GV74" s="294"/>
      <c r="GW74" s="294"/>
      <c r="GX74" s="294"/>
      <c r="GY74" s="294"/>
      <c r="GZ74" s="294"/>
      <c r="HA74" s="294"/>
      <c r="HB74" s="294"/>
      <c r="HC74" s="294"/>
      <c r="HD74" s="294"/>
      <c r="HE74" s="294"/>
      <c r="HF74" s="294"/>
      <c r="HG74" s="294"/>
      <c r="HH74" s="294"/>
      <c r="HI74" s="294"/>
      <c r="HJ74" s="294"/>
      <c r="HK74" s="294"/>
      <c r="HL74" s="294"/>
      <c r="HM74" s="294"/>
      <c r="HN74" s="294"/>
      <c r="HO74" s="294"/>
      <c r="HP74" s="294"/>
      <c r="HQ74" s="294"/>
      <c r="HR74" s="294"/>
      <c r="HS74" s="294"/>
      <c r="HT74" s="294"/>
      <c r="HU74" s="294"/>
      <c r="HV74" s="294"/>
      <c r="HW74" s="294"/>
      <c r="HX74" s="294"/>
      <c r="HY74" s="294"/>
      <c r="HZ74" s="294"/>
      <c r="IA74" s="294"/>
      <c r="IB74" s="294"/>
      <c r="IC74" s="294"/>
      <c r="ID74" s="294"/>
      <c r="IE74" s="294"/>
      <c r="IF74" s="294"/>
      <c r="IG74" s="294"/>
      <c r="IH74" s="294"/>
      <c r="II74" s="294"/>
      <c r="IJ74" s="294"/>
      <c r="IK74" s="294"/>
      <c r="IL74" s="294"/>
      <c r="IM74" s="294"/>
      <c r="IN74" s="294"/>
      <c r="IO74" s="294"/>
      <c r="IP74" s="294"/>
      <c r="IQ74" s="294"/>
      <c r="IR74" s="294"/>
      <c r="IS74" s="294"/>
      <c r="IT74" s="294"/>
      <c r="IU74" s="294"/>
      <c r="IV74" s="294"/>
    </row>
    <row r="75" spans="1:256" ht="15.75">
      <c r="A75" s="301"/>
      <c r="B75" s="300" t="s">
        <v>181</v>
      </c>
      <c r="C75" s="299">
        <v>5105</v>
      </c>
      <c r="D75" s="298"/>
      <c r="E75" s="297">
        <v>-3239</v>
      </c>
      <c r="F75" s="296"/>
      <c r="G75" s="295">
        <f t="shared" si="3"/>
        <v>35356</v>
      </c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4"/>
      <c r="AK75" s="294"/>
      <c r="AL75" s="294"/>
      <c r="AM75" s="294"/>
      <c r="AN75" s="294"/>
      <c r="AO75" s="294"/>
      <c r="AP75" s="294"/>
      <c r="AQ75" s="294"/>
      <c r="AR75" s="294"/>
      <c r="AS75" s="294"/>
      <c r="AT75" s="294"/>
      <c r="AU75" s="294"/>
      <c r="AV75" s="294"/>
      <c r="AW75" s="294"/>
      <c r="AX75" s="294"/>
      <c r="AY75" s="294"/>
      <c r="AZ75" s="294"/>
      <c r="BA75" s="294"/>
      <c r="BB75" s="294"/>
      <c r="BC75" s="294"/>
      <c r="BD75" s="294"/>
      <c r="BE75" s="294"/>
      <c r="BF75" s="294"/>
      <c r="BG75" s="294"/>
      <c r="BH75" s="294"/>
      <c r="BI75" s="294"/>
      <c r="BJ75" s="294"/>
      <c r="BK75" s="294"/>
      <c r="BL75" s="294"/>
      <c r="BM75" s="294"/>
      <c r="BN75" s="294"/>
      <c r="BO75" s="294"/>
      <c r="BP75" s="294"/>
      <c r="BQ75" s="294"/>
      <c r="BR75" s="294"/>
      <c r="BS75" s="294"/>
      <c r="BT75" s="294"/>
      <c r="BU75" s="294"/>
      <c r="BV75" s="294"/>
      <c r="BW75" s="294"/>
      <c r="BX75" s="294"/>
      <c r="BY75" s="294"/>
      <c r="BZ75" s="294"/>
      <c r="CA75" s="294"/>
      <c r="CB75" s="294"/>
      <c r="CC75" s="294"/>
      <c r="CD75" s="294"/>
      <c r="CE75" s="294"/>
      <c r="CF75" s="294"/>
      <c r="CG75" s="294"/>
      <c r="CH75" s="294"/>
      <c r="CI75" s="294"/>
      <c r="CJ75" s="294"/>
      <c r="CK75" s="294"/>
      <c r="CL75" s="294"/>
      <c r="CM75" s="294"/>
      <c r="CN75" s="294"/>
      <c r="CO75" s="294"/>
      <c r="CP75" s="294"/>
      <c r="CQ75" s="294"/>
      <c r="CR75" s="294"/>
      <c r="CS75" s="294"/>
      <c r="CT75" s="294"/>
      <c r="CU75" s="294"/>
      <c r="CV75" s="294"/>
      <c r="CW75" s="294"/>
      <c r="CX75" s="294"/>
      <c r="CY75" s="294"/>
      <c r="CZ75" s="294"/>
      <c r="DA75" s="294"/>
      <c r="DB75" s="294"/>
      <c r="DC75" s="294"/>
      <c r="DD75" s="294"/>
      <c r="DE75" s="294"/>
      <c r="DF75" s="294"/>
      <c r="DG75" s="294"/>
      <c r="DH75" s="294"/>
      <c r="DI75" s="294"/>
      <c r="DJ75" s="294"/>
      <c r="DK75" s="294"/>
      <c r="DL75" s="294"/>
      <c r="DM75" s="294"/>
      <c r="DN75" s="294"/>
      <c r="DO75" s="294"/>
      <c r="DP75" s="294"/>
      <c r="DQ75" s="294"/>
      <c r="DR75" s="294"/>
      <c r="DS75" s="294"/>
      <c r="DT75" s="294"/>
      <c r="DU75" s="294"/>
      <c r="DV75" s="294"/>
      <c r="DW75" s="294"/>
      <c r="DX75" s="294"/>
      <c r="DY75" s="294"/>
      <c r="DZ75" s="294"/>
      <c r="EA75" s="294"/>
      <c r="EB75" s="294"/>
      <c r="EC75" s="294"/>
      <c r="ED75" s="294"/>
      <c r="EE75" s="294"/>
      <c r="EF75" s="294"/>
      <c r="EG75" s="294"/>
      <c r="EH75" s="294"/>
      <c r="EI75" s="294"/>
      <c r="EJ75" s="294"/>
      <c r="EK75" s="294"/>
      <c r="EL75" s="294"/>
      <c r="EM75" s="294"/>
      <c r="EN75" s="294"/>
      <c r="EO75" s="294"/>
      <c r="EP75" s="294"/>
      <c r="EQ75" s="294"/>
      <c r="ER75" s="294"/>
      <c r="ES75" s="294"/>
      <c r="ET75" s="294"/>
      <c r="EU75" s="294"/>
      <c r="EV75" s="294"/>
      <c r="EW75" s="294"/>
      <c r="EX75" s="294"/>
      <c r="EY75" s="294"/>
      <c r="EZ75" s="294"/>
      <c r="FA75" s="294"/>
      <c r="FB75" s="294"/>
      <c r="FC75" s="294"/>
      <c r="FD75" s="294"/>
      <c r="FE75" s="294"/>
      <c r="FF75" s="294"/>
      <c r="FG75" s="294"/>
      <c r="FH75" s="294"/>
      <c r="FI75" s="294"/>
      <c r="FJ75" s="294"/>
      <c r="FK75" s="294"/>
      <c r="FL75" s="294"/>
      <c r="FM75" s="294"/>
      <c r="FN75" s="294"/>
      <c r="FO75" s="294"/>
      <c r="FP75" s="294"/>
      <c r="FQ75" s="294"/>
      <c r="FR75" s="294"/>
      <c r="FS75" s="294"/>
      <c r="FT75" s="294"/>
      <c r="FU75" s="294"/>
      <c r="FV75" s="294"/>
      <c r="FW75" s="294"/>
      <c r="FX75" s="294"/>
      <c r="FY75" s="294"/>
      <c r="FZ75" s="294"/>
      <c r="GA75" s="294"/>
      <c r="GB75" s="294"/>
      <c r="GC75" s="294"/>
      <c r="GD75" s="294"/>
      <c r="GE75" s="294"/>
      <c r="GF75" s="294"/>
      <c r="GG75" s="294"/>
      <c r="GH75" s="294"/>
      <c r="GI75" s="294"/>
      <c r="GJ75" s="294"/>
      <c r="GK75" s="294"/>
      <c r="GL75" s="294"/>
      <c r="GM75" s="294"/>
      <c r="GN75" s="294"/>
      <c r="GO75" s="294"/>
      <c r="GP75" s="294"/>
      <c r="GQ75" s="294"/>
      <c r="GR75" s="294"/>
      <c r="GS75" s="294"/>
      <c r="GT75" s="294"/>
      <c r="GU75" s="294"/>
      <c r="GV75" s="294"/>
      <c r="GW75" s="294"/>
      <c r="GX75" s="294"/>
      <c r="GY75" s="294"/>
      <c r="GZ75" s="294"/>
      <c r="HA75" s="294"/>
      <c r="HB75" s="294"/>
      <c r="HC75" s="294"/>
      <c r="HD75" s="294"/>
      <c r="HE75" s="294"/>
      <c r="HF75" s="294"/>
      <c r="HG75" s="294"/>
      <c r="HH75" s="294"/>
      <c r="HI75" s="294"/>
      <c r="HJ75" s="294"/>
      <c r="HK75" s="294"/>
      <c r="HL75" s="294"/>
      <c r="HM75" s="294"/>
      <c r="HN75" s="294"/>
      <c r="HO75" s="294"/>
      <c r="HP75" s="294"/>
      <c r="HQ75" s="294"/>
      <c r="HR75" s="294"/>
      <c r="HS75" s="294"/>
      <c r="HT75" s="294"/>
      <c r="HU75" s="294"/>
      <c r="HV75" s="294"/>
      <c r="HW75" s="294"/>
      <c r="HX75" s="294"/>
      <c r="HY75" s="294"/>
      <c r="HZ75" s="294"/>
      <c r="IA75" s="294"/>
      <c r="IB75" s="294"/>
      <c r="IC75" s="294"/>
      <c r="ID75" s="294"/>
      <c r="IE75" s="294"/>
      <c r="IF75" s="294"/>
      <c r="IG75" s="294"/>
      <c r="IH75" s="294"/>
      <c r="II75" s="294"/>
      <c r="IJ75" s="294"/>
      <c r="IK75" s="294"/>
      <c r="IL75" s="294"/>
      <c r="IM75" s="294"/>
      <c r="IN75" s="294"/>
      <c r="IO75" s="294"/>
      <c r="IP75" s="294"/>
      <c r="IQ75" s="294"/>
      <c r="IR75" s="294"/>
      <c r="IS75" s="294"/>
      <c r="IT75" s="294"/>
      <c r="IU75" s="294"/>
      <c r="IV75" s="294"/>
    </row>
    <row r="76" spans="1:256" ht="15.75">
      <c r="A76" s="301"/>
      <c r="B76" s="300" t="s">
        <v>182</v>
      </c>
      <c r="C76" s="299"/>
      <c r="D76" s="298"/>
      <c r="E76" s="297">
        <v>3239</v>
      </c>
      <c r="F76" s="296"/>
      <c r="G76" s="295">
        <f t="shared" si="3"/>
        <v>-34416</v>
      </c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4"/>
      <c r="AK76" s="294"/>
      <c r="AL76" s="294"/>
      <c r="AM76" s="294"/>
      <c r="AN76" s="294"/>
      <c r="AO76" s="294"/>
      <c r="AP76" s="294"/>
      <c r="AQ76" s="294"/>
      <c r="AR76" s="294"/>
      <c r="AS76" s="294"/>
      <c r="AT76" s="294"/>
      <c r="AU76" s="294"/>
      <c r="AV76" s="294"/>
      <c r="AW76" s="294"/>
      <c r="AX76" s="294"/>
      <c r="AY76" s="294"/>
      <c r="AZ76" s="294"/>
      <c r="BA76" s="294"/>
      <c r="BB76" s="294"/>
      <c r="BC76" s="294"/>
      <c r="BD76" s="294"/>
      <c r="BE76" s="294"/>
      <c r="BF76" s="294"/>
      <c r="BG76" s="294"/>
      <c r="BH76" s="294"/>
      <c r="BI76" s="294"/>
      <c r="BJ76" s="294"/>
      <c r="BK76" s="294"/>
      <c r="BL76" s="294"/>
      <c r="BM76" s="294"/>
      <c r="BN76" s="294"/>
      <c r="BO76" s="294"/>
      <c r="BP76" s="294"/>
      <c r="BQ76" s="294"/>
      <c r="BR76" s="294"/>
      <c r="BS76" s="294"/>
      <c r="BT76" s="294"/>
      <c r="BU76" s="294"/>
      <c r="BV76" s="294"/>
      <c r="BW76" s="294"/>
      <c r="BX76" s="294"/>
      <c r="BY76" s="294"/>
      <c r="BZ76" s="294"/>
      <c r="CA76" s="294"/>
      <c r="CB76" s="294"/>
      <c r="CC76" s="294"/>
      <c r="CD76" s="294"/>
      <c r="CE76" s="294"/>
      <c r="CF76" s="294"/>
      <c r="CG76" s="294"/>
      <c r="CH76" s="294"/>
      <c r="CI76" s="294"/>
      <c r="CJ76" s="294"/>
      <c r="CK76" s="294"/>
      <c r="CL76" s="294"/>
      <c r="CM76" s="294"/>
      <c r="CN76" s="294"/>
      <c r="CO76" s="294"/>
      <c r="CP76" s="294"/>
      <c r="CQ76" s="294"/>
      <c r="CR76" s="294"/>
      <c r="CS76" s="294"/>
      <c r="CT76" s="294"/>
      <c r="CU76" s="294"/>
      <c r="CV76" s="294"/>
      <c r="CW76" s="294"/>
      <c r="CX76" s="294"/>
      <c r="CY76" s="294"/>
      <c r="CZ76" s="294"/>
      <c r="DA76" s="294"/>
      <c r="DB76" s="294"/>
      <c r="DC76" s="294"/>
      <c r="DD76" s="294"/>
      <c r="DE76" s="294"/>
      <c r="DF76" s="294"/>
      <c r="DG76" s="294"/>
      <c r="DH76" s="294"/>
      <c r="DI76" s="294"/>
      <c r="DJ76" s="294"/>
      <c r="DK76" s="294"/>
      <c r="DL76" s="294"/>
      <c r="DM76" s="294"/>
      <c r="DN76" s="294"/>
      <c r="DO76" s="294"/>
      <c r="DP76" s="294"/>
      <c r="DQ76" s="294"/>
      <c r="DR76" s="294"/>
      <c r="DS76" s="294"/>
      <c r="DT76" s="294"/>
      <c r="DU76" s="294"/>
      <c r="DV76" s="294"/>
      <c r="DW76" s="294"/>
      <c r="DX76" s="294"/>
      <c r="DY76" s="294"/>
      <c r="DZ76" s="294"/>
      <c r="EA76" s="294"/>
      <c r="EB76" s="294"/>
      <c r="EC76" s="294"/>
      <c r="ED76" s="294"/>
      <c r="EE76" s="294"/>
      <c r="EF76" s="294"/>
      <c r="EG76" s="294"/>
      <c r="EH76" s="294"/>
      <c r="EI76" s="294"/>
      <c r="EJ76" s="294"/>
      <c r="EK76" s="294"/>
      <c r="EL76" s="294"/>
      <c r="EM76" s="294"/>
      <c r="EN76" s="294"/>
      <c r="EO76" s="294"/>
      <c r="EP76" s="294"/>
      <c r="EQ76" s="294"/>
      <c r="ER76" s="294"/>
      <c r="ES76" s="294"/>
      <c r="ET76" s="294"/>
      <c r="EU76" s="294"/>
      <c r="EV76" s="294"/>
      <c r="EW76" s="294"/>
      <c r="EX76" s="294"/>
      <c r="EY76" s="294"/>
      <c r="EZ76" s="294"/>
      <c r="FA76" s="294"/>
      <c r="FB76" s="294"/>
      <c r="FC76" s="294"/>
      <c r="FD76" s="294"/>
      <c r="FE76" s="294"/>
      <c r="FF76" s="294"/>
      <c r="FG76" s="294"/>
      <c r="FH76" s="294"/>
      <c r="FI76" s="294"/>
      <c r="FJ76" s="294"/>
      <c r="FK76" s="294"/>
      <c r="FL76" s="294"/>
      <c r="FM76" s="294"/>
      <c r="FN76" s="294"/>
      <c r="FO76" s="294"/>
      <c r="FP76" s="294"/>
      <c r="FQ76" s="294"/>
      <c r="FR76" s="294"/>
      <c r="FS76" s="294"/>
      <c r="FT76" s="294"/>
      <c r="FU76" s="294"/>
      <c r="FV76" s="294"/>
      <c r="FW76" s="294"/>
      <c r="FX76" s="294"/>
      <c r="FY76" s="294"/>
      <c r="FZ76" s="294"/>
      <c r="GA76" s="294"/>
      <c r="GB76" s="294"/>
      <c r="GC76" s="294"/>
      <c r="GD76" s="294"/>
      <c r="GE76" s="294"/>
      <c r="GF76" s="294"/>
      <c r="GG76" s="294"/>
      <c r="GH76" s="294"/>
      <c r="GI76" s="294"/>
      <c r="GJ76" s="294"/>
      <c r="GK76" s="294"/>
      <c r="GL76" s="294"/>
      <c r="GM76" s="294"/>
      <c r="GN76" s="294"/>
      <c r="GO76" s="294"/>
      <c r="GP76" s="294"/>
      <c r="GQ76" s="294"/>
      <c r="GR76" s="294"/>
      <c r="GS76" s="294"/>
      <c r="GT76" s="294"/>
      <c r="GU76" s="294"/>
      <c r="GV76" s="294"/>
      <c r="GW76" s="294"/>
      <c r="GX76" s="294"/>
      <c r="GY76" s="294"/>
      <c r="GZ76" s="294"/>
      <c r="HA76" s="294"/>
      <c r="HB76" s="294"/>
      <c r="HC76" s="294"/>
      <c r="HD76" s="294"/>
      <c r="HE76" s="294"/>
      <c r="HF76" s="294"/>
      <c r="HG76" s="294"/>
      <c r="HH76" s="294"/>
      <c r="HI76" s="294"/>
      <c r="HJ76" s="294"/>
      <c r="HK76" s="294"/>
      <c r="HL76" s="294"/>
      <c r="HM76" s="294"/>
      <c r="HN76" s="294"/>
      <c r="HO76" s="294"/>
      <c r="HP76" s="294"/>
      <c r="HQ76" s="294"/>
      <c r="HR76" s="294"/>
      <c r="HS76" s="294"/>
      <c r="HT76" s="294"/>
      <c r="HU76" s="294"/>
      <c r="HV76" s="294"/>
      <c r="HW76" s="294"/>
      <c r="HX76" s="294"/>
      <c r="HY76" s="294"/>
      <c r="HZ76" s="294"/>
      <c r="IA76" s="294"/>
      <c r="IB76" s="294"/>
      <c r="IC76" s="294"/>
      <c r="ID76" s="294"/>
      <c r="IE76" s="294"/>
      <c r="IF76" s="294"/>
      <c r="IG76" s="294"/>
      <c r="IH76" s="294"/>
      <c r="II76" s="294"/>
      <c r="IJ76" s="294"/>
      <c r="IK76" s="294"/>
      <c r="IL76" s="294"/>
      <c r="IM76" s="294"/>
      <c r="IN76" s="294"/>
      <c r="IO76" s="294"/>
      <c r="IP76" s="294"/>
      <c r="IQ76" s="294"/>
      <c r="IR76" s="294"/>
      <c r="IS76" s="294"/>
      <c r="IT76" s="294"/>
      <c r="IU76" s="294"/>
      <c r="IV76" s="294"/>
    </row>
    <row r="77" spans="1:256" ht="18.75">
      <c r="A77" s="293"/>
      <c r="B77" s="292" t="s">
        <v>183</v>
      </c>
      <c r="C77" s="291">
        <f>SUM(C63:C65,C72:C74)</f>
        <v>2359</v>
      </c>
      <c r="D77" s="290">
        <f>SUM(D63:D65,D72:D74)</f>
        <v>-13141</v>
      </c>
      <c r="E77" s="289">
        <f>SUM(E63:E65,E72:E74)</f>
        <v>3401</v>
      </c>
      <c r="F77" s="288">
        <f>SUM(F63,F64,F65,F72)</f>
        <v>12857</v>
      </c>
      <c r="G77" s="287">
        <f>SUM(G63,G64,G65,G72:G73,G74)</f>
        <v>87880</v>
      </c>
      <c r="H77" s="286"/>
      <c r="I77" s="286"/>
      <c r="J77" s="286"/>
      <c r="K77" s="286"/>
      <c r="L77" s="286"/>
      <c r="M77" s="286"/>
      <c r="N77" s="286"/>
      <c r="O77" s="286"/>
      <c r="P77" s="286"/>
      <c r="Q77" s="286"/>
      <c r="R77" s="286"/>
      <c r="S77" s="286"/>
      <c r="T77" s="286"/>
      <c r="U77" s="286"/>
      <c r="V77" s="286"/>
      <c r="W77" s="286"/>
      <c r="X77" s="286"/>
      <c r="Y77" s="286"/>
      <c r="Z77" s="286"/>
      <c r="AA77" s="286"/>
      <c r="AB77" s="286"/>
      <c r="AC77" s="286"/>
      <c r="AD77" s="286"/>
      <c r="AE77" s="286"/>
      <c r="AF77" s="286"/>
      <c r="AG77" s="286"/>
      <c r="AH77" s="286"/>
      <c r="AI77" s="286"/>
      <c r="AJ77" s="286"/>
      <c r="AK77" s="286"/>
      <c r="AL77" s="286"/>
      <c r="AM77" s="286"/>
      <c r="AN77" s="286"/>
      <c r="AO77" s="286"/>
      <c r="AP77" s="286"/>
      <c r="AQ77" s="286"/>
      <c r="AR77" s="286"/>
      <c r="AS77" s="286"/>
      <c r="AT77" s="286"/>
      <c r="AU77" s="286"/>
      <c r="AV77" s="286"/>
      <c r="AW77" s="286"/>
      <c r="AX77" s="286"/>
      <c r="AY77" s="286"/>
      <c r="AZ77" s="286"/>
      <c r="BA77" s="286"/>
      <c r="BB77" s="286"/>
      <c r="BC77" s="286"/>
      <c r="BD77" s="286"/>
      <c r="BE77" s="286"/>
      <c r="BF77" s="286"/>
      <c r="BG77" s="286"/>
      <c r="BH77" s="286"/>
      <c r="BI77" s="286"/>
      <c r="BJ77" s="286"/>
      <c r="BK77" s="286"/>
      <c r="BL77" s="286"/>
      <c r="BM77" s="286"/>
      <c r="BN77" s="286"/>
      <c r="BO77" s="286"/>
      <c r="BP77" s="286"/>
      <c r="BQ77" s="286"/>
      <c r="BR77" s="286"/>
      <c r="BS77" s="286"/>
      <c r="BT77" s="286"/>
      <c r="BU77" s="286"/>
      <c r="BV77" s="286"/>
      <c r="BW77" s="286"/>
      <c r="BX77" s="286"/>
      <c r="BY77" s="286"/>
      <c r="BZ77" s="286"/>
      <c r="CA77" s="286"/>
      <c r="CB77" s="286"/>
      <c r="CC77" s="286"/>
      <c r="CD77" s="286"/>
      <c r="CE77" s="286"/>
      <c r="CF77" s="286"/>
      <c r="CG77" s="286"/>
      <c r="CH77" s="286"/>
      <c r="CI77" s="286"/>
      <c r="CJ77" s="286"/>
      <c r="CK77" s="286"/>
      <c r="CL77" s="286"/>
      <c r="CM77" s="286"/>
      <c r="CN77" s="286"/>
      <c r="CO77" s="286"/>
      <c r="CP77" s="286"/>
      <c r="CQ77" s="286"/>
      <c r="CR77" s="286"/>
      <c r="CS77" s="286"/>
      <c r="CT77" s="286"/>
      <c r="CU77" s="286"/>
      <c r="CV77" s="286"/>
      <c r="CW77" s="286"/>
      <c r="CX77" s="286"/>
      <c r="CY77" s="286"/>
      <c r="CZ77" s="286"/>
      <c r="DA77" s="286"/>
      <c r="DB77" s="286"/>
      <c r="DC77" s="286"/>
      <c r="DD77" s="286"/>
      <c r="DE77" s="286"/>
      <c r="DF77" s="286"/>
      <c r="DG77" s="286"/>
      <c r="DH77" s="286"/>
      <c r="DI77" s="286"/>
      <c r="DJ77" s="286"/>
      <c r="DK77" s="286"/>
      <c r="DL77" s="286"/>
      <c r="DM77" s="286"/>
      <c r="DN77" s="286"/>
      <c r="DO77" s="286"/>
      <c r="DP77" s="286"/>
      <c r="DQ77" s="286"/>
      <c r="DR77" s="286"/>
      <c r="DS77" s="286"/>
      <c r="DT77" s="286"/>
      <c r="DU77" s="286"/>
      <c r="DV77" s="286"/>
      <c r="DW77" s="286"/>
      <c r="DX77" s="286"/>
      <c r="DY77" s="286"/>
      <c r="DZ77" s="286"/>
      <c r="EA77" s="286"/>
      <c r="EB77" s="286"/>
      <c r="EC77" s="286"/>
      <c r="ED77" s="286"/>
      <c r="EE77" s="286"/>
      <c r="EF77" s="286"/>
      <c r="EG77" s="286"/>
      <c r="EH77" s="286"/>
      <c r="EI77" s="286"/>
      <c r="EJ77" s="286"/>
      <c r="EK77" s="286"/>
      <c r="EL77" s="286"/>
      <c r="EM77" s="286"/>
      <c r="EN77" s="286"/>
      <c r="EO77" s="286"/>
      <c r="EP77" s="286"/>
      <c r="EQ77" s="286"/>
      <c r="ER77" s="286"/>
      <c r="ES77" s="286"/>
      <c r="ET77" s="286"/>
      <c r="EU77" s="286"/>
      <c r="EV77" s="286"/>
      <c r="EW77" s="286"/>
      <c r="EX77" s="286"/>
      <c r="EY77" s="286"/>
      <c r="EZ77" s="286"/>
      <c r="FA77" s="286"/>
      <c r="FB77" s="286"/>
      <c r="FC77" s="286"/>
      <c r="FD77" s="286"/>
      <c r="FE77" s="286"/>
      <c r="FF77" s="286"/>
      <c r="FG77" s="286"/>
      <c r="FH77" s="286"/>
      <c r="FI77" s="286"/>
      <c r="FJ77" s="286"/>
      <c r="FK77" s="286"/>
      <c r="FL77" s="286"/>
      <c r="FM77" s="286"/>
      <c r="FN77" s="286"/>
      <c r="FO77" s="286"/>
      <c r="FP77" s="286"/>
      <c r="FQ77" s="286"/>
      <c r="FR77" s="286"/>
      <c r="FS77" s="286"/>
      <c r="FT77" s="286"/>
      <c r="FU77" s="286"/>
      <c r="FV77" s="286"/>
      <c r="FW77" s="286"/>
      <c r="FX77" s="286"/>
      <c r="FY77" s="286"/>
      <c r="FZ77" s="286"/>
      <c r="GA77" s="286"/>
      <c r="GB77" s="286"/>
      <c r="GC77" s="286"/>
      <c r="GD77" s="286"/>
      <c r="GE77" s="286"/>
      <c r="GF77" s="286"/>
      <c r="GG77" s="286"/>
      <c r="GH77" s="286"/>
      <c r="GI77" s="286"/>
      <c r="GJ77" s="286"/>
      <c r="GK77" s="286"/>
      <c r="GL77" s="286"/>
      <c r="GM77" s="286"/>
      <c r="GN77" s="286"/>
      <c r="GO77" s="286"/>
      <c r="GP77" s="286"/>
      <c r="GQ77" s="286"/>
      <c r="GR77" s="286"/>
      <c r="GS77" s="286"/>
      <c r="GT77" s="286"/>
      <c r="GU77" s="286"/>
      <c r="GV77" s="286"/>
      <c r="GW77" s="286"/>
      <c r="GX77" s="286"/>
      <c r="GY77" s="286"/>
      <c r="GZ77" s="286"/>
      <c r="HA77" s="286"/>
      <c r="HB77" s="286"/>
      <c r="HC77" s="286"/>
      <c r="HD77" s="286"/>
      <c r="HE77" s="286"/>
      <c r="HF77" s="286"/>
      <c r="HG77" s="286"/>
      <c r="HH77" s="286"/>
      <c r="HI77" s="286"/>
      <c r="HJ77" s="286"/>
      <c r="HK77" s="286"/>
      <c r="HL77" s="286"/>
      <c r="HM77" s="286"/>
      <c r="HN77" s="286"/>
      <c r="HO77" s="286"/>
      <c r="HP77" s="286"/>
      <c r="HQ77" s="286"/>
      <c r="HR77" s="286"/>
      <c r="HS77" s="286"/>
      <c r="HT77" s="286"/>
      <c r="HU77" s="286"/>
      <c r="HV77" s="286"/>
      <c r="HW77" s="286"/>
      <c r="HX77" s="286"/>
      <c r="HY77" s="286"/>
      <c r="HZ77" s="286"/>
      <c r="IA77" s="286"/>
      <c r="IB77" s="286"/>
      <c r="IC77" s="286"/>
      <c r="ID77" s="286"/>
      <c r="IE77" s="286"/>
      <c r="IF77" s="286"/>
      <c r="IG77" s="286"/>
      <c r="IH77" s="286"/>
      <c r="II77" s="286"/>
      <c r="IJ77" s="286"/>
      <c r="IK77" s="286"/>
      <c r="IL77" s="286"/>
      <c r="IM77" s="286"/>
      <c r="IN77" s="286"/>
      <c r="IO77" s="286"/>
      <c r="IP77" s="286"/>
      <c r="IQ77" s="286"/>
      <c r="IR77" s="286"/>
      <c r="IS77" s="286"/>
      <c r="IT77" s="286"/>
      <c r="IU77" s="286"/>
      <c r="IV77" s="286"/>
    </row>
    <row r="352" spans="7:9" ht="12">
      <c r="G352" s="285"/>
      <c r="H352" s="285"/>
      <c r="I352" s="284"/>
    </row>
    <row r="359" spans="7:11" ht="12">
      <c r="G359" s="285"/>
      <c r="H359" s="285"/>
      <c r="I359" s="284"/>
      <c r="J359" s="284"/>
      <c r="K359" s="284"/>
    </row>
    <row r="360" spans="7:11" ht="12">
      <c r="G360" s="285"/>
      <c r="H360" s="285"/>
      <c r="I360" s="284"/>
      <c r="J360" s="284"/>
      <c r="K360" s="284"/>
    </row>
    <row r="361" spans="7:11" ht="12">
      <c r="G361" s="285"/>
      <c r="H361" s="285"/>
      <c r="I361" s="284"/>
      <c r="J361" s="284"/>
      <c r="K361" s="284"/>
    </row>
    <row r="393" s="282" customFormat="1" ht="12">
      <c r="G393" s="283" t="s">
        <v>60</v>
      </c>
    </row>
    <row r="431" ht="12">
      <c r="C431" s="282" t="s">
        <v>3</v>
      </c>
    </row>
  </sheetData>
  <sheetProtection/>
  <mergeCells count="12">
    <mergeCell ref="F44:F45"/>
    <mergeCell ref="G44:G45"/>
    <mergeCell ref="A44:B45"/>
    <mergeCell ref="C44:C45"/>
    <mergeCell ref="D44:D45"/>
    <mergeCell ref="E44:E45"/>
    <mergeCell ref="A3:G3"/>
    <mergeCell ref="A4:G4"/>
    <mergeCell ref="A7:B8"/>
    <mergeCell ref="C7:C8"/>
    <mergeCell ref="D7:F7"/>
    <mergeCell ref="G7:G8"/>
  </mergeCells>
  <printOptions horizontalCentered="1" verticalCentered="1"/>
  <pageMargins left="0.35433070866141736" right="0.35433070866141736" top="0.78" bottom="0.69" header="0.5118110236220472" footer="0.5118110236220472"/>
  <pageSetup cellComments="asDisplayed" fitToHeight="2" horizontalDpi="600" verticalDpi="600" orientation="landscape" paperSize="9" scale="67" r:id="rId1"/>
  <rowBreaks count="1" manualBreakCount="1">
    <brk id="41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160"/>
  <sheetViews>
    <sheetView zoomScalePageLayoutView="0" workbookViewId="0" topLeftCell="A1">
      <selection activeCell="N10" sqref="N10:N11"/>
    </sheetView>
  </sheetViews>
  <sheetFormatPr defaultColWidth="9.00390625" defaultRowHeight="12.75"/>
  <cols>
    <col min="1" max="1" width="4.625" style="0" customWidth="1"/>
    <col min="2" max="2" width="3.875" style="0" customWidth="1"/>
    <col min="3" max="4" width="29.625" style="0" customWidth="1"/>
    <col min="7" max="10" width="12.125" style="0" customWidth="1"/>
  </cols>
  <sheetData>
    <row r="1" spans="1:13" s="136" customFormat="1" ht="48.75" customHeight="1">
      <c r="A1" s="134"/>
      <c r="B1" s="81"/>
      <c r="C1" s="418" t="s">
        <v>115</v>
      </c>
      <c r="D1" s="419"/>
      <c r="E1" s="91">
        <f>SUM(D3)</f>
        <v>630</v>
      </c>
      <c r="F1" s="81"/>
      <c r="G1" s="403" t="s">
        <v>116</v>
      </c>
      <c r="H1" s="404"/>
      <c r="I1" s="404"/>
      <c r="J1" s="404"/>
      <c r="K1" s="91">
        <f>SUM(J3)</f>
        <v>630</v>
      </c>
      <c r="L1" s="64"/>
      <c r="M1" s="202"/>
    </row>
    <row r="2" spans="1:13" s="136" customFormat="1" ht="21.75" customHeight="1">
      <c r="A2" s="134"/>
      <c r="B2" s="81"/>
      <c r="C2" s="149" t="s">
        <v>47</v>
      </c>
      <c r="D2" s="130"/>
      <c r="E2" s="144"/>
      <c r="F2" s="81"/>
      <c r="G2" s="414" t="s">
        <v>47</v>
      </c>
      <c r="H2" s="415"/>
      <c r="I2" s="8"/>
      <c r="J2" s="139"/>
      <c r="K2" s="140"/>
      <c r="L2" s="64"/>
      <c r="M2" s="202"/>
    </row>
    <row r="3" spans="1:13" s="39" customFormat="1" ht="21.75" customHeight="1">
      <c r="A3" s="38"/>
      <c r="B3" s="81"/>
      <c r="C3" s="108" t="s">
        <v>113</v>
      </c>
      <c r="D3" s="12">
        <v>630</v>
      </c>
      <c r="E3" s="147"/>
      <c r="F3" s="81"/>
      <c r="G3" s="410" t="s">
        <v>114</v>
      </c>
      <c r="H3" s="411"/>
      <c r="I3" s="411"/>
      <c r="J3" s="158">
        <v>630</v>
      </c>
      <c r="K3" s="142"/>
      <c r="L3" s="135"/>
      <c r="M3" s="202"/>
    </row>
    <row r="4" spans="1:13" s="136" customFormat="1" ht="21.75" customHeight="1">
      <c r="A4" s="134"/>
      <c r="B4" s="73"/>
      <c r="C4" s="49"/>
      <c r="D4" s="82"/>
      <c r="E4" s="138"/>
      <c r="F4" s="138"/>
      <c r="G4" s="148"/>
      <c r="H4" s="148"/>
      <c r="I4" s="9"/>
      <c r="J4" s="9"/>
      <c r="K4" s="9"/>
      <c r="L4" s="135"/>
      <c r="M4" s="202"/>
    </row>
    <row r="5" spans="1:13" s="136" customFormat="1" ht="49.5" customHeight="1">
      <c r="A5" s="134"/>
      <c r="B5" s="81"/>
      <c r="C5" s="418"/>
      <c r="D5" s="419"/>
      <c r="E5" s="91"/>
      <c r="F5" s="81"/>
      <c r="G5" s="418"/>
      <c r="H5" s="419"/>
      <c r="I5" s="419"/>
      <c r="J5" s="419"/>
      <c r="K5" s="91"/>
      <c r="L5" s="135"/>
      <c r="M5" s="202"/>
    </row>
    <row r="6" spans="1:13" s="136" customFormat="1" ht="21.75" customHeight="1">
      <c r="A6" s="134"/>
      <c r="B6" s="81"/>
      <c r="C6" s="149"/>
      <c r="D6" s="130"/>
      <c r="E6" s="144"/>
      <c r="F6" s="81"/>
      <c r="G6" s="414"/>
      <c r="H6" s="415"/>
      <c r="I6" s="8"/>
      <c r="J6" s="139"/>
      <c r="K6" s="140"/>
      <c r="L6" s="64"/>
      <c r="M6" s="202"/>
    </row>
    <row r="7" spans="1:13" s="39" customFormat="1" ht="21.75" customHeight="1">
      <c r="A7" s="38"/>
      <c r="B7" s="81"/>
      <c r="C7" s="108"/>
      <c r="D7" s="141"/>
      <c r="E7" s="147"/>
      <c r="F7" s="81"/>
      <c r="G7" s="410"/>
      <c r="H7" s="411"/>
      <c r="I7" s="411"/>
      <c r="J7" s="158"/>
      <c r="K7" s="142"/>
      <c r="L7" s="135"/>
      <c r="M7" s="202"/>
    </row>
    <row r="8" spans="1:13" s="136" customFormat="1" ht="21.75" customHeight="1">
      <c r="A8" s="134"/>
      <c r="B8" s="73"/>
      <c r="C8" s="49"/>
      <c r="D8" s="82"/>
      <c r="E8" s="138"/>
      <c r="F8" s="138"/>
      <c r="G8" s="148"/>
      <c r="H8" s="148"/>
      <c r="I8" s="9"/>
      <c r="J8" s="9"/>
      <c r="K8" s="9"/>
      <c r="L8" s="135"/>
      <c r="M8" s="202"/>
    </row>
    <row r="9" spans="1:13" s="136" customFormat="1" ht="51" customHeight="1">
      <c r="A9" s="134"/>
      <c r="B9" s="81"/>
      <c r="C9" s="418"/>
      <c r="D9" s="419"/>
      <c r="E9" s="91"/>
      <c r="F9" s="81"/>
      <c r="G9" s="418"/>
      <c r="H9" s="419"/>
      <c r="I9" s="419"/>
      <c r="J9" s="419"/>
      <c r="K9" s="91"/>
      <c r="L9" s="135"/>
      <c r="M9" s="202"/>
    </row>
    <row r="10" spans="1:13" s="136" customFormat="1" ht="21.75" customHeight="1">
      <c r="A10" s="134"/>
      <c r="B10" s="81"/>
      <c r="C10" s="149"/>
      <c r="D10" s="130"/>
      <c r="E10" s="144"/>
      <c r="F10" s="81"/>
      <c r="G10" s="414"/>
      <c r="H10" s="415"/>
      <c r="I10" s="8"/>
      <c r="J10" s="139"/>
      <c r="K10" s="140"/>
      <c r="L10" s="64"/>
      <c r="M10" s="202"/>
    </row>
    <row r="11" spans="1:13" s="136" customFormat="1" ht="21.75" customHeight="1">
      <c r="A11" s="134"/>
      <c r="B11" s="81"/>
      <c r="C11" s="160"/>
      <c r="D11" s="8"/>
      <c r="E11" s="144"/>
      <c r="F11" s="130"/>
      <c r="G11" s="416"/>
      <c r="H11" s="417"/>
      <c r="I11" s="417"/>
      <c r="J11" s="9"/>
      <c r="K11" s="2"/>
      <c r="L11" s="135"/>
      <c r="M11" s="202"/>
    </row>
    <row r="12" spans="1:13" s="39" customFormat="1" ht="21.75" customHeight="1">
      <c r="A12" s="38"/>
      <c r="B12" s="81"/>
      <c r="C12" s="108"/>
      <c r="D12" s="141"/>
      <c r="E12" s="147"/>
      <c r="F12" s="130"/>
      <c r="G12" s="410"/>
      <c r="H12" s="411"/>
      <c r="I12" s="411"/>
      <c r="J12" s="12"/>
      <c r="K12" s="10"/>
      <c r="L12" s="135"/>
      <c r="M12" s="202"/>
    </row>
    <row r="13" spans="1:13" s="136" customFormat="1" ht="21.75" customHeight="1">
      <c r="A13" s="134"/>
      <c r="B13" s="73"/>
      <c r="C13" s="49"/>
      <c r="D13" s="82"/>
      <c r="E13" s="138"/>
      <c r="F13" s="138"/>
      <c r="G13" s="148"/>
      <c r="H13" s="148"/>
      <c r="I13" s="9"/>
      <c r="J13" s="9"/>
      <c r="K13" s="9"/>
      <c r="L13" s="135"/>
      <c r="M13" s="202"/>
    </row>
    <row r="14" spans="1:13" s="136" customFormat="1" ht="51.75" customHeight="1">
      <c r="A14" s="134"/>
      <c r="B14" s="81"/>
      <c r="C14" s="418"/>
      <c r="D14" s="419"/>
      <c r="E14" s="91"/>
      <c r="F14" s="81"/>
      <c r="G14" s="418"/>
      <c r="H14" s="419"/>
      <c r="I14" s="419"/>
      <c r="J14" s="419"/>
      <c r="K14" s="91"/>
      <c r="L14" s="135"/>
      <c r="M14" s="202"/>
    </row>
    <row r="15" spans="1:13" s="136" customFormat="1" ht="21.75" customHeight="1">
      <c r="A15" s="134"/>
      <c r="B15" s="81"/>
      <c r="C15" s="149"/>
      <c r="D15" s="130"/>
      <c r="E15" s="144"/>
      <c r="F15" s="81"/>
      <c r="G15" s="414"/>
      <c r="H15" s="415"/>
      <c r="I15" s="8"/>
      <c r="J15" s="9"/>
      <c r="K15" s="2"/>
      <c r="L15" s="64"/>
      <c r="M15" s="202"/>
    </row>
    <row r="16" spans="1:13" s="39" customFormat="1" ht="21.75" customHeight="1">
      <c r="A16" s="38"/>
      <c r="B16" s="81"/>
      <c r="C16" s="108"/>
      <c r="D16" s="141"/>
      <c r="E16" s="147"/>
      <c r="F16" s="81"/>
      <c r="G16" s="410"/>
      <c r="H16" s="411"/>
      <c r="I16" s="411"/>
      <c r="J16" s="12"/>
      <c r="K16" s="10"/>
      <c r="L16" s="171"/>
      <c r="M16" s="202"/>
    </row>
    <row r="17" spans="1:13" s="136" customFormat="1" ht="21.75" customHeight="1">
      <c r="A17" s="134"/>
      <c r="B17" s="73"/>
      <c r="C17" s="49"/>
      <c r="D17" s="82"/>
      <c r="E17" s="138"/>
      <c r="F17" s="138"/>
      <c r="G17" s="148"/>
      <c r="H17" s="148"/>
      <c r="I17" s="9"/>
      <c r="J17" s="9"/>
      <c r="K17" s="9"/>
      <c r="L17" s="135"/>
      <c r="M17" s="202"/>
    </row>
    <row r="18" spans="1:13" s="136" customFormat="1" ht="48.75" customHeight="1">
      <c r="A18" s="134"/>
      <c r="B18" s="81"/>
      <c r="C18" s="418"/>
      <c r="D18" s="419"/>
      <c r="E18" s="91"/>
      <c r="F18" s="81"/>
      <c r="G18" s="418"/>
      <c r="H18" s="419"/>
      <c r="I18" s="419"/>
      <c r="J18" s="419"/>
      <c r="K18" s="91"/>
      <c r="L18" s="135"/>
      <c r="M18" s="202"/>
    </row>
    <row r="19" spans="1:13" s="136" customFormat="1" ht="21.75" customHeight="1">
      <c r="A19" s="134"/>
      <c r="B19" s="81"/>
      <c r="C19" s="149"/>
      <c r="D19" s="130"/>
      <c r="E19" s="144"/>
      <c r="F19" s="81"/>
      <c r="G19" s="414"/>
      <c r="H19" s="415"/>
      <c r="I19" s="8"/>
      <c r="J19" s="9"/>
      <c r="K19" s="2"/>
      <c r="L19" s="64"/>
      <c r="M19" s="202"/>
    </row>
    <row r="20" spans="1:13" s="39" customFormat="1" ht="21.75" customHeight="1">
      <c r="A20" s="38"/>
      <c r="B20" s="81"/>
      <c r="C20" s="108"/>
      <c r="D20" s="141"/>
      <c r="E20" s="147"/>
      <c r="F20" s="81"/>
      <c r="G20" s="410"/>
      <c r="H20" s="411"/>
      <c r="I20" s="411"/>
      <c r="J20" s="12"/>
      <c r="K20" s="10"/>
      <c r="L20" s="171"/>
      <c r="M20" s="202"/>
    </row>
    <row r="21" spans="1:13" s="136" customFormat="1" ht="21.75" customHeight="1">
      <c r="A21" s="134"/>
      <c r="B21" s="73"/>
      <c r="C21" s="49"/>
      <c r="D21" s="82"/>
      <c r="E21" s="138"/>
      <c r="F21" s="138"/>
      <c r="G21" s="148"/>
      <c r="H21" s="148"/>
      <c r="I21" s="9"/>
      <c r="J21" s="9"/>
      <c r="K21" s="9"/>
      <c r="L21" s="135"/>
      <c r="M21" s="202"/>
    </row>
    <row r="22" spans="1:13" s="136" customFormat="1" ht="48.75" customHeight="1">
      <c r="A22" s="134"/>
      <c r="B22" s="81"/>
      <c r="C22" s="418"/>
      <c r="D22" s="419"/>
      <c r="E22" s="91"/>
      <c r="F22" s="81"/>
      <c r="G22" s="418"/>
      <c r="H22" s="419"/>
      <c r="I22" s="419"/>
      <c r="J22" s="419"/>
      <c r="K22" s="91"/>
      <c r="L22" s="135"/>
      <c r="M22" s="202"/>
    </row>
    <row r="23" spans="1:13" s="136" customFormat="1" ht="21.75" customHeight="1">
      <c r="A23" s="134"/>
      <c r="B23" s="81"/>
      <c r="C23" s="149"/>
      <c r="D23" s="130"/>
      <c r="E23" s="144"/>
      <c r="F23" s="81"/>
      <c r="G23" s="414"/>
      <c r="H23" s="415"/>
      <c r="I23" s="8"/>
      <c r="J23" s="9"/>
      <c r="K23" s="2"/>
      <c r="L23" s="64"/>
      <c r="M23" s="202"/>
    </row>
    <row r="24" spans="1:13" s="39" customFormat="1" ht="21.75" customHeight="1">
      <c r="A24" s="38"/>
      <c r="B24" s="81"/>
      <c r="C24" s="108"/>
      <c r="D24" s="141"/>
      <c r="E24" s="147"/>
      <c r="F24" s="81"/>
      <c r="G24" s="410"/>
      <c r="H24" s="411"/>
      <c r="I24" s="411"/>
      <c r="J24" s="12"/>
      <c r="K24" s="10"/>
      <c r="L24" s="171"/>
      <c r="M24" s="202"/>
    </row>
    <row r="25" spans="1:13" s="136" customFormat="1" ht="21.75" customHeight="1">
      <c r="A25" s="134"/>
      <c r="B25" s="73"/>
      <c r="C25" s="49"/>
      <c r="D25" s="82"/>
      <c r="E25" s="138"/>
      <c r="F25" s="138"/>
      <c r="G25" s="148"/>
      <c r="H25" s="148"/>
      <c r="I25" s="9"/>
      <c r="J25" s="9"/>
      <c r="K25" s="9"/>
      <c r="L25" s="135"/>
      <c r="M25" s="202"/>
    </row>
    <row r="26" spans="1:13" s="136" customFormat="1" ht="53.25" customHeight="1">
      <c r="A26" s="134"/>
      <c r="B26" s="81"/>
      <c r="C26" s="418"/>
      <c r="D26" s="419"/>
      <c r="E26" s="91"/>
      <c r="F26" s="81"/>
      <c r="G26" s="418"/>
      <c r="H26" s="419"/>
      <c r="I26" s="419"/>
      <c r="J26" s="419"/>
      <c r="K26" s="91"/>
      <c r="L26" s="135"/>
      <c r="M26" s="202"/>
    </row>
    <row r="27" spans="1:13" s="136" customFormat="1" ht="21.75" customHeight="1">
      <c r="A27" s="134"/>
      <c r="B27" s="81"/>
      <c r="C27" s="149"/>
      <c r="D27" s="130"/>
      <c r="E27" s="144"/>
      <c r="F27" s="81"/>
      <c r="G27" s="414"/>
      <c r="H27" s="415"/>
      <c r="I27" s="8"/>
      <c r="J27" s="9"/>
      <c r="K27" s="201"/>
      <c r="L27" s="64"/>
      <c r="M27" s="202"/>
    </row>
    <row r="28" spans="1:13" s="39" customFormat="1" ht="21.75" customHeight="1">
      <c r="A28" s="38"/>
      <c r="B28" s="81"/>
      <c r="C28" s="160"/>
      <c r="D28" s="8"/>
      <c r="E28" s="144"/>
      <c r="F28" s="130"/>
      <c r="G28" s="416"/>
      <c r="H28" s="417"/>
      <c r="I28" s="417"/>
      <c r="J28" s="9"/>
      <c r="K28" s="2"/>
      <c r="L28" s="171"/>
      <c r="M28" s="202"/>
    </row>
    <row r="29" spans="1:13" s="39" customFormat="1" ht="21.75" customHeight="1">
      <c r="A29" s="38"/>
      <c r="B29" s="81"/>
      <c r="C29" s="108"/>
      <c r="D29" s="141"/>
      <c r="E29" s="147"/>
      <c r="F29" s="81"/>
      <c r="G29" s="410"/>
      <c r="H29" s="411"/>
      <c r="I29" s="411"/>
      <c r="J29" s="12"/>
      <c r="K29" s="10"/>
      <c r="L29" s="135"/>
      <c r="M29" s="202"/>
    </row>
    <row r="30" spans="1:13" s="136" customFormat="1" ht="21.75" customHeight="1">
      <c r="A30" s="134"/>
      <c r="B30" s="73"/>
      <c r="C30" s="49"/>
      <c r="D30" s="82"/>
      <c r="E30" s="138"/>
      <c r="F30" s="138"/>
      <c r="G30" s="148"/>
      <c r="H30" s="148"/>
      <c r="I30" s="9"/>
      <c r="J30" s="9"/>
      <c r="K30" s="9"/>
      <c r="L30" s="135"/>
      <c r="M30" s="202"/>
    </row>
    <row r="31" spans="1:13" s="136" customFormat="1" ht="54" customHeight="1">
      <c r="A31" s="134"/>
      <c r="B31" s="81"/>
      <c r="C31" s="418"/>
      <c r="D31" s="419"/>
      <c r="E31" s="91"/>
      <c r="F31" s="81"/>
      <c r="G31" s="418"/>
      <c r="H31" s="419"/>
      <c r="I31" s="419"/>
      <c r="J31" s="419"/>
      <c r="K31" s="91"/>
      <c r="L31" s="135"/>
      <c r="M31" s="202"/>
    </row>
    <row r="32" spans="1:13" s="136" customFormat="1" ht="21.75" customHeight="1">
      <c r="A32" s="134"/>
      <c r="B32" s="81"/>
      <c r="C32" s="149"/>
      <c r="D32" s="130"/>
      <c r="E32" s="144"/>
      <c r="F32" s="81"/>
      <c r="G32" s="414"/>
      <c r="H32" s="415"/>
      <c r="I32" s="8"/>
      <c r="J32" s="9"/>
      <c r="K32" s="201"/>
      <c r="L32" s="64"/>
      <c r="M32" s="202"/>
    </row>
    <row r="33" spans="1:13" s="39" customFormat="1" ht="21.75" customHeight="1">
      <c r="A33" s="38"/>
      <c r="B33" s="81"/>
      <c r="C33" s="160"/>
      <c r="D33" s="8"/>
      <c r="E33" s="144"/>
      <c r="F33" s="130"/>
      <c r="G33" s="416"/>
      <c r="H33" s="417"/>
      <c r="I33" s="417"/>
      <c r="J33" s="9"/>
      <c r="K33" s="2"/>
      <c r="L33" s="171"/>
      <c r="M33" s="202"/>
    </row>
    <row r="34" spans="1:13" s="39" customFormat="1" ht="21.75" customHeight="1">
      <c r="A34" s="38"/>
      <c r="B34" s="81"/>
      <c r="C34" s="160"/>
      <c r="D34" s="8"/>
      <c r="E34" s="144"/>
      <c r="F34" s="130"/>
      <c r="G34" s="203"/>
      <c r="H34" s="133"/>
      <c r="I34" s="133"/>
      <c r="J34" s="9"/>
      <c r="K34" s="2"/>
      <c r="L34" s="135"/>
      <c r="M34" s="202"/>
    </row>
    <row r="35" spans="1:13" s="39" customFormat="1" ht="21.75" customHeight="1">
      <c r="A35" s="38"/>
      <c r="B35" s="81"/>
      <c r="C35" s="108"/>
      <c r="D35" s="141"/>
      <c r="E35" s="147"/>
      <c r="F35" s="81"/>
      <c r="G35" s="410"/>
      <c r="H35" s="411"/>
      <c r="I35" s="411"/>
      <c r="J35" s="12"/>
      <c r="K35" s="10"/>
      <c r="L35" s="135"/>
      <c r="M35" s="202"/>
    </row>
    <row r="36" spans="1:13" s="136" customFormat="1" ht="21.75" customHeight="1">
      <c r="A36" s="134"/>
      <c r="B36" s="73"/>
      <c r="C36" s="49"/>
      <c r="D36" s="82"/>
      <c r="E36" s="138"/>
      <c r="F36" s="138"/>
      <c r="G36" s="148"/>
      <c r="H36" s="148"/>
      <c r="I36" s="9"/>
      <c r="J36" s="9"/>
      <c r="K36" s="9"/>
      <c r="L36" s="135"/>
      <c r="M36" s="202"/>
    </row>
    <row r="37" spans="1:13" s="136" customFormat="1" ht="54" customHeight="1">
      <c r="A37" s="134"/>
      <c r="B37" s="81"/>
      <c r="C37" s="418"/>
      <c r="D37" s="419"/>
      <c r="E37" s="91"/>
      <c r="F37" s="81"/>
      <c r="G37" s="418"/>
      <c r="H37" s="419"/>
      <c r="I37" s="419"/>
      <c r="J37" s="419"/>
      <c r="K37" s="91"/>
      <c r="L37" s="135"/>
      <c r="M37" s="202"/>
    </row>
    <row r="38" spans="1:13" s="136" customFormat="1" ht="21.75" customHeight="1">
      <c r="A38" s="134"/>
      <c r="B38" s="81"/>
      <c r="C38" s="149"/>
      <c r="D38" s="130"/>
      <c r="E38" s="144"/>
      <c r="F38" s="81"/>
      <c r="G38" s="414"/>
      <c r="H38" s="415"/>
      <c r="I38" s="8"/>
      <c r="J38" s="9"/>
      <c r="K38" s="2"/>
      <c r="L38" s="64"/>
      <c r="M38" s="202"/>
    </row>
    <row r="39" spans="1:13" s="39" customFormat="1" ht="21.75" customHeight="1">
      <c r="A39" s="38"/>
      <c r="B39" s="81"/>
      <c r="C39" s="160"/>
      <c r="D39" s="8"/>
      <c r="E39" s="144"/>
      <c r="F39" s="130"/>
      <c r="G39" s="416"/>
      <c r="H39" s="417"/>
      <c r="I39" s="417"/>
      <c r="J39" s="9"/>
      <c r="K39" s="2"/>
      <c r="L39" s="171"/>
      <c r="M39" s="202"/>
    </row>
    <row r="40" spans="1:13" s="39" customFormat="1" ht="21.75" customHeight="1">
      <c r="A40" s="38"/>
      <c r="B40" s="81"/>
      <c r="C40" s="108"/>
      <c r="D40" s="141"/>
      <c r="E40" s="147"/>
      <c r="F40" s="130"/>
      <c r="G40" s="195"/>
      <c r="H40" s="200"/>
      <c r="I40" s="200"/>
      <c r="J40" s="12"/>
      <c r="K40" s="10"/>
      <c r="L40" s="135"/>
      <c r="M40" s="202"/>
    </row>
    <row r="41" spans="1:13" s="136" customFormat="1" ht="21.75" customHeight="1">
      <c r="A41" s="134"/>
      <c r="B41" s="73"/>
      <c r="C41" s="49"/>
      <c r="D41" s="82"/>
      <c r="E41" s="138"/>
      <c r="F41" s="138"/>
      <c r="G41" s="148"/>
      <c r="H41" s="148"/>
      <c r="I41" s="9"/>
      <c r="J41" s="9"/>
      <c r="K41" s="9"/>
      <c r="L41" s="135"/>
      <c r="M41" s="202"/>
    </row>
    <row r="42" spans="1:13" s="136" customFormat="1" ht="54" customHeight="1">
      <c r="A42" s="134"/>
      <c r="B42" s="81"/>
      <c r="C42" s="418"/>
      <c r="D42" s="419"/>
      <c r="E42" s="91"/>
      <c r="F42" s="81"/>
      <c r="G42" s="418"/>
      <c r="H42" s="419"/>
      <c r="I42" s="419"/>
      <c r="J42" s="419"/>
      <c r="K42" s="91"/>
      <c r="L42" s="135"/>
      <c r="M42" s="202"/>
    </row>
    <row r="43" spans="1:13" s="136" customFormat="1" ht="21.75" customHeight="1">
      <c r="A43" s="134"/>
      <c r="B43" s="81"/>
      <c r="C43" s="149"/>
      <c r="D43" s="130"/>
      <c r="E43" s="144"/>
      <c r="F43" s="81"/>
      <c r="G43" s="414"/>
      <c r="H43" s="415"/>
      <c r="I43" s="8"/>
      <c r="J43" s="9"/>
      <c r="K43" s="2"/>
      <c r="L43" s="64"/>
      <c r="M43" s="202"/>
    </row>
    <row r="44" spans="1:13" s="39" customFormat="1" ht="21.75" customHeight="1">
      <c r="A44" s="38"/>
      <c r="B44" s="81"/>
      <c r="C44" s="108"/>
      <c r="D44" s="141"/>
      <c r="E44" s="147"/>
      <c r="F44" s="130"/>
      <c r="G44" s="410"/>
      <c r="H44" s="411"/>
      <c r="I44" s="411"/>
      <c r="J44" s="12"/>
      <c r="K44" s="10"/>
      <c r="L44" s="171"/>
      <c r="M44" s="202"/>
    </row>
    <row r="45" spans="1:13" s="136" customFormat="1" ht="21.75" customHeight="1">
      <c r="A45" s="134"/>
      <c r="B45" s="73"/>
      <c r="C45" s="49"/>
      <c r="D45" s="82"/>
      <c r="E45" s="138"/>
      <c r="F45" s="138"/>
      <c r="G45" s="148"/>
      <c r="H45" s="148"/>
      <c r="I45" s="9"/>
      <c r="J45" s="9"/>
      <c r="K45" s="9"/>
      <c r="L45" s="135"/>
      <c r="M45" s="202"/>
    </row>
    <row r="46" spans="1:13" s="136" customFormat="1" ht="58.5" customHeight="1">
      <c r="A46" s="134"/>
      <c r="B46" s="81"/>
      <c r="C46" s="418"/>
      <c r="D46" s="419"/>
      <c r="E46" s="91"/>
      <c r="F46" s="81"/>
      <c r="G46" s="418"/>
      <c r="H46" s="419"/>
      <c r="I46" s="419"/>
      <c r="J46" s="419"/>
      <c r="K46" s="91"/>
      <c r="L46" s="135"/>
      <c r="M46" s="202"/>
    </row>
    <row r="47" spans="1:13" s="136" customFormat="1" ht="21.75" customHeight="1">
      <c r="A47" s="134"/>
      <c r="B47" s="81"/>
      <c r="C47" s="149"/>
      <c r="D47" s="130"/>
      <c r="E47" s="144"/>
      <c r="F47" s="81"/>
      <c r="G47" s="414"/>
      <c r="H47" s="415"/>
      <c r="I47" s="8"/>
      <c r="J47" s="9"/>
      <c r="K47" s="2"/>
      <c r="L47" s="64"/>
      <c r="M47" s="202"/>
    </row>
    <row r="48" spans="1:13" s="39" customFormat="1" ht="21.75" customHeight="1">
      <c r="A48" s="38"/>
      <c r="B48" s="81"/>
      <c r="C48" s="108"/>
      <c r="D48" s="141"/>
      <c r="E48" s="147"/>
      <c r="F48" s="81"/>
      <c r="G48" s="410"/>
      <c r="H48" s="411"/>
      <c r="I48" s="411"/>
      <c r="J48" s="12"/>
      <c r="K48" s="10"/>
      <c r="L48" s="135"/>
      <c r="M48" s="202"/>
    </row>
    <row r="49" spans="1:13" s="136" customFormat="1" ht="21.75" customHeight="1">
      <c r="A49" s="134"/>
      <c r="B49" s="73"/>
      <c r="C49" s="49"/>
      <c r="D49" s="82"/>
      <c r="E49" s="138"/>
      <c r="F49" s="138"/>
      <c r="G49" s="148"/>
      <c r="H49" s="148"/>
      <c r="I49" s="9"/>
      <c r="J49" s="9"/>
      <c r="K49" s="9"/>
      <c r="L49" s="135"/>
      <c r="M49" s="202"/>
    </row>
    <row r="50" spans="1:13" s="136" customFormat="1" ht="49.5" customHeight="1">
      <c r="A50" s="134"/>
      <c r="B50" s="81"/>
      <c r="C50" s="418"/>
      <c r="D50" s="419"/>
      <c r="E50" s="91"/>
      <c r="F50" s="81"/>
      <c r="G50" s="418"/>
      <c r="H50" s="419"/>
      <c r="I50" s="419"/>
      <c r="J50" s="419"/>
      <c r="K50" s="91"/>
      <c r="L50" s="135"/>
      <c r="M50" s="202"/>
    </row>
    <row r="51" spans="1:13" s="136" customFormat="1" ht="21.75" customHeight="1">
      <c r="A51" s="134"/>
      <c r="B51" s="81"/>
      <c r="C51" s="149"/>
      <c r="D51" s="130"/>
      <c r="E51" s="144"/>
      <c r="F51" s="81"/>
      <c r="G51" s="414"/>
      <c r="H51" s="415"/>
      <c r="I51" s="8"/>
      <c r="J51" s="9"/>
      <c r="K51" s="2"/>
      <c r="L51" s="64"/>
      <c r="M51" s="202"/>
    </row>
    <row r="52" spans="1:13" s="39" customFormat="1" ht="21.75" customHeight="1">
      <c r="A52" s="38"/>
      <c r="B52" s="81"/>
      <c r="C52" s="160"/>
      <c r="D52" s="8"/>
      <c r="E52" s="144"/>
      <c r="F52" s="81"/>
      <c r="G52" s="416"/>
      <c r="H52" s="417"/>
      <c r="I52" s="417"/>
      <c r="J52" s="9"/>
      <c r="K52" s="2"/>
      <c r="L52" s="135"/>
      <c r="M52" s="202"/>
    </row>
    <row r="53" spans="1:13" s="39" customFormat="1" ht="21.75" customHeight="1">
      <c r="A53" s="38"/>
      <c r="B53" s="81"/>
      <c r="C53" s="108"/>
      <c r="D53" s="141"/>
      <c r="E53" s="147"/>
      <c r="F53" s="81"/>
      <c r="G53" s="410"/>
      <c r="H53" s="411"/>
      <c r="I53" s="411"/>
      <c r="J53" s="12"/>
      <c r="K53" s="10"/>
      <c r="L53" s="135"/>
      <c r="M53" s="202"/>
    </row>
    <row r="54" spans="1:13" s="136" customFormat="1" ht="21.75" customHeight="1">
      <c r="A54" s="134"/>
      <c r="B54" s="73"/>
      <c r="C54" s="49"/>
      <c r="D54" s="82"/>
      <c r="E54" s="138"/>
      <c r="F54" s="138"/>
      <c r="G54" s="148"/>
      <c r="H54" s="148"/>
      <c r="I54" s="9"/>
      <c r="J54" s="9"/>
      <c r="K54" s="9"/>
      <c r="L54" s="135"/>
      <c r="M54" s="202"/>
    </row>
    <row r="55" spans="1:13" s="136" customFormat="1" ht="57" customHeight="1">
      <c r="A55" s="134"/>
      <c r="B55" s="81"/>
      <c r="C55" s="418"/>
      <c r="D55" s="419"/>
      <c r="E55" s="91"/>
      <c r="F55" s="81"/>
      <c r="G55" s="418"/>
      <c r="H55" s="419"/>
      <c r="I55" s="419"/>
      <c r="J55" s="419"/>
      <c r="K55" s="91"/>
      <c r="L55" s="135"/>
      <c r="M55" s="202"/>
    </row>
    <row r="56" spans="1:13" s="136" customFormat="1" ht="21.75" customHeight="1">
      <c r="A56" s="134"/>
      <c r="B56" s="81"/>
      <c r="C56" s="149"/>
      <c r="D56" s="130"/>
      <c r="E56" s="144"/>
      <c r="F56" s="81"/>
      <c r="G56" s="414"/>
      <c r="H56" s="415"/>
      <c r="I56" s="8"/>
      <c r="J56" s="9"/>
      <c r="K56" s="2"/>
      <c r="L56" s="64"/>
      <c r="M56" s="202"/>
    </row>
    <row r="57" spans="1:13" s="39" customFormat="1" ht="21.75" customHeight="1">
      <c r="A57" s="38"/>
      <c r="B57" s="81"/>
      <c r="C57" s="108"/>
      <c r="D57" s="141"/>
      <c r="E57" s="147"/>
      <c r="F57" s="81"/>
      <c r="G57" s="410"/>
      <c r="H57" s="411"/>
      <c r="I57" s="411"/>
      <c r="J57" s="12"/>
      <c r="K57" s="10"/>
      <c r="L57" s="135"/>
      <c r="M57" s="202"/>
    </row>
    <row r="58" spans="1:13" s="136" customFormat="1" ht="21.75" customHeight="1">
      <c r="A58" s="134"/>
      <c r="B58" s="73"/>
      <c r="C58" s="49"/>
      <c r="D58" s="82"/>
      <c r="E58" s="138"/>
      <c r="F58" s="138"/>
      <c r="G58" s="148"/>
      <c r="H58" s="148"/>
      <c r="I58" s="9"/>
      <c r="J58" s="9"/>
      <c r="K58" s="9"/>
      <c r="L58" s="135"/>
      <c r="M58" s="202"/>
    </row>
    <row r="59" spans="1:13" s="136" customFormat="1" ht="51.75" customHeight="1">
      <c r="A59" s="134"/>
      <c r="B59" s="81"/>
      <c r="C59" s="418"/>
      <c r="D59" s="419"/>
      <c r="E59" s="91"/>
      <c r="F59" s="81"/>
      <c r="G59" s="418"/>
      <c r="H59" s="419"/>
      <c r="I59" s="419"/>
      <c r="J59" s="419"/>
      <c r="K59" s="91"/>
      <c r="L59" s="135"/>
      <c r="M59" s="202"/>
    </row>
    <row r="60" spans="1:13" s="136" customFormat="1" ht="21.75" customHeight="1">
      <c r="A60" s="134"/>
      <c r="B60" s="81"/>
      <c r="C60" s="149"/>
      <c r="D60" s="130"/>
      <c r="E60" s="144"/>
      <c r="F60" s="81"/>
      <c r="G60" s="414"/>
      <c r="H60" s="415"/>
      <c r="I60" s="8"/>
      <c r="J60" s="9"/>
      <c r="K60" s="2"/>
      <c r="L60" s="64"/>
      <c r="M60" s="202"/>
    </row>
    <row r="61" spans="1:13" s="39" customFormat="1" ht="21.75" customHeight="1">
      <c r="A61" s="38"/>
      <c r="B61" s="81"/>
      <c r="C61" s="108"/>
      <c r="D61" s="141"/>
      <c r="E61" s="147"/>
      <c r="F61" s="81"/>
      <c r="G61" s="410"/>
      <c r="H61" s="411"/>
      <c r="I61" s="411"/>
      <c r="J61" s="12"/>
      <c r="K61" s="10"/>
      <c r="L61" s="135"/>
      <c r="M61" s="202"/>
    </row>
    <row r="62" spans="1:13" s="136" customFormat="1" ht="21.75" customHeight="1">
      <c r="A62" s="134"/>
      <c r="B62" s="73"/>
      <c r="C62" s="49"/>
      <c r="D62" s="82"/>
      <c r="E62" s="138"/>
      <c r="F62" s="138"/>
      <c r="G62" s="148"/>
      <c r="H62" s="148"/>
      <c r="I62" s="9"/>
      <c r="J62" s="9"/>
      <c r="K62" s="9"/>
      <c r="L62" s="135"/>
      <c r="M62" s="202"/>
    </row>
    <row r="63" spans="1:13" s="136" customFormat="1" ht="57" customHeight="1">
      <c r="A63" s="134"/>
      <c r="B63" s="81"/>
      <c r="C63" s="418"/>
      <c r="D63" s="419"/>
      <c r="E63" s="91"/>
      <c r="F63" s="81"/>
      <c r="G63" s="418"/>
      <c r="H63" s="419"/>
      <c r="I63" s="419"/>
      <c r="J63" s="419"/>
      <c r="K63" s="91"/>
      <c r="L63" s="135"/>
      <c r="M63" s="202"/>
    </row>
    <row r="64" spans="1:13" s="136" customFormat="1" ht="21.75" customHeight="1">
      <c r="A64" s="134"/>
      <c r="B64" s="81"/>
      <c r="C64" s="149"/>
      <c r="D64" s="130"/>
      <c r="E64" s="144"/>
      <c r="F64" s="81"/>
      <c r="G64" s="414"/>
      <c r="H64" s="415"/>
      <c r="I64" s="8"/>
      <c r="J64" s="9"/>
      <c r="K64" s="2"/>
      <c r="L64" s="135"/>
      <c r="M64" s="202"/>
    </row>
    <row r="65" spans="1:13" s="39" customFormat="1" ht="21.75" customHeight="1">
      <c r="A65" s="38"/>
      <c r="B65" s="81"/>
      <c r="C65" s="108"/>
      <c r="D65" s="141"/>
      <c r="E65" s="147"/>
      <c r="F65" s="81"/>
      <c r="G65" s="410"/>
      <c r="H65" s="411"/>
      <c r="I65" s="411"/>
      <c r="J65" s="12"/>
      <c r="K65" s="10"/>
      <c r="L65" s="135"/>
      <c r="M65" s="202"/>
    </row>
    <row r="66" spans="1:13" s="136" customFormat="1" ht="21.75" customHeight="1">
      <c r="A66" s="134"/>
      <c r="B66" s="73"/>
      <c r="C66" s="49"/>
      <c r="D66" s="82"/>
      <c r="E66" s="138"/>
      <c r="F66" s="138"/>
      <c r="G66" s="148"/>
      <c r="H66" s="148"/>
      <c r="I66" s="9"/>
      <c r="J66" s="9"/>
      <c r="K66" s="9"/>
      <c r="L66" s="135"/>
      <c r="M66" s="202"/>
    </row>
    <row r="67" spans="1:13" s="136" customFormat="1" ht="76.5" customHeight="1">
      <c r="A67" s="134"/>
      <c r="B67" s="81"/>
      <c r="C67" s="418"/>
      <c r="D67" s="419"/>
      <c r="E67" s="91"/>
      <c r="F67" s="81"/>
      <c r="G67" s="418"/>
      <c r="H67" s="419"/>
      <c r="I67" s="419"/>
      <c r="J67" s="419"/>
      <c r="K67" s="91"/>
      <c r="L67" s="135"/>
      <c r="M67" s="202"/>
    </row>
    <row r="68" spans="1:13" s="136" customFormat="1" ht="21.75" customHeight="1">
      <c r="A68" s="134"/>
      <c r="B68" s="81"/>
      <c r="C68" s="149"/>
      <c r="D68" s="130"/>
      <c r="E68" s="144"/>
      <c r="F68" s="81"/>
      <c r="G68" s="414"/>
      <c r="H68" s="415"/>
      <c r="I68" s="8"/>
      <c r="J68" s="9"/>
      <c r="K68" s="2"/>
      <c r="L68" s="64"/>
      <c r="M68" s="202"/>
    </row>
    <row r="69" spans="1:13" s="39" customFormat="1" ht="21.75" customHeight="1">
      <c r="A69" s="38"/>
      <c r="B69" s="81"/>
      <c r="C69" s="108"/>
      <c r="D69" s="141"/>
      <c r="E69" s="147"/>
      <c r="F69" s="81"/>
      <c r="G69" s="410"/>
      <c r="H69" s="411"/>
      <c r="I69" s="411"/>
      <c r="J69" s="12"/>
      <c r="K69" s="10"/>
      <c r="L69" s="135"/>
      <c r="M69" s="202"/>
    </row>
    <row r="70" spans="1:13" s="136" customFormat="1" ht="21.75" customHeight="1">
      <c r="A70" s="134"/>
      <c r="B70" s="73"/>
      <c r="C70" s="49"/>
      <c r="D70" s="82"/>
      <c r="E70" s="138"/>
      <c r="F70" s="138"/>
      <c r="G70" s="148"/>
      <c r="H70" s="148"/>
      <c r="I70" s="9"/>
      <c r="J70" s="9"/>
      <c r="K70" s="9"/>
      <c r="L70" s="135"/>
      <c r="M70" s="202"/>
    </row>
    <row r="71" spans="1:13" s="136" customFormat="1" ht="64.5" customHeight="1">
      <c r="A71" s="134"/>
      <c r="B71" s="81"/>
      <c r="C71" s="418"/>
      <c r="D71" s="419"/>
      <c r="E71" s="91"/>
      <c r="F71" s="81"/>
      <c r="G71" s="418"/>
      <c r="H71" s="419"/>
      <c r="I71" s="419"/>
      <c r="J71" s="419"/>
      <c r="K71" s="91"/>
      <c r="L71" s="135"/>
      <c r="M71" s="202"/>
    </row>
    <row r="72" spans="1:13" s="136" customFormat="1" ht="21.75" customHeight="1">
      <c r="A72" s="134"/>
      <c r="B72" s="81"/>
      <c r="C72" s="149"/>
      <c r="D72" s="130"/>
      <c r="E72" s="144"/>
      <c r="F72" s="81"/>
      <c r="G72" s="414"/>
      <c r="H72" s="415"/>
      <c r="I72" s="8"/>
      <c r="J72" s="9"/>
      <c r="K72" s="2"/>
      <c r="L72" s="64"/>
      <c r="M72" s="202"/>
    </row>
    <row r="73" spans="1:13" s="39" customFormat="1" ht="21.75" customHeight="1">
      <c r="A73" s="38"/>
      <c r="B73" s="81"/>
      <c r="C73" s="108"/>
      <c r="D73" s="141"/>
      <c r="E73" s="147"/>
      <c r="F73" s="81"/>
      <c r="G73" s="410"/>
      <c r="H73" s="411"/>
      <c r="I73" s="411"/>
      <c r="J73" s="12"/>
      <c r="K73" s="10"/>
      <c r="L73" s="135"/>
      <c r="M73" s="202"/>
    </row>
    <row r="74" spans="1:13" s="136" customFormat="1" ht="21.75" customHeight="1">
      <c r="A74" s="134"/>
      <c r="B74" s="73"/>
      <c r="C74" s="49"/>
      <c r="D74" s="82"/>
      <c r="E74" s="138"/>
      <c r="F74" s="138"/>
      <c r="G74" s="148"/>
      <c r="H74" s="148"/>
      <c r="I74" s="9"/>
      <c r="J74" s="9"/>
      <c r="K74" s="9"/>
      <c r="L74" s="135"/>
      <c r="M74" s="202"/>
    </row>
    <row r="75" spans="1:13" s="136" customFormat="1" ht="21.75" customHeight="1">
      <c r="A75" s="134"/>
      <c r="B75" s="73"/>
      <c r="C75" s="49"/>
      <c r="D75" s="82"/>
      <c r="E75" s="138"/>
      <c r="F75" s="138"/>
      <c r="G75" s="148"/>
      <c r="H75" s="148"/>
      <c r="I75" s="9"/>
      <c r="J75" s="9"/>
      <c r="K75" s="9"/>
      <c r="L75" s="135"/>
      <c r="M75" s="202"/>
    </row>
    <row r="76" spans="1:13" s="136" customFormat="1" ht="49.5" customHeight="1">
      <c r="A76" s="134"/>
      <c r="B76" s="81"/>
      <c r="C76" s="418"/>
      <c r="D76" s="419"/>
      <c r="E76" s="91"/>
      <c r="F76" s="81"/>
      <c r="G76" s="418"/>
      <c r="H76" s="419"/>
      <c r="I76" s="419"/>
      <c r="J76" s="419"/>
      <c r="K76" s="91"/>
      <c r="L76" s="64"/>
      <c r="M76" s="202"/>
    </row>
    <row r="77" spans="1:13" s="136" customFormat="1" ht="21.75" customHeight="1">
      <c r="A77" s="134"/>
      <c r="B77" s="81"/>
      <c r="C77" s="149"/>
      <c r="D77" s="130"/>
      <c r="E77" s="144"/>
      <c r="F77" s="81"/>
      <c r="G77" s="414"/>
      <c r="H77" s="415"/>
      <c r="I77" s="8"/>
      <c r="J77" s="139"/>
      <c r="K77" s="140"/>
      <c r="L77" s="135"/>
      <c r="M77" s="202"/>
    </row>
    <row r="78" spans="1:13" s="136" customFormat="1" ht="21.75" customHeight="1">
      <c r="A78" s="134"/>
      <c r="B78" s="81"/>
      <c r="C78" s="160"/>
      <c r="D78" s="8"/>
      <c r="E78" s="144"/>
      <c r="F78" s="81"/>
      <c r="G78" s="416"/>
      <c r="H78" s="417"/>
      <c r="I78" s="417"/>
      <c r="J78" s="139"/>
      <c r="K78" s="140"/>
      <c r="L78" s="135"/>
      <c r="M78" s="202"/>
    </row>
    <row r="79" spans="1:13" s="39" customFormat="1" ht="21.75" customHeight="1">
      <c r="A79" s="38"/>
      <c r="B79" s="81"/>
      <c r="C79" s="108"/>
      <c r="D79" s="141"/>
      <c r="E79" s="147"/>
      <c r="F79" s="81"/>
      <c r="G79" s="410"/>
      <c r="H79" s="411"/>
      <c r="I79" s="411"/>
      <c r="J79" s="158"/>
      <c r="K79" s="142"/>
      <c r="L79" s="135"/>
      <c r="M79" s="202"/>
    </row>
    <row r="80" spans="1:13" s="136" customFormat="1" ht="21.75" customHeight="1">
      <c r="A80" s="134"/>
      <c r="B80" s="73"/>
      <c r="C80" s="49"/>
      <c r="D80" s="82"/>
      <c r="E80" s="138"/>
      <c r="F80" s="138"/>
      <c r="G80" s="148"/>
      <c r="H80" s="148"/>
      <c r="I80" s="9"/>
      <c r="J80" s="9"/>
      <c r="K80" s="9"/>
      <c r="L80" s="64"/>
      <c r="M80" s="202"/>
    </row>
    <row r="81" spans="1:13" s="136" customFormat="1" ht="102.75" customHeight="1">
      <c r="A81" s="134"/>
      <c r="B81" s="81"/>
      <c r="C81" s="418"/>
      <c r="D81" s="419"/>
      <c r="E81" s="91"/>
      <c r="F81" s="81"/>
      <c r="G81" s="418"/>
      <c r="H81" s="419"/>
      <c r="I81" s="419"/>
      <c r="J81" s="419"/>
      <c r="K81" s="91"/>
      <c r="L81" s="135"/>
      <c r="M81" s="202"/>
    </row>
    <row r="82" spans="1:13" s="136" customFormat="1" ht="21.75" customHeight="1">
      <c r="A82" s="134"/>
      <c r="B82" s="81"/>
      <c r="C82" s="149"/>
      <c r="D82" s="130"/>
      <c r="E82" s="144"/>
      <c r="F82" s="81"/>
      <c r="G82" s="414"/>
      <c r="H82" s="415"/>
      <c r="I82" s="8"/>
      <c r="J82" s="139"/>
      <c r="K82" s="140"/>
      <c r="L82" s="135"/>
      <c r="M82" s="202"/>
    </row>
    <row r="83" spans="1:13" s="39" customFormat="1" ht="21.75" customHeight="1">
      <c r="A83" s="38"/>
      <c r="B83" s="81"/>
      <c r="C83" s="108"/>
      <c r="D83" s="141"/>
      <c r="E83" s="147"/>
      <c r="F83" s="81"/>
      <c r="G83" s="410"/>
      <c r="H83" s="411"/>
      <c r="I83" s="411"/>
      <c r="J83" s="158"/>
      <c r="K83" s="142"/>
      <c r="L83" s="135"/>
      <c r="M83" s="202"/>
    </row>
    <row r="84" spans="1:13" s="136" customFormat="1" ht="21.75" customHeight="1">
      <c r="A84" s="134"/>
      <c r="B84" s="73"/>
      <c r="C84" s="49"/>
      <c r="D84" s="82"/>
      <c r="E84" s="138"/>
      <c r="F84" s="138"/>
      <c r="G84" s="148"/>
      <c r="H84" s="148"/>
      <c r="I84" s="9"/>
      <c r="J84" s="9"/>
      <c r="K84" s="9"/>
      <c r="L84" s="64"/>
      <c r="M84" s="202"/>
    </row>
    <row r="85" spans="1:13" s="136" customFormat="1" ht="46.5" customHeight="1">
      <c r="A85" s="134"/>
      <c r="B85" s="81"/>
      <c r="C85" s="418"/>
      <c r="D85" s="419"/>
      <c r="E85" s="91"/>
      <c r="F85" s="81"/>
      <c r="G85" s="418"/>
      <c r="H85" s="419"/>
      <c r="I85" s="419"/>
      <c r="J85" s="419"/>
      <c r="K85" s="91"/>
      <c r="L85" s="135"/>
      <c r="M85" s="202"/>
    </row>
    <row r="86" spans="1:13" s="136" customFormat="1" ht="21.75" customHeight="1">
      <c r="A86" s="134"/>
      <c r="B86" s="81"/>
      <c r="C86" s="149"/>
      <c r="D86" s="130"/>
      <c r="E86" s="144"/>
      <c r="F86" s="81"/>
      <c r="G86" s="414"/>
      <c r="H86" s="415"/>
      <c r="I86" s="8"/>
      <c r="J86" s="139"/>
      <c r="K86" s="140"/>
      <c r="L86" s="135"/>
      <c r="M86" s="202"/>
    </row>
    <row r="87" spans="1:13" s="39" customFormat="1" ht="21.75" customHeight="1">
      <c r="A87" s="38"/>
      <c r="B87" s="81"/>
      <c r="C87" s="108"/>
      <c r="D87" s="141"/>
      <c r="E87" s="147"/>
      <c r="F87" s="81"/>
      <c r="G87" s="410"/>
      <c r="H87" s="411"/>
      <c r="I87" s="411"/>
      <c r="J87" s="158"/>
      <c r="K87" s="142"/>
      <c r="L87" s="135"/>
      <c r="M87" s="202"/>
    </row>
    <row r="88" spans="1:13" s="136" customFormat="1" ht="21.75" customHeight="1">
      <c r="A88" s="134"/>
      <c r="B88" s="73"/>
      <c r="C88" s="49"/>
      <c r="D88" s="82"/>
      <c r="E88" s="138"/>
      <c r="F88" s="138"/>
      <c r="G88" s="148"/>
      <c r="H88" s="148"/>
      <c r="I88" s="9"/>
      <c r="J88" s="9"/>
      <c r="K88" s="9"/>
      <c r="L88" s="64"/>
      <c r="M88" s="202"/>
    </row>
    <row r="89" spans="1:13" s="136" customFormat="1" ht="46.5" customHeight="1">
      <c r="A89" s="134"/>
      <c r="B89" s="81"/>
      <c r="C89" s="418"/>
      <c r="D89" s="419"/>
      <c r="E89" s="91"/>
      <c r="F89" s="81"/>
      <c r="G89" s="418"/>
      <c r="H89" s="419"/>
      <c r="I89" s="419"/>
      <c r="J89" s="419"/>
      <c r="K89" s="91"/>
      <c r="L89" s="135"/>
      <c r="M89" s="202"/>
    </row>
    <row r="90" spans="1:13" s="136" customFormat="1" ht="21.75" customHeight="1">
      <c r="A90" s="134"/>
      <c r="B90" s="81"/>
      <c r="C90" s="149"/>
      <c r="D90" s="130"/>
      <c r="E90" s="144"/>
      <c r="F90" s="81"/>
      <c r="G90" s="414"/>
      <c r="H90" s="415"/>
      <c r="I90" s="8"/>
      <c r="J90" s="139"/>
      <c r="K90" s="140"/>
      <c r="L90" s="135"/>
      <c r="M90" s="202"/>
    </row>
    <row r="91" spans="1:13" s="39" customFormat="1" ht="21.75" customHeight="1">
      <c r="A91" s="38"/>
      <c r="B91" s="81"/>
      <c r="C91" s="108"/>
      <c r="D91" s="141"/>
      <c r="E91" s="147"/>
      <c r="F91" s="81"/>
      <c r="G91" s="410"/>
      <c r="H91" s="411"/>
      <c r="I91" s="411"/>
      <c r="J91" s="158"/>
      <c r="K91" s="142"/>
      <c r="L91" s="135"/>
      <c r="M91" s="202"/>
    </row>
    <row r="92" spans="1:13" s="136" customFormat="1" ht="21.75" customHeight="1">
      <c r="A92" s="134"/>
      <c r="B92" s="73"/>
      <c r="C92" s="49"/>
      <c r="D92" s="82"/>
      <c r="E92" s="138"/>
      <c r="F92" s="138"/>
      <c r="G92" s="148"/>
      <c r="H92" s="148"/>
      <c r="I92" s="9"/>
      <c r="J92" s="9"/>
      <c r="K92" s="9"/>
      <c r="L92" s="64"/>
      <c r="M92" s="202"/>
    </row>
    <row r="93" spans="1:13" s="136" customFormat="1" ht="46.5" customHeight="1">
      <c r="A93" s="134"/>
      <c r="B93" s="81"/>
      <c r="C93" s="418"/>
      <c r="D93" s="419"/>
      <c r="E93" s="91"/>
      <c r="F93" s="81"/>
      <c r="G93" s="418"/>
      <c r="H93" s="419"/>
      <c r="I93" s="419"/>
      <c r="J93" s="419"/>
      <c r="K93" s="91"/>
      <c r="L93" s="135"/>
      <c r="M93" s="202"/>
    </row>
    <row r="94" spans="1:13" s="136" customFormat="1" ht="21.75" customHeight="1">
      <c r="A94" s="134"/>
      <c r="B94" s="81"/>
      <c r="C94" s="149"/>
      <c r="D94" s="130"/>
      <c r="E94" s="144"/>
      <c r="F94" s="81"/>
      <c r="G94" s="414"/>
      <c r="H94" s="415"/>
      <c r="I94" s="8"/>
      <c r="J94" s="139"/>
      <c r="K94" s="140"/>
      <c r="L94" s="135"/>
      <c r="M94" s="202"/>
    </row>
    <row r="95" spans="1:13" s="39" customFormat="1" ht="21.75" customHeight="1">
      <c r="A95" s="38"/>
      <c r="B95" s="81"/>
      <c r="C95" s="108"/>
      <c r="D95" s="141"/>
      <c r="E95" s="147"/>
      <c r="F95" s="81"/>
      <c r="G95" s="410"/>
      <c r="H95" s="411"/>
      <c r="I95" s="411"/>
      <c r="J95" s="158"/>
      <c r="K95" s="142"/>
      <c r="L95" s="135"/>
      <c r="M95" s="202"/>
    </row>
    <row r="96" spans="1:13" s="136" customFormat="1" ht="21.75" customHeight="1">
      <c r="A96" s="134"/>
      <c r="B96" s="73"/>
      <c r="C96" s="49"/>
      <c r="D96" s="82"/>
      <c r="E96" s="138"/>
      <c r="F96" s="138"/>
      <c r="G96" s="148"/>
      <c r="H96" s="148"/>
      <c r="I96" s="9"/>
      <c r="J96" s="9"/>
      <c r="K96" s="9"/>
      <c r="L96" s="64"/>
      <c r="M96" s="202"/>
    </row>
    <row r="97" spans="1:13" s="136" customFormat="1" ht="56.25" customHeight="1">
      <c r="A97" s="134"/>
      <c r="B97" s="81"/>
      <c r="C97" s="418"/>
      <c r="D97" s="419"/>
      <c r="E97" s="91"/>
      <c r="F97" s="81"/>
      <c r="G97" s="418"/>
      <c r="H97" s="419"/>
      <c r="I97" s="419"/>
      <c r="J97" s="419"/>
      <c r="K97" s="91"/>
      <c r="L97" s="135"/>
      <c r="M97" s="202"/>
    </row>
    <row r="98" spans="1:13" s="136" customFormat="1" ht="21.75" customHeight="1">
      <c r="A98" s="134"/>
      <c r="B98" s="81"/>
      <c r="C98" s="149"/>
      <c r="D98" s="130"/>
      <c r="E98" s="144"/>
      <c r="F98" s="81"/>
      <c r="G98" s="414"/>
      <c r="H98" s="415"/>
      <c r="I98" s="8"/>
      <c r="J98" s="139"/>
      <c r="K98" s="140"/>
      <c r="L98" s="135"/>
      <c r="M98" s="202"/>
    </row>
    <row r="99" spans="1:13" s="39" customFormat="1" ht="21.75" customHeight="1">
      <c r="A99" s="38"/>
      <c r="B99" s="81"/>
      <c r="C99" s="108"/>
      <c r="D99" s="141"/>
      <c r="E99" s="147"/>
      <c r="F99" s="81"/>
      <c r="G99" s="410"/>
      <c r="H99" s="411"/>
      <c r="I99" s="411"/>
      <c r="J99" s="158"/>
      <c r="K99" s="142"/>
      <c r="L99" s="135"/>
      <c r="M99" s="202"/>
    </row>
    <row r="100" spans="1:13" s="39" customFormat="1" ht="21.75" customHeight="1">
      <c r="A100" s="38"/>
      <c r="B100" s="73"/>
      <c r="C100" s="49"/>
      <c r="D100" s="82"/>
      <c r="E100" s="138"/>
      <c r="F100" s="138"/>
      <c r="G100" s="148"/>
      <c r="H100" s="148"/>
      <c r="I100" s="9"/>
      <c r="J100" s="9"/>
      <c r="K100" s="9"/>
      <c r="L100" s="135"/>
      <c r="M100" s="202"/>
    </row>
    <row r="101" spans="1:13" s="39" customFormat="1" ht="81.75" customHeight="1">
      <c r="A101" s="38"/>
      <c r="B101" s="73"/>
      <c r="C101" s="418"/>
      <c r="D101" s="419"/>
      <c r="E101" s="91"/>
      <c r="F101" s="81"/>
      <c r="G101" s="418"/>
      <c r="H101" s="419"/>
      <c r="I101" s="419"/>
      <c r="J101" s="419"/>
      <c r="K101" s="91"/>
      <c r="L101" s="135"/>
      <c r="M101" s="202"/>
    </row>
    <row r="102" spans="1:13" s="39" customFormat="1" ht="21.75" customHeight="1">
      <c r="A102" s="38"/>
      <c r="B102" s="73"/>
      <c r="C102" s="149"/>
      <c r="D102" s="130"/>
      <c r="E102" s="144"/>
      <c r="F102" s="81"/>
      <c r="G102" s="414"/>
      <c r="H102" s="415"/>
      <c r="I102" s="8"/>
      <c r="J102" s="139"/>
      <c r="K102" s="140"/>
      <c r="L102" s="135"/>
      <c r="M102" s="202"/>
    </row>
    <row r="103" spans="1:13" s="39" customFormat="1" ht="21.75" customHeight="1">
      <c r="A103" s="38"/>
      <c r="B103" s="73"/>
      <c r="C103" s="108"/>
      <c r="D103" s="141"/>
      <c r="E103" s="147"/>
      <c r="F103" s="81"/>
      <c r="G103" s="410"/>
      <c r="H103" s="411"/>
      <c r="I103" s="411"/>
      <c r="J103" s="158"/>
      <c r="K103" s="142"/>
      <c r="L103" s="135"/>
      <c r="M103" s="202"/>
    </row>
    <row r="104" spans="1:13" s="39" customFormat="1" ht="21.75" customHeight="1">
      <c r="A104" s="38"/>
      <c r="B104" s="73"/>
      <c r="C104" s="49"/>
      <c r="D104" s="82"/>
      <c r="E104" s="138"/>
      <c r="F104" s="138"/>
      <c r="G104" s="148"/>
      <c r="H104" s="148"/>
      <c r="I104" s="9"/>
      <c r="J104" s="9"/>
      <c r="K104" s="9"/>
      <c r="L104" s="135"/>
      <c r="M104" s="202"/>
    </row>
    <row r="105" spans="1:13" s="39" customFormat="1" ht="47.25" customHeight="1">
      <c r="A105" s="38"/>
      <c r="B105" s="73"/>
      <c r="C105" s="418"/>
      <c r="D105" s="419"/>
      <c r="E105" s="91"/>
      <c r="F105" s="81"/>
      <c r="G105" s="418"/>
      <c r="H105" s="419"/>
      <c r="I105" s="419"/>
      <c r="J105" s="419"/>
      <c r="K105" s="91"/>
      <c r="L105" s="135"/>
      <c r="M105" s="202"/>
    </row>
    <row r="106" spans="1:13" s="39" customFormat="1" ht="21.75" customHeight="1">
      <c r="A106" s="38"/>
      <c r="B106" s="73"/>
      <c r="C106" s="149"/>
      <c r="D106" s="130"/>
      <c r="E106" s="144"/>
      <c r="F106" s="81"/>
      <c r="G106" s="414"/>
      <c r="H106" s="415"/>
      <c r="I106" s="8"/>
      <c r="J106" s="139"/>
      <c r="K106" s="140"/>
      <c r="L106" s="135"/>
      <c r="M106" s="202"/>
    </row>
    <row r="107" spans="1:13" s="39" customFormat="1" ht="21.75" customHeight="1">
      <c r="A107" s="38"/>
      <c r="B107" s="73"/>
      <c r="C107" s="108"/>
      <c r="D107" s="141"/>
      <c r="E107" s="147"/>
      <c r="F107" s="81"/>
      <c r="G107" s="410"/>
      <c r="H107" s="411"/>
      <c r="I107" s="411"/>
      <c r="J107" s="158"/>
      <c r="K107" s="142"/>
      <c r="L107" s="135"/>
      <c r="M107" s="202"/>
    </row>
    <row r="108" spans="1:13" s="39" customFormat="1" ht="21.75" customHeight="1">
      <c r="A108" s="38"/>
      <c r="B108" s="73"/>
      <c r="C108" s="49"/>
      <c r="D108" s="82"/>
      <c r="E108" s="138"/>
      <c r="F108" s="138"/>
      <c r="G108" s="49"/>
      <c r="H108" s="82"/>
      <c r="I108" s="138"/>
      <c r="J108" s="9"/>
      <c r="K108" s="9"/>
      <c r="L108" s="135"/>
      <c r="M108" s="202"/>
    </row>
    <row r="109" spans="1:13" s="39" customFormat="1" ht="66" customHeight="1">
      <c r="A109" s="38"/>
      <c r="B109" s="73"/>
      <c r="C109" s="418"/>
      <c r="D109" s="419"/>
      <c r="E109" s="91"/>
      <c r="F109" s="81"/>
      <c r="G109" s="418"/>
      <c r="H109" s="419"/>
      <c r="I109" s="419"/>
      <c r="J109" s="419"/>
      <c r="K109" s="91"/>
      <c r="L109" s="135"/>
      <c r="M109" s="202"/>
    </row>
    <row r="110" spans="1:13" s="39" customFormat="1" ht="21.75" customHeight="1">
      <c r="A110" s="38"/>
      <c r="B110" s="73"/>
      <c r="C110" s="149"/>
      <c r="D110" s="130"/>
      <c r="E110" s="144"/>
      <c r="F110" s="81"/>
      <c r="G110" s="149"/>
      <c r="H110" s="130"/>
      <c r="I110" s="198"/>
      <c r="J110" s="9"/>
      <c r="K110" s="144"/>
      <c r="L110" s="135"/>
      <c r="M110" s="202"/>
    </row>
    <row r="111" spans="1:13" s="39" customFormat="1" ht="21.75" customHeight="1">
      <c r="A111" s="38"/>
      <c r="B111" s="73"/>
      <c r="C111" s="160"/>
      <c r="D111" s="8"/>
      <c r="E111" s="144"/>
      <c r="F111" s="81"/>
      <c r="G111" s="160"/>
      <c r="H111" s="198"/>
      <c r="I111" s="198"/>
      <c r="J111" s="8"/>
      <c r="K111" s="144"/>
      <c r="L111" s="135"/>
      <c r="M111" s="202"/>
    </row>
    <row r="112" spans="1:13" s="39" customFormat="1" ht="21.75" customHeight="1">
      <c r="A112" s="38"/>
      <c r="B112" s="73"/>
      <c r="C112" s="160"/>
      <c r="D112" s="8"/>
      <c r="E112" s="144"/>
      <c r="F112" s="81"/>
      <c r="G112" s="160"/>
      <c r="H112" s="198"/>
      <c r="I112" s="198"/>
      <c r="J112" s="8"/>
      <c r="K112" s="144"/>
      <c r="L112" s="135"/>
      <c r="M112" s="202"/>
    </row>
    <row r="113" spans="1:13" s="39" customFormat="1" ht="21.75" customHeight="1">
      <c r="A113" s="38"/>
      <c r="B113" s="73"/>
      <c r="C113" s="108"/>
      <c r="D113" s="141"/>
      <c r="E113" s="147"/>
      <c r="F113" s="81"/>
      <c r="G113" s="108"/>
      <c r="H113" s="141"/>
      <c r="I113" s="199"/>
      <c r="J113" s="12"/>
      <c r="K113" s="147"/>
      <c r="L113" s="135"/>
      <c r="M113" s="202"/>
    </row>
    <row r="114" spans="1:13" s="39" customFormat="1" ht="21.75" customHeight="1">
      <c r="A114" s="38"/>
      <c r="B114" s="73"/>
      <c r="C114" s="49"/>
      <c r="D114" s="82"/>
      <c r="E114" s="138"/>
      <c r="F114" s="138"/>
      <c r="G114" s="148"/>
      <c r="H114" s="148"/>
      <c r="J114" s="9"/>
      <c r="K114" s="9"/>
      <c r="L114" s="135"/>
      <c r="M114" s="202"/>
    </row>
    <row r="115" spans="1:13" s="39" customFormat="1" ht="66.75" customHeight="1">
      <c r="A115" s="38"/>
      <c r="B115" s="73"/>
      <c r="C115" s="418"/>
      <c r="D115" s="419"/>
      <c r="E115" s="91"/>
      <c r="F115" s="81"/>
      <c r="G115" s="418"/>
      <c r="H115" s="419"/>
      <c r="I115" s="419"/>
      <c r="J115" s="419"/>
      <c r="K115" s="91"/>
      <c r="L115" s="135"/>
      <c r="M115" s="202"/>
    </row>
    <row r="116" spans="1:13" s="39" customFormat="1" ht="21.75" customHeight="1">
      <c r="A116" s="38"/>
      <c r="B116" s="73"/>
      <c r="C116" s="149"/>
      <c r="D116" s="130"/>
      <c r="E116" s="144"/>
      <c r="F116" s="81"/>
      <c r="G116" s="149"/>
      <c r="H116" s="130"/>
      <c r="I116" s="198"/>
      <c r="J116" s="9"/>
      <c r="K116" s="144"/>
      <c r="L116" s="135"/>
      <c r="M116" s="202"/>
    </row>
    <row r="117" spans="1:13" s="39" customFormat="1" ht="21.75" customHeight="1">
      <c r="A117" s="38"/>
      <c r="B117" s="73"/>
      <c r="C117" s="160"/>
      <c r="D117" s="8"/>
      <c r="E117" s="144"/>
      <c r="F117" s="81"/>
      <c r="G117" s="160"/>
      <c r="H117" s="198"/>
      <c r="I117" s="198"/>
      <c r="J117" s="8"/>
      <c r="K117" s="144"/>
      <c r="L117" s="135"/>
      <c r="M117" s="202"/>
    </row>
    <row r="118" spans="1:13" s="39" customFormat="1" ht="21.75" customHeight="1">
      <c r="A118" s="38"/>
      <c r="B118" s="73"/>
      <c r="C118" s="160"/>
      <c r="D118" s="8"/>
      <c r="E118" s="144"/>
      <c r="F118" s="81"/>
      <c r="G118" s="160"/>
      <c r="H118" s="198"/>
      <c r="I118" s="198"/>
      <c r="J118" s="8"/>
      <c r="K118" s="144"/>
      <c r="L118" s="135"/>
      <c r="M118" s="202"/>
    </row>
    <row r="119" spans="1:13" s="39" customFormat="1" ht="21.75" customHeight="1">
      <c r="A119" s="38"/>
      <c r="B119" s="73"/>
      <c r="C119" s="108"/>
      <c r="D119" s="141"/>
      <c r="E119" s="147"/>
      <c r="F119" s="81"/>
      <c r="G119" s="108"/>
      <c r="H119" s="141"/>
      <c r="I119" s="199"/>
      <c r="J119" s="12"/>
      <c r="K119" s="147"/>
      <c r="L119" s="135"/>
      <c r="M119" s="202"/>
    </row>
    <row r="120" spans="1:13" s="39" customFormat="1" ht="21.75" customHeight="1">
      <c r="A120" s="38"/>
      <c r="B120" s="73"/>
      <c r="C120" s="49"/>
      <c r="D120" s="82"/>
      <c r="E120" s="138"/>
      <c r="F120" s="138"/>
      <c r="G120" s="148"/>
      <c r="H120" s="148"/>
      <c r="J120" s="9"/>
      <c r="K120" s="9"/>
      <c r="L120" s="135"/>
      <c r="M120" s="202"/>
    </row>
    <row r="121" spans="1:13" s="39" customFormat="1" ht="63.75" customHeight="1">
      <c r="A121" s="38"/>
      <c r="B121" s="73"/>
      <c r="C121" s="418"/>
      <c r="D121" s="419"/>
      <c r="E121" s="91"/>
      <c r="F121" s="81"/>
      <c r="G121" s="418"/>
      <c r="H121" s="419"/>
      <c r="I121" s="419"/>
      <c r="J121" s="419"/>
      <c r="K121" s="91"/>
      <c r="L121" s="135"/>
      <c r="M121" s="202"/>
    </row>
    <row r="122" spans="1:13" s="39" customFormat="1" ht="21.75" customHeight="1">
      <c r="A122" s="38"/>
      <c r="B122" s="73"/>
      <c r="C122" s="149"/>
      <c r="D122" s="130"/>
      <c r="E122" s="144"/>
      <c r="F122" s="81"/>
      <c r="G122" s="149"/>
      <c r="H122" s="130"/>
      <c r="I122" s="198"/>
      <c r="J122" s="9"/>
      <c r="K122" s="144"/>
      <c r="L122" s="135"/>
      <c r="M122" s="202"/>
    </row>
    <row r="123" spans="1:13" s="39" customFormat="1" ht="21.75" customHeight="1">
      <c r="A123" s="38"/>
      <c r="B123" s="73"/>
      <c r="C123" s="160"/>
      <c r="D123" s="8"/>
      <c r="E123" s="144"/>
      <c r="F123" s="81"/>
      <c r="G123" s="160"/>
      <c r="H123" s="198"/>
      <c r="I123" s="198"/>
      <c r="J123" s="8"/>
      <c r="K123" s="144"/>
      <c r="L123" s="135"/>
      <c r="M123" s="202"/>
    </row>
    <row r="124" spans="1:13" s="39" customFormat="1" ht="21.75" customHeight="1">
      <c r="A124" s="38"/>
      <c r="B124" s="73"/>
      <c r="C124" s="108"/>
      <c r="D124" s="141"/>
      <c r="E124" s="147"/>
      <c r="F124" s="81"/>
      <c r="G124" s="108"/>
      <c r="H124" s="199"/>
      <c r="I124" s="199"/>
      <c r="J124" s="141"/>
      <c r="K124" s="147"/>
      <c r="L124" s="135"/>
      <c r="M124" s="202"/>
    </row>
    <row r="125" spans="1:13" s="39" customFormat="1" ht="21.75" customHeight="1">
      <c r="A125" s="38"/>
      <c r="B125" s="73"/>
      <c r="C125" s="49"/>
      <c r="D125" s="82"/>
      <c r="E125" s="138"/>
      <c r="F125" s="138"/>
      <c r="G125" s="148"/>
      <c r="H125" s="148"/>
      <c r="J125" s="9"/>
      <c r="K125" s="9"/>
      <c r="L125" s="135"/>
      <c r="M125" s="202"/>
    </row>
    <row r="126" spans="1:13" s="39" customFormat="1" ht="57" customHeight="1">
      <c r="A126" s="38"/>
      <c r="B126" s="73"/>
      <c r="C126" s="418"/>
      <c r="D126" s="419"/>
      <c r="E126" s="91"/>
      <c r="F126" s="81"/>
      <c r="G126" s="418"/>
      <c r="H126" s="419"/>
      <c r="I126" s="419"/>
      <c r="J126" s="419"/>
      <c r="K126" s="91"/>
      <c r="L126" s="135"/>
      <c r="M126" s="202"/>
    </row>
    <row r="127" spans="1:13" s="39" customFormat="1" ht="21.75" customHeight="1">
      <c r="A127" s="38"/>
      <c r="B127" s="73"/>
      <c r="C127" s="149"/>
      <c r="D127" s="130"/>
      <c r="E127" s="144"/>
      <c r="F127" s="81"/>
      <c r="G127" s="149"/>
      <c r="H127" s="130"/>
      <c r="I127" s="198"/>
      <c r="J127" s="9"/>
      <c r="K127" s="144"/>
      <c r="L127" s="135"/>
      <c r="M127" s="202"/>
    </row>
    <row r="128" spans="1:13" s="39" customFormat="1" ht="21.75" customHeight="1">
      <c r="A128" s="38"/>
      <c r="B128" s="73"/>
      <c r="C128" s="160"/>
      <c r="D128" s="8"/>
      <c r="E128" s="144"/>
      <c r="F128" s="81"/>
      <c r="G128" s="160"/>
      <c r="H128" s="198"/>
      <c r="I128" s="198"/>
      <c r="J128" s="8"/>
      <c r="K128" s="144"/>
      <c r="L128" s="135"/>
      <c r="M128" s="202"/>
    </row>
    <row r="129" spans="1:13" s="39" customFormat="1" ht="21.75" customHeight="1">
      <c r="A129" s="38"/>
      <c r="B129" s="73"/>
      <c r="C129" s="108"/>
      <c r="D129" s="141"/>
      <c r="E129" s="147"/>
      <c r="F129" s="81"/>
      <c r="G129" s="108"/>
      <c r="H129" s="141"/>
      <c r="I129" s="199"/>
      <c r="J129" s="12"/>
      <c r="K129" s="147"/>
      <c r="L129" s="135"/>
      <c r="M129" s="202"/>
    </row>
    <row r="130" spans="1:13" s="39" customFormat="1" ht="21.75" customHeight="1">
      <c r="A130" s="38"/>
      <c r="B130" s="73"/>
      <c r="C130" s="49"/>
      <c r="D130" s="82"/>
      <c r="E130" s="138"/>
      <c r="F130" s="138"/>
      <c r="G130" s="148"/>
      <c r="H130" s="148"/>
      <c r="J130" s="9"/>
      <c r="K130" s="9"/>
      <c r="L130" s="135"/>
      <c r="M130" s="202"/>
    </row>
    <row r="131" spans="1:13" s="39" customFormat="1" ht="62.25" customHeight="1">
      <c r="A131" s="38"/>
      <c r="B131" s="73"/>
      <c r="C131" s="418"/>
      <c r="D131" s="419"/>
      <c r="E131" s="91"/>
      <c r="F131" s="81"/>
      <c r="G131" s="418"/>
      <c r="H131" s="419"/>
      <c r="I131" s="419"/>
      <c r="J131" s="419"/>
      <c r="K131" s="91"/>
      <c r="L131" s="135"/>
      <c r="M131" s="202"/>
    </row>
    <row r="132" spans="1:13" s="39" customFormat="1" ht="21.75" customHeight="1">
      <c r="A132" s="38"/>
      <c r="B132" s="73"/>
      <c r="C132" s="149"/>
      <c r="D132" s="130"/>
      <c r="E132" s="144"/>
      <c r="F132" s="81"/>
      <c r="G132" s="149"/>
      <c r="H132" s="130"/>
      <c r="I132" s="198"/>
      <c r="J132" s="9"/>
      <c r="K132" s="144"/>
      <c r="L132" s="135"/>
      <c r="M132" s="202"/>
    </row>
    <row r="133" spans="1:13" s="39" customFormat="1" ht="21.75" customHeight="1">
      <c r="A133" s="38"/>
      <c r="B133" s="73"/>
      <c r="C133" s="160"/>
      <c r="D133" s="8"/>
      <c r="E133" s="144"/>
      <c r="F133" s="81"/>
      <c r="G133" s="160"/>
      <c r="H133" s="198"/>
      <c r="I133" s="198"/>
      <c r="J133" s="8"/>
      <c r="K133" s="144"/>
      <c r="L133" s="135"/>
      <c r="M133" s="202"/>
    </row>
    <row r="134" spans="1:13" s="39" customFormat="1" ht="21.75" customHeight="1">
      <c r="A134" s="38"/>
      <c r="B134" s="73"/>
      <c r="C134" s="160"/>
      <c r="D134" s="8"/>
      <c r="E134" s="144"/>
      <c r="F134" s="81"/>
      <c r="G134" s="160"/>
      <c r="H134" s="198"/>
      <c r="I134" s="198"/>
      <c r="J134" s="8"/>
      <c r="K134" s="144"/>
      <c r="L134" s="135"/>
      <c r="M134" s="202"/>
    </row>
    <row r="135" spans="1:13" s="39" customFormat="1" ht="21.75" customHeight="1">
      <c r="A135" s="38"/>
      <c r="B135" s="73"/>
      <c r="C135" s="108"/>
      <c r="D135" s="141"/>
      <c r="E135" s="147"/>
      <c r="F135" s="81"/>
      <c r="G135" s="108"/>
      <c r="H135" s="199"/>
      <c r="I135" s="199"/>
      <c r="J135" s="141"/>
      <c r="K135" s="147"/>
      <c r="L135" s="135"/>
      <c r="M135" s="202"/>
    </row>
    <row r="136" spans="1:13" s="39" customFormat="1" ht="21.75" customHeight="1">
      <c r="A136" s="38"/>
      <c r="B136" s="73"/>
      <c r="C136" s="49"/>
      <c r="D136" s="82"/>
      <c r="E136" s="138"/>
      <c r="F136" s="138"/>
      <c r="G136" s="148"/>
      <c r="H136" s="148"/>
      <c r="J136" s="9"/>
      <c r="K136" s="9"/>
      <c r="L136" s="135"/>
      <c r="M136" s="202"/>
    </row>
    <row r="137" spans="1:13" s="39" customFormat="1" ht="50.25" customHeight="1">
      <c r="A137" s="38"/>
      <c r="B137" s="73"/>
      <c r="C137" s="418"/>
      <c r="D137" s="419"/>
      <c r="E137" s="91"/>
      <c r="F137" s="81"/>
      <c r="G137" s="418"/>
      <c r="H137" s="419"/>
      <c r="I137" s="419"/>
      <c r="J137" s="419"/>
      <c r="K137" s="91"/>
      <c r="L137" s="135"/>
      <c r="M137" s="202"/>
    </row>
    <row r="138" spans="1:13" s="39" customFormat="1" ht="21.75" customHeight="1">
      <c r="A138" s="38"/>
      <c r="B138" s="73"/>
      <c r="C138" s="149"/>
      <c r="D138" s="130"/>
      <c r="E138" s="144"/>
      <c r="F138" s="81"/>
      <c r="G138" s="149"/>
      <c r="H138" s="130"/>
      <c r="I138" s="198"/>
      <c r="J138" s="9"/>
      <c r="K138" s="144"/>
      <c r="L138" s="135"/>
      <c r="M138" s="202"/>
    </row>
    <row r="139" spans="1:13" s="39" customFormat="1" ht="21.75" customHeight="1">
      <c r="A139" s="38"/>
      <c r="B139" s="73"/>
      <c r="C139" s="108"/>
      <c r="D139" s="141"/>
      <c r="E139" s="147"/>
      <c r="F139" s="81"/>
      <c r="G139" s="108"/>
      <c r="H139" s="199"/>
      <c r="I139" s="199"/>
      <c r="J139" s="141"/>
      <c r="K139" s="147"/>
      <c r="L139" s="135"/>
      <c r="M139" s="202"/>
    </row>
    <row r="140" spans="1:13" s="39" customFormat="1" ht="21.75" customHeight="1">
      <c r="A140" s="38"/>
      <c r="B140" s="73"/>
      <c r="C140" s="49"/>
      <c r="D140" s="82"/>
      <c r="E140" s="138"/>
      <c r="F140" s="138"/>
      <c r="G140" s="148"/>
      <c r="H140" s="148"/>
      <c r="J140" s="9"/>
      <c r="K140" s="9"/>
      <c r="L140" s="135"/>
      <c r="M140" s="202"/>
    </row>
    <row r="141" spans="1:13" s="39" customFormat="1" ht="54" customHeight="1">
      <c r="A141" s="38"/>
      <c r="B141" s="73"/>
      <c r="C141" s="418"/>
      <c r="D141" s="419"/>
      <c r="E141" s="91"/>
      <c r="F141" s="81"/>
      <c r="G141" s="418"/>
      <c r="H141" s="419"/>
      <c r="I141" s="419"/>
      <c r="J141" s="419"/>
      <c r="K141" s="91"/>
      <c r="L141" s="135"/>
      <c r="M141" s="202"/>
    </row>
    <row r="142" spans="1:13" s="39" customFormat="1" ht="21.75" customHeight="1">
      <c r="A142" s="38"/>
      <c r="B142" s="73"/>
      <c r="C142" s="149"/>
      <c r="D142" s="130"/>
      <c r="E142" s="144"/>
      <c r="F142" s="81"/>
      <c r="G142" s="149"/>
      <c r="H142" s="130"/>
      <c r="I142" s="198"/>
      <c r="J142" s="9"/>
      <c r="K142" s="144"/>
      <c r="L142" s="135"/>
      <c r="M142" s="202"/>
    </row>
    <row r="143" spans="1:13" s="39" customFormat="1" ht="21.75" customHeight="1">
      <c r="A143" s="38"/>
      <c r="B143" s="73"/>
      <c r="C143" s="108"/>
      <c r="D143" s="141"/>
      <c r="E143" s="147"/>
      <c r="F143" s="81"/>
      <c r="G143" s="108"/>
      <c r="H143" s="199"/>
      <c r="I143" s="199"/>
      <c r="J143" s="141"/>
      <c r="K143" s="147"/>
      <c r="L143" s="135"/>
      <c r="M143" s="202"/>
    </row>
    <row r="144" spans="1:13" s="39" customFormat="1" ht="21.75" customHeight="1">
      <c r="A144" s="38"/>
      <c r="B144" s="73"/>
      <c r="C144" s="49"/>
      <c r="D144" s="82"/>
      <c r="E144" s="138"/>
      <c r="F144" s="138"/>
      <c r="G144" s="148"/>
      <c r="H144" s="148"/>
      <c r="J144" s="9"/>
      <c r="K144" s="9"/>
      <c r="L144" s="135"/>
      <c r="M144" s="202"/>
    </row>
    <row r="145" spans="1:13" s="39" customFormat="1" ht="52.5" customHeight="1">
      <c r="A145" s="38"/>
      <c r="B145" s="73"/>
      <c r="C145" s="418"/>
      <c r="D145" s="419"/>
      <c r="E145" s="91"/>
      <c r="F145" s="81"/>
      <c r="G145" s="418"/>
      <c r="H145" s="419"/>
      <c r="I145" s="419"/>
      <c r="J145" s="419"/>
      <c r="K145" s="91"/>
      <c r="L145" s="135"/>
      <c r="M145" s="202"/>
    </row>
    <row r="146" spans="1:13" s="39" customFormat="1" ht="21.75" customHeight="1">
      <c r="A146" s="38"/>
      <c r="B146" s="73"/>
      <c r="C146" s="149"/>
      <c r="D146" s="130"/>
      <c r="E146" s="144"/>
      <c r="F146" s="81"/>
      <c r="G146" s="149"/>
      <c r="H146" s="130"/>
      <c r="I146" s="198"/>
      <c r="J146" s="9"/>
      <c r="K146" s="144"/>
      <c r="L146" s="135"/>
      <c r="M146" s="202"/>
    </row>
    <row r="147" spans="1:13" s="39" customFormat="1" ht="21.75" customHeight="1">
      <c r="A147" s="38"/>
      <c r="B147" s="73"/>
      <c r="C147" s="108"/>
      <c r="D147" s="141"/>
      <c r="E147" s="147"/>
      <c r="F147" s="81"/>
      <c r="G147" s="108"/>
      <c r="H147" s="199"/>
      <c r="I147" s="199"/>
      <c r="J147" s="141"/>
      <c r="K147" s="147"/>
      <c r="L147" s="135"/>
      <c r="M147" s="202"/>
    </row>
    <row r="148" spans="1:13" s="39" customFormat="1" ht="21.75" customHeight="1">
      <c r="A148" s="38"/>
      <c r="B148" s="73"/>
      <c r="C148" s="49"/>
      <c r="D148" s="82"/>
      <c r="E148" s="138"/>
      <c r="F148" s="138"/>
      <c r="G148" s="148"/>
      <c r="H148" s="148"/>
      <c r="J148" s="9"/>
      <c r="K148" s="9"/>
      <c r="L148" s="135"/>
      <c r="M148" s="202"/>
    </row>
    <row r="149" spans="1:13" s="39" customFormat="1" ht="96.75" customHeight="1">
      <c r="A149" s="38"/>
      <c r="B149" s="73"/>
      <c r="C149" s="418"/>
      <c r="D149" s="419"/>
      <c r="E149" s="91"/>
      <c r="F149" s="81"/>
      <c r="G149" s="418"/>
      <c r="H149" s="419"/>
      <c r="I149" s="419"/>
      <c r="J149" s="419"/>
      <c r="K149" s="91"/>
      <c r="L149" s="135"/>
      <c r="M149" s="202"/>
    </row>
    <row r="150" spans="1:13" s="39" customFormat="1" ht="21.75" customHeight="1">
      <c r="A150" s="38"/>
      <c r="B150" s="73"/>
      <c r="C150" s="149"/>
      <c r="D150" s="130"/>
      <c r="E150" s="144"/>
      <c r="F150" s="81"/>
      <c r="G150" s="149"/>
      <c r="H150" s="130"/>
      <c r="I150" s="198"/>
      <c r="J150" s="9"/>
      <c r="K150" s="144"/>
      <c r="L150" s="135"/>
      <c r="M150" s="202"/>
    </row>
    <row r="151" spans="1:13" s="39" customFormat="1" ht="21.75" customHeight="1">
      <c r="A151" s="38"/>
      <c r="B151" s="73"/>
      <c r="C151" s="160"/>
      <c r="D151" s="8"/>
      <c r="E151" s="144"/>
      <c r="F151" s="81"/>
      <c r="G151" s="160"/>
      <c r="H151" s="198"/>
      <c r="I151" s="198"/>
      <c r="J151" s="8"/>
      <c r="K151" s="144"/>
      <c r="L151" s="135"/>
      <c r="M151" s="202"/>
    </row>
    <row r="152" spans="1:13" s="39" customFormat="1" ht="21.75" customHeight="1">
      <c r="A152" s="38"/>
      <c r="B152" s="73"/>
      <c r="C152" s="108"/>
      <c r="D152" s="141"/>
      <c r="E152" s="147"/>
      <c r="F152" s="81"/>
      <c r="G152" s="108"/>
      <c r="H152" s="141"/>
      <c r="I152" s="199"/>
      <c r="J152" s="12"/>
      <c r="K152" s="147"/>
      <c r="L152" s="135"/>
      <c r="M152" s="202"/>
    </row>
    <row r="153" spans="1:13" s="39" customFormat="1" ht="21.75" customHeight="1">
      <c r="A153" s="38"/>
      <c r="B153" s="73"/>
      <c r="C153" s="49"/>
      <c r="D153" s="82"/>
      <c r="E153" s="138"/>
      <c r="F153" s="138"/>
      <c r="G153" s="148"/>
      <c r="H153" s="148"/>
      <c r="J153" s="9"/>
      <c r="K153" s="9"/>
      <c r="L153" s="135"/>
      <c r="M153" s="202"/>
    </row>
    <row r="154" spans="1:13" s="39" customFormat="1" ht="54" customHeight="1">
      <c r="A154" s="38"/>
      <c r="B154" s="73"/>
      <c r="C154" s="418"/>
      <c r="D154" s="419"/>
      <c r="E154" s="91"/>
      <c r="F154" s="81"/>
      <c r="G154" s="418"/>
      <c r="H154" s="419"/>
      <c r="I154" s="419"/>
      <c r="J154" s="419"/>
      <c r="K154" s="91"/>
      <c r="L154" s="135"/>
      <c r="M154" s="202"/>
    </row>
    <row r="155" spans="1:13" s="39" customFormat="1" ht="21.75" customHeight="1">
      <c r="A155" s="38"/>
      <c r="B155" s="73"/>
      <c r="C155" s="149"/>
      <c r="D155" s="130"/>
      <c r="E155" s="144"/>
      <c r="F155" s="81"/>
      <c r="G155" s="149"/>
      <c r="H155" s="130"/>
      <c r="I155" s="198"/>
      <c r="J155" s="9"/>
      <c r="K155" s="144"/>
      <c r="L155" s="135"/>
      <c r="M155" s="202"/>
    </row>
    <row r="156" spans="1:13" s="39" customFormat="1" ht="21.75" customHeight="1">
      <c r="A156" s="38"/>
      <c r="B156" s="73"/>
      <c r="C156" s="108"/>
      <c r="D156" s="141"/>
      <c r="E156" s="147"/>
      <c r="F156" s="81"/>
      <c r="G156" s="108"/>
      <c r="H156" s="199"/>
      <c r="I156" s="199"/>
      <c r="J156" s="141"/>
      <c r="K156" s="147"/>
      <c r="L156" s="135"/>
      <c r="M156" s="202"/>
    </row>
    <row r="157" spans="1:13" s="39" customFormat="1" ht="21.75" customHeight="1">
      <c r="A157" s="38"/>
      <c r="B157" s="73"/>
      <c r="C157" s="49"/>
      <c r="D157" s="82"/>
      <c r="E157" s="138"/>
      <c r="F157" s="138"/>
      <c r="G157" s="148"/>
      <c r="H157" s="148"/>
      <c r="I157" s="9"/>
      <c r="J157" s="9"/>
      <c r="K157" s="9"/>
      <c r="L157" s="135"/>
      <c r="M157" s="202"/>
    </row>
    <row r="158" spans="1:13" s="39" customFormat="1" ht="54" customHeight="1">
      <c r="A158" s="38"/>
      <c r="B158" s="73"/>
      <c r="C158" s="418"/>
      <c r="D158" s="419"/>
      <c r="E158" s="91"/>
      <c r="F158" s="81"/>
      <c r="G158" s="418"/>
      <c r="H158" s="419"/>
      <c r="I158" s="419"/>
      <c r="J158" s="419"/>
      <c r="K158" s="91"/>
      <c r="L158" s="135"/>
      <c r="M158" s="202"/>
    </row>
    <row r="159" spans="1:13" s="39" customFormat="1" ht="21.75" customHeight="1">
      <c r="A159" s="38"/>
      <c r="B159" s="73"/>
      <c r="C159" s="149"/>
      <c r="D159" s="130"/>
      <c r="E159" s="144"/>
      <c r="F159" s="81"/>
      <c r="G159" s="149"/>
      <c r="H159" s="130"/>
      <c r="I159" s="198"/>
      <c r="J159" s="9"/>
      <c r="K159" s="144"/>
      <c r="L159" s="135"/>
      <c r="M159" s="202"/>
    </row>
    <row r="160" spans="1:13" s="39" customFormat="1" ht="21.75" customHeight="1">
      <c r="A160" s="38"/>
      <c r="B160" s="73"/>
      <c r="C160" s="108"/>
      <c r="D160" s="141"/>
      <c r="E160" s="147"/>
      <c r="F160" s="81"/>
      <c r="G160" s="108"/>
      <c r="H160" s="199"/>
      <c r="I160" s="199"/>
      <c r="J160" s="141"/>
      <c r="K160" s="147"/>
      <c r="L160" s="135"/>
      <c r="M160" s="202"/>
    </row>
  </sheetData>
  <sheetProtection/>
  <mergeCells count="127">
    <mergeCell ref="C158:D158"/>
    <mergeCell ref="G158:J158"/>
    <mergeCell ref="G53:I53"/>
    <mergeCell ref="G78:I78"/>
    <mergeCell ref="G60:H60"/>
    <mergeCell ref="G87:I87"/>
    <mergeCell ref="G89:J89"/>
    <mergeCell ref="G97:J97"/>
    <mergeCell ref="G93:J93"/>
    <mergeCell ref="G83:I83"/>
    <mergeCell ref="C154:D154"/>
    <mergeCell ref="G154:J154"/>
    <mergeCell ref="G10:H10"/>
    <mergeCell ref="G59:J59"/>
    <mergeCell ref="C22:D22"/>
    <mergeCell ref="G98:H98"/>
    <mergeCell ref="G26:J26"/>
    <mergeCell ref="G27:H27"/>
    <mergeCell ref="G91:I91"/>
    <mergeCell ref="C1:D1"/>
    <mergeCell ref="G2:H2"/>
    <mergeCell ref="G1:J1"/>
    <mergeCell ref="C18:D18"/>
    <mergeCell ref="C5:D5"/>
    <mergeCell ref="G14:J14"/>
    <mergeCell ref="G15:H15"/>
    <mergeCell ref="G5:J5"/>
    <mergeCell ref="G6:H6"/>
    <mergeCell ref="C97:D97"/>
    <mergeCell ref="C46:D46"/>
    <mergeCell ref="G46:J46"/>
    <mergeCell ref="G47:H47"/>
    <mergeCell ref="G48:I48"/>
    <mergeCell ref="G56:H56"/>
    <mergeCell ref="C76:D76"/>
    <mergeCell ref="G3:I3"/>
    <mergeCell ref="G90:H90"/>
    <mergeCell ref="G28:I28"/>
    <mergeCell ref="G82:H82"/>
    <mergeCell ref="C93:D93"/>
    <mergeCell ref="G18:J18"/>
    <mergeCell ref="G12:I12"/>
    <mergeCell ref="G63:J63"/>
    <mergeCell ref="G32:H32"/>
    <mergeCell ref="G39:I39"/>
    <mergeCell ref="G16:I16"/>
    <mergeCell ref="C26:D26"/>
    <mergeCell ref="G99:I99"/>
    <mergeCell ref="G22:J22"/>
    <mergeCell ref="G19:H19"/>
    <mergeCell ref="G95:I95"/>
    <mergeCell ref="G85:J85"/>
    <mergeCell ref="G23:H23"/>
    <mergeCell ref="G33:I33"/>
    <mergeCell ref="G7:I7"/>
    <mergeCell ref="G55:J55"/>
    <mergeCell ref="G76:J76"/>
    <mergeCell ref="G51:H51"/>
    <mergeCell ref="G50:J50"/>
    <mergeCell ref="G61:I61"/>
    <mergeCell ref="G67:J67"/>
    <mergeCell ref="G65:I65"/>
    <mergeCell ref="G31:J31"/>
    <mergeCell ref="G52:I52"/>
    <mergeCell ref="C14:D14"/>
    <mergeCell ref="C89:D89"/>
    <mergeCell ref="C67:D67"/>
    <mergeCell ref="G69:I69"/>
    <mergeCell ref="C85:D85"/>
    <mergeCell ref="G24:I24"/>
    <mergeCell ref="G42:J42"/>
    <mergeCell ref="G29:I29"/>
    <mergeCell ref="G35:I35"/>
    <mergeCell ref="G86:H86"/>
    <mergeCell ref="C9:D9"/>
    <mergeCell ref="G9:J9"/>
    <mergeCell ref="G20:I20"/>
    <mergeCell ref="G106:H106"/>
    <mergeCell ref="G101:J101"/>
    <mergeCell ref="G102:H102"/>
    <mergeCell ref="G103:I103"/>
    <mergeCell ref="C31:D31"/>
    <mergeCell ref="C101:D101"/>
    <mergeCell ref="G11:I11"/>
    <mergeCell ref="C50:D50"/>
    <mergeCell ref="C55:D55"/>
    <mergeCell ref="C81:D81"/>
    <mergeCell ref="G71:J71"/>
    <mergeCell ref="G72:H72"/>
    <mergeCell ref="G79:I79"/>
    <mergeCell ref="C59:D59"/>
    <mergeCell ref="C71:D71"/>
    <mergeCell ref="C63:D63"/>
    <mergeCell ref="C37:D37"/>
    <mergeCell ref="G37:J37"/>
    <mergeCell ref="G109:J109"/>
    <mergeCell ref="C42:D42"/>
    <mergeCell ref="G44:I44"/>
    <mergeCell ref="G57:I57"/>
    <mergeCell ref="G73:I73"/>
    <mergeCell ref="G77:H77"/>
    <mergeCell ref="G68:H68"/>
    <mergeCell ref="G38:H38"/>
    <mergeCell ref="G115:J115"/>
    <mergeCell ref="G94:H94"/>
    <mergeCell ref="C109:D109"/>
    <mergeCell ref="G43:H43"/>
    <mergeCell ref="G107:I107"/>
    <mergeCell ref="C105:D105"/>
    <mergeCell ref="G105:J105"/>
    <mergeCell ref="C115:D115"/>
    <mergeCell ref="G81:J81"/>
    <mergeCell ref="G64:H64"/>
    <mergeCell ref="G131:J131"/>
    <mergeCell ref="G137:J137"/>
    <mergeCell ref="C145:D145"/>
    <mergeCell ref="C149:D149"/>
    <mergeCell ref="G145:J145"/>
    <mergeCell ref="G149:J149"/>
    <mergeCell ref="C131:D131"/>
    <mergeCell ref="C137:D137"/>
    <mergeCell ref="C141:D141"/>
    <mergeCell ref="G141:J141"/>
    <mergeCell ref="C121:D121"/>
    <mergeCell ref="C126:D126"/>
    <mergeCell ref="G121:J121"/>
    <mergeCell ref="G126:J1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szekeresn</cp:lastModifiedBy>
  <cp:lastPrinted>2015-01-29T09:03:47Z</cp:lastPrinted>
  <dcterms:created xsi:type="dcterms:W3CDTF">1997-01-17T14:02:09Z</dcterms:created>
  <dcterms:modified xsi:type="dcterms:W3CDTF">2015-02-03T15:00:06Z</dcterms:modified>
  <cp:category/>
  <cp:version/>
  <cp:contentType/>
  <cp:contentStatus/>
</cp:coreProperties>
</file>