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mell.'!$A$1:$K$153</definedName>
  </definedNames>
  <calcPr fullCalcOnLoad="1"/>
</workbook>
</file>

<file path=xl/sharedStrings.xml><?xml version="1.0" encoding="utf-8"?>
<sst xmlns="http://schemas.openxmlformats.org/spreadsheetml/2006/main" count="300" uniqueCount="248">
  <si>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</si>
  <si>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</si>
  <si>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</si>
  <si>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</si>
  <si>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</si>
  <si>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</si>
  <si>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</si>
  <si>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</si>
  <si>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</si>
  <si>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</si>
  <si>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</si>
  <si>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</si>
  <si>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</si>
  <si>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</si>
  <si>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</si>
  <si>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</si>
  <si>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</si>
  <si>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</si>
  <si>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</si>
  <si>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</si>
  <si>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</si>
  <si>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</si>
  <si>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</si>
  <si>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</si>
  <si>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</si>
  <si>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</si>
  <si>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</si>
  <si>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</si>
  <si>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</si>
  <si>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</si>
  <si>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</si>
  <si>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</si>
  <si>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</si>
  <si>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</si>
  <si>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</si>
  <si>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</si>
  <si>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</si>
  <si>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</si>
  <si>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</si>
  <si>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</si>
  <si>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</si>
  <si>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</si>
  <si>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</si>
  <si>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</si>
  <si>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</si>
  <si>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</si>
  <si>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</si>
  <si>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</si>
  <si>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</si>
  <si>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</si>
  <si>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</si>
  <si>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</si>
  <si>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</si>
  <si>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</si>
  <si>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</si>
  <si>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</si>
  <si>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</si>
  <si>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</si>
  <si>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</si>
  <si>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</si>
  <si>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</si>
  <si>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</si>
  <si>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</si>
  <si>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</si>
  <si>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</si>
  <si>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</si>
  <si>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</si>
  <si>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</si>
  <si>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</si>
  <si>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</si>
  <si>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</si>
  <si>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</si>
  <si>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</si>
  <si>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</si>
  <si>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</si>
  <si>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</si>
  <si>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</si>
  <si>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</si>
  <si>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</si>
  <si>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</si>
  <si>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</si>
  <si>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</si>
  <si>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</si>
  <si>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</si>
  <si>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</si>
  <si>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</si>
  <si>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</si>
  <si>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</si>
  <si>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</si>
  <si>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</si>
  <si>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</si>
  <si>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</si>
  <si>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</si>
  <si>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</si>
  <si>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</si>
  <si>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</si>
  <si>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</si>
  <si>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</si>
  <si>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</si>
  <si>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</si>
  <si>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</si>
  <si>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</si>
  <si>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</si>
  <si>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</si>
  <si>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</si>
  <si>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</si>
  <si>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</si>
  <si>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</si>
  <si>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</si>
  <si>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</si>
  <si>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</si>
  <si>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</si>
  <si>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</si>
  <si>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</si>
  <si>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</si>
  <si>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</si>
  <si>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</si>
  <si>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</si>
  <si>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</si>
  <si>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</si>
  <si>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</si>
  <si>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</si>
  <si>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</si>
  <si>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</si>
  <si>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</si>
  <si>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</si>
  <si>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</si>
  <si>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</si>
  <si>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</si>
  <si>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</si>
  <si>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</si>
  <si>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</si>
  <si>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</si>
  <si>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</si>
  <si>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</si>
  <si>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</si>
  <si>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</si>
  <si>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</si>
  <si>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</si>
  <si>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</si>
  <si>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</si>
  <si>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</si>
  <si>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</si>
  <si>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</si>
  <si>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</si>
  <si>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</si>
  <si>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</si>
  <si>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</si>
  <si>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</si>
  <si>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</si>
  <si>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</si>
  <si>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</si>
  <si>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</si>
  <si>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</si>
  <si>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</si>
  <si>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</si>
  <si>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</si>
  <si>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</si>
  <si>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</si>
  <si>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</si>
  <si>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</si>
  <si>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</si>
  <si>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</si>
  <si>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</si>
  <si>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</si>
  <si>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</si>
  <si>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</si>
  <si>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</si>
  <si>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</si>
  <si>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</si>
  <si>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</si>
  <si>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</si>
  <si>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</si>
  <si>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</si>
  <si>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</si>
  <si>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</si>
  <si>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</si>
  <si>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</si>
  <si>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</si>
  <si>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</si>
  <si>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</si>
  <si>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</si>
  <si>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</si>
  <si>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</si>
  <si>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</si>
  <si>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</si>
  <si>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</si>
  <si>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</si>
  <si>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</si>
  <si>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</si>
  <si>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</si>
  <si>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</si>
  <si>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</si>
  <si>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</si>
  <si>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</si>
  <si>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</si>
  <si>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</si>
  <si>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</si>
  <si>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</si>
  <si>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</si>
  <si>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</si>
  <si>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</si>
  <si>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</si>
  <si>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</si>
  <si>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</si>
  <si>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</si>
  <si>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</si>
  <si>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</si>
  <si>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</si>
  <si>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</si>
  <si>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</si>
  <si>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</si>
  <si>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</si>
  <si>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</si>
  <si>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</si>
  <si>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</si>
  <si>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</si>
  <si>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</si>
  <si>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</si>
  <si>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</si>
  <si>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</si>
  <si>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</si>
  <si>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</si>
  <si>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</si>
  <si>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</si>
  <si>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</si>
  <si>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6.2</t>
  </si>
  <si>
    <t>2017. évi előirányzat</t>
  </si>
  <si>
    <t>Módosítás 05.16</t>
  </si>
  <si>
    <t>Módosítás 09.26</t>
  </si>
  <si>
    <t>Módosítás 12.31</t>
  </si>
  <si>
    <t>Forintban!</t>
  </si>
  <si>
    <t>11.</t>
  </si>
  <si>
    <t>12.</t>
  </si>
  <si>
    <t>13</t>
  </si>
  <si>
    <t>14</t>
  </si>
  <si>
    <t>14.1.</t>
  </si>
  <si>
    <t>14.2.</t>
  </si>
  <si>
    <t>14.3.</t>
  </si>
  <si>
    <t>14.4.</t>
  </si>
  <si>
    <t>15.</t>
  </si>
  <si>
    <t>16.</t>
  </si>
  <si>
    <t>17.</t>
  </si>
  <si>
    <t>KÖLTSÉGVETÉSI ÉS FINANSZÍROZÁSI BEVÉTELEK ÖSSZESEN: (9.+16.)</t>
  </si>
  <si>
    <t>KÖLTSÉGVETÉSI BEVÉTELEK ÖSSZESEN: (1.+…+8.)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</si>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</sst>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3" xfId="56" applyFont="1" applyFill="1" applyBorder="1" applyAlignment="1" applyProtection="1">
      <alignment vertical="center" wrapText="1"/>
      <protection/>
    </xf>
    <xf numFmtId="164" fontId="21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6" applyFont="1" applyFill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indent="6"/>
      <protection/>
    </xf>
    <xf numFmtId="0" fontId="16" fillId="0" borderId="20" xfId="56" applyFont="1" applyFill="1" applyBorder="1" applyAlignment="1" applyProtection="1">
      <alignment horizontal="left" vertical="center" wrapText="1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0" fontId="16" fillId="0" borderId="23" xfId="56" applyFont="1" applyFill="1" applyBorder="1" applyAlignment="1" applyProtection="1">
      <alignment horizontal="left" vertical="center" wrapText="1" indent="6"/>
      <protection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2" xfId="0" applyFont="1" applyBorder="1" applyAlignment="1" applyProtection="1">
      <alignment horizontal="left" vertical="center" wrapText="1" indent="1"/>
      <protection/>
    </xf>
    <xf numFmtId="0" fontId="25" fillId="0" borderId="20" xfId="0" applyFont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vertical="center" wrapTex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/>
      <protection/>
    </xf>
    <xf numFmtId="164" fontId="16" fillId="18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7" xfId="56" applyNumberFormat="1" applyFont="1" applyFill="1" applyBorder="1" applyAlignment="1" applyProtection="1">
      <alignment horizontal="right" vertical="center" wrapText="1"/>
      <protection locked="0"/>
    </xf>
    <xf numFmtId="164" fontId="21" fillId="18" borderId="12" xfId="56" applyNumberFormat="1" applyFont="1" applyFill="1" applyBorder="1" applyAlignment="1" applyProtection="1">
      <alignment horizontal="right" vertical="center" wrapText="1"/>
      <protection/>
    </xf>
    <xf numFmtId="164" fontId="21" fillId="18" borderId="12" xfId="56" applyNumberFormat="1" applyFont="1" applyFill="1" applyBorder="1" applyAlignment="1" applyProtection="1">
      <alignment horizontal="right" vertical="center" wrapText="1"/>
      <protection/>
    </xf>
    <xf numFmtId="164" fontId="16" fillId="18" borderId="15" xfId="56" applyNumberFormat="1" applyFont="1" applyFill="1" applyBorder="1" applyAlignment="1" applyProtection="1">
      <alignment horizontal="right" vertical="center" wrapText="1"/>
      <protection/>
    </xf>
    <xf numFmtId="164" fontId="16" fillId="18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5" xfId="56" applyNumberFormat="1" applyFont="1" applyFill="1" applyBorder="1" applyAlignment="1" applyProtection="1">
      <alignment horizontal="right" vertical="center" wrapText="1"/>
      <protection locked="0"/>
    </xf>
    <xf numFmtId="164" fontId="21" fillId="18" borderId="12" xfId="56" applyNumberFormat="1" applyFont="1" applyFill="1" applyBorder="1" applyAlignment="1" applyProtection="1">
      <alignment horizontal="right" vertical="center" wrapText="1"/>
      <protection locked="0"/>
    </xf>
    <xf numFmtId="0" fontId="21" fillId="18" borderId="12" xfId="56" applyFont="1" applyFill="1" applyBorder="1" applyAlignment="1" applyProtection="1">
      <alignment horizontal="center" vertical="center" wrapText="1"/>
      <protection/>
    </xf>
    <xf numFmtId="164" fontId="21" fillId="18" borderId="14" xfId="56" applyNumberFormat="1" applyFont="1" applyFill="1" applyBorder="1" applyAlignment="1" applyProtection="1">
      <alignment horizontal="right" vertical="center" wrapText="1" indent="1"/>
      <protection/>
    </xf>
    <xf numFmtId="164" fontId="16" fillId="18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18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18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18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18" borderId="12" xfId="56" applyNumberFormat="1" applyFont="1" applyFill="1" applyBorder="1" applyAlignment="1" applyProtection="1">
      <alignment horizontal="right" vertical="center" wrapText="1" indent="1"/>
      <protection/>
    </xf>
    <xf numFmtId="164" fontId="16" fillId="18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18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18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18" borderId="12" xfId="56" applyNumberFormat="1" applyFont="1" applyFill="1" applyBorder="1" applyAlignment="1" applyProtection="1">
      <alignment horizontal="right" vertical="center" wrapText="1" indent="1"/>
      <protection/>
    </xf>
    <xf numFmtId="164" fontId="26" fillId="18" borderId="12" xfId="0" applyNumberFormat="1" applyFont="1" applyFill="1" applyBorder="1" applyAlignment="1" applyProtection="1">
      <alignment horizontal="right" vertical="center" wrapText="1" indent="1"/>
      <protection/>
    </xf>
    <xf numFmtId="164" fontId="26" fillId="18" borderId="12" xfId="0" applyNumberFormat="1" applyFont="1" applyFill="1" applyBorder="1" applyAlignment="1" applyProtection="1" quotePrefix="1">
      <alignment horizontal="right" vertical="center" wrapText="1" indent="1"/>
      <protection/>
    </xf>
    <xf numFmtId="164" fontId="26" fillId="18" borderId="0" xfId="0" applyNumberFormat="1" applyFont="1" applyFill="1" applyBorder="1" applyAlignment="1" applyProtection="1" quotePrefix="1">
      <alignment horizontal="right" vertical="center" wrapText="1" indent="1"/>
      <protection/>
    </xf>
    <xf numFmtId="0" fontId="16" fillId="18" borderId="0" xfId="56" applyFont="1" applyFill="1" applyAlignment="1" applyProtection="1">
      <alignment horizontal="right" vertical="center" indent="1"/>
      <protection/>
    </xf>
    <xf numFmtId="0" fontId="21" fillId="18" borderId="30" xfId="56" applyFont="1" applyFill="1" applyBorder="1" applyAlignment="1" applyProtection="1">
      <alignment horizontal="center"/>
      <protection/>
    </xf>
    <xf numFmtId="49" fontId="16" fillId="0" borderId="31" xfId="56" applyNumberFormat="1" applyFont="1" applyFill="1" applyBorder="1" applyAlignment="1" applyProtection="1">
      <alignment horizontal="center" vertical="center" wrapText="1"/>
      <protection/>
    </xf>
    <xf numFmtId="49" fontId="16" fillId="0" borderId="32" xfId="56" applyNumberFormat="1" applyFont="1" applyFill="1" applyBorder="1" applyAlignment="1" applyProtection="1">
      <alignment horizontal="center" vertical="center" wrapText="1"/>
      <protection/>
    </xf>
    <xf numFmtId="49" fontId="16" fillId="0" borderId="33" xfId="56" applyNumberFormat="1" applyFont="1" applyFill="1" applyBorder="1" applyAlignment="1" applyProtection="1">
      <alignment horizontal="center" vertical="center" wrapText="1"/>
      <protection/>
    </xf>
    <xf numFmtId="49" fontId="16" fillId="0" borderId="34" xfId="56" applyNumberFormat="1" applyFont="1" applyFill="1" applyBorder="1" applyAlignment="1" applyProtection="1">
      <alignment horizontal="center" vertical="center" wrapText="1"/>
      <protection/>
    </xf>
    <xf numFmtId="49" fontId="16" fillId="0" borderId="35" xfId="56" applyNumberFormat="1" applyFont="1" applyFill="1" applyBorder="1" applyAlignment="1" applyProtection="1">
      <alignment horizontal="center" vertical="center" wrapText="1"/>
      <protection/>
    </xf>
    <xf numFmtId="49" fontId="16" fillId="0" borderId="36" xfId="56" applyNumberFormat="1" applyFont="1" applyFill="1" applyBorder="1" applyAlignment="1" applyProtection="1">
      <alignment horizontal="center" vertical="center" wrapText="1"/>
      <protection/>
    </xf>
    <xf numFmtId="49" fontId="21" fillId="0" borderId="37" xfId="56" applyNumberFormat="1" applyFont="1" applyFill="1" applyBorder="1" applyAlignment="1" applyProtection="1">
      <alignment horizontal="center" vertical="center" wrapText="1"/>
      <protection/>
    </xf>
    <xf numFmtId="49" fontId="21" fillId="0" borderId="38" xfId="56" applyNumberFormat="1" applyFont="1" applyFill="1" applyBorder="1" applyAlignment="1" applyProtection="1">
      <alignment horizontal="center" vertical="center" wrapText="1"/>
      <protection/>
    </xf>
    <xf numFmtId="49" fontId="26" fillId="0" borderId="37" xfId="0" applyNumberFormat="1" applyFont="1" applyBorder="1" applyAlignment="1" applyProtection="1">
      <alignment horizontal="center" vertical="center" wrapText="1"/>
      <protection/>
    </xf>
    <xf numFmtId="49" fontId="25" fillId="0" borderId="31" xfId="0" applyNumberFormat="1" applyFont="1" applyBorder="1" applyAlignment="1" applyProtection="1">
      <alignment horizontal="center" vertical="center" wrapText="1"/>
      <protection/>
    </xf>
    <xf numFmtId="49" fontId="25" fillId="0" borderId="32" xfId="0" applyNumberFormat="1" applyFont="1" applyBorder="1" applyAlignment="1" applyProtection="1">
      <alignment horizontal="center" vertical="center" wrapText="1"/>
      <protection/>
    </xf>
    <xf numFmtId="49" fontId="25" fillId="0" borderId="33" xfId="0" applyNumberFormat="1" applyFont="1" applyBorder="1" applyAlignment="1" applyProtection="1">
      <alignment horizontal="center" vertical="center" wrapText="1"/>
      <protection/>
    </xf>
    <xf numFmtId="49" fontId="26" fillId="0" borderId="39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7" fillId="0" borderId="37" xfId="56" applyNumberFormat="1" applyFont="1" applyFill="1" applyBorder="1" applyAlignment="1" applyProtection="1">
      <alignment horizontal="center" vertical="center" wrapText="1"/>
      <protection/>
    </xf>
    <xf numFmtId="164" fontId="21" fillId="0" borderId="0" xfId="56" applyNumberFormat="1" applyFont="1" applyFill="1" applyBorder="1" applyAlignment="1" applyProtection="1">
      <alignment horizontal="right" vertical="center" wrapTex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J153"/>
  <sheetViews>
    <sheetView tabSelected="1" view="pageBreakPreview" zoomScale="60" zoomScaleNormal="80" zoomScalePageLayoutView="60" workbookViewId="0" topLeftCell="A1">
      <selection activeCell="C41" sqref="C41"/>
    </sheetView>
  </sheetViews>
  <sheetFormatPr defaultColWidth="9.00390625" defaultRowHeight="12.75"/>
  <cols>
    <col min="1" max="1" width="9.375" style="1" customWidth="1"/>
    <col min="2" max="2" width="9.50390625" style="102" customWidth="1"/>
    <col min="3" max="3" width="129.625" style="7" customWidth="1"/>
    <col min="4" max="4" width="20.375" style="8" customWidth="1"/>
    <col min="5" max="5" width="20.00390625" style="8" customWidth="1"/>
    <col min="6" max="6" width="27.00390625" style="8" customWidth="1"/>
    <col min="7" max="7" width="21.625" style="8" customWidth="1"/>
    <col min="8" max="8" width="19.625" style="8" customWidth="1"/>
    <col min="9" max="9" width="20.00390625" style="8" bestFit="1" customWidth="1"/>
    <col min="10" max="10" width="18.50390625" style="8" customWidth="1"/>
    <col min="11" max="16384" width="9.375" style="1" customWidth="1"/>
  </cols>
  <sheetData>
    <row r="1" spans="2:10" ht="15.75" customHeight="1">
      <c r="B1" s="107" t="s">
        <v>0</v>
      </c>
      <c r="C1" s="107"/>
      <c r="D1" s="107"/>
      <c r="E1" s="1"/>
      <c r="F1" s="1"/>
      <c r="G1" s="1"/>
      <c r="H1" s="1"/>
      <c r="I1" s="1"/>
      <c r="J1" s="1"/>
    </row>
    <row r="2" spans="2:10" ht="15.75" customHeight="1" thickBot="1">
      <c r="B2" s="106"/>
      <c r="C2" s="106"/>
      <c r="D2" s="2"/>
      <c r="E2" s="2"/>
      <c r="F2" s="2"/>
      <c r="G2" s="2"/>
      <c r="H2" s="2"/>
      <c r="I2" s="2"/>
      <c r="J2" s="2" t="s">
        <v>231</v>
      </c>
    </row>
    <row r="3" spans="2:10" ht="32.25" thickBot="1">
      <c r="B3" s="94" t="s">
        <v>1</v>
      </c>
      <c r="C3" s="9" t="s">
        <v>2</v>
      </c>
      <c r="D3" s="10" t="s">
        <v>227</v>
      </c>
      <c r="E3" s="10" t="s">
        <v>228</v>
      </c>
      <c r="F3" s="10" t="s">
        <v>227</v>
      </c>
      <c r="G3" s="10" t="s">
        <v>229</v>
      </c>
      <c r="H3" s="10" t="s">
        <v>227</v>
      </c>
      <c r="I3" s="10" t="s">
        <v>230</v>
      </c>
      <c r="J3" s="10" t="s">
        <v>227</v>
      </c>
    </row>
    <row r="4" spans="2:10" s="4" customFormat="1" ht="16.5" thickBot="1">
      <c r="B4" s="95">
        <v>1</v>
      </c>
      <c r="C4" s="11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</row>
    <row r="5" spans="2:10" s="4" customFormat="1" ht="16.5" thickBot="1">
      <c r="B5" s="94" t="s">
        <v>3</v>
      </c>
      <c r="C5" s="13" t="s">
        <v>4</v>
      </c>
      <c r="D5" s="20">
        <f>+D6+D7+D8+D9+D10+D11</f>
        <v>21605681</v>
      </c>
      <c r="E5" s="20">
        <f>+E6+E7+E8+E9+E10+E11</f>
        <v>0</v>
      </c>
      <c r="F5" s="20">
        <f>+F6+F7+F8+F9+F10+F11</f>
        <v>21605681</v>
      </c>
      <c r="G5" s="20">
        <f>+G6+G7+G8+G9+G10+G11</f>
        <v>616745</v>
      </c>
      <c r="H5" s="20">
        <f aca="true" t="shared" si="0" ref="H5:H11">+F5+G5</f>
        <v>22222426</v>
      </c>
      <c r="I5" s="20">
        <f>+I6+I7+I8+I9+I10+I11</f>
        <v>2854312</v>
      </c>
      <c r="J5" s="20">
        <f aca="true" t="shared" si="1" ref="J5:J11">+H5+I5</f>
        <v>25076738</v>
      </c>
    </row>
    <row r="6" spans="2:10" s="4" customFormat="1" ht="15.75">
      <c r="B6" s="88" t="s">
        <v>5</v>
      </c>
      <c r="C6" s="55" t="s">
        <v>6</v>
      </c>
      <c r="D6" s="21">
        <v>12644081</v>
      </c>
      <c r="E6" s="21"/>
      <c r="F6" s="21">
        <v>12644081</v>
      </c>
      <c r="G6" s="21"/>
      <c r="H6" s="21">
        <f t="shared" si="0"/>
        <v>12644081</v>
      </c>
      <c r="I6" s="62">
        <v>1019177</v>
      </c>
      <c r="J6" s="21">
        <f t="shared" si="1"/>
        <v>13663258</v>
      </c>
    </row>
    <row r="7" spans="2:10" s="4" customFormat="1" ht="15.75">
      <c r="B7" s="89" t="s">
        <v>7</v>
      </c>
      <c r="C7" s="46" t="s">
        <v>8</v>
      </c>
      <c r="D7" s="22"/>
      <c r="E7" s="22"/>
      <c r="F7" s="22"/>
      <c r="G7" s="22"/>
      <c r="H7" s="21">
        <f t="shared" si="0"/>
        <v>0</v>
      </c>
      <c r="I7" s="63"/>
      <c r="J7" s="21">
        <f t="shared" si="1"/>
        <v>0</v>
      </c>
    </row>
    <row r="8" spans="2:10" s="4" customFormat="1" ht="15.75">
      <c r="B8" s="89" t="s">
        <v>9</v>
      </c>
      <c r="C8" s="46" t="s">
        <v>10</v>
      </c>
      <c r="D8" s="22">
        <v>7761600</v>
      </c>
      <c r="E8" s="22"/>
      <c r="F8" s="22">
        <v>7761600</v>
      </c>
      <c r="G8" s="22"/>
      <c r="H8" s="21">
        <f t="shared" si="0"/>
        <v>7761600</v>
      </c>
      <c r="I8" s="63">
        <v>-125400</v>
      </c>
      <c r="J8" s="21">
        <f t="shared" si="1"/>
        <v>7636200</v>
      </c>
    </row>
    <row r="9" spans="2:10" s="4" customFormat="1" ht="15.75">
      <c r="B9" s="89" t="s">
        <v>11</v>
      </c>
      <c r="C9" s="46" t="s">
        <v>12</v>
      </c>
      <c r="D9" s="22">
        <v>1200000</v>
      </c>
      <c r="E9" s="22"/>
      <c r="F9" s="22">
        <v>1200000</v>
      </c>
      <c r="G9" s="22"/>
      <c r="H9" s="21">
        <f t="shared" si="0"/>
        <v>1200000</v>
      </c>
      <c r="I9" s="63"/>
      <c r="J9" s="21">
        <f t="shared" si="1"/>
        <v>1200000</v>
      </c>
    </row>
    <row r="10" spans="2:10" s="4" customFormat="1" ht="15.75">
      <c r="B10" s="89" t="s">
        <v>13</v>
      </c>
      <c r="C10" s="46" t="s">
        <v>14</v>
      </c>
      <c r="D10" s="22"/>
      <c r="E10" s="22"/>
      <c r="F10" s="22"/>
      <c r="G10" s="22"/>
      <c r="H10" s="21">
        <f t="shared" si="0"/>
        <v>0</v>
      </c>
      <c r="I10" s="63"/>
      <c r="J10" s="21">
        <f t="shared" si="1"/>
        <v>0</v>
      </c>
    </row>
    <row r="11" spans="2:10" s="4" customFormat="1" ht="16.5" thickBot="1">
      <c r="B11" s="90" t="s">
        <v>15</v>
      </c>
      <c r="C11" s="45" t="s">
        <v>16</v>
      </c>
      <c r="D11" s="22"/>
      <c r="E11" s="22"/>
      <c r="F11" s="22"/>
      <c r="G11" s="22">
        <v>616745</v>
      </c>
      <c r="H11" s="21">
        <f t="shared" si="0"/>
        <v>616745</v>
      </c>
      <c r="I11" s="63">
        <v>1960535</v>
      </c>
      <c r="J11" s="21">
        <f t="shared" si="1"/>
        <v>2577280</v>
      </c>
    </row>
    <row r="12" spans="2:10" s="4" customFormat="1" ht="16.5" thickBot="1">
      <c r="B12" s="94" t="s">
        <v>17</v>
      </c>
      <c r="C12" s="17" t="s">
        <v>18</v>
      </c>
      <c r="D12" s="20">
        <f aca="true" t="shared" si="2" ref="D12:J12">+D13+D14+D15+D16+D17+D18</f>
        <v>28310158</v>
      </c>
      <c r="E12" s="20">
        <f t="shared" si="2"/>
        <v>-1127852</v>
      </c>
      <c r="F12" s="20">
        <f t="shared" si="2"/>
        <v>27182306</v>
      </c>
      <c r="G12" s="20">
        <f t="shared" si="2"/>
        <v>-979870</v>
      </c>
      <c r="H12" s="20">
        <f t="shared" si="2"/>
        <v>26202436</v>
      </c>
      <c r="I12" s="20">
        <f t="shared" si="2"/>
        <v>4991527</v>
      </c>
      <c r="J12" s="20">
        <f t="shared" si="2"/>
        <v>31193963</v>
      </c>
    </row>
    <row r="13" spans="2:10" s="4" customFormat="1" ht="15.75">
      <c r="B13" s="88" t="s">
        <v>19</v>
      </c>
      <c r="C13" s="55" t="s">
        <v>20</v>
      </c>
      <c r="D13" s="21"/>
      <c r="E13" s="21"/>
      <c r="F13" s="21"/>
      <c r="G13" s="21"/>
      <c r="H13" s="21"/>
      <c r="I13" s="21"/>
      <c r="J13" s="21"/>
    </row>
    <row r="14" spans="2:10" s="4" customFormat="1" ht="15.75">
      <c r="B14" s="89" t="s">
        <v>21</v>
      </c>
      <c r="C14" s="46" t="s">
        <v>22</v>
      </c>
      <c r="D14" s="22"/>
      <c r="E14" s="22"/>
      <c r="F14" s="22"/>
      <c r="G14" s="22"/>
      <c r="H14" s="22"/>
      <c r="I14" s="22"/>
      <c r="J14" s="22"/>
    </row>
    <row r="15" spans="2:10" s="4" customFormat="1" ht="15.75">
      <c r="B15" s="89" t="s">
        <v>23</v>
      </c>
      <c r="C15" s="46" t="s">
        <v>24</v>
      </c>
      <c r="D15" s="22">
        <v>2817428</v>
      </c>
      <c r="E15" s="22"/>
      <c r="F15" s="22">
        <v>2817428</v>
      </c>
      <c r="G15" s="22"/>
      <c r="H15" s="22">
        <f>+F15+G15</f>
        <v>2817428</v>
      </c>
      <c r="I15" s="63">
        <v>-253556</v>
      </c>
      <c r="J15" s="22">
        <f>+H15+I15</f>
        <v>2563872</v>
      </c>
    </row>
    <row r="16" spans="2:10" s="4" customFormat="1" ht="15.75">
      <c r="B16" s="89" t="s">
        <v>25</v>
      </c>
      <c r="C16" s="46" t="s">
        <v>26</v>
      </c>
      <c r="D16" s="22"/>
      <c r="E16" s="22"/>
      <c r="F16" s="22"/>
      <c r="G16" s="22"/>
      <c r="H16" s="22"/>
      <c r="I16" s="63"/>
      <c r="J16" s="22"/>
    </row>
    <row r="17" spans="2:10" s="4" customFormat="1" ht="15.75">
      <c r="B17" s="89" t="s">
        <v>27</v>
      </c>
      <c r="C17" s="46" t="s">
        <v>28</v>
      </c>
      <c r="D17" s="22">
        <v>25492730</v>
      </c>
      <c r="E17" s="22">
        <v>-1127852</v>
      </c>
      <c r="F17" s="22">
        <f>+D17+E17</f>
        <v>24364878</v>
      </c>
      <c r="G17" s="22">
        <v>-979870</v>
      </c>
      <c r="H17" s="22">
        <f>+F17+G17</f>
        <v>23385008</v>
      </c>
      <c r="I17" s="63">
        <v>5245083</v>
      </c>
      <c r="J17" s="22">
        <f>+H17+I17</f>
        <v>28630091</v>
      </c>
    </row>
    <row r="18" spans="2:10" s="4" customFormat="1" ht="16.5" thickBot="1">
      <c r="B18" s="90" t="s">
        <v>29</v>
      </c>
      <c r="C18" s="45" t="s">
        <v>30</v>
      </c>
      <c r="D18" s="23"/>
      <c r="E18" s="23"/>
      <c r="F18" s="23"/>
      <c r="G18" s="23"/>
      <c r="H18" s="23"/>
      <c r="I18" s="64"/>
      <c r="J18" s="23"/>
    </row>
    <row r="19" spans="2:10" s="4" customFormat="1" ht="16.5" thickBot="1">
      <c r="B19" s="94" t="s">
        <v>31</v>
      </c>
      <c r="C19" s="13" t="s">
        <v>32</v>
      </c>
      <c r="D19" s="20">
        <f aca="true" t="shared" si="3" ref="D19:J19">+D20+D21+D22+D23+D24</f>
        <v>29535968</v>
      </c>
      <c r="E19" s="20">
        <f t="shared" si="3"/>
        <v>3342132</v>
      </c>
      <c r="F19" s="20">
        <f t="shared" si="3"/>
        <v>32878100</v>
      </c>
      <c r="G19" s="20">
        <f t="shared" si="3"/>
        <v>-888684</v>
      </c>
      <c r="H19" s="20">
        <f t="shared" si="3"/>
        <v>31989416</v>
      </c>
      <c r="I19" s="65">
        <f t="shared" si="3"/>
        <v>-4926581</v>
      </c>
      <c r="J19" s="20">
        <f t="shared" si="3"/>
        <v>27062835</v>
      </c>
    </row>
    <row r="20" spans="2:10" s="4" customFormat="1" ht="15.75">
      <c r="B20" s="88" t="s">
        <v>33</v>
      </c>
      <c r="C20" s="55" t="s">
        <v>34</v>
      </c>
      <c r="D20" s="21">
        <v>29535968</v>
      </c>
      <c r="E20" s="21">
        <v>3342132</v>
      </c>
      <c r="F20" s="21">
        <f>+D20+E20</f>
        <v>32878100</v>
      </c>
      <c r="G20" s="21">
        <v>-888684</v>
      </c>
      <c r="H20" s="21">
        <f>+F20+G20</f>
        <v>31989416</v>
      </c>
      <c r="I20" s="62">
        <v>-4926581</v>
      </c>
      <c r="J20" s="21">
        <f>+H20+I20</f>
        <v>27062835</v>
      </c>
    </row>
    <row r="21" spans="2:10" s="4" customFormat="1" ht="15.75">
      <c r="B21" s="89" t="s">
        <v>35</v>
      </c>
      <c r="C21" s="46" t="s">
        <v>36</v>
      </c>
      <c r="D21" s="22"/>
      <c r="E21" s="22"/>
      <c r="F21" s="22"/>
      <c r="G21" s="22"/>
      <c r="H21" s="22"/>
      <c r="I21" s="63"/>
      <c r="J21" s="22"/>
    </row>
    <row r="22" spans="2:10" s="4" customFormat="1" ht="15.75">
      <c r="B22" s="89" t="s">
        <v>37</v>
      </c>
      <c r="C22" s="46" t="s">
        <v>38</v>
      </c>
      <c r="D22" s="22"/>
      <c r="E22" s="22"/>
      <c r="F22" s="22"/>
      <c r="G22" s="22"/>
      <c r="H22" s="22"/>
      <c r="I22" s="63"/>
      <c r="J22" s="22"/>
    </row>
    <row r="23" spans="2:10" s="4" customFormat="1" ht="15.75">
      <c r="B23" s="89" t="s">
        <v>39</v>
      </c>
      <c r="C23" s="46" t="s">
        <v>40</v>
      </c>
      <c r="D23" s="22"/>
      <c r="E23" s="22"/>
      <c r="F23" s="22"/>
      <c r="G23" s="22"/>
      <c r="H23" s="22"/>
      <c r="I23" s="63"/>
      <c r="J23" s="22"/>
    </row>
    <row r="24" spans="2:10" s="4" customFormat="1" ht="15.75">
      <c r="B24" s="89" t="s">
        <v>41</v>
      </c>
      <c r="C24" s="46" t="s">
        <v>42</v>
      </c>
      <c r="D24" s="22"/>
      <c r="E24" s="22"/>
      <c r="F24" s="22"/>
      <c r="G24" s="22"/>
      <c r="H24" s="22"/>
      <c r="I24" s="63"/>
      <c r="J24" s="22"/>
    </row>
    <row r="25" spans="2:10" s="4" customFormat="1" ht="16.5" thickBot="1">
      <c r="B25" s="90" t="s">
        <v>43</v>
      </c>
      <c r="C25" s="45" t="s">
        <v>44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64">
        <v>0</v>
      </c>
      <c r="J25" s="23">
        <v>0</v>
      </c>
    </row>
    <row r="26" spans="2:10" s="4" customFormat="1" ht="16.5" thickBot="1">
      <c r="B26" s="94" t="s">
        <v>45</v>
      </c>
      <c r="C26" s="13" t="s">
        <v>46</v>
      </c>
      <c r="D26" s="24">
        <f aca="true" t="shared" si="4" ref="D26:J26">+D27+D30+D32</f>
        <v>5358000</v>
      </c>
      <c r="E26" s="24">
        <f t="shared" si="4"/>
        <v>0</v>
      </c>
      <c r="F26" s="24">
        <f t="shared" si="4"/>
        <v>5358000</v>
      </c>
      <c r="G26" s="24">
        <f t="shared" si="4"/>
        <v>0</v>
      </c>
      <c r="H26" s="24">
        <f t="shared" si="4"/>
        <v>5358000</v>
      </c>
      <c r="I26" s="66">
        <f t="shared" si="4"/>
        <v>1959450</v>
      </c>
      <c r="J26" s="24">
        <f t="shared" si="4"/>
        <v>7317450</v>
      </c>
    </row>
    <row r="27" spans="2:10" s="4" customFormat="1" ht="15.75">
      <c r="B27" s="88" t="s">
        <v>47</v>
      </c>
      <c r="C27" s="55" t="s">
        <v>48</v>
      </c>
      <c r="D27" s="25">
        <v>3968000</v>
      </c>
      <c r="E27" s="25"/>
      <c r="F27" s="25">
        <v>3968000</v>
      </c>
      <c r="G27" s="25"/>
      <c r="H27" s="25">
        <v>3968000</v>
      </c>
      <c r="I27" s="67">
        <v>2322349</v>
      </c>
      <c r="J27" s="25">
        <f aca="true" t="shared" si="5" ref="J27:J32">+H27+I27</f>
        <v>6290349</v>
      </c>
    </row>
    <row r="28" spans="2:10" s="4" customFormat="1" ht="15.75">
      <c r="B28" s="89" t="s">
        <v>49</v>
      </c>
      <c r="C28" s="46" t="s">
        <v>50</v>
      </c>
      <c r="D28" s="22">
        <v>3968000</v>
      </c>
      <c r="E28" s="22"/>
      <c r="F28" s="22">
        <v>3968000</v>
      </c>
      <c r="G28" s="22"/>
      <c r="H28" s="22">
        <v>3968000</v>
      </c>
      <c r="I28" s="63">
        <v>2322349</v>
      </c>
      <c r="J28" s="25">
        <f t="shared" si="5"/>
        <v>6290349</v>
      </c>
    </row>
    <row r="29" spans="2:10" s="4" customFormat="1" ht="15.75">
      <c r="B29" s="89" t="s">
        <v>51</v>
      </c>
      <c r="C29" s="46" t="s">
        <v>52</v>
      </c>
      <c r="D29" s="22"/>
      <c r="E29" s="22"/>
      <c r="F29" s="22"/>
      <c r="G29" s="22"/>
      <c r="H29" s="22"/>
      <c r="I29" s="63"/>
      <c r="J29" s="25">
        <f t="shared" si="5"/>
        <v>0</v>
      </c>
    </row>
    <row r="30" spans="2:10" s="4" customFormat="1" ht="15.75">
      <c r="B30" s="89" t="s">
        <v>53</v>
      </c>
      <c r="C30" s="46" t="s">
        <v>54</v>
      </c>
      <c r="D30" s="22">
        <v>1390000</v>
      </c>
      <c r="E30" s="22"/>
      <c r="F30" s="22">
        <v>1390000</v>
      </c>
      <c r="G30" s="22"/>
      <c r="H30" s="22">
        <v>1390000</v>
      </c>
      <c r="I30" s="63">
        <v>-437853</v>
      </c>
      <c r="J30" s="25">
        <f t="shared" si="5"/>
        <v>952147</v>
      </c>
    </row>
    <row r="31" spans="2:10" s="4" customFormat="1" ht="15.75">
      <c r="B31" s="89" t="s">
        <v>55</v>
      </c>
      <c r="C31" s="46" t="s">
        <v>56</v>
      </c>
      <c r="D31" s="22"/>
      <c r="E31" s="22"/>
      <c r="F31" s="22"/>
      <c r="G31" s="22"/>
      <c r="H31" s="22"/>
      <c r="I31" s="63"/>
      <c r="J31" s="25">
        <f t="shared" si="5"/>
        <v>0</v>
      </c>
    </row>
    <row r="32" spans="2:10" s="4" customFormat="1" ht="16.5" thickBot="1">
      <c r="B32" s="90" t="s">
        <v>57</v>
      </c>
      <c r="C32" s="45" t="s">
        <v>58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64">
        <v>74954</v>
      </c>
      <c r="J32" s="25">
        <f t="shared" si="5"/>
        <v>74954</v>
      </c>
    </row>
    <row r="33" spans="2:10" s="4" customFormat="1" ht="16.5" thickBot="1">
      <c r="B33" s="94" t="s">
        <v>59</v>
      </c>
      <c r="C33" s="13" t="s">
        <v>60</v>
      </c>
      <c r="D33" s="20">
        <f aca="true" t="shared" si="6" ref="D33:J33">+D34+D35+D36+D37+D38+D39+D40+D41+D42+D43</f>
        <v>1860000</v>
      </c>
      <c r="E33" s="20">
        <f t="shared" si="6"/>
        <v>0</v>
      </c>
      <c r="F33" s="20">
        <f t="shared" si="6"/>
        <v>1860000</v>
      </c>
      <c r="G33" s="20">
        <f t="shared" si="6"/>
        <v>1335000</v>
      </c>
      <c r="H33" s="20">
        <f t="shared" si="6"/>
        <v>3195000</v>
      </c>
      <c r="I33" s="65">
        <f t="shared" si="6"/>
        <v>665708</v>
      </c>
      <c r="J33" s="20">
        <f t="shared" si="6"/>
        <v>3860708</v>
      </c>
    </row>
    <row r="34" spans="2:10" s="4" customFormat="1" ht="15.75">
      <c r="B34" s="88" t="s">
        <v>61</v>
      </c>
      <c r="C34" s="55" t="s">
        <v>62</v>
      </c>
      <c r="D34" s="21"/>
      <c r="E34" s="21"/>
      <c r="F34" s="21"/>
      <c r="G34" s="21">
        <v>350000</v>
      </c>
      <c r="H34" s="21">
        <f>+F34+G34</f>
        <v>350000</v>
      </c>
      <c r="I34" s="62">
        <v>-72075</v>
      </c>
      <c r="J34" s="21">
        <f>+H34+I34</f>
        <v>277925</v>
      </c>
    </row>
    <row r="35" spans="2:10" s="4" customFormat="1" ht="15.75">
      <c r="B35" s="89" t="s">
        <v>63</v>
      </c>
      <c r="C35" s="46" t="s">
        <v>64</v>
      </c>
      <c r="D35" s="22">
        <v>400000</v>
      </c>
      <c r="E35" s="22"/>
      <c r="F35" s="22">
        <v>400000</v>
      </c>
      <c r="G35" s="22"/>
      <c r="H35" s="22">
        <v>400000</v>
      </c>
      <c r="I35" s="63">
        <v>1222400</v>
      </c>
      <c r="J35" s="22">
        <f>+H35+I35</f>
        <v>1622400</v>
      </c>
    </row>
    <row r="36" spans="2:10" s="4" customFormat="1" ht="15.75">
      <c r="B36" s="89" t="s">
        <v>65</v>
      </c>
      <c r="C36" s="46" t="s">
        <v>66</v>
      </c>
      <c r="D36" s="22"/>
      <c r="E36" s="22"/>
      <c r="F36" s="22"/>
      <c r="G36" s="22"/>
      <c r="H36" s="22"/>
      <c r="I36" s="63">
        <v>282982</v>
      </c>
      <c r="J36" s="22">
        <f>+H36+I36</f>
        <v>282982</v>
      </c>
    </row>
    <row r="37" spans="2:10" s="4" customFormat="1" ht="15.75">
      <c r="B37" s="89" t="s">
        <v>67</v>
      </c>
      <c r="C37" s="46" t="s">
        <v>68</v>
      </c>
      <c r="D37" s="22">
        <v>900000</v>
      </c>
      <c r="E37" s="22"/>
      <c r="F37" s="22">
        <v>900000</v>
      </c>
      <c r="G37" s="22">
        <v>700000</v>
      </c>
      <c r="H37" s="22">
        <f>+F37+G37</f>
        <v>1600000</v>
      </c>
      <c r="I37" s="63">
        <v>-950200</v>
      </c>
      <c r="J37" s="22">
        <f>+H37+I37</f>
        <v>649800</v>
      </c>
    </row>
    <row r="38" spans="2:10" s="4" customFormat="1" ht="15.75">
      <c r="B38" s="89" t="s">
        <v>69</v>
      </c>
      <c r="C38" s="46" t="s">
        <v>70</v>
      </c>
      <c r="D38" s="22"/>
      <c r="E38" s="22"/>
      <c r="F38" s="22"/>
      <c r="G38" s="22"/>
      <c r="H38" s="22"/>
      <c r="I38" s="63"/>
      <c r="J38" s="22"/>
    </row>
    <row r="39" spans="2:10" s="4" customFormat="1" ht="15.75">
      <c r="B39" s="89" t="s">
        <v>71</v>
      </c>
      <c r="C39" s="46" t="s">
        <v>72</v>
      </c>
      <c r="D39" s="22">
        <v>351000</v>
      </c>
      <c r="E39" s="22"/>
      <c r="F39" s="22">
        <v>351000</v>
      </c>
      <c r="G39" s="22">
        <v>285000</v>
      </c>
      <c r="H39" s="22">
        <f>+F39+G39</f>
        <v>636000</v>
      </c>
      <c r="I39" s="63">
        <v>148035</v>
      </c>
      <c r="J39" s="22">
        <f>+H39+I39</f>
        <v>784035</v>
      </c>
    </row>
    <row r="40" spans="2:10" s="4" customFormat="1" ht="15.75">
      <c r="B40" s="89" t="s">
        <v>73</v>
      </c>
      <c r="C40" s="46" t="s">
        <v>74</v>
      </c>
      <c r="D40" s="22"/>
      <c r="E40" s="22"/>
      <c r="F40" s="22"/>
      <c r="G40" s="22"/>
      <c r="H40" s="22"/>
      <c r="I40" s="63"/>
      <c r="J40" s="22"/>
    </row>
    <row r="41" spans="2:10" s="4" customFormat="1" ht="15.75">
      <c r="B41" s="89" t="s">
        <v>75</v>
      </c>
      <c r="C41" s="46" t="s">
        <v>76</v>
      </c>
      <c r="D41" s="22">
        <v>9000</v>
      </c>
      <c r="E41" s="22"/>
      <c r="F41" s="22">
        <v>9000</v>
      </c>
      <c r="G41" s="22"/>
      <c r="H41" s="22">
        <v>9000</v>
      </c>
      <c r="I41" s="63">
        <v>-7923</v>
      </c>
      <c r="J41" s="22">
        <f>+H41+I41</f>
        <v>1077</v>
      </c>
    </row>
    <row r="42" spans="2:10" s="4" customFormat="1" ht="15.75">
      <c r="B42" s="89" t="s">
        <v>77</v>
      </c>
      <c r="C42" s="46" t="s">
        <v>78</v>
      </c>
      <c r="D42" s="26"/>
      <c r="E42" s="26"/>
      <c r="F42" s="26"/>
      <c r="G42" s="26"/>
      <c r="H42" s="26"/>
      <c r="I42" s="68"/>
      <c r="J42" s="26"/>
    </row>
    <row r="43" spans="2:10" s="4" customFormat="1" ht="16.5" thickBot="1">
      <c r="B43" s="90" t="s">
        <v>79</v>
      </c>
      <c r="C43" s="45" t="s">
        <v>80</v>
      </c>
      <c r="D43" s="27">
        <v>200000</v>
      </c>
      <c r="E43" s="27"/>
      <c r="F43" s="27">
        <v>200000</v>
      </c>
      <c r="G43" s="27"/>
      <c r="H43" s="27">
        <v>200000</v>
      </c>
      <c r="I43" s="69">
        <v>42489</v>
      </c>
      <c r="J43" s="27">
        <f>+H43+I43</f>
        <v>242489</v>
      </c>
    </row>
    <row r="44" spans="2:10" s="4" customFormat="1" ht="16.5" thickBot="1">
      <c r="B44" s="94" t="s">
        <v>81</v>
      </c>
      <c r="C44" s="13" t="s">
        <v>82</v>
      </c>
      <c r="D44" s="20">
        <f aca="true" t="shared" si="7" ref="D44:J44">+D45+D46+D47+D48+D49</f>
        <v>0</v>
      </c>
      <c r="E44" s="20">
        <f t="shared" si="7"/>
        <v>0</v>
      </c>
      <c r="F44" s="20">
        <f t="shared" si="7"/>
        <v>0</v>
      </c>
      <c r="G44" s="20">
        <f t="shared" si="7"/>
        <v>0</v>
      </c>
      <c r="H44" s="20">
        <f t="shared" si="7"/>
        <v>0</v>
      </c>
      <c r="I44" s="65">
        <f t="shared" si="7"/>
        <v>0</v>
      </c>
      <c r="J44" s="20">
        <f t="shared" si="7"/>
        <v>0</v>
      </c>
    </row>
    <row r="45" spans="2:10" s="4" customFormat="1" ht="15.75">
      <c r="B45" s="88" t="s">
        <v>83</v>
      </c>
      <c r="C45" s="55" t="s">
        <v>84</v>
      </c>
      <c r="D45" s="28"/>
      <c r="E45" s="28"/>
      <c r="F45" s="28"/>
      <c r="G45" s="28"/>
      <c r="H45" s="28"/>
      <c r="I45" s="70"/>
      <c r="J45" s="28"/>
    </row>
    <row r="46" spans="2:10" s="4" customFormat="1" ht="15.75">
      <c r="B46" s="89" t="s">
        <v>226</v>
      </c>
      <c r="C46" s="46" t="s">
        <v>86</v>
      </c>
      <c r="D46" s="26"/>
      <c r="E46" s="26"/>
      <c r="F46" s="26"/>
      <c r="G46" s="26"/>
      <c r="H46" s="26"/>
      <c r="I46" s="68"/>
      <c r="J46" s="26"/>
    </row>
    <row r="47" spans="2:10" s="4" customFormat="1" ht="15.75">
      <c r="B47" s="89" t="s">
        <v>87</v>
      </c>
      <c r="C47" s="46" t="s">
        <v>88</v>
      </c>
      <c r="D47" s="26"/>
      <c r="E47" s="26"/>
      <c r="F47" s="26"/>
      <c r="G47" s="26"/>
      <c r="H47" s="26"/>
      <c r="I47" s="68"/>
      <c r="J47" s="26"/>
    </row>
    <row r="48" spans="2:10" s="4" customFormat="1" ht="15.75">
      <c r="B48" s="89" t="s">
        <v>89</v>
      </c>
      <c r="C48" s="46" t="s">
        <v>90</v>
      </c>
      <c r="D48" s="26"/>
      <c r="E48" s="26"/>
      <c r="F48" s="26"/>
      <c r="G48" s="26"/>
      <c r="H48" s="26"/>
      <c r="I48" s="68"/>
      <c r="J48" s="26"/>
    </row>
    <row r="49" spans="2:10" s="4" customFormat="1" ht="16.5" thickBot="1">
      <c r="B49" s="90" t="s">
        <v>91</v>
      </c>
      <c r="C49" s="45" t="s">
        <v>92</v>
      </c>
      <c r="D49" s="27"/>
      <c r="E49" s="27"/>
      <c r="F49" s="27"/>
      <c r="G49" s="27"/>
      <c r="H49" s="27"/>
      <c r="I49" s="69"/>
      <c r="J49" s="27"/>
    </row>
    <row r="50" spans="2:10" s="4" customFormat="1" ht="16.5" thickBot="1">
      <c r="B50" s="94" t="s">
        <v>93</v>
      </c>
      <c r="C50" s="13" t="s">
        <v>94</v>
      </c>
      <c r="D50" s="20"/>
      <c r="E50" s="20"/>
      <c r="F50" s="20"/>
      <c r="G50" s="20">
        <f>SUM(G51:G54)</f>
        <v>603600</v>
      </c>
      <c r="H50" s="20">
        <f>+F50+G50</f>
        <v>603600</v>
      </c>
      <c r="I50" s="65">
        <f>SUM(I51:I54)</f>
        <v>-226050</v>
      </c>
      <c r="J50" s="20">
        <f>+H50+I50</f>
        <v>377550</v>
      </c>
    </row>
    <row r="51" spans="2:10" s="4" customFormat="1" ht="15.75">
      <c r="B51" s="88" t="s">
        <v>95</v>
      </c>
      <c r="C51" s="55" t="s">
        <v>96</v>
      </c>
      <c r="D51" s="21"/>
      <c r="E51" s="21"/>
      <c r="F51" s="21"/>
      <c r="G51" s="21"/>
      <c r="H51" s="21"/>
      <c r="I51" s="62"/>
      <c r="J51" s="21"/>
    </row>
    <row r="52" spans="2:10" s="4" customFormat="1" ht="15.75">
      <c r="B52" s="89" t="s">
        <v>97</v>
      </c>
      <c r="C52" s="46" t="s">
        <v>98</v>
      </c>
      <c r="D52" s="22"/>
      <c r="E52" s="22"/>
      <c r="F52" s="22"/>
      <c r="G52" s="22">
        <v>603600</v>
      </c>
      <c r="H52" s="22">
        <f>+F52+G52</f>
        <v>603600</v>
      </c>
      <c r="I52" s="63">
        <v>-226050</v>
      </c>
      <c r="J52" s="22">
        <f>+H52+I52</f>
        <v>377550</v>
      </c>
    </row>
    <row r="53" spans="2:10" s="4" customFormat="1" ht="15.75">
      <c r="B53" s="89" t="s">
        <v>99</v>
      </c>
      <c r="C53" s="46" t="s">
        <v>100</v>
      </c>
      <c r="D53" s="22"/>
      <c r="E53" s="22"/>
      <c r="F53" s="22"/>
      <c r="G53" s="22"/>
      <c r="H53" s="22"/>
      <c r="I53" s="63"/>
      <c r="J53" s="22"/>
    </row>
    <row r="54" spans="2:10" s="4" customFormat="1" ht="16.5" thickBot="1">
      <c r="B54" s="90" t="s">
        <v>101</v>
      </c>
      <c r="C54" s="45" t="s">
        <v>102</v>
      </c>
      <c r="D54" s="23"/>
      <c r="E54" s="23"/>
      <c r="F54" s="23"/>
      <c r="G54" s="23"/>
      <c r="H54" s="23"/>
      <c r="I54" s="64"/>
      <c r="J54" s="23"/>
    </row>
    <row r="55" spans="2:10" s="4" customFormat="1" ht="16.5" thickBot="1">
      <c r="B55" s="94" t="s">
        <v>103</v>
      </c>
      <c r="C55" s="17" t="s">
        <v>104</v>
      </c>
      <c r="D55" s="20"/>
      <c r="E55" s="20"/>
      <c r="F55" s="20"/>
      <c r="G55" s="20"/>
      <c r="H55" s="20"/>
      <c r="I55" s="65"/>
      <c r="J55" s="20"/>
    </row>
    <row r="56" spans="2:10" s="4" customFormat="1" ht="15.75">
      <c r="B56" s="88" t="s">
        <v>105</v>
      </c>
      <c r="C56" s="55" t="s">
        <v>106</v>
      </c>
      <c r="D56" s="26"/>
      <c r="E56" s="26"/>
      <c r="F56" s="26"/>
      <c r="G56" s="26"/>
      <c r="H56" s="26"/>
      <c r="I56" s="68"/>
      <c r="J56" s="26"/>
    </row>
    <row r="57" spans="2:10" s="4" customFormat="1" ht="15.75">
      <c r="B57" s="89" t="s">
        <v>107</v>
      </c>
      <c r="C57" s="46" t="s">
        <v>108</v>
      </c>
      <c r="D57" s="26"/>
      <c r="E57" s="26"/>
      <c r="F57" s="26"/>
      <c r="G57" s="26"/>
      <c r="H57" s="26"/>
      <c r="I57" s="68"/>
      <c r="J57" s="26"/>
    </row>
    <row r="58" spans="2:10" s="4" customFormat="1" ht="15.75">
      <c r="B58" s="89" t="s">
        <v>109</v>
      </c>
      <c r="C58" s="46" t="s">
        <v>110</v>
      </c>
      <c r="D58" s="26"/>
      <c r="E58" s="26"/>
      <c r="F58" s="26"/>
      <c r="G58" s="26"/>
      <c r="H58" s="26"/>
      <c r="I58" s="68"/>
      <c r="J58" s="26"/>
    </row>
    <row r="59" spans="2:10" s="4" customFormat="1" ht="16.5" thickBot="1">
      <c r="B59" s="90" t="s">
        <v>111</v>
      </c>
      <c r="C59" s="45" t="s">
        <v>112</v>
      </c>
      <c r="D59" s="26"/>
      <c r="E59" s="26"/>
      <c r="F59" s="26"/>
      <c r="G59" s="26"/>
      <c r="H59" s="26"/>
      <c r="I59" s="68"/>
      <c r="J59" s="26"/>
    </row>
    <row r="60" spans="2:10" s="4" customFormat="1" ht="16.5" thickBot="1">
      <c r="B60" s="94" t="s">
        <v>113</v>
      </c>
      <c r="C60" s="13" t="s">
        <v>244</v>
      </c>
      <c r="D60" s="24">
        <f aca="true" t="shared" si="8" ref="D60:J60">+D5+D12+D19+D26+D33+D44+D50+D55</f>
        <v>86669807</v>
      </c>
      <c r="E60" s="24">
        <f t="shared" si="8"/>
        <v>2214280</v>
      </c>
      <c r="F60" s="24">
        <f t="shared" si="8"/>
        <v>88884087</v>
      </c>
      <c r="G60" s="24">
        <f t="shared" si="8"/>
        <v>686791</v>
      </c>
      <c r="H60" s="24">
        <f t="shared" si="8"/>
        <v>89570878</v>
      </c>
      <c r="I60" s="66">
        <f t="shared" si="8"/>
        <v>5318366</v>
      </c>
      <c r="J60" s="24">
        <f t="shared" si="8"/>
        <v>94889244</v>
      </c>
    </row>
    <row r="61" spans="2:10" s="4" customFormat="1" ht="16.5" thickBot="1">
      <c r="B61" s="96" t="s">
        <v>218</v>
      </c>
      <c r="C61" s="17" t="s">
        <v>114</v>
      </c>
      <c r="D61" s="20"/>
      <c r="E61" s="20"/>
      <c r="F61" s="20"/>
      <c r="G61" s="20"/>
      <c r="H61" s="20"/>
      <c r="I61" s="65"/>
      <c r="J61" s="20"/>
    </row>
    <row r="62" spans="2:10" s="4" customFormat="1" ht="15.75">
      <c r="B62" s="88" t="s">
        <v>115</v>
      </c>
      <c r="C62" s="55" t="s">
        <v>116</v>
      </c>
      <c r="D62" s="26"/>
      <c r="E62" s="26"/>
      <c r="F62" s="26"/>
      <c r="G62" s="26"/>
      <c r="H62" s="26"/>
      <c r="I62" s="68"/>
      <c r="J62" s="26"/>
    </row>
    <row r="63" spans="2:10" s="4" customFormat="1" ht="15.75">
      <c r="B63" s="89" t="s">
        <v>117</v>
      </c>
      <c r="C63" s="46" t="s">
        <v>118</v>
      </c>
      <c r="D63" s="26"/>
      <c r="E63" s="26"/>
      <c r="F63" s="26"/>
      <c r="G63" s="26"/>
      <c r="H63" s="26"/>
      <c r="I63" s="68"/>
      <c r="J63" s="26"/>
    </row>
    <row r="64" spans="2:10" s="4" customFormat="1" ht="16.5" thickBot="1">
      <c r="B64" s="90" t="s">
        <v>119</v>
      </c>
      <c r="C64" s="45" t="s">
        <v>120</v>
      </c>
      <c r="D64" s="26"/>
      <c r="E64" s="26"/>
      <c r="F64" s="26"/>
      <c r="G64" s="26"/>
      <c r="H64" s="26"/>
      <c r="I64" s="68"/>
      <c r="J64" s="26"/>
    </row>
    <row r="65" spans="2:10" s="4" customFormat="1" ht="16.5" thickBot="1">
      <c r="B65" s="96" t="s">
        <v>232</v>
      </c>
      <c r="C65" s="17" t="s">
        <v>121</v>
      </c>
      <c r="D65" s="20">
        <f>SUM(D66:D69)</f>
        <v>32281490</v>
      </c>
      <c r="E65" s="20">
        <f aca="true" t="shared" si="9" ref="E65:J65">SUM(E66:E69)</f>
        <v>0</v>
      </c>
      <c r="F65" s="20">
        <f t="shared" si="9"/>
        <v>32281490</v>
      </c>
      <c r="G65" s="20">
        <f t="shared" si="9"/>
        <v>-3741853</v>
      </c>
      <c r="H65" s="20">
        <f t="shared" si="9"/>
        <v>28539637</v>
      </c>
      <c r="I65" s="20">
        <f t="shared" si="9"/>
        <v>0</v>
      </c>
      <c r="J65" s="20">
        <f t="shared" si="9"/>
        <v>28539637</v>
      </c>
    </row>
    <row r="66" spans="2:10" s="4" customFormat="1" ht="15.75">
      <c r="B66" s="88" t="s">
        <v>122</v>
      </c>
      <c r="C66" s="55" t="s">
        <v>123</v>
      </c>
      <c r="D66" s="26">
        <v>32281490</v>
      </c>
      <c r="E66" s="26"/>
      <c r="F66" s="26">
        <f>+D66+E66</f>
        <v>32281490</v>
      </c>
      <c r="G66" s="26">
        <v>-3741853</v>
      </c>
      <c r="H66" s="26">
        <f>+F66+G66</f>
        <v>28539637</v>
      </c>
      <c r="I66" s="68"/>
      <c r="J66" s="26">
        <f>+H66+I66</f>
        <v>28539637</v>
      </c>
    </row>
    <row r="67" spans="2:10" s="4" customFormat="1" ht="15.75">
      <c r="B67" s="89" t="s">
        <v>124</v>
      </c>
      <c r="C67" s="46" t="s">
        <v>125</v>
      </c>
      <c r="D67" s="26"/>
      <c r="E67" s="26"/>
      <c r="F67" s="26"/>
      <c r="G67" s="26"/>
      <c r="H67" s="26"/>
      <c r="I67" s="68"/>
      <c r="J67" s="26"/>
    </row>
    <row r="68" spans="2:10" s="4" customFormat="1" ht="15.75">
      <c r="B68" s="89" t="s">
        <v>126</v>
      </c>
      <c r="C68" s="46" t="s">
        <v>127</v>
      </c>
      <c r="D68" s="26"/>
      <c r="E68" s="26"/>
      <c r="F68" s="26"/>
      <c r="G68" s="26"/>
      <c r="H68" s="26"/>
      <c r="I68" s="68"/>
      <c r="J68" s="26"/>
    </row>
    <row r="69" spans="2:10" s="4" customFormat="1" ht="16.5" thickBot="1">
      <c r="B69" s="90" t="s">
        <v>128</v>
      </c>
      <c r="C69" s="45" t="s">
        <v>129</v>
      </c>
      <c r="D69" s="26"/>
      <c r="E69" s="26"/>
      <c r="F69" s="26"/>
      <c r="G69" s="26"/>
      <c r="H69" s="26"/>
      <c r="I69" s="68"/>
      <c r="J69" s="26"/>
    </row>
    <row r="70" spans="2:10" s="4" customFormat="1" ht="16.5" thickBot="1">
      <c r="B70" s="96" t="s">
        <v>233</v>
      </c>
      <c r="C70" s="17" t="s">
        <v>130</v>
      </c>
      <c r="D70" s="20">
        <f aca="true" t="shared" si="10" ref="D70:J70">+D71+D72</f>
        <v>5345719</v>
      </c>
      <c r="E70" s="20">
        <f t="shared" si="10"/>
        <v>0</v>
      </c>
      <c r="F70" s="20">
        <f t="shared" si="10"/>
        <v>5345719</v>
      </c>
      <c r="G70" s="20">
        <f t="shared" si="10"/>
        <v>0</v>
      </c>
      <c r="H70" s="20">
        <f t="shared" si="10"/>
        <v>5345719</v>
      </c>
      <c r="I70" s="65">
        <f t="shared" si="10"/>
        <v>6696536</v>
      </c>
      <c r="J70" s="20">
        <f t="shared" si="10"/>
        <v>12042255</v>
      </c>
    </row>
    <row r="71" spans="2:10" s="4" customFormat="1" ht="15.75">
      <c r="B71" s="88" t="s">
        <v>131</v>
      </c>
      <c r="C71" s="55" t="s">
        <v>132</v>
      </c>
      <c r="D71" s="26">
        <v>5345719</v>
      </c>
      <c r="E71" s="26"/>
      <c r="F71" s="26">
        <v>5345719</v>
      </c>
      <c r="G71" s="26"/>
      <c r="H71" s="26">
        <v>5345719</v>
      </c>
      <c r="I71" s="68">
        <v>6696536</v>
      </c>
      <c r="J71" s="26">
        <f>+H71+I71</f>
        <v>12042255</v>
      </c>
    </row>
    <row r="72" spans="2:10" s="4" customFormat="1" ht="16.5" thickBot="1">
      <c r="B72" s="90" t="s">
        <v>133</v>
      </c>
      <c r="C72" s="45" t="s">
        <v>134</v>
      </c>
      <c r="D72" s="26"/>
      <c r="E72" s="26"/>
      <c r="F72" s="26"/>
      <c r="G72" s="26"/>
      <c r="H72" s="26"/>
      <c r="I72" s="68"/>
      <c r="J72" s="26"/>
    </row>
    <row r="73" spans="2:10" s="4" customFormat="1" ht="16.5" thickBot="1">
      <c r="B73" s="96" t="s">
        <v>234</v>
      </c>
      <c r="C73" s="17" t="s">
        <v>135</v>
      </c>
      <c r="D73" s="20"/>
      <c r="E73" s="20"/>
      <c r="F73" s="20"/>
      <c r="G73" s="20"/>
      <c r="H73" s="20"/>
      <c r="I73" s="65">
        <f>SUM(I74:I76)</f>
        <v>977052</v>
      </c>
      <c r="J73" s="20">
        <f>SUM(J74:J76)</f>
        <v>977052</v>
      </c>
    </row>
    <row r="74" spans="2:10" s="4" customFormat="1" ht="15.75">
      <c r="B74" s="88" t="s">
        <v>136</v>
      </c>
      <c r="C74" s="55" t="s">
        <v>137</v>
      </c>
      <c r="D74" s="26"/>
      <c r="E74" s="26"/>
      <c r="F74" s="26"/>
      <c r="G74" s="26"/>
      <c r="H74" s="26"/>
      <c r="I74" s="68">
        <v>977052</v>
      </c>
      <c r="J74" s="26">
        <f>+H74+I74</f>
        <v>977052</v>
      </c>
    </row>
    <row r="75" spans="2:10" s="4" customFormat="1" ht="15.75">
      <c r="B75" s="89" t="s">
        <v>138</v>
      </c>
      <c r="C75" s="46" t="s">
        <v>139</v>
      </c>
      <c r="D75" s="26"/>
      <c r="E75" s="26"/>
      <c r="F75" s="26"/>
      <c r="G75" s="26"/>
      <c r="H75" s="26"/>
      <c r="I75" s="68"/>
      <c r="J75" s="26"/>
    </row>
    <row r="76" spans="2:10" s="4" customFormat="1" ht="16.5" thickBot="1">
      <c r="B76" s="90" t="s">
        <v>140</v>
      </c>
      <c r="C76" s="45" t="s">
        <v>141</v>
      </c>
      <c r="D76" s="26"/>
      <c r="E76" s="26"/>
      <c r="F76" s="26"/>
      <c r="G76" s="26"/>
      <c r="H76" s="26"/>
      <c r="I76" s="68"/>
      <c r="J76" s="26"/>
    </row>
    <row r="77" spans="2:10" s="4" customFormat="1" ht="16.5" thickBot="1">
      <c r="B77" s="96" t="s">
        <v>235</v>
      </c>
      <c r="C77" s="17" t="s">
        <v>142</v>
      </c>
      <c r="D77" s="20">
        <f aca="true" t="shared" si="11" ref="D77:J77">+D78+D79+D80+D81</f>
        <v>0</v>
      </c>
      <c r="E77" s="20">
        <f t="shared" si="11"/>
        <v>0</v>
      </c>
      <c r="F77" s="20">
        <f t="shared" si="11"/>
        <v>0</v>
      </c>
      <c r="G77" s="20">
        <f t="shared" si="11"/>
        <v>0</v>
      </c>
      <c r="H77" s="20">
        <f t="shared" si="11"/>
        <v>0</v>
      </c>
      <c r="I77" s="65">
        <f t="shared" si="11"/>
        <v>0</v>
      </c>
      <c r="J77" s="20">
        <f t="shared" si="11"/>
        <v>0</v>
      </c>
    </row>
    <row r="78" spans="2:10" s="4" customFormat="1" ht="15.75">
      <c r="B78" s="97" t="s">
        <v>236</v>
      </c>
      <c r="C78" s="55" t="s">
        <v>143</v>
      </c>
      <c r="D78" s="26"/>
      <c r="E78" s="26"/>
      <c r="F78" s="26"/>
      <c r="G78" s="26"/>
      <c r="H78" s="26"/>
      <c r="I78" s="68"/>
      <c r="J78" s="26"/>
    </row>
    <row r="79" spans="2:10" s="4" customFormat="1" ht="15.75">
      <c r="B79" s="98" t="s">
        <v>237</v>
      </c>
      <c r="C79" s="46" t="s">
        <v>144</v>
      </c>
      <c r="D79" s="26"/>
      <c r="E79" s="26"/>
      <c r="F79" s="26"/>
      <c r="G79" s="26"/>
      <c r="H79" s="26"/>
      <c r="I79" s="68"/>
      <c r="J79" s="26"/>
    </row>
    <row r="80" spans="2:10" s="4" customFormat="1" ht="15.75">
      <c r="B80" s="98" t="s">
        <v>238</v>
      </c>
      <c r="C80" s="46" t="s">
        <v>145</v>
      </c>
      <c r="D80" s="26"/>
      <c r="E80" s="26"/>
      <c r="F80" s="26"/>
      <c r="G80" s="26"/>
      <c r="H80" s="26"/>
      <c r="I80" s="68"/>
      <c r="J80" s="26"/>
    </row>
    <row r="81" spans="2:10" s="4" customFormat="1" ht="16.5" thickBot="1">
      <c r="B81" s="99" t="s">
        <v>239</v>
      </c>
      <c r="C81" s="45" t="s">
        <v>146</v>
      </c>
      <c r="D81" s="26"/>
      <c r="E81" s="26"/>
      <c r="F81" s="26"/>
      <c r="G81" s="26"/>
      <c r="H81" s="26"/>
      <c r="I81" s="68"/>
      <c r="J81" s="26"/>
    </row>
    <row r="82" spans="2:10" s="4" customFormat="1" ht="16.5" thickBot="1">
      <c r="B82" s="96" t="s">
        <v>240</v>
      </c>
      <c r="C82" s="17" t="s">
        <v>147</v>
      </c>
      <c r="D82" s="29"/>
      <c r="E82" s="29"/>
      <c r="F82" s="29"/>
      <c r="G82" s="29"/>
      <c r="H82" s="29"/>
      <c r="I82" s="71"/>
      <c r="J82" s="29"/>
    </row>
    <row r="83" spans="2:10" s="4" customFormat="1" ht="16.5" thickBot="1">
      <c r="B83" s="96" t="s">
        <v>241</v>
      </c>
      <c r="C83" s="17" t="s">
        <v>148</v>
      </c>
      <c r="D83" s="24">
        <f>+D61+D65+D70+D77+D82</f>
        <v>37627209</v>
      </c>
      <c r="E83" s="24">
        <f>+E61+E65+E70+E77+E82</f>
        <v>0</v>
      </c>
      <c r="F83" s="24">
        <f>+F61+F65+F70+F77+F82</f>
        <v>37627209</v>
      </c>
      <c r="G83" s="24">
        <f>+G61+G65+G70+G77+G82</f>
        <v>-3741853</v>
      </c>
      <c r="H83" s="24">
        <f>+H61+H65+H70+H77+H82</f>
        <v>33885356</v>
      </c>
      <c r="I83" s="66">
        <f>+I82+I77+I73+I70+I65+I61</f>
        <v>7673588</v>
      </c>
      <c r="J83" s="24">
        <f>+H83+I83</f>
        <v>41558944</v>
      </c>
    </row>
    <row r="84" spans="2:10" s="4" customFormat="1" ht="27" customHeight="1" thickBot="1">
      <c r="B84" s="100" t="s">
        <v>242</v>
      </c>
      <c r="C84" s="54" t="s">
        <v>243</v>
      </c>
      <c r="D84" s="24">
        <f aca="true" t="shared" si="12" ref="D84:J84">+D60+D83</f>
        <v>124297016</v>
      </c>
      <c r="E84" s="24">
        <f t="shared" si="12"/>
        <v>2214280</v>
      </c>
      <c r="F84" s="24">
        <f t="shared" si="12"/>
        <v>126511296</v>
      </c>
      <c r="G84" s="24">
        <f t="shared" si="12"/>
        <v>-3055062</v>
      </c>
      <c r="H84" s="24">
        <f t="shared" si="12"/>
        <v>123456234</v>
      </c>
      <c r="I84" s="66">
        <f t="shared" si="12"/>
        <v>12991954</v>
      </c>
      <c r="J84" s="24">
        <f t="shared" si="12"/>
        <v>136448188</v>
      </c>
    </row>
    <row r="85" spans="2:10" s="4" customFormat="1" ht="27" customHeight="1">
      <c r="B85" s="101"/>
      <c r="C85" s="59"/>
      <c r="D85" s="105"/>
      <c r="E85" s="105"/>
      <c r="F85" s="105"/>
      <c r="G85" s="105"/>
      <c r="H85" s="105"/>
      <c r="I85" s="105"/>
      <c r="J85" s="105"/>
    </row>
    <row r="86" spans="2:10" ht="16.5" customHeight="1">
      <c r="B86" s="107" t="s">
        <v>149</v>
      </c>
      <c r="C86" s="107"/>
      <c r="D86" s="107"/>
      <c r="E86" s="1"/>
      <c r="F86" s="1"/>
      <c r="G86" s="1"/>
      <c r="H86" s="1"/>
      <c r="I86" s="1"/>
      <c r="J86" s="1"/>
    </row>
    <row r="87" spans="2:10" s="6" customFormat="1" ht="16.5" customHeight="1" thickBot="1">
      <c r="B87" s="108"/>
      <c r="C87" s="108"/>
      <c r="D87" s="5"/>
      <c r="E87" s="5"/>
      <c r="F87" s="5"/>
      <c r="G87" s="5"/>
      <c r="H87" s="5"/>
      <c r="I87" s="5"/>
      <c r="J87" s="5" t="s">
        <v>231</v>
      </c>
    </row>
    <row r="88" spans="2:10" ht="32.25" thickBot="1">
      <c r="B88" s="94" t="s">
        <v>1</v>
      </c>
      <c r="C88" s="9" t="s">
        <v>150</v>
      </c>
      <c r="D88" s="10" t="s">
        <v>227</v>
      </c>
      <c r="E88" s="10" t="s">
        <v>228</v>
      </c>
      <c r="F88" s="10" t="s">
        <v>227</v>
      </c>
      <c r="G88" s="10" t="s">
        <v>229</v>
      </c>
      <c r="H88" s="10" t="s">
        <v>227</v>
      </c>
      <c r="I88" s="72" t="s">
        <v>230</v>
      </c>
      <c r="J88" s="10" t="s">
        <v>227</v>
      </c>
    </row>
    <row r="89" spans="2:10" s="3" customFormat="1" ht="16.5" thickBot="1">
      <c r="B89" s="94">
        <v>1</v>
      </c>
      <c r="C89" s="9">
        <v>2</v>
      </c>
      <c r="D89" s="10">
        <v>3</v>
      </c>
      <c r="E89" s="10">
        <v>3</v>
      </c>
      <c r="F89" s="10">
        <v>3</v>
      </c>
      <c r="G89" s="10">
        <v>3</v>
      </c>
      <c r="H89" s="10">
        <v>3</v>
      </c>
      <c r="I89" s="72">
        <v>3</v>
      </c>
      <c r="J89" s="10">
        <v>3</v>
      </c>
    </row>
    <row r="90" spans="2:10" ht="16.5" thickBot="1">
      <c r="B90" s="95" t="s">
        <v>3</v>
      </c>
      <c r="C90" s="30" t="s">
        <v>245</v>
      </c>
      <c r="D90" s="31">
        <f aca="true" t="shared" si="13" ref="D90:J90">+D91+D92+D93+D94+D95</f>
        <v>67549927</v>
      </c>
      <c r="E90" s="31">
        <f t="shared" si="13"/>
        <v>-172768</v>
      </c>
      <c r="F90" s="31">
        <f t="shared" si="13"/>
        <v>67377159</v>
      </c>
      <c r="G90" s="31">
        <f t="shared" si="13"/>
        <v>425710</v>
      </c>
      <c r="H90" s="31">
        <f t="shared" si="13"/>
        <v>67802869</v>
      </c>
      <c r="I90" s="73">
        <f t="shared" si="13"/>
        <v>17159144</v>
      </c>
      <c r="J90" s="31">
        <f t="shared" si="13"/>
        <v>84962013</v>
      </c>
    </row>
    <row r="91" spans="2:10" ht="15.75">
      <c r="B91" s="91" t="s">
        <v>5</v>
      </c>
      <c r="C91" s="32" t="s">
        <v>151</v>
      </c>
      <c r="D91" s="33">
        <v>32738461</v>
      </c>
      <c r="E91" s="33">
        <v>-240057</v>
      </c>
      <c r="F91" s="33">
        <f>+D91+E91</f>
        <v>32498404</v>
      </c>
      <c r="G91" s="33"/>
      <c r="H91" s="33">
        <f>+F91+G91</f>
        <v>32498404</v>
      </c>
      <c r="I91" s="74">
        <v>5458214</v>
      </c>
      <c r="J91" s="33">
        <f>+H91+I91</f>
        <v>37956618</v>
      </c>
    </row>
    <row r="92" spans="2:10" ht="15.75">
      <c r="B92" s="89" t="s">
        <v>7</v>
      </c>
      <c r="C92" s="34" t="s">
        <v>152</v>
      </c>
      <c r="D92" s="16">
        <v>4485180</v>
      </c>
      <c r="E92" s="16">
        <v>-26424</v>
      </c>
      <c r="F92" s="16">
        <f>+D92+E92</f>
        <v>4458756</v>
      </c>
      <c r="G92" s="16"/>
      <c r="H92" s="16">
        <f>+F92+G92</f>
        <v>4458756</v>
      </c>
      <c r="I92" s="75">
        <v>-181675</v>
      </c>
      <c r="J92" s="16">
        <f>+H92+I92</f>
        <v>4277081</v>
      </c>
    </row>
    <row r="93" spans="2:10" ht="15.75">
      <c r="B93" s="89" t="s">
        <v>9</v>
      </c>
      <c r="C93" s="34" t="s">
        <v>153</v>
      </c>
      <c r="D93" s="18">
        <v>22956919</v>
      </c>
      <c r="E93" s="18">
        <v>93713</v>
      </c>
      <c r="F93" s="18">
        <f>+D93+E93</f>
        <v>23050632</v>
      </c>
      <c r="G93" s="18">
        <v>140000</v>
      </c>
      <c r="H93" s="18">
        <f>+F93+G93</f>
        <v>23190632</v>
      </c>
      <c r="I93" s="76">
        <v>9768798</v>
      </c>
      <c r="J93" s="18">
        <f>+H93+I93</f>
        <v>32959430</v>
      </c>
    </row>
    <row r="94" spans="2:10" ht="15.75">
      <c r="B94" s="89" t="s">
        <v>11</v>
      </c>
      <c r="C94" s="35" t="s">
        <v>154</v>
      </c>
      <c r="D94" s="18">
        <v>4834600</v>
      </c>
      <c r="E94" s="18"/>
      <c r="F94" s="18">
        <v>4834600</v>
      </c>
      <c r="G94" s="18">
        <v>-50000</v>
      </c>
      <c r="H94" s="18">
        <f>+F94+G94</f>
        <v>4784600</v>
      </c>
      <c r="I94" s="76">
        <v>-2262000</v>
      </c>
      <c r="J94" s="18">
        <f>+H94+I94</f>
        <v>2522600</v>
      </c>
    </row>
    <row r="95" spans="2:10" ht="15.75">
      <c r="B95" s="89" t="s">
        <v>155</v>
      </c>
      <c r="C95" s="36" t="s">
        <v>156</v>
      </c>
      <c r="D95" s="18">
        <v>2534767</v>
      </c>
      <c r="E95" s="18"/>
      <c r="F95" s="18">
        <v>2534767</v>
      </c>
      <c r="G95" s="18">
        <v>335710</v>
      </c>
      <c r="H95" s="18">
        <f>+F95+G95</f>
        <v>2870477</v>
      </c>
      <c r="I95" s="76">
        <v>4375807</v>
      </c>
      <c r="J95" s="18">
        <f>+J100+J102+J105</f>
        <v>7246284</v>
      </c>
    </row>
    <row r="96" spans="2:10" ht="15.75">
      <c r="B96" s="89" t="s">
        <v>15</v>
      </c>
      <c r="C96" s="34" t="s">
        <v>157</v>
      </c>
      <c r="D96" s="18"/>
      <c r="E96" s="18"/>
      <c r="F96" s="18"/>
      <c r="G96" s="18"/>
      <c r="H96" s="18"/>
      <c r="I96" s="76"/>
      <c r="J96" s="18"/>
    </row>
    <row r="97" spans="2:10" ht="15.75">
      <c r="B97" s="89" t="s">
        <v>158</v>
      </c>
      <c r="C97" s="37" t="s">
        <v>159</v>
      </c>
      <c r="D97" s="18"/>
      <c r="E97" s="18"/>
      <c r="F97" s="18"/>
      <c r="G97" s="18"/>
      <c r="H97" s="18"/>
      <c r="I97" s="76"/>
      <c r="J97" s="18"/>
    </row>
    <row r="98" spans="2:10" ht="15.75">
      <c r="B98" s="89" t="s">
        <v>160</v>
      </c>
      <c r="C98" s="38" t="s">
        <v>161</v>
      </c>
      <c r="D98" s="18"/>
      <c r="E98" s="18"/>
      <c r="F98" s="18"/>
      <c r="G98" s="18"/>
      <c r="H98" s="18"/>
      <c r="I98" s="76"/>
      <c r="J98" s="18"/>
    </row>
    <row r="99" spans="2:10" ht="15.75">
      <c r="B99" s="89" t="s">
        <v>162</v>
      </c>
      <c r="C99" s="38" t="s">
        <v>163</v>
      </c>
      <c r="D99" s="18"/>
      <c r="E99" s="18"/>
      <c r="F99" s="18"/>
      <c r="G99" s="18"/>
      <c r="H99" s="18"/>
      <c r="I99" s="76"/>
      <c r="J99" s="18"/>
    </row>
    <row r="100" spans="2:10" ht="15.75">
      <c r="B100" s="89" t="s">
        <v>164</v>
      </c>
      <c r="C100" s="37" t="s">
        <v>165</v>
      </c>
      <c r="D100" s="18">
        <v>2214767</v>
      </c>
      <c r="E100" s="18"/>
      <c r="F100" s="18">
        <v>2214767</v>
      </c>
      <c r="G100" s="18"/>
      <c r="H100" s="18">
        <v>2214767</v>
      </c>
      <c r="I100" s="76">
        <v>751517</v>
      </c>
      <c r="J100" s="18">
        <f>+H100+I100</f>
        <v>2966284</v>
      </c>
    </row>
    <row r="101" spans="2:10" ht="15.75">
      <c r="B101" s="89" t="s">
        <v>166</v>
      </c>
      <c r="C101" s="37" t="s">
        <v>167</v>
      </c>
      <c r="D101" s="18"/>
      <c r="E101" s="18"/>
      <c r="F101" s="18"/>
      <c r="G101" s="18"/>
      <c r="H101" s="18"/>
      <c r="I101" s="76"/>
      <c r="J101" s="18"/>
    </row>
    <row r="102" spans="2:10" ht="15.75">
      <c r="B102" s="89" t="s">
        <v>168</v>
      </c>
      <c r="C102" s="38" t="s">
        <v>169</v>
      </c>
      <c r="D102" s="18"/>
      <c r="E102" s="18"/>
      <c r="F102" s="18"/>
      <c r="G102" s="18"/>
      <c r="H102" s="18"/>
      <c r="I102" s="76">
        <v>2000000</v>
      </c>
      <c r="J102" s="18">
        <f>+H102+I102</f>
        <v>2000000</v>
      </c>
    </row>
    <row r="103" spans="2:10" ht="15.75">
      <c r="B103" s="92" t="s">
        <v>170</v>
      </c>
      <c r="C103" s="39" t="s">
        <v>171</v>
      </c>
      <c r="D103" s="18">
        <v>120000</v>
      </c>
      <c r="E103" s="18"/>
      <c r="F103" s="18">
        <v>120000</v>
      </c>
      <c r="G103" s="18"/>
      <c r="H103" s="18">
        <v>120000</v>
      </c>
      <c r="I103" s="76">
        <v>-120000</v>
      </c>
      <c r="J103" s="18">
        <v>0</v>
      </c>
    </row>
    <row r="104" spans="2:10" ht="15.75">
      <c r="B104" s="89" t="s">
        <v>172</v>
      </c>
      <c r="C104" s="39" t="s">
        <v>173</v>
      </c>
      <c r="D104" s="18"/>
      <c r="E104" s="18"/>
      <c r="F104" s="18"/>
      <c r="G104" s="18"/>
      <c r="H104" s="18"/>
      <c r="I104" s="76"/>
      <c r="J104" s="18"/>
    </row>
    <row r="105" spans="2:10" ht="16.5" thickBot="1">
      <c r="B105" s="93" t="s">
        <v>174</v>
      </c>
      <c r="C105" s="40" t="s">
        <v>175</v>
      </c>
      <c r="D105" s="41">
        <v>200000</v>
      </c>
      <c r="E105" s="41"/>
      <c r="F105" s="41">
        <v>200000</v>
      </c>
      <c r="G105" s="41"/>
      <c r="H105" s="41">
        <v>200000</v>
      </c>
      <c r="I105" s="77">
        <v>2080000</v>
      </c>
      <c r="J105" s="41">
        <f>+H105+I105</f>
        <v>2280000</v>
      </c>
    </row>
    <row r="106" spans="2:10" ht="16.5" thickBot="1">
      <c r="B106" s="94" t="s">
        <v>17</v>
      </c>
      <c r="C106" s="42" t="s">
        <v>223</v>
      </c>
      <c r="D106" s="14">
        <f>+D107+D109+D111</f>
        <v>29535968</v>
      </c>
      <c r="E106" s="14">
        <f>+E107+E109+E111</f>
        <v>2758382</v>
      </c>
      <c r="F106" s="14">
        <f>+F107+F109+F111</f>
        <v>32294350</v>
      </c>
      <c r="G106" s="14">
        <f>+G107+G109+G117</f>
        <v>1444619</v>
      </c>
      <c r="H106" s="14">
        <f>+F106+G106</f>
        <v>33738969</v>
      </c>
      <c r="I106" s="78">
        <f>+I107+I109+I117</f>
        <v>-4351240</v>
      </c>
      <c r="J106" s="14">
        <f>+H106+I106</f>
        <v>29387729</v>
      </c>
    </row>
    <row r="107" spans="2:10" ht="15.75">
      <c r="B107" s="88" t="s">
        <v>19</v>
      </c>
      <c r="C107" s="34" t="s">
        <v>176</v>
      </c>
      <c r="D107" s="15">
        <v>4069265</v>
      </c>
      <c r="E107" s="15">
        <v>-955098</v>
      </c>
      <c r="F107" s="15">
        <f>+D107+E107</f>
        <v>3114167</v>
      </c>
      <c r="G107" s="15">
        <v>2332156</v>
      </c>
      <c r="H107" s="15">
        <f>+F107+G107</f>
        <v>5446323</v>
      </c>
      <c r="I107" s="79">
        <v>729847</v>
      </c>
      <c r="J107" s="15">
        <f>+H107+I107</f>
        <v>6176170</v>
      </c>
    </row>
    <row r="108" spans="2:10" ht="15.75">
      <c r="B108" s="88" t="s">
        <v>21</v>
      </c>
      <c r="C108" s="43" t="s">
        <v>177</v>
      </c>
      <c r="D108" s="15"/>
      <c r="E108" s="15"/>
      <c r="F108" s="15"/>
      <c r="G108" s="15"/>
      <c r="H108" s="15"/>
      <c r="I108" s="79"/>
      <c r="J108" s="15"/>
    </row>
    <row r="109" spans="2:10" ht="15.75">
      <c r="B109" s="88" t="s">
        <v>23</v>
      </c>
      <c r="C109" s="43" t="s">
        <v>178</v>
      </c>
      <c r="D109" s="16">
        <v>25466703</v>
      </c>
      <c r="E109" s="16">
        <v>3713480</v>
      </c>
      <c r="F109" s="16">
        <f>+D109+E109</f>
        <v>29180183</v>
      </c>
      <c r="G109" s="16">
        <v>-987537</v>
      </c>
      <c r="H109" s="16">
        <f>+F109+G109</f>
        <v>28192646</v>
      </c>
      <c r="I109" s="75">
        <v>-5081087</v>
      </c>
      <c r="J109" s="16">
        <f>+H109+I109</f>
        <v>23111559</v>
      </c>
    </row>
    <row r="110" spans="2:10" ht="15.75">
      <c r="B110" s="88" t="s">
        <v>25</v>
      </c>
      <c r="C110" s="43" t="s">
        <v>179</v>
      </c>
      <c r="D110" s="44"/>
      <c r="E110" s="44"/>
      <c r="F110" s="44"/>
      <c r="G110" s="44"/>
      <c r="H110" s="44"/>
      <c r="I110" s="80"/>
      <c r="J110" s="44"/>
    </row>
    <row r="111" spans="2:10" ht="15.75">
      <c r="B111" s="88" t="s">
        <v>27</v>
      </c>
      <c r="C111" s="45" t="s">
        <v>180</v>
      </c>
      <c r="D111" s="44"/>
      <c r="E111" s="44"/>
      <c r="F111" s="44"/>
      <c r="G111" s="44"/>
      <c r="H111" s="44"/>
      <c r="I111" s="80"/>
      <c r="J111" s="44"/>
    </row>
    <row r="112" spans="2:10" ht="15.75">
      <c r="B112" s="88" t="s">
        <v>29</v>
      </c>
      <c r="C112" s="46" t="s">
        <v>181</v>
      </c>
      <c r="D112" s="44"/>
      <c r="E112" s="44"/>
      <c r="F112" s="44"/>
      <c r="G112" s="44"/>
      <c r="H112" s="44"/>
      <c r="I112" s="80"/>
      <c r="J112" s="44"/>
    </row>
    <row r="113" spans="2:10" ht="15.75">
      <c r="B113" s="88" t="s">
        <v>182</v>
      </c>
      <c r="C113" s="47" t="s">
        <v>183</v>
      </c>
      <c r="D113" s="44"/>
      <c r="E113" s="44"/>
      <c r="F113" s="44"/>
      <c r="G113" s="44"/>
      <c r="H113" s="44"/>
      <c r="I113" s="80"/>
      <c r="J113" s="44"/>
    </row>
    <row r="114" spans="2:10" ht="15.75">
      <c r="B114" s="88" t="s">
        <v>184</v>
      </c>
      <c r="C114" s="38" t="s">
        <v>163</v>
      </c>
      <c r="D114" s="44"/>
      <c r="E114" s="44"/>
      <c r="F114" s="44"/>
      <c r="G114" s="44"/>
      <c r="H114" s="44"/>
      <c r="I114" s="80"/>
      <c r="J114" s="44"/>
    </row>
    <row r="115" spans="2:10" ht="15.75">
      <c r="B115" s="88" t="s">
        <v>185</v>
      </c>
      <c r="C115" s="38" t="s">
        <v>186</v>
      </c>
      <c r="D115" s="44"/>
      <c r="E115" s="44"/>
      <c r="F115" s="44"/>
      <c r="G115" s="44"/>
      <c r="H115" s="44"/>
      <c r="I115" s="80"/>
      <c r="J115" s="44"/>
    </row>
    <row r="116" spans="2:10" ht="15.75">
      <c r="B116" s="88" t="s">
        <v>187</v>
      </c>
      <c r="C116" s="38" t="s">
        <v>188</v>
      </c>
      <c r="D116" s="44"/>
      <c r="E116" s="44"/>
      <c r="F116" s="44"/>
      <c r="G116" s="44"/>
      <c r="H116" s="44"/>
      <c r="I116" s="80"/>
      <c r="J116" s="44"/>
    </row>
    <row r="117" spans="2:10" ht="15.75">
      <c r="B117" s="88" t="s">
        <v>189</v>
      </c>
      <c r="C117" s="38" t="s">
        <v>169</v>
      </c>
      <c r="D117" s="44"/>
      <c r="E117" s="44"/>
      <c r="F117" s="44"/>
      <c r="G117" s="44">
        <v>100000</v>
      </c>
      <c r="H117" s="44">
        <f>+F117+G117</f>
        <v>100000</v>
      </c>
      <c r="I117" s="80"/>
      <c r="J117" s="44">
        <f>+H117+I117</f>
        <v>100000</v>
      </c>
    </row>
    <row r="118" spans="2:10" ht="15.75">
      <c r="B118" s="88" t="s">
        <v>190</v>
      </c>
      <c r="C118" s="38" t="s">
        <v>191</v>
      </c>
      <c r="D118" s="44"/>
      <c r="E118" s="44"/>
      <c r="F118" s="44"/>
      <c r="G118" s="44"/>
      <c r="H118" s="44"/>
      <c r="I118" s="80"/>
      <c r="J118" s="44"/>
    </row>
    <row r="119" spans="2:10" ht="16.5" thickBot="1">
      <c r="B119" s="92" t="s">
        <v>192</v>
      </c>
      <c r="C119" s="38" t="s">
        <v>193</v>
      </c>
      <c r="D119" s="48"/>
      <c r="E119" s="48"/>
      <c r="F119" s="48"/>
      <c r="G119" s="48"/>
      <c r="H119" s="48"/>
      <c r="I119" s="81"/>
      <c r="J119" s="48"/>
    </row>
    <row r="120" spans="2:10" ht="16.5" thickBot="1">
      <c r="B120" s="94" t="s">
        <v>31</v>
      </c>
      <c r="C120" s="49" t="s">
        <v>194</v>
      </c>
      <c r="D120" s="14">
        <f aca="true" t="shared" si="14" ref="D120:J120">+D121+D122</f>
        <v>26351694</v>
      </c>
      <c r="E120" s="14">
        <f t="shared" si="14"/>
        <v>-371334</v>
      </c>
      <c r="F120" s="14">
        <f t="shared" si="14"/>
        <v>25980360</v>
      </c>
      <c r="G120" s="14">
        <f t="shared" si="14"/>
        <v>-4925391</v>
      </c>
      <c r="H120" s="14">
        <f t="shared" si="14"/>
        <v>21054969</v>
      </c>
      <c r="I120" s="78">
        <f t="shared" si="14"/>
        <v>184050</v>
      </c>
      <c r="J120" s="14">
        <f t="shared" si="14"/>
        <v>21239019</v>
      </c>
    </row>
    <row r="121" spans="2:10" ht="15.75">
      <c r="B121" s="88" t="s">
        <v>33</v>
      </c>
      <c r="C121" s="50" t="s">
        <v>195</v>
      </c>
      <c r="D121" s="15">
        <v>26351694</v>
      </c>
      <c r="E121" s="15">
        <v>-371334</v>
      </c>
      <c r="F121" s="15">
        <f>+D121+E121</f>
        <v>25980360</v>
      </c>
      <c r="G121" s="15">
        <v>-4925391</v>
      </c>
      <c r="H121" s="15">
        <f>+F121+G121</f>
        <v>21054969</v>
      </c>
      <c r="I121" s="79">
        <v>184050</v>
      </c>
      <c r="J121" s="15">
        <f>+H121+I121</f>
        <v>21239019</v>
      </c>
    </row>
    <row r="122" spans="2:10" ht="16.5" thickBot="1">
      <c r="B122" s="90" t="s">
        <v>35</v>
      </c>
      <c r="C122" s="43" t="s">
        <v>196</v>
      </c>
      <c r="D122" s="18"/>
      <c r="E122" s="18"/>
      <c r="F122" s="18"/>
      <c r="G122" s="18"/>
      <c r="H122" s="18"/>
      <c r="I122" s="76"/>
      <c r="J122" s="18"/>
    </row>
    <row r="123" spans="2:10" ht="16.5" thickBot="1">
      <c r="B123" s="94" t="s">
        <v>197</v>
      </c>
      <c r="C123" s="49" t="s">
        <v>246</v>
      </c>
      <c r="D123" s="14">
        <f aca="true" t="shared" si="15" ref="D123:J123">+D90+D106+D120</f>
        <v>123437589</v>
      </c>
      <c r="E123" s="14">
        <f t="shared" si="15"/>
        <v>2214280</v>
      </c>
      <c r="F123" s="14">
        <f t="shared" si="15"/>
        <v>125651869</v>
      </c>
      <c r="G123" s="14">
        <f t="shared" si="15"/>
        <v>-3055062</v>
      </c>
      <c r="H123" s="14">
        <f t="shared" si="15"/>
        <v>122596807</v>
      </c>
      <c r="I123" s="78">
        <f t="shared" si="15"/>
        <v>12991954</v>
      </c>
      <c r="J123" s="14">
        <f t="shared" si="15"/>
        <v>135588761</v>
      </c>
    </row>
    <row r="124" spans="2:10" ht="16.5" thickBot="1">
      <c r="B124" s="94" t="s">
        <v>59</v>
      </c>
      <c r="C124" s="49" t="s">
        <v>198</v>
      </c>
      <c r="D124" s="14"/>
      <c r="E124" s="14"/>
      <c r="F124" s="14"/>
      <c r="G124" s="14"/>
      <c r="H124" s="14"/>
      <c r="I124" s="78"/>
      <c r="J124" s="14"/>
    </row>
    <row r="125" spans="2:10" ht="15.75">
      <c r="B125" s="88" t="s">
        <v>61</v>
      </c>
      <c r="C125" s="50" t="s">
        <v>199</v>
      </c>
      <c r="D125" s="44"/>
      <c r="E125" s="44"/>
      <c r="F125" s="44"/>
      <c r="G125" s="44"/>
      <c r="H125" s="44"/>
      <c r="I125" s="80"/>
      <c r="J125" s="44"/>
    </row>
    <row r="126" spans="2:10" ht="15.75">
      <c r="B126" s="88" t="s">
        <v>63</v>
      </c>
      <c r="C126" s="50" t="s">
        <v>200</v>
      </c>
      <c r="D126" s="44"/>
      <c r="E126" s="44"/>
      <c r="F126" s="44"/>
      <c r="G126" s="44"/>
      <c r="H126" s="44"/>
      <c r="I126" s="80"/>
      <c r="J126" s="44"/>
    </row>
    <row r="127" spans="2:10" ht="16.5" thickBot="1">
      <c r="B127" s="92" t="s">
        <v>65</v>
      </c>
      <c r="C127" s="51" t="s">
        <v>201</v>
      </c>
      <c r="D127" s="44"/>
      <c r="E127" s="44"/>
      <c r="F127" s="44"/>
      <c r="G127" s="44"/>
      <c r="H127" s="44"/>
      <c r="I127" s="80"/>
      <c r="J127" s="44"/>
    </row>
    <row r="128" spans="2:10" ht="16.5" thickBot="1">
      <c r="B128" s="94" t="s">
        <v>81</v>
      </c>
      <c r="C128" s="49" t="s">
        <v>202</v>
      </c>
      <c r="D128" s="14"/>
      <c r="E128" s="14"/>
      <c r="F128" s="14"/>
      <c r="G128" s="14"/>
      <c r="H128" s="14"/>
      <c r="I128" s="78"/>
      <c r="J128" s="14"/>
    </row>
    <row r="129" spans="2:10" ht="15.75">
      <c r="B129" s="88" t="s">
        <v>83</v>
      </c>
      <c r="C129" s="50" t="s">
        <v>203</v>
      </c>
      <c r="D129" s="44"/>
      <c r="E129" s="44"/>
      <c r="F129" s="44"/>
      <c r="G129" s="44"/>
      <c r="H129" s="44"/>
      <c r="I129" s="80"/>
      <c r="J129" s="44"/>
    </row>
    <row r="130" spans="2:10" ht="15.75">
      <c r="B130" s="88" t="s">
        <v>85</v>
      </c>
      <c r="C130" s="50" t="s">
        <v>204</v>
      </c>
      <c r="D130" s="44"/>
      <c r="E130" s="44"/>
      <c r="F130" s="44"/>
      <c r="G130" s="44"/>
      <c r="H130" s="44"/>
      <c r="I130" s="80"/>
      <c r="J130" s="44"/>
    </row>
    <row r="131" spans="2:10" ht="15.75">
      <c r="B131" s="88" t="s">
        <v>87</v>
      </c>
      <c r="C131" s="50" t="s">
        <v>205</v>
      </c>
      <c r="D131" s="44"/>
      <c r="E131" s="44"/>
      <c r="F131" s="44"/>
      <c r="G131" s="44"/>
      <c r="H131" s="44"/>
      <c r="I131" s="80"/>
      <c r="J131" s="44"/>
    </row>
    <row r="132" spans="2:10" ht="16.5" thickBot="1">
      <c r="B132" s="92" t="s">
        <v>89</v>
      </c>
      <c r="C132" s="51" t="s">
        <v>206</v>
      </c>
      <c r="D132" s="44"/>
      <c r="E132" s="44"/>
      <c r="F132" s="44"/>
      <c r="G132" s="44"/>
      <c r="H132" s="44"/>
      <c r="I132" s="80"/>
      <c r="J132" s="44"/>
    </row>
    <row r="133" spans="2:10" ht="16.5" thickBot="1">
      <c r="B133" s="94" t="s">
        <v>207</v>
      </c>
      <c r="C133" s="49" t="s">
        <v>208</v>
      </c>
      <c r="D133" s="19">
        <v>859427</v>
      </c>
      <c r="E133" s="19"/>
      <c r="F133" s="19">
        <v>859427</v>
      </c>
      <c r="G133" s="19"/>
      <c r="H133" s="19">
        <v>859427</v>
      </c>
      <c r="I133" s="82"/>
      <c r="J133" s="19">
        <v>859427</v>
      </c>
    </row>
    <row r="134" spans="2:10" ht="15.75">
      <c r="B134" s="88" t="s">
        <v>95</v>
      </c>
      <c r="C134" s="50" t="s">
        <v>209</v>
      </c>
      <c r="D134" s="44"/>
      <c r="E134" s="44"/>
      <c r="F134" s="44"/>
      <c r="G134" s="44"/>
      <c r="H134" s="44"/>
      <c r="I134" s="80"/>
      <c r="J134" s="44"/>
    </row>
    <row r="135" spans="2:10" ht="15.75">
      <c r="B135" s="88" t="s">
        <v>97</v>
      </c>
      <c r="C135" s="50" t="s">
        <v>210</v>
      </c>
      <c r="D135" s="44">
        <v>859427</v>
      </c>
      <c r="E135" s="44"/>
      <c r="F135" s="44">
        <v>859427</v>
      </c>
      <c r="G135" s="44"/>
      <c r="H135" s="44">
        <v>859427</v>
      </c>
      <c r="I135" s="80"/>
      <c r="J135" s="44">
        <v>859427</v>
      </c>
    </row>
    <row r="136" spans="2:10" ht="15.75">
      <c r="B136" s="88" t="s">
        <v>99</v>
      </c>
      <c r="C136" s="50" t="s">
        <v>211</v>
      </c>
      <c r="D136" s="44"/>
      <c r="E136" s="44"/>
      <c r="F136" s="44"/>
      <c r="G136" s="44"/>
      <c r="H136" s="44"/>
      <c r="I136" s="80"/>
      <c r="J136" s="44"/>
    </row>
    <row r="137" spans="2:10" ht="16.5" thickBot="1">
      <c r="B137" s="92" t="s">
        <v>101</v>
      </c>
      <c r="C137" s="51" t="s">
        <v>212</v>
      </c>
      <c r="D137" s="44"/>
      <c r="E137" s="44"/>
      <c r="F137" s="44"/>
      <c r="G137" s="44"/>
      <c r="H137" s="44"/>
      <c r="I137" s="80"/>
      <c r="J137" s="44"/>
    </row>
    <row r="138" spans="2:10" ht="16.5" thickBot="1">
      <c r="B138" s="94" t="s">
        <v>103</v>
      </c>
      <c r="C138" s="49" t="s">
        <v>247</v>
      </c>
      <c r="D138" s="52"/>
      <c r="E138" s="52"/>
      <c r="F138" s="52"/>
      <c r="G138" s="52"/>
      <c r="H138" s="52"/>
      <c r="I138" s="83"/>
      <c r="J138" s="52"/>
    </row>
    <row r="139" spans="2:10" ht="15.75">
      <c r="B139" s="88" t="s">
        <v>105</v>
      </c>
      <c r="C139" s="50" t="s">
        <v>213</v>
      </c>
      <c r="D139" s="44"/>
      <c r="E139" s="44"/>
      <c r="F139" s="44"/>
      <c r="G139" s="44"/>
      <c r="H139" s="44"/>
      <c r="I139" s="80"/>
      <c r="J139" s="44"/>
    </row>
    <row r="140" spans="2:10" ht="15.75">
      <c r="B140" s="88" t="s">
        <v>107</v>
      </c>
      <c r="C140" s="50" t="s">
        <v>214</v>
      </c>
      <c r="D140" s="44"/>
      <c r="E140" s="44"/>
      <c r="F140" s="44"/>
      <c r="G140" s="44"/>
      <c r="H140" s="44"/>
      <c r="I140" s="80"/>
      <c r="J140" s="44"/>
    </row>
    <row r="141" spans="2:10" ht="15.75">
      <c r="B141" s="88" t="s">
        <v>109</v>
      </c>
      <c r="C141" s="50" t="s">
        <v>215</v>
      </c>
      <c r="D141" s="44"/>
      <c r="E141" s="44"/>
      <c r="F141" s="44"/>
      <c r="G141" s="44"/>
      <c r="H141" s="44"/>
      <c r="I141" s="80"/>
      <c r="J141" s="44"/>
    </row>
    <row r="142" spans="2:10" ht="16.5" thickBot="1">
      <c r="B142" s="88" t="s">
        <v>111</v>
      </c>
      <c r="C142" s="50" t="s">
        <v>216</v>
      </c>
      <c r="D142" s="44"/>
      <c r="E142" s="44"/>
      <c r="F142" s="44"/>
      <c r="G142" s="44"/>
      <c r="H142" s="44"/>
      <c r="I142" s="80"/>
      <c r="J142" s="44"/>
    </row>
    <row r="143" spans="2:10" ht="16.5" thickBot="1">
      <c r="B143" s="94" t="s">
        <v>113</v>
      </c>
      <c r="C143" s="49" t="s">
        <v>217</v>
      </c>
      <c r="D143" s="53">
        <f>+D124+D133+D138</f>
        <v>859427</v>
      </c>
      <c r="E143" s="53"/>
      <c r="F143" s="53">
        <f>+F124+F133+F138</f>
        <v>859427</v>
      </c>
      <c r="G143" s="53"/>
      <c r="H143" s="53">
        <f>+H124+H133+H138</f>
        <v>859427</v>
      </c>
      <c r="I143" s="84"/>
      <c r="J143" s="53">
        <f>+J124+J133+J138</f>
        <v>859427</v>
      </c>
    </row>
    <row r="144" spans="2:10" s="4" customFormat="1" ht="16.5" thickBot="1">
      <c r="B144" s="100" t="s">
        <v>218</v>
      </c>
      <c r="C144" s="54" t="s">
        <v>219</v>
      </c>
      <c r="D144" s="53">
        <f aca="true" t="shared" si="16" ref="D144:J144">+D123+D143</f>
        <v>124297016</v>
      </c>
      <c r="E144" s="53">
        <f t="shared" si="16"/>
        <v>2214280</v>
      </c>
      <c r="F144" s="53">
        <f t="shared" si="16"/>
        <v>126511296</v>
      </c>
      <c r="G144" s="53">
        <f t="shared" si="16"/>
        <v>-3055062</v>
      </c>
      <c r="H144" s="53">
        <f t="shared" si="16"/>
        <v>123456234</v>
      </c>
      <c r="I144" s="84">
        <f t="shared" si="16"/>
        <v>12991954</v>
      </c>
      <c r="J144" s="53">
        <f t="shared" si="16"/>
        <v>136448188</v>
      </c>
    </row>
    <row r="145" spans="2:10" s="4" customFormat="1" ht="15.75">
      <c r="B145" s="101"/>
      <c r="C145" s="59"/>
      <c r="D145" s="60"/>
      <c r="E145" s="60"/>
      <c r="F145" s="60"/>
      <c r="G145" s="60"/>
      <c r="H145" s="60"/>
      <c r="I145" s="85"/>
      <c r="J145" s="60"/>
    </row>
    <row r="146" ht="7.5" customHeight="1" thickBot="1">
      <c r="I146" s="86"/>
    </row>
    <row r="147" spans="2:10" ht="16.5" thickBot="1">
      <c r="B147" s="110" t="s">
        <v>224</v>
      </c>
      <c r="C147" s="111"/>
      <c r="D147" s="61">
        <v>1</v>
      </c>
      <c r="E147" s="61">
        <v>1</v>
      </c>
      <c r="F147" s="61">
        <v>1</v>
      </c>
      <c r="G147" s="61">
        <v>1</v>
      </c>
      <c r="H147" s="61">
        <v>1</v>
      </c>
      <c r="I147" s="87">
        <v>1</v>
      </c>
      <c r="J147" s="61">
        <v>1</v>
      </c>
    </row>
    <row r="148" spans="2:10" ht="16.5" thickBot="1">
      <c r="B148" s="110" t="s">
        <v>225</v>
      </c>
      <c r="C148" s="111"/>
      <c r="D148" s="61">
        <v>21</v>
      </c>
      <c r="E148" s="61">
        <v>21</v>
      </c>
      <c r="F148" s="61">
        <v>21</v>
      </c>
      <c r="G148" s="61">
        <v>21</v>
      </c>
      <c r="H148" s="61">
        <v>21</v>
      </c>
      <c r="I148" s="87">
        <v>21</v>
      </c>
      <c r="J148" s="61">
        <v>21</v>
      </c>
    </row>
    <row r="149" spans="2:10" ht="15.75">
      <c r="B149" s="103"/>
      <c r="C149" s="58"/>
      <c r="D149" s="58"/>
      <c r="E149" s="58"/>
      <c r="F149" s="58"/>
      <c r="G149" s="58"/>
      <c r="H149" s="58"/>
      <c r="I149" s="58"/>
      <c r="J149" s="58"/>
    </row>
    <row r="150" spans="2:10" ht="15.75">
      <c r="B150" s="109" t="s">
        <v>220</v>
      </c>
      <c r="C150" s="109"/>
      <c r="D150" s="109"/>
      <c r="E150" s="1"/>
      <c r="F150" s="1"/>
      <c r="G150" s="1"/>
      <c r="H150" s="1"/>
      <c r="I150" s="1"/>
      <c r="J150" s="1"/>
    </row>
    <row r="151" spans="2:10" ht="15" customHeight="1" thickBot="1">
      <c r="B151" s="106"/>
      <c r="C151" s="106"/>
      <c r="D151" s="2"/>
      <c r="E151" s="2"/>
      <c r="F151" s="2"/>
      <c r="G151" s="2"/>
      <c r="H151" s="2"/>
      <c r="I151" s="2"/>
      <c r="J151" s="2" t="s">
        <v>231</v>
      </c>
    </row>
    <row r="152" spans="2:10" ht="19.5" customHeight="1" thickBot="1">
      <c r="B152" s="104" t="s">
        <v>3</v>
      </c>
      <c r="C152" s="56" t="s">
        <v>221</v>
      </c>
      <c r="D152" s="57">
        <f aca="true" t="shared" si="17" ref="D152:J152">+D60-D123</f>
        <v>-36767782</v>
      </c>
      <c r="E152" s="57">
        <f t="shared" si="17"/>
        <v>0</v>
      </c>
      <c r="F152" s="57">
        <f t="shared" si="17"/>
        <v>-36767782</v>
      </c>
      <c r="G152" s="57">
        <f t="shared" si="17"/>
        <v>3741853</v>
      </c>
      <c r="H152" s="57">
        <f t="shared" si="17"/>
        <v>-33025929</v>
      </c>
      <c r="I152" s="57">
        <f t="shared" si="17"/>
        <v>-7673588</v>
      </c>
      <c r="J152" s="57">
        <f t="shared" si="17"/>
        <v>-40699517</v>
      </c>
    </row>
    <row r="153" spans="2:10" ht="16.5" thickBot="1">
      <c r="B153" s="104" t="s">
        <v>17</v>
      </c>
      <c r="C153" s="56" t="s">
        <v>222</v>
      </c>
      <c r="D153" s="57">
        <f aca="true" t="shared" si="18" ref="D153:J153">+D83-D143</f>
        <v>36767782</v>
      </c>
      <c r="E153" s="57">
        <f t="shared" si="18"/>
        <v>0</v>
      </c>
      <c r="F153" s="57">
        <f t="shared" si="18"/>
        <v>36767782</v>
      </c>
      <c r="G153" s="57">
        <f t="shared" si="18"/>
        <v>-3741853</v>
      </c>
      <c r="H153" s="57">
        <f t="shared" si="18"/>
        <v>33025929</v>
      </c>
      <c r="I153" s="57">
        <f t="shared" si="18"/>
        <v>7673588</v>
      </c>
      <c r="J153" s="57">
        <f t="shared" si="18"/>
        <v>40699517</v>
      </c>
    </row>
  </sheetData>
  <sheetProtection/>
  <mergeCells count="8">
    <mergeCell ref="B151:C151"/>
    <mergeCell ref="B86:D86"/>
    <mergeCell ref="B1:D1"/>
    <mergeCell ref="B2:C2"/>
    <mergeCell ref="B87:C87"/>
    <mergeCell ref="B150:D150"/>
    <mergeCell ref="B147:C147"/>
    <mergeCell ref="B148:C148"/>
  </mergeCells>
  <printOptions horizontalCentered="1"/>
  <pageMargins left="0.1968503937007874" right="2.0078740157480315" top="1.062992125984252" bottom="0.2755905511811024" header="0.7874015748031497" footer="0.5905511811023623"/>
  <pageSetup fitToHeight="2" horizontalDpi="600" verticalDpi="600" orientation="landscape" paperSize="9" scale="44" r:id="rId1"/>
  <headerFooter>
    <oddHeader xml:space="preserve">&amp;C&amp;"Times New Roman CE,Félkövér"&amp;12Pári Község Önkormányzata
2017. ÉVI KÖLTSÉGVETÉSÉNEK ÖSSZEVONT MÉRLEGE
&amp;R&amp;"Times New Roman CE,Félkövér dőlt"&amp;12 3. sz. melléklet </oddHeader>
  </headerFooter>
  <rowBreaks count="2" manualBreakCount="2">
    <brk id="60" max="10" man="1"/>
    <brk id="85" max="10" man="1"/>
  </rowBreaks>
  <ignoredErrors>
    <ignoredError sqref="H6:H11 H17 F109 F107 H15 J95 F66 H66 J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2018-05-30T06:26:47Z</cp:lastPrinted>
  <dcterms:created xsi:type="dcterms:W3CDTF">2014-02-06T13:22:03Z</dcterms:created>
  <dcterms:modified xsi:type="dcterms:W3CDTF">2018-05-30T06:26:57Z</dcterms:modified>
  <cp:category/>
  <cp:version/>
  <cp:contentType/>
  <cp:contentStatus/>
</cp:coreProperties>
</file>