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9195"/>
  </bookViews>
  <sheets>
    <sheet name="6.sz.mell." sheetId="1" r:id="rId1"/>
  </sheets>
  <definedNames>
    <definedName name="_xlnm.Print_Titles" localSheetId="0">'6.sz.mell.'!$1:$6</definedName>
  </definedNames>
  <calcPr calcId="144525"/>
</workbook>
</file>

<file path=xl/calcChain.xml><?xml version="1.0" encoding="utf-8"?>
<calcChain xmlns="http://schemas.openxmlformats.org/spreadsheetml/2006/main">
  <c r="D95" i="1"/>
  <c r="D94"/>
  <c r="D93"/>
  <c r="E92"/>
  <c r="E125" s="1"/>
  <c r="D125" s="1"/>
  <c r="E87"/>
  <c r="E76"/>
  <c r="D80"/>
  <c r="E58"/>
  <c r="D58" s="1"/>
  <c r="D60"/>
  <c r="D46"/>
  <c r="D44"/>
  <c r="E36"/>
  <c r="D36" s="1"/>
  <c r="C92"/>
  <c r="C125" s="1"/>
  <c r="C76"/>
  <c r="C47"/>
  <c r="C53"/>
  <c r="C63" s="1"/>
  <c r="C88" s="1"/>
  <c r="C58"/>
  <c r="C68"/>
  <c r="C64"/>
  <c r="C87" s="1"/>
  <c r="C140"/>
  <c r="C130"/>
  <c r="D87" l="1"/>
  <c r="C145"/>
  <c r="D76"/>
  <c r="C146"/>
  <c r="E146"/>
  <c r="E63"/>
  <c r="D92"/>
  <c r="D146" l="1"/>
  <c r="E88"/>
  <c r="D88" s="1"/>
  <c r="D63"/>
</calcChain>
</file>

<file path=xl/sharedStrings.xml><?xml version="1.0" encoding="utf-8"?>
<sst xmlns="http://schemas.openxmlformats.org/spreadsheetml/2006/main" count="286" uniqueCount="249">
  <si>
    <t>Megnevezés</t>
  </si>
  <si>
    <t>Feladat megnevezése</t>
  </si>
  <si>
    <t>Száma</t>
  </si>
  <si>
    <t>Előirányzat-csoport, kiemelt előirányzat megnevezése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</si>
  <si>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</si>
  <si>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</si>
  <si>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</si>
  <si>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</si>
  <si>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</si>
  <si>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</si>
  <si>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</si>
  <si>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</si>
  <si>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</si>
  <si>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</si>
  <si>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</si>
  <si>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</si>
  <si>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</si>
  <si>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</si>
  <si>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</si>
  <si>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</si>
  <si>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</si>
  <si>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</si>
  <si>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</si>
  <si>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</si>
  <si>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</si>
  <si>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</si>
  <si>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</si>
  <si>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</si>
  <si>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</si>
  <si>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</si>
  <si>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</si>
  <si>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</si>
  <si>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</si>
  <si>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</si>
  <si>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</si>
  <si>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</si>
  <si>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</si>
  <si>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</si>
  <si>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3.4.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</si>
  <si>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</si>
  <si>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</si>
  <si>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</si>
  <si>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</si>
  <si>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</si>
  <si>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</si>
  <si>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</si>
  <si>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</si>
  <si>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</si>
  <si>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</si>
  <si>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</si>
  <si>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</si>
  <si>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</si>
  <si>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</si>
  <si>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</si>
  <si>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</si>
  <si>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</si>
  <si>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</si>
  <si>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</si>
  <si>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</si>
  <si>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</si>
  <si>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</si>
  <si>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</si>
  <si>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</si>
  <si>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</si>
  <si>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</si>
  <si>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</si>
  <si>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</si>
  <si>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</si>
  <si>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</si>
  <si>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</si>
  <si>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</si>
  <si>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</si>
  <si>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</si>
  <si>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</si>
  <si>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</si>
  <si>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</si>
  <si>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</si>
  <si>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</si>
  <si>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</si>
  <si>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</si>
  <si>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</si>
  <si>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</si>
  <si>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</si>
  <si>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</si>
  <si>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</si>
  <si>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</si>
  <si>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</si>
  <si>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</si>
  <si>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</si>
  <si>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</si>
  <si>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</si>
  <si>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</si>
  <si>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</si>
  <si>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</si>
  <si>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</si>
  <si>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</si>
  <si>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</si>
  <si>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</si>
  <si>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</si>
  <si>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</si>
  <si>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</si>
  <si>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</si>
  <si>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</si>
  <si>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</si>
  <si>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</si>
  <si>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</si>
  <si>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</si>
  <si>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</si>
  <si>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</si>
  <si>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</si>
  <si>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</si>
  <si>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</si>
  <si>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</si>
  <si>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</si>
  <si>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</si>
  <si>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</si>
  <si>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</si>
  <si>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</si>
  <si>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</si>
  <si>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</si>
  <si>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</si>
  <si>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</si>
  <si>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</si>
  <si>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</si>
  <si>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</si>
  <si>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</si>
  <si>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</si>
  <si>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</si>
  <si>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</si>
  <si>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</si>
  <si>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</si>
  <si>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</si>
  <si>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</si>
  <si>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</si>
  <si>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</si>
  <si>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</si>
  <si>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</si>
  <si>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</si>
  <si>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</si>
  <si>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</si>
  <si>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</si>
  <si>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</si>
  <si>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</si>
  <si>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</si>
  <si>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</si>
  <si>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</si>
  <si>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</si>
  <si>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</si>
  <si>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</si>
  <si>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</si>
  <si>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</si>
  <si>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</si>
  <si>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</si>
  <si>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</si>
  <si>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</si>
  <si>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</si>
  <si>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</si>
  <si>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</si>
  <si>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</si>
  <si>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</si>
  <si>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</si>
  <si>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</si>
  <si>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</si>
  <si>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</si>
  <si>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</si>
  <si>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</si>
  <si>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</si>
  <si>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</si>
  <si>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</si>
  <si>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</si>
  <si>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</si>
  <si>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</si>
  <si>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</si>
  <si>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</si>
  <si>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</si>
  <si>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</si>
  <si>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</si>
  <si>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</si>
  <si>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</si>
  <si>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</si>
  <si>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</si>
  <si>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</si>
  <si>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</si>
  <si>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</si>
  <si>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</si>
  <si>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</si>
  <si>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</si>
  <si>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</si>
  <si>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</si>
  <si>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</si>
  <si>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</si>
  <si>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</si>
  <si>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</si>
  <si>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</si>
  <si>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</si>
  <si>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</si>
  <si>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</si>
  <si>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</si>
  <si>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</si>
  <si>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</si>
  <si>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</si>
  <si>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</si>
  <si>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</si>
  <si>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</si>
  <si>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</si>
  <si>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</si>
  <si>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</si>
  <si>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</si>
  <si>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</si>
  <si>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</si>
  <si>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</si>
  <si>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</si>
  <si>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</si>
  <si>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</si>
  <si>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</si>
  <si>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</si>
  <si>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</si>
  <si>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</si>
  <si>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</si>
  <si>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</si>
  <si>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</si>
  <si>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</si>
  <si>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</si>
  <si>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</si>
  <si>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</si>
  <si>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</si>
  <si>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</si>
  <si>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</si>
  <si>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</si>
  <si>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</si>
  <si>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</si>
  <si>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Közfoglalkoztatottak létszáma (fő)</t>
  </si>
  <si>
    <t>Felhalmozási c.visszatérítendő támogatások, kölcsönök visszatérülése</t>
  </si>
  <si>
    <t>Felhalmozási c.visszatérítendő támogatások, kölcsönök igénybevétele</t>
  </si>
  <si>
    <t>2.5.-ből - Garancia- és kezességvállalásból kifizetés ÁH-n belülre</t>
  </si>
  <si>
    <r>
      <t xml:space="preserve">   Működési költségvetés kiadásai </t>
    </r>
    <r>
      <rPr>
        <sz val="11"/>
        <rFont val="Times New Roman CE"/>
        <charset val="238"/>
      </rPr>
      <t>(1.1+…+1.5.)</t>
    </r>
  </si>
  <si>
    <r>
      <t xml:space="preserve">   Felhalmozási költségvetés kiadásai </t>
    </r>
    <r>
      <rPr>
        <sz val="11"/>
        <rFont val="Times New Roman CE"/>
        <charset val="238"/>
      </rPr>
      <t>(2.1.+2.3.+2.5.)</t>
    </r>
  </si>
  <si>
    <t>Működési c.támogatások államháztart. belülről (2.1.+…+.2.5.)</t>
  </si>
  <si>
    <t>Felhalmozási c.támogatások államháztart. belülről (3.1.+…+3.5.)</t>
  </si>
  <si>
    <t xml:space="preserve"> 1.5-ből: - Elvonások és befizetések</t>
  </si>
  <si>
    <t>13.4.</t>
  </si>
  <si>
    <t>Irányítószervi támogatás (intézményfinanszírozás)</t>
  </si>
  <si>
    <t>Belföldi finanszírozás bevételei (13.1. + … + 13.4.)</t>
  </si>
  <si>
    <t>Közös Önkormányzati Hivatal</t>
  </si>
  <si>
    <t>Forintban !</t>
  </si>
  <si>
    <t xml:space="preserve"> 2017.évi előirányzat</t>
  </si>
  <si>
    <t>2017 évi változás</t>
  </si>
  <si>
    <t>2017.évi I. ei.módosítás</t>
  </si>
  <si>
    <t>Kötelező feladatok</t>
  </si>
</sst>
</file>

<file path=xl/styles.xml><?xml version="1.0" encoding="utf-8"?>
<styleSheet xmlns="http://schemas.openxmlformats.org/spreadsheetml/2006/main">
  <numFmts count="1">
    <numFmt numFmtId="164" formatCode="#,###"/>
  </numFmts>
  <fonts count="34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12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1"/>
      <color indexed="10"/>
      <name val="Times New Roman CE"/>
      <family val="1"/>
      <charset val="238"/>
    </font>
    <font>
      <b/>
      <sz val="12"/>
      <name val="Times New Roman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lightHorizontal"/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12" fillId="11" borderId="0" applyNumberFormat="0" applyBorder="0" applyAlignment="0" applyProtection="0"/>
    <xf numFmtId="0" fontId="13" fillId="1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6" fillId="0" borderId="9" applyNumberFormat="0" applyFill="0" applyAlignment="0" applyProtection="0"/>
    <xf numFmtId="0" fontId="17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2" borderId="1" applyNumberFormat="0" applyAlignment="0" applyProtection="0"/>
  </cellStyleXfs>
  <cellXfs count="127">
    <xf numFmtId="0" fontId="0" fillId="0" borderId="0" xfId="0"/>
    <xf numFmtId="164" fontId="20" fillId="0" borderId="0" xfId="0" applyNumberFormat="1" applyFont="1" applyFill="1" applyAlignment="1" applyProtection="1">
      <alignment horizontal="left" vertical="center" wrapText="1"/>
    </xf>
    <xf numFmtId="164" fontId="21" fillId="0" borderId="0" xfId="0" applyNumberFormat="1" applyFont="1" applyFill="1" applyAlignment="1" applyProtection="1">
      <alignment vertical="center" wrapText="1"/>
    </xf>
    <xf numFmtId="0" fontId="22" fillId="0" borderId="0" xfId="0" applyFont="1" applyAlignment="1" applyProtection="1">
      <alignment horizontal="right" vertical="top"/>
      <protection locked="0"/>
    </xf>
    <xf numFmtId="164" fontId="20" fillId="0" borderId="0" xfId="0" applyNumberFormat="1" applyFont="1" applyFill="1" applyAlignment="1">
      <alignment vertical="center" wrapText="1"/>
    </xf>
    <xf numFmtId="0" fontId="23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/>
    </xf>
    <xf numFmtId="0" fontId="23" fillId="0" borderId="12" xfId="0" applyFont="1" applyFill="1" applyBorder="1" applyAlignment="1" applyProtection="1">
      <alignment vertical="center"/>
    </xf>
    <xf numFmtId="0" fontId="23" fillId="0" borderId="13" xfId="0" applyFont="1" applyFill="1" applyBorder="1" applyAlignment="1" applyProtection="1">
      <alignment horizontal="center" vertical="center"/>
    </xf>
    <xf numFmtId="0" fontId="23" fillId="0" borderId="14" xfId="0" applyFont="1" applyFill="1" applyBorder="1" applyAlignment="1" applyProtection="1">
      <alignment horizontal="right" vertical="center" indent="1"/>
    </xf>
    <xf numFmtId="0" fontId="23" fillId="0" borderId="0" xfId="0" applyFont="1" applyFill="1" applyAlignment="1" applyProtection="1">
      <alignment vertical="center"/>
    </xf>
    <xf numFmtId="0" fontId="24" fillId="0" borderId="0" xfId="0" applyFont="1" applyFill="1" applyAlignment="1" applyProtection="1">
      <alignment horizontal="right"/>
    </xf>
    <xf numFmtId="0" fontId="23" fillId="0" borderId="15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23" fillId="0" borderId="17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3" fillId="0" borderId="19" xfId="0" applyFont="1" applyFill="1" applyBorder="1" applyAlignment="1" applyProtection="1">
      <alignment horizontal="center" vertical="center" wrapText="1"/>
    </xf>
    <xf numFmtId="0" fontId="23" fillId="0" borderId="2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horizontal="left" vertical="center" wrapText="1" indent="1"/>
    </xf>
    <xf numFmtId="164" fontId="23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23" fillId="0" borderId="21" xfId="0" applyFont="1" applyFill="1" applyBorder="1" applyAlignment="1" applyProtection="1">
      <alignment horizontal="center" vertical="center" wrapText="1"/>
    </xf>
    <xf numFmtId="16" fontId="15" fillId="0" borderId="0" xfId="0" applyNumberFormat="1" applyFont="1" applyFill="1" applyAlignment="1">
      <alignment vertical="center" wrapTex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23" fillId="0" borderId="17" xfId="0" applyFont="1" applyFill="1" applyBorder="1" applyAlignment="1" applyProtection="1">
      <alignment horizontal="left" vertical="center"/>
    </xf>
    <xf numFmtId="0" fontId="23" fillId="0" borderId="22" xfId="0" applyFont="1" applyFill="1" applyBorder="1" applyAlignment="1" applyProtection="1">
      <alignment vertical="center" wrapText="1"/>
    </xf>
    <xf numFmtId="0" fontId="26" fillId="0" borderId="17" xfId="32" applyFont="1" applyFill="1" applyBorder="1" applyAlignment="1" applyProtection="1">
      <alignment horizontal="center" vertical="center" wrapText="1"/>
    </xf>
    <xf numFmtId="0" fontId="26" fillId="0" borderId="18" xfId="32" applyFont="1" applyFill="1" applyBorder="1" applyAlignment="1" applyProtection="1">
      <alignment horizontal="left" vertical="center" wrapText="1" indent="1"/>
    </xf>
    <xf numFmtId="49" fontId="27" fillId="0" borderId="23" xfId="32" applyNumberFormat="1" applyFont="1" applyFill="1" applyBorder="1" applyAlignment="1" applyProtection="1">
      <alignment horizontal="center" vertical="center" wrapText="1"/>
    </xf>
    <xf numFmtId="0" fontId="28" fillId="0" borderId="24" xfId="0" applyFont="1" applyBorder="1" applyAlignment="1" applyProtection="1">
      <alignment horizontal="left" wrapText="1" indent="1"/>
    </xf>
    <xf numFmtId="49" fontId="27" fillId="0" borderId="25" xfId="32" applyNumberFormat="1" applyFont="1" applyFill="1" applyBorder="1" applyAlignment="1" applyProtection="1">
      <alignment horizontal="center" vertical="center" wrapText="1"/>
    </xf>
    <xf numFmtId="0" fontId="28" fillId="0" borderId="26" xfId="0" applyFont="1" applyBorder="1" applyAlignment="1" applyProtection="1">
      <alignment horizontal="left" wrapText="1" indent="1"/>
    </xf>
    <xf numFmtId="49" fontId="27" fillId="0" borderId="27" xfId="32" applyNumberFormat="1" applyFont="1" applyFill="1" applyBorder="1" applyAlignment="1" applyProtection="1">
      <alignment horizontal="center" vertical="center" wrapText="1"/>
    </xf>
    <xf numFmtId="0" fontId="28" fillId="0" borderId="28" xfId="0" applyFont="1" applyBorder="1" applyAlignment="1" applyProtection="1">
      <alignment horizontal="left" wrapText="1" indent="1"/>
    </xf>
    <xf numFmtId="0" fontId="29" fillId="0" borderId="18" xfId="0" applyFont="1" applyBorder="1" applyAlignment="1" applyProtection="1">
      <alignment horizontal="left" vertical="center" wrapText="1" indent="1"/>
    </xf>
    <xf numFmtId="0" fontId="29" fillId="0" borderId="17" xfId="0" applyFont="1" applyBorder="1" applyAlignment="1" applyProtection="1">
      <alignment horizontal="center" wrapText="1"/>
    </xf>
    <xf numFmtId="0" fontId="28" fillId="0" borderId="28" xfId="0" applyFont="1" applyBorder="1" applyAlignment="1" applyProtection="1">
      <alignment wrapText="1"/>
    </xf>
    <xf numFmtId="0" fontId="28" fillId="0" borderId="23" xfId="0" applyFont="1" applyBorder="1" applyAlignment="1" applyProtection="1">
      <alignment horizontal="center" wrapText="1"/>
    </xf>
    <xf numFmtId="0" fontId="28" fillId="0" borderId="25" xfId="0" applyFont="1" applyBorder="1" applyAlignment="1" applyProtection="1">
      <alignment horizontal="center" wrapText="1"/>
    </xf>
    <xf numFmtId="0" fontId="28" fillId="0" borderId="27" xfId="0" applyFont="1" applyBorder="1" applyAlignment="1" applyProtection="1">
      <alignment horizontal="center" wrapText="1"/>
    </xf>
    <xf numFmtId="0" fontId="29" fillId="0" borderId="18" xfId="0" applyFont="1" applyBorder="1" applyAlignment="1" applyProtection="1">
      <alignment wrapText="1"/>
    </xf>
    <xf numFmtId="0" fontId="29" fillId="0" borderId="29" xfId="0" applyFont="1" applyBorder="1" applyAlignment="1" applyProtection="1">
      <alignment horizontal="center" wrapText="1"/>
    </xf>
    <xf numFmtId="0" fontId="29" fillId="0" borderId="30" xfId="0" applyFont="1" applyBorder="1" applyAlignment="1" applyProtection="1">
      <alignment wrapText="1"/>
    </xf>
    <xf numFmtId="0" fontId="26" fillId="0" borderId="31" xfId="32" applyFont="1" applyFill="1" applyBorder="1" applyAlignment="1" applyProtection="1">
      <alignment horizontal="center" vertical="center" wrapText="1"/>
    </xf>
    <xf numFmtId="0" fontId="26" fillId="0" borderId="16" xfId="32" applyFont="1" applyFill="1" applyBorder="1" applyAlignment="1" applyProtection="1">
      <alignment vertical="center" wrapText="1"/>
    </xf>
    <xf numFmtId="49" fontId="27" fillId="0" borderId="32" xfId="32" applyNumberFormat="1" applyFont="1" applyFill="1" applyBorder="1" applyAlignment="1" applyProtection="1">
      <alignment horizontal="center" vertical="center" wrapText="1"/>
    </xf>
    <xf numFmtId="0" fontId="27" fillId="0" borderId="11" xfId="32" applyFont="1" applyFill="1" applyBorder="1" applyAlignment="1" applyProtection="1">
      <alignment horizontal="left" vertical="center" wrapText="1" indent="1"/>
    </xf>
    <xf numFmtId="0" fontId="27" fillId="0" borderId="26" xfId="32" applyFont="1" applyFill="1" applyBorder="1" applyAlignment="1" applyProtection="1">
      <alignment horizontal="left" vertical="center" wrapText="1" indent="1"/>
    </xf>
    <xf numFmtId="0" fontId="27" fillId="0" borderId="33" xfId="32" applyFont="1" applyFill="1" applyBorder="1" applyAlignment="1" applyProtection="1">
      <alignment horizontal="left" vertical="center" wrapText="1" indent="1"/>
    </xf>
    <xf numFmtId="0" fontId="27" fillId="0" borderId="0" xfId="32" applyFont="1" applyFill="1" applyBorder="1" applyAlignment="1" applyProtection="1">
      <alignment horizontal="left" vertical="center" wrapText="1" indent="1"/>
    </xf>
    <xf numFmtId="0" fontId="27" fillId="0" borderId="26" xfId="32" applyFont="1" applyFill="1" applyBorder="1" applyAlignment="1" applyProtection="1">
      <alignment horizontal="left" indent="4"/>
    </xf>
    <xf numFmtId="0" fontId="27" fillId="0" borderId="26" xfId="32" applyFont="1" applyFill="1" applyBorder="1" applyAlignment="1" applyProtection="1">
      <alignment horizontal="left" vertical="center" wrapText="1" indent="4"/>
    </xf>
    <xf numFmtId="49" fontId="27" fillId="0" borderId="34" xfId="32" applyNumberFormat="1" applyFont="1" applyFill="1" applyBorder="1" applyAlignment="1" applyProtection="1">
      <alignment horizontal="center" vertical="center" wrapText="1"/>
    </xf>
    <xf numFmtId="0" fontId="27" fillId="0" borderId="28" xfId="32" applyFont="1" applyFill="1" applyBorder="1" applyAlignment="1" applyProtection="1">
      <alignment horizontal="left" vertical="center" wrapText="1" indent="4"/>
    </xf>
    <xf numFmtId="49" fontId="27" fillId="0" borderId="35" xfId="32" applyNumberFormat="1" applyFont="1" applyFill="1" applyBorder="1" applyAlignment="1" applyProtection="1">
      <alignment horizontal="center" vertical="center" wrapText="1"/>
    </xf>
    <xf numFmtId="0" fontId="27" fillId="0" borderId="13" xfId="32" applyFont="1" applyFill="1" applyBorder="1" applyAlignment="1" applyProtection="1">
      <alignment horizontal="left" vertical="center" wrapText="1" indent="4"/>
    </xf>
    <xf numFmtId="0" fontId="26" fillId="0" borderId="18" xfId="32" applyFont="1" applyFill="1" applyBorder="1" applyAlignment="1" applyProtection="1">
      <alignment vertical="center" wrapText="1"/>
    </xf>
    <xf numFmtId="0" fontId="27" fillId="0" borderId="28" xfId="32" applyFont="1" applyFill="1" applyBorder="1" applyAlignment="1" applyProtection="1">
      <alignment horizontal="left" vertical="center" wrapText="1" indent="1"/>
    </xf>
    <xf numFmtId="0" fontId="28" fillId="0" borderId="28" xfId="0" applyFont="1" applyBorder="1" applyAlignment="1" applyProtection="1">
      <alignment horizontal="left" vertical="center" wrapText="1" indent="1"/>
    </xf>
    <xf numFmtId="0" fontId="28" fillId="0" borderId="26" xfId="0" applyFont="1" applyBorder="1" applyAlignment="1" applyProtection="1">
      <alignment horizontal="left" vertical="center" wrapText="1" indent="1"/>
    </xf>
    <xf numFmtId="0" fontId="27" fillId="0" borderId="24" xfId="32" applyFont="1" applyFill="1" applyBorder="1" applyAlignment="1" applyProtection="1">
      <alignment horizontal="left" vertical="center" wrapText="1" indent="4"/>
    </xf>
    <xf numFmtId="0" fontId="30" fillId="0" borderId="18" xfId="32" applyFont="1" applyFill="1" applyBorder="1" applyAlignment="1" applyProtection="1">
      <alignment horizontal="left" vertical="center" wrapText="1" indent="1"/>
    </xf>
    <xf numFmtId="0" fontId="27" fillId="0" borderId="24" xfId="32" applyFont="1" applyFill="1" applyBorder="1" applyAlignment="1" applyProtection="1">
      <alignment horizontal="left" vertical="center" wrapText="1" indent="1"/>
    </xf>
    <xf numFmtId="0" fontId="27" fillId="0" borderId="36" xfId="32" applyFont="1" applyFill="1" applyBorder="1" applyAlignment="1" applyProtection="1">
      <alignment horizontal="left" vertical="center" wrapText="1" indent="1"/>
    </xf>
    <xf numFmtId="0" fontId="29" fillId="0" borderId="29" xfId="0" applyFont="1" applyBorder="1" applyAlignment="1" applyProtection="1">
      <alignment horizontal="center" vertical="center" wrapText="1"/>
    </xf>
    <xf numFmtId="0" fontId="29" fillId="0" borderId="30" xfId="0" applyFont="1" applyBorder="1" applyAlignment="1" applyProtection="1">
      <alignment horizontal="left" vertical="center" wrapText="1" indent="1"/>
    </xf>
    <xf numFmtId="0" fontId="20" fillId="0" borderId="37" xfId="0" applyFont="1" applyFill="1" applyBorder="1" applyAlignment="1">
      <alignment vertical="center" wrapText="1"/>
    </xf>
    <xf numFmtId="0" fontId="28" fillId="0" borderId="36" xfId="0" applyFont="1" applyBorder="1" applyAlignment="1" applyProtection="1">
      <alignment horizontal="left" wrapText="1" indent="1"/>
    </xf>
    <xf numFmtId="49" fontId="23" fillId="0" borderId="38" xfId="0" applyNumberFormat="1" applyFont="1" applyFill="1" applyBorder="1" applyAlignment="1" applyProtection="1">
      <alignment horizontal="right" vertical="center" indent="1"/>
    </xf>
    <xf numFmtId="0" fontId="23" fillId="0" borderId="39" xfId="0" applyFont="1" applyFill="1" applyBorder="1" applyAlignment="1" applyProtection="1">
      <alignment horizontal="right" vertical="center" wrapText="1" indent="1"/>
    </xf>
    <xf numFmtId="0" fontId="23" fillId="0" borderId="40" xfId="0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right" vertical="center" wrapText="1" indent="1"/>
    </xf>
    <xf numFmtId="164" fontId="26" fillId="0" borderId="40" xfId="32" applyNumberFormat="1" applyFont="1" applyFill="1" applyBorder="1" applyAlignment="1" applyProtection="1">
      <alignment horizontal="right" vertical="center" wrapText="1" indent="1"/>
    </xf>
    <xf numFmtId="164" fontId="27" fillId="0" borderId="41" xfId="32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2" xfId="32" applyNumberFormat="1" applyFont="1" applyFill="1" applyBorder="1" applyAlignment="1" applyProtection="1">
      <alignment horizontal="right" vertical="center" wrapText="1" indent="1"/>
      <protection locked="0"/>
    </xf>
    <xf numFmtId="164" fontId="32" fillId="14" borderId="42" xfId="32" applyNumberFormat="1" applyFont="1" applyFill="1" applyBorder="1" applyAlignment="1" applyProtection="1">
      <alignment horizontal="right" vertical="center" wrapText="1" indent="1"/>
    </xf>
    <xf numFmtId="164" fontId="27" fillId="15" borderId="43" xfId="32" applyNumberFormat="1" applyFont="1" applyFill="1" applyBorder="1" applyAlignment="1" applyProtection="1">
      <alignment horizontal="right" vertical="center" wrapText="1" indent="1"/>
    </xf>
    <xf numFmtId="164" fontId="27" fillId="0" borderId="43" xfId="32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0" xfId="32" applyNumberFormat="1" applyFont="1" applyFill="1" applyBorder="1" applyAlignment="1" applyProtection="1">
      <alignment horizontal="right" vertical="center" wrapText="1" indent="1"/>
    </xf>
    <xf numFmtId="164" fontId="27" fillId="0" borderId="41" xfId="32" applyNumberFormat="1" applyFont="1" applyFill="1" applyBorder="1" applyAlignment="1" applyProtection="1">
      <alignment horizontal="right" vertical="center" wrapText="1" indent="1"/>
    </xf>
    <xf numFmtId="164" fontId="31" fillId="0" borderId="42" xfId="32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43" xfId="32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41" xfId="32" applyNumberFormat="1" applyFont="1" applyFill="1" applyBorder="1" applyAlignment="1" applyProtection="1">
      <alignment horizontal="right" vertical="center" wrapText="1" indent="1"/>
      <protection locked="0"/>
    </xf>
    <xf numFmtId="164" fontId="31" fillId="0" borderId="44" xfId="32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0" xfId="3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Fill="1" applyBorder="1" applyAlignment="1" applyProtection="1">
      <alignment horizontal="right" vertical="center" wrapText="1" indent="1"/>
    </xf>
    <xf numFmtId="164" fontId="26" fillId="0" borderId="39" xfId="32" applyNumberFormat="1" applyFont="1" applyFill="1" applyBorder="1" applyAlignment="1" applyProtection="1">
      <alignment horizontal="right" vertical="center" wrapText="1" indent="1"/>
    </xf>
    <xf numFmtId="164" fontId="27" fillId="0" borderId="45" xfId="32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6" xfId="32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7" xfId="32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0" xfId="32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Border="1" applyAlignment="1" applyProtection="1">
      <alignment horizontal="right" vertical="center" wrapText="1" indent="1"/>
    </xf>
    <xf numFmtId="164" fontId="29" fillId="0" borderId="40" xfId="0" quotePrefix="1" applyNumberFormat="1" applyFont="1" applyBorder="1" applyAlignment="1" applyProtection="1">
      <alignment horizontal="right" vertical="center" wrapText="1" indent="1"/>
    </xf>
    <xf numFmtId="3" fontId="23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0" applyFont="1" applyFill="1" applyBorder="1" applyAlignment="1">
      <alignment vertical="center" wrapText="1"/>
    </xf>
    <xf numFmtId="0" fontId="25" fillId="0" borderId="26" xfId="0" applyFont="1" applyFill="1" applyBorder="1" applyAlignment="1">
      <alignment vertical="center" wrapText="1"/>
    </xf>
    <xf numFmtId="0" fontId="20" fillId="0" borderId="26" xfId="0" applyFont="1" applyFill="1" applyBorder="1" applyAlignment="1">
      <alignment vertical="center" wrapText="1"/>
    </xf>
    <xf numFmtId="0" fontId="23" fillId="0" borderId="48" xfId="0" applyFont="1" applyFill="1" applyBorder="1" applyAlignment="1">
      <alignment vertical="center"/>
    </xf>
    <xf numFmtId="0" fontId="33" fillId="0" borderId="26" xfId="0" applyFont="1" applyFill="1" applyBorder="1" applyAlignment="1">
      <alignment vertical="center" wrapText="1"/>
    </xf>
    <xf numFmtId="0" fontId="33" fillId="0" borderId="26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vertical="center" wrapText="1"/>
    </xf>
    <xf numFmtId="0" fontId="23" fillId="0" borderId="48" xfId="0" applyFont="1" applyFill="1" applyBorder="1" applyAlignment="1">
      <alignment horizontal="center" vertical="center" wrapText="1"/>
    </xf>
    <xf numFmtId="164" fontId="20" fillId="0" borderId="26" xfId="0" applyNumberFormat="1" applyFont="1" applyFill="1" applyBorder="1" applyAlignment="1">
      <alignment vertical="center" wrapText="1"/>
    </xf>
    <xf numFmtId="3" fontId="20" fillId="0" borderId="26" xfId="0" applyNumberFormat="1" applyFont="1" applyFill="1" applyBorder="1" applyAlignment="1">
      <alignment vertical="center" wrapText="1"/>
    </xf>
    <xf numFmtId="164" fontId="20" fillId="0" borderId="28" xfId="0" applyNumberFormat="1" applyFont="1" applyFill="1" applyBorder="1" applyAlignment="1">
      <alignment vertical="center" wrapText="1"/>
    </xf>
    <xf numFmtId="164" fontId="30" fillId="0" borderId="39" xfId="32" applyNumberFormat="1" applyFont="1" applyFill="1" applyBorder="1" applyAlignment="1" applyProtection="1">
      <alignment horizontal="right" vertical="center" wrapText="1" indent="1"/>
    </xf>
    <xf numFmtId="0" fontId="23" fillId="0" borderId="24" xfId="0" applyFont="1" applyFill="1" applyBorder="1" applyAlignment="1">
      <alignment horizontal="center" vertical="center" wrapText="1"/>
    </xf>
    <xf numFmtId="0" fontId="20" fillId="0" borderId="49" xfId="0" applyFont="1" applyFill="1" applyBorder="1" applyAlignment="1">
      <alignment vertical="center" wrapText="1"/>
    </xf>
    <xf numFmtId="0" fontId="15" fillId="0" borderId="50" xfId="0" applyFont="1" applyFill="1" applyBorder="1" applyAlignment="1">
      <alignment vertical="center" wrapText="1"/>
    </xf>
    <xf numFmtId="3" fontId="15" fillId="0" borderId="26" xfId="0" applyNumberFormat="1" applyFont="1" applyFill="1" applyBorder="1" applyAlignment="1">
      <alignment vertical="center" wrapText="1"/>
    </xf>
    <xf numFmtId="164" fontId="33" fillId="0" borderId="28" xfId="0" applyNumberFormat="1" applyFont="1" applyFill="1" applyBorder="1" applyAlignment="1">
      <alignment vertical="center" wrapText="1"/>
    </xf>
    <xf numFmtId="0" fontId="15" fillId="0" borderId="0" xfId="0" applyFont="1" applyFill="1" applyAlignment="1" applyProtection="1">
      <alignment horizontal="right" vertical="center" indent="1"/>
    </xf>
  </cellXfs>
  <cellStyles count="3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ó" xfId="29" builtinId="26" customBuiltin="1"/>
    <cellStyle name="Kimenet" xfId="30" builtinId="21" customBuiltin="1"/>
    <cellStyle name="Magyarázó szöveg" xfId="31" builtinId="53" customBuiltin="1"/>
    <cellStyle name="Normál" xfId="0" builtinId="0"/>
    <cellStyle name="Normál_KVRENMUNKA" xfId="32"/>
    <cellStyle name="Összesen" xfId="33" builtinId="25" customBuiltin="1"/>
    <cellStyle name="Rossz" xfId="34" builtinId="27" customBuiltin="1"/>
    <cellStyle name="Semleges" xfId="35" builtinId="28" customBuiltin="1"/>
    <cellStyle name="Számítás" xfId="36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1"/>
  <sheetViews>
    <sheetView tabSelected="1" view="pageLayout" zoomScaleSheetLayoutView="85" workbookViewId="0">
      <selection activeCell="B11" sqref="B11"/>
    </sheetView>
  </sheetViews>
  <sheetFormatPr defaultRowHeight="12.75"/>
  <cols>
    <col min="1" max="1" width="19.5" style="8" customWidth="1"/>
    <col min="2" max="2" width="72" style="9" customWidth="1"/>
    <col min="3" max="3" width="22.33203125" style="10" customWidth="1"/>
    <col min="4" max="4" width="15.1640625" style="6" customWidth="1"/>
    <col min="5" max="5" width="16.1640625" style="6" customWidth="1"/>
    <col min="6" max="16384" width="9.33203125" style="6"/>
  </cols>
  <sheetData>
    <row r="1" spans="1:5" s="4" customFormat="1" ht="16.5" customHeight="1" thickBot="1">
      <c r="A1" s="1"/>
      <c r="B1" s="2"/>
      <c r="C1" s="3"/>
    </row>
    <row r="2" spans="1:5" s="5" customFormat="1" ht="16.5" thickBot="1">
      <c r="A2" s="11" t="s">
        <v>0</v>
      </c>
      <c r="B2" s="12" t="s">
        <v>243</v>
      </c>
      <c r="C2" s="82"/>
      <c r="D2" s="111"/>
      <c r="E2" s="111"/>
    </row>
    <row r="3" spans="1:5" s="5" customFormat="1" ht="16.5" thickBot="1">
      <c r="A3" s="13" t="s">
        <v>1</v>
      </c>
      <c r="B3" s="14" t="s">
        <v>248</v>
      </c>
      <c r="C3" s="15"/>
      <c r="D3" s="111"/>
      <c r="E3" s="111"/>
    </row>
    <row r="4" spans="1:5" s="5" customFormat="1" ht="16.5" thickBot="1">
      <c r="A4" s="16"/>
      <c r="B4" s="16"/>
      <c r="E4" s="17" t="s">
        <v>244</v>
      </c>
    </row>
    <row r="5" spans="1:5" s="20" customFormat="1" ht="32.25" thickBot="1">
      <c r="A5" s="18" t="s">
        <v>2</v>
      </c>
      <c r="B5" s="19" t="s">
        <v>3</v>
      </c>
      <c r="C5" s="83" t="s">
        <v>245</v>
      </c>
      <c r="D5" s="113" t="s">
        <v>246</v>
      </c>
      <c r="E5" s="113" t="s">
        <v>247</v>
      </c>
    </row>
    <row r="6" spans="1:5" s="7" customFormat="1" ht="16.5" thickBot="1">
      <c r="A6" s="21">
        <v>1</v>
      </c>
      <c r="B6" s="22">
        <v>2</v>
      </c>
      <c r="C6" s="84">
        <v>3</v>
      </c>
      <c r="D6" s="114">
        <v>4</v>
      </c>
      <c r="E6" s="114">
        <v>5</v>
      </c>
    </row>
    <row r="7" spans="1:5" s="7" customFormat="1" ht="16.5" thickBot="1">
      <c r="A7" s="23"/>
      <c r="B7" s="24" t="s">
        <v>4</v>
      </c>
      <c r="C7" s="85"/>
      <c r="D7" s="116"/>
      <c r="E7" s="116"/>
    </row>
    <row r="8" spans="1:5" s="7" customFormat="1" ht="16.5" thickBot="1">
      <c r="A8" s="40" t="s">
        <v>5</v>
      </c>
      <c r="B8" s="41" t="s">
        <v>6</v>
      </c>
      <c r="C8" s="86"/>
      <c r="D8" s="116"/>
      <c r="E8" s="116"/>
    </row>
    <row r="9" spans="1:5" s="25" customFormat="1" ht="15.75">
      <c r="A9" s="42" t="s">
        <v>7</v>
      </c>
      <c r="B9" s="43" t="s">
        <v>8</v>
      </c>
      <c r="C9" s="87"/>
      <c r="D9" s="115"/>
      <c r="E9" s="115"/>
    </row>
    <row r="10" spans="1:5" s="26" customFormat="1" ht="15.75">
      <c r="A10" s="44" t="s">
        <v>9</v>
      </c>
      <c r="B10" s="45" t="s">
        <v>10</v>
      </c>
      <c r="C10" s="88"/>
      <c r="D10" s="110"/>
      <c r="E10" s="110"/>
    </row>
    <row r="11" spans="1:5" s="26" customFormat="1" ht="16.5" customHeight="1">
      <c r="A11" s="44" t="s">
        <v>11</v>
      </c>
      <c r="B11" s="45" t="s">
        <v>12</v>
      </c>
      <c r="C11" s="88"/>
      <c r="D11" s="110"/>
      <c r="E11" s="110"/>
    </row>
    <row r="12" spans="1:5" s="26" customFormat="1" ht="15.75">
      <c r="A12" s="44" t="s">
        <v>13</v>
      </c>
      <c r="B12" s="45" t="s">
        <v>14</v>
      </c>
      <c r="C12" s="88"/>
      <c r="D12" s="110"/>
      <c r="E12" s="110"/>
    </row>
    <row r="13" spans="1:5" s="26" customFormat="1" ht="15.75">
      <c r="A13" s="44" t="s">
        <v>15</v>
      </c>
      <c r="B13" s="45" t="s">
        <v>16</v>
      </c>
      <c r="C13" s="89"/>
      <c r="D13" s="110"/>
      <c r="E13" s="110"/>
    </row>
    <row r="14" spans="1:5" s="25" customFormat="1" ht="16.5" thickBot="1">
      <c r="A14" s="46" t="s">
        <v>17</v>
      </c>
      <c r="B14" s="47" t="s">
        <v>18</v>
      </c>
      <c r="C14" s="90"/>
      <c r="D14" s="109"/>
      <c r="E14" s="109"/>
    </row>
    <row r="15" spans="1:5" s="25" customFormat="1" ht="16.5" customHeight="1" thickBot="1">
      <c r="A15" s="40" t="s">
        <v>19</v>
      </c>
      <c r="B15" s="48" t="s">
        <v>237</v>
      </c>
      <c r="C15" s="86"/>
      <c r="D15" s="109"/>
      <c r="E15" s="109"/>
    </row>
    <row r="16" spans="1:5" s="25" customFormat="1" ht="15.75">
      <c r="A16" s="42" t="s">
        <v>20</v>
      </c>
      <c r="B16" s="43" t="s">
        <v>21</v>
      </c>
      <c r="C16" s="87"/>
      <c r="D16" s="109"/>
      <c r="E16" s="109"/>
    </row>
    <row r="17" spans="1:5" s="25" customFormat="1" ht="15.75">
      <c r="A17" s="44" t="s">
        <v>22</v>
      </c>
      <c r="B17" s="45" t="s">
        <v>23</v>
      </c>
      <c r="C17" s="88"/>
      <c r="D17" s="109"/>
      <c r="E17" s="109"/>
    </row>
    <row r="18" spans="1:5" s="25" customFormat="1" ht="19.5" customHeight="1">
      <c r="A18" s="44" t="s">
        <v>24</v>
      </c>
      <c r="B18" s="45" t="s">
        <v>25</v>
      </c>
      <c r="C18" s="88"/>
      <c r="D18" s="109"/>
      <c r="E18" s="109"/>
    </row>
    <row r="19" spans="1:5" s="25" customFormat="1" ht="18" customHeight="1">
      <c r="A19" s="44" t="s">
        <v>26</v>
      </c>
      <c r="B19" s="45" t="s">
        <v>27</v>
      </c>
      <c r="C19" s="88"/>
      <c r="D19" s="109"/>
      <c r="E19" s="109"/>
    </row>
    <row r="20" spans="1:5" s="25" customFormat="1" ht="15.75">
      <c r="A20" s="44" t="s">
        <v>28</v>
      </c>
      <c r="B20" s="45" t="s">
        <v>29</v>
      </c>
      <c r="C20" s="88"/>
      <c r="D20" s="109"/>
      <c r="E20" s="109"/>
    </row>
    <row r="21" spans="1:5" s="26" customFormat="1" ht="16.5" thickBot="1">
      <c r="A21" s="46" t="s">
        <v>30</v>
      </c>
      <c r="B21" s="47" t="s">
        <v>31</v>
      </c>
      <c r="C21" s="91"/>
      <c r="D21" s="110"/>
      <c r="E21" s="110"/>
    </row>
    <row r="22" spans="1:5" s="26" customFormat="1" ht="16.5" customHeight="1" thickBot="1">
      <c r="A22" s="40" t="s">
        <v>32</v>
      </c>
      <c r="B22" s="41" t="s">
        <v>238</v>
      </c>
      <c r="C22" s="86"/>
      <c r="D22" s="110"/>
      <c r="E22" s="110"/>
    </row>
    <row r="23" spans="1:5" s="26" customFormat="1" ht="15.75">
      <c r="A23" s="42" t="s">
        <v>33</v>
      </c>
      <c r="B23" s="43" t="s">
        <v>34</v>
      </c>
      <c r="C23" s="87"/>
      <c r="D23" s="110"/>
      <c r="E23" s="110"/>
    </row>
    <row r="24" spans="1:5" s="25" customFormat="1" ht="15.75">
      <c r="A24" s="44" t="s">
        <v>35</v>
      </c>
      <c r="B24" s="45" t="s">
        <v>36</v>
      </c>
      <c r="C24" s="88"/>
      <c r="D24" s="109"/>
      <c r="E24" s="109"/>
    </row>
    <row r="25" spans="1:5" s="26" customFormat="1" ht="16.5" customHeight="1">
      <c r="A25" s="44" t="s">
        <v>37</v>
      </c>
      <c r="B25" s="45" t="s">
        <v>232</v>
      </c>
      <c r="C25" s="88"/>
      <c r="D25" s="110"/>
      <c r="E25" s="110"/>
    </row>
    <row r="26" spans="1:5" s="26" customFormat="1" ht="16.5" customHeight="1">
      <c r="A26" s="44" t="s">
        <v>38</v>
      </c>
      <c r="B26" s="45" t="s">
        <v>233</v>
      </c>
      <c r="C26" s="88"/>
      <c r="D26" s="110"/>
      <c r="E26" s="110"/>
    </row>
    <row r="27" spans="1:5" s="26" customFormat="1" ht="15.75">
      <c r="A27" s="44" t="s">
        <v>39</v>
      </c>
      <c r="B27" s="45" t="s">
        <v>40</v>
      </c>
      <c r="C27" s="88"/>
      <c r="D27" s="110"/>
      <c r="E27" s="110"/>
    </row>
    <row r="28" spans="1:5" s="26" customFormat="1" ht="16.5" thickBot="1">
      <c r="A28" s="46" t="s">
        <v>41</v>
      </c>
      <c r="B28" s="47" t="s">
        <v>42</v>
      </c>
      <c r="C28" s="91"/>
      <c r="D28" s="110"/>
      <c r="E28" s="110"/>
    </row>
    <row r="29" spans="1:5" s="26" customFormat="1" ht="16.5" thickBot="1">
      <c r="A29" s="40" t="s">
        <v>43</v>
      </c>
      <c r="B29" s="41" t="s">
        <v>44</v>
      </c>
      <c r="C29" s="92"/>
      <c r="D29" s="110"/>
      <c r="E29" s="110"/>
    </row>
    <row r="30" spans="1:5" s="26" customFormat="1" ht="15.75">
      <c r="A30" s="42" t="s">
        <v>45</v>
      </c>
      <c r="B30" s="43" t="s">
        <v>46</v>
      </c>
      <c r="C30" s="93"/>
      <c r="D30" s="110"/>
      <c r="E30" s="110"/>
    </row>
    <row r="31" spans="1:5" s="26" customFormat="1" ht="15.75">
      <c r="A31" s="44" t="s">
        <v>47</v>
      </c>
      <c r="B31" s="45" t="s">
        <v>48</v>
      </c>
      <c r="C31" s="88"/>
      <c r="D31" s="110"/>
      <c r="E31" s="110"/>
    </row>
    <row r="32" spans="1:5" s="26" customFormat="1" ht="15.75">
      <c r="A32" s="44" t="s">
        <v>49</v>
      </c>
      <c r="B32" s="45" t="s">
        <v>50</v>
      </c>
      <c r="C32" s="88"/>
      <c r="D32" s="110"/>
      <c r="E32" s="110"/>
    </row>
    <row r="33" spans="1:5" s="26" customFormat="1" ht="15.75">
      <c r="A33" s="44" t="s">
        <v>51</v>
      </c>
      <c r="B33" s="45" t="s">
        <v>52</v>
      </c>
      <c r="C33" s="88"/>
      <c r="D33" s="110"/>
      <c r="E33" s="110"/>
    </row>
    <row r="34" spans="1:5" s="26" customFormat="1" ht="15.75">
      <c r="A34" s="44" t="s">
        <v>53</v>
      </c>
      <c r="B34" s="45" t="s">
        <v>54</v>
      </c>
      <c r="C34" s="88"/>
      <c r="D34" s="110"/>
      <c r="E34" s="110"/>
    </row>
    <row r="35" spans="1:5" s="26" customFormat="1" ht="16.5" thickBot="1">
      <c r="A35" s="46" t="s">
        <v>55</v>
      </c>
      <c r="B35" s="47" t="s">
        <v>56</v>
      </c>
      <c r="C35" s="91"/>
      <c r="D35" s="110"/>
      <c r="E35" s="110"/>
    </row>
    <row r="36" spans="1:5" s="26" customFormat="1" ht="16.5" thickBot="1">
      <c r="A36" s="40" t="s">
        <v>57</v>
      </c>
      <c r="B36" s="41" t="s">
        <v>58</v>
      </c>
      <c r="C36" s="86"/>
      <c r="D36" s="117">
        <f>E36-C36</f>
        <v>106</v>
      </c>
      <c r="E36" s="110">
        <f>SUM(E37:E46)</f>
        <v>106</v>
      </c>
    </row>
    <row r="37" spans="1:5" s="26" customFormat="1" ht="15.75">
      <c r="A37" s="42" t="s">
        <v>59</v>
      </c>
      <c r="B37" s="43" t="s">
        <v>60</v>
      </c>
      <c r="C37" s="87"/>
      <c r="D37" s="110"/>
      <c r="E37" s="110"/>
    </row>
    <row r="38" spans="1:5" s="26" customFormat="1" ht="15.75">
      <c r="A38" s="44" t="s">
        <v>61</v>
      </c>
      <c r="B38" s="45" t="s">
        <v>62</v>
      </c>
      <c r="C38" s="88"/>
      <c r="D38" s="110"/>
      <c r="E38" s="110"/>
    </row>
    <row r="39" spans="1:5" s="26" customFormat="1" ht="15.75">
      <c r="A39" s="44" t="s">
        <v>63</v>
      </c>
      <c r="B39" s="45" t="s">
        <v>64</v>
      </c>
      <c r="C39" s="88"/>
      <c r="D39" s="110"/>
      <c r="E39" s="110"/>
    </row>
    <row r="40" spans="1:5" s="26" customFormat="1" ht="15.75">
      <c r="A40" s="44" t="s">
        <v>65</v>
      </c>
      <c r="B40" s="45" t="s">
        <v>66</v>
      </c>
      <c r="C40" s="88"/>
      <c r="D40" s="110"/>
      <c r="E40" s="110"/>
    </row>
    <row r="41" spans="1:5" s="26" customFormat="1" ht="15.75">
      <c r="A41" s="44" t="s">
        <v>67</v>
      </c>
      <c r="B41" s="45" t="s">
        <v>68</v>
      </c>
      <c r="C41" s="88"/>
      <c r="D41" s="110"/>
      <c r="E41" s="110"/>
    </row>
    <row r="42" spans="1:5" s="26" customFormat="1" ht="15.75">
      <c r="A42" s="44" t="s">
        <v>69</v>
      </c>
      <c r="B42" s="45" t="s">
        <v>70</v>
      </c>
      <c r="C42" s="88"/>
      <c r="D42" s="110"/>
      <c r="E42" s="110"/>
    </row>
    <row r="43" spans="1:5" s="26" customFormat="1" ht="15.75">
      <c r="A43" s="44" t="s">
        <v>71</v>
      </c>
      <c r="B43" s="45" t="s">
        <v>72</v>
      </c>
      <c r="C43" s="88"/>
      <c r="D43" s="110"/>
      <c r="E43" s="110"/>
    </row>
    <row r="44" spans="1:5" s="26" customFormat="1" ht="15.75">
      <c r="A44" s="44" t="s">
        <v>73</v>
      </c>
      <c r="B44" s="45" t="s">
        <v>74</v>
      </c>
      <c r="C44" s="88"/>
      <c r="D44" s="117">
        <f>E44-C44</f>
        <v>19</v>
      </c>
      <c r="E44" s="110">
        <v>19</v>
      </c>
    </row>
    <row r="45" spans="1:5" s="26" customFormat="1" ht="15.75">
      <c r="A45" s="44" t="s">
        <v>75</v>
      </c>
      <c r="B45" s="45" t="s">
        <v>76</v>
      </c>
      <c r="C45" s="94"/>
      <c r="D45" s="110"/>
      <c r="E45" s="110"/>
    </row>
    <row r="46" spans="1:5" s="26" customFormat="1" ht="16.5" thickBot="1">
      <c r="A46" s="46" t="s">
        <v>77</v>
      </c>
      <c r="B46" s="47" t="s">
        <v>78</v>
      </c>
      <c r="C46" s="95"/>
      <c r="D46" s="117">
        <f>E46-C46</f>
        <v>87</v>
      </c>
      <c r="E46" s="110">
        <v>87</v>
      </c>
    </row>
    <row r="47" spans="1:5" s="26" customFormat="1" ht="16.5" thickBot="1">
      <c r="A47" s="40" t="s">
        <v>79</v>
      </c>
      <c r="B47" s="41" t="s">
        <v>80</v>
      </c>
      <c r="C47" s="86">
        <f>SUM(C48:C52)+SUM(C48:C52)</f>
        <v>0</v>
      </c>
      <c r="D47" s="110"/>
      <c r="E47" s="110"/>
    </row>
    <row r="48" spans="1:5" s="26" customFormat="1" ht="15.75">
      <c r="A48" s="42" t="s">
        <v>81</v>
      </c>
      <c r="B48" s="43" t="s">
        <v>82</v>
      </c>
      <c r="C48" s="96"/>
      <c r="D48" s="110"/>
      <c r="E48" s="110"/>
    </row>
    <row r="49" spans="1:5" s="26" customFormat="1" ht="15.75">
      <c r="A49" s="44" t="s">
        <v>83</v>
      </c>
      <c r="B49" s="45" t="s">
        <v>84</v>
      </c>
      <c r="C49" s="94"/>
      <c r="D49" s="110"/>
      <c r="E49" s="110"/>
    </row>
    <row r="50" spans="1:5" s="26" customFormat="1" ht="15.75">
      <c r="A50" s="44" t="s">
        <v>85</v>
      </c>
      <c r="B50" s="45" t="s">
        <v>86</v>
      </c>
      <c r="C50" s="94"/>
      <c r="D50" s="110"/>
      <c r="E50" s="110"/>
    </row>
    <row r="51" spans="1:5" s="26" customFormat="1" ht="15.75">
      <c r="A51" s="44" t="s">
        <v>87</v>
      </c>
      <c r="B51" s="45" t="s">
        <v>88</v>
      </c>
      <c r="C51" s="94"/>
      <c r="D51" s="110"/>
      <c r="E51" s="110"/>
    </row>
    <row r="52" spans="1:5" s="80" customFormat="1" ht="16.5" thickBot="1">
      <c r="A52" s="46" t="s">
        <v>89</v>
      </c>
      <c r="B52" s="47" t="s">
        <v>90</v>
      </c>
      <c r="C52" s="95"/>
      <c r="D52" s="110"/>
      <c r="E52" s="110"/>
    </row>
    <row r="53" spans="1:5" s="26" customFormat="1" ht="16.5" thickBot="1">
      <c r="A53" s="40" t="s">
        <v>91</v>
      </c>
      <c r="B53" s="41" t="s">
        <v>92</v>
      </c>
      <c r="C53" s="86">
        <f>SUM(C54:C56)</f>
        <v>0</v>
      </c>
      <c r="D53" s="110"/>
      <c r="E53" s="110"/>
    </row>
    <row r="54" spans="1:5" s="26" customFormat="1" ht="30">
      <c r="A54" s="42" t="s">
        <v>93</v>
      </c>
      <c r="B54" s="43" t="s">
        <v>94</v>
      </c>
      <c r="C54" s="87"/>
      <c r="D54" s="110"/>
      <c r="E54" s="110"/>
    </row>
    <row r="55" spans="1:5" s="26" customFormat="1" ht="30">
      <c r="A55" s="44" t="s">
        <v>95</v>
      </c>
      <c r="B55" s="45" t="s">
        <v>96</v>
      </c>
      <c r="C55" s="88"/>
      <c r="D55" s="110"/>
      <c r="E55" s="110"/>
    </row>
    <row r="56" spans="1:5" s="26" customFormat="1" ht="15.75">
      <c r="A56" s="44" t="s">
        <v>97</v>
      </c>
      <c r="B56" s="45" t="s">
        <v>98</v>
      </c>
      <c r="C56" s="88"/>
      <c r="D56" s="110"/>
      <c r="E56" s="110"/>
    </row>
    <row r="57" spans="1:5" s="26" customFormat="1" ht="16.5" thickBot="1">
      <c r="A57" s="46" t="s">
        <v>99</v>
      </c>
      <c r="B57" s="47" t="s">
        <v>100</v>
      </c>
      <c r="C57" s="91"/>
      <c r="D57" s="110"/>
      <c r="E57" s="110"/>
    </row>
    <row r="58" spans="1:5" s="26" customFormat="1" ht="16.5" thickBot="1">
      <c r="A58" s="40" t="s">
        <v>101</v>
      </c>
      <c r="B58" s="48" t="s">
        <v>102</v>
      </c>
      <c r="C58" s="86">
        <f>SUM(C59:C61)+SUM(C59:C61)</f>
        <v>0</v>
      </c>
      <c r="D58" s="117">
        <f>E58-C58</f>
        <v>40127</v>
      </c>
      <c r="E58" s="118">
        <f>E59+E60+E61</f>
        <v>40127</v>
      </c>
    </row>
    <row r="59" spans="1:5" s="26" customFormat="1" ht="30">
      <c r="A59" s="42" t="s">
        <v>103</v>
      </c>
      <c r="B59" s="43" t="s">
        <v>104</v>
      </c>
      <c r="C59" s="94"/>
      <c r="D59" s="110"/>
      <c r="E59" s="118"/>
    </row>
    <row r="60" spans="1:5" s="26" customFormat="1" ht="30">
      <c r="A60" s="44" t="s">
        <v>105</v>
      </c>
      <c r="B60" s="45" t="s">
        <v>106</v>
      </c>
      <c r="C60" s="94"/>
      <c r="D60" s="117">
        <f>E60-C60</f>
        <v>40127</v>
      </c>
      <c r="E60" s="118">
        <v>40127</v>
      </c>
    </row>
    <row r="61" spans="1:5" s="26" customFormat="1" ht="15.75">
      <c r="A61" s="44" t="s">
        <v>107</v>
      </c>
      <c r="B61" s="45" t="s">
        <v>108</v>
      </c>
      <c r="C61" s="94"/>
      <c r="D61" s="110"/>
      <c r="E61" s="110"/>
    </row>
    <row r="62" spans="1:5" s="26" customFormat="1" ht="16.5" thickBot="1">
      <c r="A62" s="46" t="s">
        <v>109</v>
      </c>
      <c r="B62" s="47" t="s">
        <v>110</v>
      </c>
      <c r="C62" s="94"/>
      <c r="D62" s="110"/>
      <c r="E62" s="110"/>
    </row>
    <row r="63" spans="1:5" s="26" customFormat="1" ht="16.5" thickBot="1">
      <c r="A63" s="40" t="s">
        <v>111</v>
      </c>
      <c r="B63" s="41" t="s">
        <v>112</v>
      </c>
      <c r="C63" s="92">
        <f>SUM(C8,C15,C22,C29,C36,C47,C53,C58)</f>
        <v>0</v>
      </c>
      <c r="D63" s="117">
        <f>E63-C63</f>
        <v>40233</v>
      </c>
      <c r="E63" s="92">
        <f>SUM(E8,E15,E22,E29,E36,E47,E53,E58)</f>
        <v>40233</v>
      </c>
    </row>
    <row r="64" spans="1:5" s="26" customFormat="1" ht="16.5" customHeight="1" thickBot="1">
      <c r="A64" s="49" t="s">
        <v>113</v>
      </c>
      <c r="B64" s="48" t="s">
        <v>114</v>
      </c>
      <c r="C64" s="86">
        <f>SUM(C65:C67)</f>
        <v>0</v>
      </c>
      <c r="D64" s="110"/>
      <c r="E64" s="110"/>
    </row>
    <row r="65" spans="1:5" s="26" customFormat="1" ht="15.75">
      <c r="A65" s="42" t="s">
        <v>115</v>
      </c>
      <c r="B65" s="43" t="s">
        <v>116</v>
      </c>
      <c r="C65" s="94"/>
      <c r="D65" s="110"/>
      <c r="E65" s="110"/>
    </row>
    <row r="66" spans="1:5" s="26" customFormat="1" ht="16.5" customHeight="1">
      <c r="A66" s="44" t="s">
        <v>117</v>
      </c>
      <c r="B66" s="45" t="s">
        <v>118</v>
      </c>
      <c r="C66" s="94"/>
      <c r="D66" s="110"/>
      <c r="E66" s="110"/>
    </row>
    <row r="67" spans="1:5" s="26" customFormat="1" ht="16.5" thickBot="1">
      <c r="A67" s="46" t="s">
        <v>119</v>
      </c>
      <c r="B67" s="50" t="s">
        <v>120</v>
      </c>
      <c r="C67" s="94"/>
      <c r="D67" s="110"/>
      <c r="E67" s="110"/>
    </row>
    <row r="68" spans="1:5" s="26" customFormat="1" ht="16.5" thickBot="1">
      <c r="A68" s="49" t="s">
        <v>121</v>
      </c>
      <c r="B68" s="48" t="s">
        <v>122</v>
      </c>
      <c r="C68" s="86">
        <f>SUM(C69:C72)</f>
        <v>0</v>
      </c>
      <c r="D68" s="110"/>
      <c r="E68" s="110"/>
    </row>
    <row r="69" spans="1:5" s="26" customFormat="1" ht="15.75">
      <c r="A69" s="42" t="s">
        <v>123</v>
      </c>
      <c r="B69" s="43" t="s">
        <v>124</v>
      </c>
      <c r="C69" s="94"/>
      <c r="D69" s="110"/>
      <c r="E69" s="110"/>
    </row>
    <row r="70" spans="1:5" s="26" customFormat="1" ht="15.75">
      <c r="A70" s="44" t="s">
        <v>125</v>
      </c>
      <c r="B70" s="45" t="s">
        <v>126</v>
      </c>
      <c r="C70" s="94"/>
      <c r="D70" s="110"/>
      <c r="E70" s="110"/>
    </row>
    <row r="71" spans="1:5" s="26" customFormat="1" ht="15.75">
      <c r="A71" s="44" t="s">
        <v>127</v>
      </c>
      <c r="B71" s="45" t="s">
        <v>128</v>
      </c>
      <c r="C71" s="94"/>
      <c r="D71" s="110"/>
      <c r="E71" s="110"/>
    </row>
    <row r="72" spans="1:5" s="26" customFormat="1" ht="16.5" thickBot="1">
      <c r="A72" s="46" t="s">
        <v>129</v>
      </c>
      <c r="B72" s="47" t="s">
        <v>130</v>
      </c>
      <c r="C72" s="94"/>
      <c r="D72" s="110"/>
      <c r="E72" s="110"/>
    </row>
    <row r="73" spans="1:5" s="26" customFormat="1" ht="16.5" thickBot="1">
      <c r="A73" s="49" t="s">
        <v>131</v>
      </c>
      <c r="B73" s="48" t="s">
        <v>132</v>
      </c>
      <c r="C73" s="86"/>
      <c r="D73" s="110"/>
      <c r="E73" s="110"/>
    </row>
    <row r="74" spans="1:5" s="26" customFormat="1" ht="15.75">
      <c r="A74" s="42" t="s">
        <v>133</v>
      </c>
      <c r="B74" s="43" t="s">
        <v>134</v>
      </c>
      <c r="C74" s="94"/>
      <c r="D74" s="110"/>
      <c r="E74" s="110"/>
    </row>
    <row r="75" spans="1:5" s="26" customFormat="1" ht="16.5" thickBot="1">
      <c r="A75" s="46" t="s">
        <v>135</v>
      </c>
      <c r="B75" s="47" t="s">
        <v>136</v>
      </c>
      <c r="C75" s="94"/>
      <c r="D75" s="110"/>
      <c r="E75" s="110"/>
    </row>
    <row r="76" spans="1:5" s="25" customFormat="1" ht="16.5" thickBot="1">
      <c r="A76" s="49" t="s">
        <v>137</v>
      </c>
      <c r="B76" s="48" t="s">
        <v>242</v>
      </c>
      <c r="C76" s="86">
        <f>SUM(C77:C80)</f>
        <v>39064943</v>
      </c>
      <c r="D76" s="117">
        <f>E76-C76</f>
        <v>162523</v>
      </c>
      <c r="E76" s="86">
        <f>SUM(E77:E80)</f>
        <v>39227466</v>
      </c>
    </row>
    <row r="77" spans="1:5" s="26" customFormat="1" ht="15.75">
      <c r="A77" s="42" t="s">
        <v>138</v>
      </c>
      <c r="B77" s="43" t="s">
        <v>139</v>
      </c>
      <c r="C77" s="94"/>
      <c r="D77" s="110"/>
      <c r="E77" s="110"/>
    </row>
    <row r="78" spans="1:5" s="26" customFormat="1" ht="15.75">
      <c r="A78" s="44" t="s">
        <v>140</v>
      </c>
      <c r="B78" s="45" t="s">
        <v>141</v>
      </c>
      <c r="C78" s="94"/>
      <c r="D78" s="110"/>
      <c r="E78" s="110"/>
    </row>
    <row r="79" spans="1:5" s="26" customFormat="1" ht="15.75">
      <c r="A79" s="46" t="s">
        <v>142</v>
      </c>
      <c r="B79" s="47" t="s">
        <v>143</v>
      </c>
      <c r="C79" s="94"/>
      <c r="D79" s="110"/>
      <c r="E79" s="110"/>
    </row>
    <row r="80" spans="1:5" s="26" customFormat="1" ht="16.5" thickBot="1">
      <c r="A80" s="66" t="s">
        <v>240</v>
      </c>
      <c r="B80" s="81" t="s">
        <v>241</v>
      </c>
      <c r="C80" s="97">
        <v>39064943</v>
      </c>
      <c r="D80" s="117">
        <f>E80-C80</f>
        <v>162523</v>
      </c>
      <c r="E80" s="118">
        <v>39227466</v>
      </c>
    </row>
    <row r="81" spans="1:5" s="26" customFormat="1" ht="16.5" thickBot="1">
      <c r="A81" s="49" t="s">
        <v>144</v>
      </c>
      <c r="B81" s="48" t="s">
        <v>145</v>
      </c>
      <c r="C81" s="86"/>
      <c r="D81" s="110"/>
      <c r="E81" s="110"/>
    </row>
    <row r="82" spans="1:5" s="26" customFormat="1" ht="15.75">
      <c r="A82" s="51" t="s">
        <v>146</v>
      </c>
      <c r="B82" s="43" t="s">
        <v>147</v>
      </c>
      <c r="C82" s="94"/>
      <c r="D82" s="110"/>
      <c r="E82" s="110"/>
    </row>
    <row r="83" spans="1:5" s="26" customFormat="1" ht="15.75">
      <c r="A83" s="52" t="s">
        <v>148</v>
      </c>
      <c r="B83" s="45" t="s">
        <v>149</v>
      </c>
      <c r="C83" s="94"/>
      <c r="D83" s="110"/>
      <c r="E83" s="110"/>
    </row>
    <row r="84" spans="1:5" s="26" customFormat="1" ht="15.75">
      <c r="A84" s="52" t="s">
        <v>150</v>
      </c>
      <c r="B84" s="45" t="s">
        <v>151</v>
      </c>
      <c r="C84" s="94"/>
      <c r="D84" s="110"/>
      <c r="E84" s="110"/>
    </row>
    <row r="85" spans="1:5" s="25" customFormat="1" ht="16.5" thickBot="1">
      <c r="A85" s="53" t="s">
        <v>152</v>
      </c>
      <c r="B85" s="47" t="s">
        <v>153</v>
      </c>
      <c r="C85" s="94"/>
      <c r="D85" s="109"/>
      <c r="E85" s="109"/>
    </row>
    <row r="86" spans="1:5" s="25" customFormat="1" ht="16.5" customHeight="1" thickBot="1">
      <c r="A86" s="49" t="s">
        <v>154</v>
      </c>
      <c r="B86" s="48" t="s">
        <v>155</v>
      </c>
      <c r="C86" s="98"/>
      <c r="D86" s="109"/>
      <c r="E86" s="109"/>
    </row>
    <row r="87" spans="1:5" s="25" customFormat="1" ht="16.5" customHeight="1" thickBot="1">
      <c r="A87" s="49" t="s">
        <v>156</v>
      </c>
      <c r="B87" s="54" t="s">
        <v>157</v>
      </c>
      <c r="C87" s="92">
        <f>SUM(C64,C68,C73,C76,C81,C86)</f>
        <v>39064943</v>
      </c>
      <c r="D87" s="117">
        <f>E87-C87</f>
        <v>162523</v>
      </c>
      <c r="E87" s="92">
        <f>SUM(E64,E68,E73,E76,E81,E86)</f>
        <v>39227466</v>
      </c>
    </row>
    <row r="88" spans="1:5" s="25" customFormat="1" ht="16.5" thickBot="1">
      <c r="A88" s="55" t="s">
        <v>158</v>
      </c>
      <c r="B88" s="56" t="s">
        <v>159</v>
      </c>
      <c r="C88" s="92">
        <f>SUM(C63,C87)</f>
        <v>39064943</v>
      </c>
      <c r="D88" s="119">
        <f>E88-C88</f>
        <v>202756</v>
      </c>
      <c r="E88" s="120">
        <f>SUM(E63,E87)</f>
        <v>39267699</v>
      </c>
    </row>
    <row r="89" spans="1:5" s="26" customFormat="1" ht="15.75">
      <c r="A89" s="27"/>
      <c r="B89" s="28"/>
      <c r="C89" s="29"/>
      <c r="D89" s="122"/>
      <c r="E89" s="122"/>
    </row>
    <row r="90" spans="1:5" s="20" customFormat="1" ht="16.5" thickBot="1">
      <c r="A90" s="30"/>
      <c r="B90" s="31"/>
      <c r="C90" s="32"/>
      <c r="D90" s="123"/>
      <c r="E90" s="123"/>
    </row>
    <row r="91" spans="1:5" s="7" customFormat="1" ht="16.5" thickBot="1">
      <c r="A91" s="18"/>
      <c r="B91" s="33" t="s">
        <v>160</v>
      </c>
      <c r="C91" s="99"/>
      <c r="D91" s="121"/>
      <c r="E91" s="121"/>
    </row>
    <row r="92" spans="1:5" s="25" customFormat="1" ht="16.5" thickBot="1">
      <c r="A92" s="57" t="s">
        <v>5</v>
      </c>
      <c r="B92" s="58" t="s">
        <v>235</v>
      </c>
      <c r="C92" s="100">
        <f>SUM(C93:C97)</f>
        <v>39064943</v>
      </c>
      <c r="D92" s="119">
        <f>E92-C92</f>
        <v>202756</v>
      </c>
      <c r="E92" s="100">
        <f>SUM(E93:E97)</f>
        <v>39267699</v>
      </c>
    </row>
    <row r="93" spans="1:5" s="20" customFormat="1" ht="15.75">
      <c r="A93" s="59" t="s">
        <v>7</v>
      </c>
      <c r="B93" s="60" t="s">
        <v>161</v>
      </c>
      <c r="C93" s="101">
        <v>28706736</v>
      </c>
      <c r="D93" s="119">
        <f>E93-C93</f>
        <v>202650</v>
      </c>
      <c r="E93" s="124">
        <v>28909386</v>
      </c>
    </row>
    <row r="94" spans="1:5" s="20" customFormat="1" ht="15.75">
      <c r="A94" s="44" t="s">
        <v>9</v>
      </c>
      <c r="B94" s="61" t="s">
        <v>162</v>
      </c>
      <c r="C94" s="88">
        <v>6303416</v>
      </c>
      <c r="D94" s="119">
        <f>E94-C94</f>
        <v>0</v>
      </c>
      <c r="E94" s="124">
        <v>6303416</v>
      </c>
    </row>
    <row r="95" spans="1:5" s="20" customFormat="1" ht="15.75">
      <c r="A95" s="44" t="s">
        <v>11</v>
      </c>
      <c r="B95" s="61" t="s">
        <v>163</v>
      </c>
      <c r="C95" s="91">
        <v>4054791</v>
      </c>
      <c r="D95" s="119">
        <f>E95-C95</f>
        <v>106</v>
      </c>
      <c r="E95" s="124">
        <v>4054897</v>
      </c>
    </row>
    <row r="96" spans="1:5" s="20" customFormat="1" ht="15.75">
      <c r="A96" s="44" t="s">
        <v>13</v>
      </c>
      <c r="B96" s="62" t="s">
        <v>164</v>
      </c>
      <c r="C96" s="91"/>
      <c r="D96" s="108"/>
      <c r="E96" s="108"/>
    </row>
    <row r="97" spans="1:5" s="20" customFormat="1" ht="15.75">
      <c r="A97" s="44" t="s">
        <v>165</v>
      </c>
      <c r="B97" s="63" t="s">
        <v>166</v>
      </c>
      <c r="C97" s="91"/>
      <c r="D97" s="108"/>
      <c r="E97" s="108"/>
    </row>
    <row r="98" spans="1:5" s="20" customFormat="1" ht="15.75">
      <c r="A98" s="44" t="s">
        <v>17</v>
      </c>
      <c r="B98" s="61" t="s">
        <v>239</v>
      </c>
      <c r="C98" s="91"/>
      <c r="D98" s="108"/>
      <c r="E98" s="108"/>
    </row>
    <row r="99" spans="1:5" s="20" customFormat="1" ht="15.75">
      <c r="A99" s="44" t="s">
        <v>167</v>
      </c>
      <c r="B99" s="64" t="s">
        <v>168</v>
      </c>
      <c r="C99" s="91"/>
      <c r="D99" s="108"/>
      <c r="E99" s="108"/>
    </row>
    <row r="100" spans="1:5" s="20" customFormat="1" ht="28.5" customHeight="1">
      <c r="A100" s="44" t="s">
        <v>169</v>
      </c>
      <c r="B100" s="65" t="s">
        <v>170</v>
      </c>
      <c r="C100" s="91"/>
      <c r="D100" s="108"/>
      <c r="E100" s="108"/>
    </row>
    <row r="101" spans="1:5" s="20" customFormat="1" ht="30">
      <c r="A101" s="44" t="s">
        <v>171</v>
      </c>
      <c r="B101" s="65" t="s">
        <v>172</v>
      </c>
      <c r="C101" s="91"/>
      <c r="D101" s="108"/>
      <c r="E101" s="108"/>
    </row>
    <row r="102" spans="1:5" s="20" customFormat="1" ht="15.75">
      <c r="A102" s="44" t="s">
        <v>173</v>
      </c>
      <c r="B102" s="64" t="s">
        <v>174</v>
      </c>
      <c r="C102" s="91"/>
      <c r="D102" s="108"/>
      <c r="E102" s="108"/>
    </row>
    <row r="103" spans="1:5" s="20" customFormat="1" ht="15.75">
      <c r="A103" s="44" t="s">
        <v>175</v>
      </c>
      <c r="B103" s="64" t="s">
        <v>176</v>
      </c>
      <c r="C103" s="91"/>
      <c r="D103" s="108"/>
      <c r="E103" s="108"/>
    </row>
    <row r="104" spans="1:5" s="20" customFormat="1" ht="30">
      <c r="A104" s="44" t="s">
        <v>177</v>
      </c>
      <c r="B104" s="65" t="s">
        <v>178</v>
      </c>
      <c r="C104" s="91"/>
      <c r="D104" s="108"/>
      <c r="E104" s="108"/>
    </row>
    <row r="105" spans="1:5" s="20" customFormat="1" ht="15.75">
      <c r="A105" s="66" t="s">
        <v>179</v>
      </c>
      <c r="B105" s="67" t="s">
        <v>180</v>
      </c>
      <c r="C105" s="91"/>
      <c r="D105" s="108"/>
      <c r="E105" s="108"/>
    </row>
    <row r="106" spans="1:5" s="20" customFormat="1" ht="15.75">
      <c r="A106" s="44" t="s">
        <v>181</v>
      </c>
      <c r="B106" s="67" t="s">
        <v>182</v>
      </c>
      <c r="C106" s="91"/>
      <c r="D106" s="108"/>
      <c r="E106" s="108"/>
    </row>
    <row r="107" spans="1:5" s="20" customFormat="1" ht="16.5" customHeight="1" thickBot="1">
      <c r="A107" s="68" t="s">
        <v>183</v>
      </c>
      <c r="B107" s="69" t="s">
        <v>184</v>
      </c>
      <c r="C107" s="102"/>
      <c r="D107" s="108"/>
      <c r="E107" s="108"/>
    </row>
    <row r="108" spans="1:5" s="20" customFormat="1" ht="16.5" thickBot="1">
      <c r="A108" s="40" t="s">
        <v>19</v>
      </c>
      <c r="B108" s="70" t="s">
        <v>236</v>
      </c>
      <c r="C108" s="86"/>
      <c r="D108" s="108"/>
      <c r="E108" s="108"/>
    </row>
    <row r="109" spans="1:5" s="20" customFormat="1" ht="15.75">
      <c r="A109" s="42" t="s">
        <v>20</v>
      </c>
      <c r="B109" s="61" t="s">
        <v>185</v>
      </c>
      <c r="C109" s="87"/>
      <c r="D109" s="108"/>
      <c r="E109" s="108"/>
    </row>
    <row r="110" spans="1:5" s="20" customFormat="1" ht="15.75">
      <c r="A110" s="42" t="s">
        <v>22</v>
      </c>
      <c r="B110" s="71" t="s">
        <v>186</v>
      </c>
      <c r="C110" s="87"/>
      <c r="D110" s="108"/>
      <c r="E110" s="108"/>
    </row>
    <row r="111" spans="1:5" s="20" customFormat="1" ht="15.75">
      <c r="A111" s="42" t="s">
        <v>24</v>
      </c>
      <c r="B111" s="71" t="s">
        <v>187</v>
      </c>
      <c r="C111" s="88"/>
      <c r="D111" s="108"/>
      <c r="E111" s="108"/>
    </row>
    <row r="112" spans="1:5" s="20" customFormat="1" ht="15.75">
      <c r="A112" s="42" t="s">
        <v>26</v>
      </c>
      <c r="B112" s="71" t="s">
        <v>188</v>
      </c>
      <c r="C112" s="103"/>
      <c r="D112" s="108"/>
      <c r="E112" s="108"/>
    </row>
    <row r="113" spans="1:5" s="20" customFormat="1" ht="15.75">
      <c r="A113" s="42" t="s">
        <v>28</v>
      </c>
      <c r="B113" s="72" t="s">
        <v>189</v>
      </c>
      <c r="C113" s="103"/>
      <c r="D113" s="108"/>
      <c r="E113" s="108"/>
    </row>
    <row r="114" spans="1:5" s="20" customFormat="1" ht="15.75">
      <c r="A114" s="42" t="s">
        <v>30</v>
      </c>
      <c r="B114" s="73" t="s">
        <v>234</v>
      </c>
      <c r="C114" s="103"/>
      <c r="D114" s="108"/>
      <c r="E114" s="108"/>
    </row>
    <row r="115" spans="1:5" s="20" customFormat="1" ht="30">
      <c r="A115" s="42" t="s">
        <v>190</v>
      </c>
      <c r="B115" s="74" t="s">
        <v>191</v>
      </c>
      <c r="C115" s="103"/>
      <c r="D115" s="108"/>
      <c r="E115" s="108"/>
    </row>
    <row r="116" spans="1:5" s="20" customFormat="1" ht="29.25" customHeight="1">
      <c r="A116" s="42" t="s">
        <v>192</v>
      </c>
      <c r="B116" s="65" t="s">
        <v>172</v>
      </c>
      <c r="C116" s="103"/>
      <c r="D116" s="108"/>
      <c r="E116" s="108"/>
    </row>
    <row r="117" spans="1:5" s="20" customFormat="1" ht="15.75">
      <c r="A117" s="42" t="s">
        <v>193</v>
      </c>
      <c r="B117" s="65" t="s">
        <v>194</v>
      </c>
      <c r="C117" s="103"/>
      <c r="D117" s="108"/>
      <c r="E117" s="108"/>
    </row>
    <row r="118" spans="1:5" s="20" customFormat="1" ht="16.5" customHeight="1">
      <c r="A118" s="42" t="s">
        <v>195</v>
      </c>
      <c r="B118" s="65" t="s">
        <v>196</v>
      </c>
      <c r="C118" s="103"/>
      <c r="D118" s="108"/>
      <c r="E118" s="108"/>
    </row>
    <row r="119" spans="1:5" s="20" customFormat="1" ht="30">
      <c r="A119" s="42" t="s">
        <v>197</v>
      </c>
      <c r="B119" s="65" t="s">
        <v>178</v>
      </c>
      <c r="C119" s="103"/>
      <c r="D119" s="108"/>
      <c r="E119" s="108"/>
    </row>
    <row r="120" spans="1:5" s="20" customFormat="1" ht="15.75">
      <c r="A120" s="42" t="s">
        <v>198</v>
      </c>
      <c r="B120" s="65" t="s">
        <v>199</v>
      </c>
      <c r="C120" s="103"/>
      <c r="D120" s="108"/>
      <c r="E120" s="108"/>
    </row>
    <row r="121" spans="1:5" s="20" customFormat="1" ht="28.5" customHeight="1" thickBot="1">
      <c r="A121" s="66" t="s">
        <v>200</v>
      </c>
      <c r="B121" s="65" t="s">
        <v>201</v>
      </c>
      <c r="C121" s="104"/>
      <c r="D121" s="108"/>
      <c r="E121" s="108"/>
    </row>
    <row r="122" spans="1:5" s="20" customFormat="1" ht="16.5" thickBot="1">
      <c r="A122" s="40" t="s">
        <v>32</v>
      </c>
      <c r="B122" s="75" t="s">
        <v>202</v>
      </c>
      <c r="C122" s="86"/>
      <c r="D122" s="108"/>
      <c r="E122" s="108"/>
    </row>
    <row r="123" spans="1:5" s="20" customFormat="1" ht="15.75">
      <c r="A123" s="42" t="s">
        <v>33</v>
      </c>
      <c r="B123" s="76" t="s">
        <v>203</v>
      </c>
      <c r="C123" s="87"/>
      <c r="D123" s="108"/>
      <c r="E123" s="108"/>
    </row>
    <row r="124" spans="1:5" s="20" customFormat="1" ht="16.5" thickBot="1">
      <c r="A124" s="46" t="s">
        <v>35</v>
      </c>
      <c r="B124" s="71" t="s">
        <v>204</v>
      </c>
      <c r="C124" s="91"/>
      <c r="D124" s="108"/>
      <c r="E124" s="108"/>
    </row>
    <row r="125" spans="1:5" s="20" customFormat="1" ht="16.5" thickBot="1">
      <c r="A125" s="40" t="s">
        <v>205</v>
      </c>
      <c r="B125" s="75" t="s">
        <v>206</v>
      </c>
      <c r="C125" s="86">
        <f>SUM(C92,C108,C122)</f>
        <v>39064943</v>
      </c>
      <c r="D125" s="119">
        <f>E125-C125</f>
        <v>202756</v>
      </c>
      <c r="E125" s="86">
        <f>SUM(E92,E108,E122)</f>
        <v>39267699</v>
      </c>
    </row>
    <row r="126" spans="1:5" s="20" customFormat="1" ht="29.25" thickBot="1">
      <c r="A126" s="40" t="s">
        <v>57</v>
      </c>
      <c r="B126" s="75" t="s">
        <v>207</v>
      </c>
      <c r="C126" s="86"/>
      <c r="D126" s="108"/>
      <c r="E126" s="108"/>
    </row>
    <row r="127" spans="1:5" s="25" customFormat="1" ht="15.75">
      <c r="A127" s="42" t="s">
        <v>59</v>
      </c>
      <c r="B127" s="76" t="s">
        <v>208</v>
      </c>
      <c r="C127" s="103"/>
      <c r="D127" s="109"/>
      <c r="E127" s="109"/>
    </row>
    <row r="128" spans="1:5" s="20" customFormat="1" ht="30">
      <c r="A128" s="42" t="s">
        <v>61</v>
      </c>
      <c r="B128" s="76" t="s">
        <v>209</v>
      </c>
      <c r="C128" s="103"/>
      <c r="D128" s="108"/>
      <c r="E128" s="108"/>
    </row>
    <row r="129" spans="1:11" s="20" customFormat="1" ht="16.5" thickBot="1">
      <c r="A129" s="66" t="s">
        <v>63</v>
      </c>
      <c r="B129" s="77" t="s">
        <v>210</v>
      </c>
      <c r="C129" s="103"/>
      <c r="D129" s="108"/>
      <c r="E129" s="108"/>
    </row>
    <row r="130" spans="1:11" s="20" customFormat="1" ht="16.5" thickBot="1">
      <c r="A130" s="40" t="s">
        <v>79</v>
      </c>
      <c r="B130" s="75" t="s">
        <v>211</v>
      </c>
      <c r="C130" s="86">
        <f>+C131+C132+C133+C134</f>
        <v>0</v>
      </c>
      <c r="D130" s="108"/>
      <c r="E130" s="108"/>
    </row>
    <row r="131" spans="1:11" s="20" customFormat="1" ht="15.75">
      <c r="A131" s="42" t="s">
        <v>81</v>
      </c>
      <c r="B131" s="76" t="s">
        <v>212</v>
      </c>
      <c r="C131" s="103"/>
      <c r="D131" s="108"/>
      <c r="E131" s="108"/>
    </row>
    <row r="132" spans="1:11" s="20" customFormat="1" ht="15.75">
      <c r="A132" s="42" t="s">
        <v>83</v>
      </c>
      <c r="B132" s="76" t="s">
        <v>213</v>
      </c>
      <c r="C132" s="103"/>
      <c r="D132" s="108"/>
      <c r="E132" s="108"/>
    </row>
    <row r="133" spans="1:11" s="20" customFormat="1" ht="15.75">
      <c r="A133" s="42" t="s">
        <v>85</v>
      </c>
      <c r="B133" s="76" t="s">
        <v>214</v>
      </c>
      <c r="C133" s="103"/>
      <c r="D133" s="108"/>
      <c r="E133" s="108"/>
    </row>
    <row r="134" spans="1:11" s="25" customFormat="1" ht="16.5" thickBot="1">
      <c r="A134" s="66" t="s">
        <v>87</v>
      </c>
      <c r="B134" s="77" t="s">
        <v>215</v>
      </c>
      <c r="C134" s="103"/>
      <c r="D134" s="109"/>
      <c r="E134" s="109"/>
    </row>
    <row r="135" spans="1:11" s="20" customFormat="1" ht="16.5" thickBot="1">
      <c r="A135" s="40" t="s">
        <v>216</v>
      </c>
      <c r="B135" s="75" t="s">
        <v>217</v>
      </c>
      <c r="C135" s="92"/>
      <c r="D135" s="108"/>
      <c r="E135" s="108"/>
      <c r="K135" s="34"/>
    </row>
    <row r="136" spans="1:11" s="20" customFormat="1" ht="15.75">
      <c r="A136" s="42" t="s">
        <v>93</v>
      </c>
      <c r="B136" s="76" t="s">
        <v>218</v>
      </c>
      <c r="C136" s="103"/>
      <c r="D136" s="108"/>
      <c r="E136" s="108"/>
    </row>
    <row r="137" spans="1:11" s="20" customFormat="1" ht="15.75">
      <c r="A137" s="42" t="s">
        <v>95</v>
      </c>
      <c r="B137" s="76" t="s">
        <v>219</v>
      </c>
      <c r="C137" s="103"/>
      <c r="D137" s="108"/>
      <c r="E137" s="108"/>
    </row>
    <row r="138" spans="1:11" s="25" customFormat="1" ht="15.75">
      <c r="A138" s="42" t="s">
        <v>97</v>
      </c>
      <c r="B138" s="76" t="s">
        <v>220</v>
      </c>
      <c r="C138" s="103"/>
      <c r="D138" s="109"/>
      <c r="E138" s="109"/>
    </row>
    <row r="139" spans="1:11" s="25" customFormat="1" ht="16.5" thickBot="1">
      <c r="A139" s="66" t="s">
        <v>99</v>
      </c>
      <c r="B139" s="77" t="s">
        <v>221</v>
      </c>
      <c r="C139" s="103"/>
      <c r="D139" s="109"/>
      <c r="E139" s="109"/>
    </row>
    <row r="140" spans="1:11" s="25" customFormat="1" ht="16.5" thickBot="1">
      <c r="A140" s="40" t="s">
        <v>101</v>
      </c>
      <c r="B140" s="75" t="s">
        <v>222</v>
      </c>
      <c r="C140" s="105">
        <f>+C141+C142+C143+C144</f>
        <v>0</v>
      </c>
      <c r="D140" s="109"/>
      <c r="E140" s="109"/>
    </row>
    <row r="141" spans="1:11" s="25" customFormat="1" ht="15.75">
      <c r="A141" s="42" t="s">
        <v>103</v>
      </c>
      <c r="B141" s="76" t="s">
        <v>223</v>
      </c>
      <c r="C141" s="103"/>
      <c r="D141" s="109"/>
      <c r="E141" s="109"/>
    </row>
    <row r="142" spans="1:11" s="25" customFormat="1" ht="15.75">
      <c r="A142" s="42" t="s">
        <v>105</v>
      </c>
      <c r="B142" s="76" t="s">
        <v>224</v>
      </c>
      <c r="C142" s="103"/>
      <c r="D142" s="109"/>
      <c r="E142" s="109"/>
    </row>
    <row r="143" spans="1:11" s="25" customFormat="1" ht="15.75">
      <c r="A143" s="42" t="s">
        <v>107</v>
      </c>
      <c r="B143" s="76" t="s">
        <v>225</v>
      </c>
      <c r="C143" s="103"/>
      <c r="D143" s="109"/>
      <c r="E143" s="109"/>
    </row>
    <row r="144" spans="1:11" s="20" customFormat="1" ht="16.5" thickBot="1">
      <c r="A144" s="42" t="s">
        <v>109</v>
      </c>
      <c r="B144" s="76" t="s">
        <v>226</v>
      </c>
      <c r="C144" s="103"/>
      <c r="D144" s="108"/>
      <c r="E144" s="108"/>
    </row>
    <row r="145" spans="1:5" s="20" customFormat="1" ht="16.5" thickBot="1">
      <c r="A145" s="40" t="s">
        <v>111</v>
      </c>
      <c r="B145" s="75" t="s">
        <v>227</v>
      </c>
      <c r="C145" s="106">
        <f>+C126+C130+C135+C140</f>
        <v>0</v>
      </c>
      <c r="D145" s="108"/>
      <c r="E145" s="108"/>
    </row>
    <row r="146" spans="1:5" s="20" customFormat="1" ht="16.5" thickBot="1">
      <c r="A146" s="78" t="s">
        <v>228</v>
      </c>
      <c r="B146" s="79" t="s">
        <v>229</v>
      </c>
      <c r="C146" s="106">
        <f>+C125+C145</f>
        <v>39064943</v>
      </c>
      <c r="D146" s="125">
        <f>E146-C146</f>
        <v>202756</v>
      </c>
      <c r="E146" s="106">
        <f>+E125+E145</f>
        <v>39267699</v>
      </c>
    </row>
    <row r="147" spans="1:5" s="20" customFormat="1" ht="16.5" thickBot="1">
      <c r="A147" s="35"/>
      <c r="B147" s="36"/>
      <c r="C147" s="37"/>
      <c r="D147" s="108"/>
      <c r="E147" s="108"/>
    </row>
    <row r="148" spans="1:5" s="20" customFormat="1" ht="21" customHeight="1" thickBot="1">
      <c r="A148" s="38" t="s">
        <v>230</v>
      </c>
      <c r="B148" s="39"/>
      <c r="C148" s="107">
        <v>11</v>
      </c>
      <c r="D148" s="112">
        <v>11</v>
      </c>
      <c r="E148" s="112">
        <v>11</v>
      </c>
    </row>
    <row r="149" spans="1:5" s="20" customFormat="1" ht="21" customHeight="1" thickBot="1">
      <c r="A149" s="38" t="s">
        <v>231</v>
      </c>
      <c r="B149" s="39"/>
      <c r="C149" s="107"/>
      <c r="D149" s="108"/>
      <c r="E149" s="108"/>
    </row>
    <row r="150" spans="1:5" s="20" customFormat="1" ht="15.75">
      <c r="A150" s="35"/>
      <c r="B150" s="36"/>
      <c r="C150" s="37"/>
    </row>
    <row r="151" spans="1:5" s="20" customFormat="1" ht="16.5" customHeight="1">
      <c r="A151" s="35"/>
      <c r="B151" s="36"/>
      <c r="C151" s="126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verticalDpi="300" r:id="rId1"/>
  <headerFooter alignWithMargins="0">
    <oddHeader>&amp;R&amp;"Times New Roman CE,Félkövér dőlt"6. sz. melléklet</oddHeader>
  </headerFooter>
  <rowBreaks count="3" manualBreakCount="3">
    <brk id="52" max="16383" man="1"/>
    <brk id="88" max="16383" man="1"/>
    <brk id="1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6.sz.mell.</vt:lpstr>
      <vt:lpstr>'6.sz.mell.'!Nyomtatási_cím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user</cp:lastModifiedBy>
  <cp:lastPrinted>2017-05-19T10:55:10Z</cp:lastPrinted>
  <dcterms:created xsi:type="dcterms:W3CDTF">2014-02-13T10:33:01Z</dcterms:created>
  <dcterms:modified xsi:type="dcterms:W3CDTF">2017-06-06T06:44:17Z</dcterms:modified>
</cp:coreProperties>
</file>