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6"/>
  </bookViews>
  <sheets>
    <sheet name="bevételek" sheetId="1" r:id="rId1"/>
    <sheet name="kiadások működés felhalmozás" sheetId="2" r:id="rId2"/>
    <sheet name="MÉRLEG " sheetId="3" r:id="rId3"/>
    <sheet name="létszám" sheetId="4" r:id="rId4"/>
    <sheet name="beruházások felújítások" sheetId="5" r:id="rId5"/>
    <sheet name="stabilitási 1" sheetId="6" r:id="rId6"/>
    <sheet name="stabilitási 2" sheetId="7" r:id="rId7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felújítások'!$A$1:$H$106</definedName>
    <definedName name="_xlnm.Print_Area" localSheetId="0">'bevételek'!$A$1:$F$95</definedName>
    <definedName name="_xlnm.Print_Area" localSheetId="1">'kiadások működés felhalmozás'!$A$1:$F$123</definedName>
    <definedName name="_xlnm.Print_Area" localSheetId="3">'létszám'!$A$1:$C$33</definedName>
    <definedName name="_xlnm.Print_Area" localSheetId="2">'MÉRLEG '!$A$1:$E$154</definedName>
    <definedName name="_xlnm.Print_Area" localSheetId="5">'stabilitási 1'!$A$1:$J$49</definedName>
    <definedName name="_xlnm.Print_Area" localSheetId="6">'stabilitási 2'!$A$1:$H$38</definedName>
    <definedName name="pr232" localSheetId="2">'MÉRLEG '!$A$17</definedName>
    <definedName name="pr233" localSheetId="2">'MÉRLEG '!$A$18</definedName>
    <definedName name="pr234" localSheetId="2">'MÉRLEG '!$A$19</definedName>
    <definedName name="pr235" localSheetId="2">'MÉRLEG '!$A$20</definedName>
    <definedName name="pr236" localSheetId="2">'MÉRLEG '!$A$21</definedName>
    <definedName name="pr312" localSheetId="2">'MÉRLEG '!$A$8</definedName>
    <definedName name="pr313" localSheetId="2">'MÉRLEG '!$A$9</definedName>
    <definedName name="pr314" localSheetId="2">'MÉRLEG '!$A$10</definedName>
    <definedName name="pr315" localSheetId="2">'MÉRLEG '!$A$11</definedName>
  </definedNames>
  <calcPr fullCalcOnLoad="1"/>
</workbook>
</file>

<file path=xl/sharedStrings.xml><?xml version="1.0" encoding="utf-8"?>
<sst xmlns="http://schemas.openxmlformats.org/spreadsheetml/2006/main" count="968" uniqueCount="528">
  <si>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</si>
  <si>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</si>
  <si>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</si>
  <si>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</si>
  <si>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</si>
  <si>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</si>
  <si>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</si>
  <si>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</si>
  <si>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</si>
  <si>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</si>
  <si>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</si>
  <si>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</si>
  <si>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</si>
  <si>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</si>
  <si>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</si>
  <si>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</si>
  <si>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>ÖNKORMÁNYZATI ELŐIRÁNYZATOK</t>
  </si>
  <si>
    <t>MINDÖSSZESEN</t>
  </si>
  <si>
    <t>ÖSSZESEN</t>
  </si>
  <si>
    <t>ÖSSZESEN:</t>
  </si>
  <si>
    <t>Rovat-
szám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</si>
  <si>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</si>
  <si>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</si>
  <si>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</si>
  <si>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</si>
  <si>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</si>
  <si>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</si>
  <si>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</si>
  <si>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</si>
  <si>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</si>
  <si>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</si>
  <si>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</si>
  <si>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</si>
  <si>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</si>
  <si>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</si>
  <si>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</si>
  <si>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</si>
  <si>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</si>
  <si>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</si>
  <si>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</si>
  <si>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</si>
  <si>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</si>
  <si>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</si>
  <si>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</si>
  <si>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</si>
  <si>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</si>
  <si>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</si>
  <si>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</si>
  <si>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</si>
  <si>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</si>
  <si>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</si>
  <si>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</si>
  <si>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</si>
  <si>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</si>
  <si>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</si>
  <si>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</si>
  <si>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</si>
  <si>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</si>
  <si>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</si>
  <si>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</si>
  <si>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</si>
  <si>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</si>
  <si>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</si>
  <si>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</si>
  <si>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</si>
  <si>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</si>
  <si>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</si>
  <si>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</si>
  <si>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</si>
  <si>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</si>
  <si>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</si>
  <si>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</si>
  <si>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</si>
  <si>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</si>
  <si>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</si>
  <si>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</si>
  <si>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</si>
  <si>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</si>
  <si>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</si>
  <si>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</si>
  <si>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</si>
  <si>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</si>
  <si>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</si>
  <si>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</si>
  <si>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</si>
  <si>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</si>
  <si>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</si>
  <si>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</si>
  <si>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</si>
  <si>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</si>
  <si>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</si>
  <si>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</si>
  <si>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</si>
  <si>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</si>
  <si>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</si>
  <si>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</si>
  <si>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</si>
  <si>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</si>
  <si>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</si>
  <si>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</si>
  <si>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</si>
  <si>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</si>
  <si>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</si>
  <si>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</si>
  <si>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</si>
  <si>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</si>
  <si>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</si>
  <si>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</si>
  <si>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</si>
  <si>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</si>
  <si>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</si>
  <si>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</si>
  <si>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</si>
  <si>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</si>
  <si>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</si>
  <si>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</si>
  <si>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</si>
  <si>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</si>
  <si>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</si>
  <si>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</si>
  <si>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</si>
  <si>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</si>
  <si>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</si>
  <si>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</si>
  <si>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</si>
  <si>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</si>
  <si>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</si>
  <si>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</si>
  <si>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</si>
  <si>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</si>
  <si>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</si>
  <si>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</si>
  <si>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</si>
  <si>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</si>
  <si>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</si>
  <si>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</si>
  <si>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</si>
  <si>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</si>
  <si>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</si>
  <si>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</si>
  <si>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</si>
  <si>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</si>
  <si>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</si>
  <si>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</si>
  <si>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</si>
  <si>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</si>
  <si>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</si>
  <si>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</si>
  <si>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</si>
  <si>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</si>
  <si>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</si>
  <si>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</si>
  <si>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</si>
  <si>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</si>
  <si>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</si>
  <si>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</si>
  <si>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</si>
  <si>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</si>
  <si>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</si>
  <si>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</si>
  <si>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</si>
  <si>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</si>
  <si>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</si>
  <si>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</si>
  <si>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</si>
  <si>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</si>
  <si>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</si>
  <si>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</si>
  <si>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</si>
  <si>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</si>
  <si>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</si>
  <si>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</si>
  <si>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</si>
  <si>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</si>
  <si>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</si>
  <si>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</si>
  <si>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</si>
  <si>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</si>
  <si>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</si>
  <si>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</si>
  <si>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</si>
  <si>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</si>
  <si>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</si>
  <si>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</si>
  <si>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</si>
  <si>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</si>
  <si>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</si>
  <si>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</si>
  <si>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</si>
  <si>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</si>
  <si>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</si>
  <si>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</si>
  <si>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</si>
  <si>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</si>
  <si>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</si>
  <si>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</si>
  <si>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</si>
  <si>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</si>
  <si>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</si>
  <si>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</si>
  <si>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</si>
  <si>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</si>
  <si>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</si>
  <si>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</si>
  <si>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</si>
  <si>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</si>
  <si>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</si>
  <si>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</si>
  <si>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</si>
  <si>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</si>
  <si>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</si>
  <si>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</si>
  <si>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</si>
  <si>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</si>
  <si>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</si>
  <si>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</si>
  <si>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</si>
  <si>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</si>
  <si>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</si>
  <si>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</si>
  <si>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</si>
  <si>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</si>
  <si>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</si>
  <si>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</si>
  <si>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</si>
  <si>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</si>
  <si>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</si>
  <si>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</si>
  <si>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</si>
  <si>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</si>
  <si>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</si>
  <si>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</si>
  <si>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</si>
  <si>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</si>
  <si>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</si>
  <si>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</si>
  <si>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</si>
  <si>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</si>
  <si>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</si>
  <si>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</si>
  <si>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</si>
  <si>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</si>
  <si>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</si>
  <si>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</si>
  <si>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</si>
  <si>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</si>
  <si>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</si>
  <si>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</si>
  <si>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</si>
  <si>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</si>
  <si>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</si>
  <si>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</si>
  <si>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</si>
  <si>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</si>
  <si>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</si>
  <si>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</si>
  <si>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</si>
  <si>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</si>
  <si>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</si>
  <si>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</si>
  <si>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</si>
  <si>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</si>
  <si>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</si>
  <si>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</si>
  <si>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</si>
  <si>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</si>
  <si>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</si>
  <si>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</si>
  <si>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</si>
  <si>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</si>
  <si>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</si>
  <si>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</si>
  <si>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</si>
  <si>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</si>
  <si>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</si>
  <si>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</si>
  <si>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</si>
  <si>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</si>
  <si>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</si>
  <si>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</si>
  <si>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</si>
  <si>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</si>
  <si>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</si>
  <si>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</si>
  <si>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</si>
  <si>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</si>
  <si>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</si>
  <si>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</si>
  <si>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</si>
  <si>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</si>
  <si>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</si>
  <si>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</si>
  <si>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</si>
  <si>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</si>
  <si>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</si>
  <si>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</si>
  <si>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</si>
  <si>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</si>
  <si>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</si>
  <si>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</si>
  <si>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</si>
  <si>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</si>
  <si>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</si>
  <si>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</si>
  <si>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</si>
  <si>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</si>
  <si>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</si>
  <si>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</si>
  <si>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</si>
  <si>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</si>
  <si>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</si>
  <si>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</si>
  <si>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</si>
  <si>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</si>
  <si>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</si>
  <si>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</si>
  <si>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</si>
  <si>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</si>
  <si>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</si>
  <si>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</si>
  <si>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</si>
  <si>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</si>
  <si>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</si>
  <si>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</si>
  <si>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</si>
  <si>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</si>
  <si>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</si>
  <si>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</si>
  <si>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</si>
  <si>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</si>
  <si>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</si>
  <si>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</si>
  <si>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</si>
  <si>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</si>
  <si>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</si>
  <si>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</si>
  <si>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</si>
  <si>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</si>
  <si>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</si>
  <si>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</si>
  <si>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</si>
  <si>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</si>
  <si>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</si>
  <si>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</si>
  <si>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</si>
  <si>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</si>
  <si>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</si>
  <si>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</si>
  <si>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</si>
  <si>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</si>
  <si>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</si>
  <si>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</si>
  <si>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</si>
  <si>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</si>
  <si>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</si>
  <si>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</si>
  <si>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</si>
  <si>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</si>
  <si>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</si>
  <si>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</si>
  <si>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</si>
  <si>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</si>
  <si>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</si>
  <si>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</si>
  <si>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</si>
  <si>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</si>
  <si>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</si>
  <si>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</si>
  <si>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</si>
  <si>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</si>
  <si>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</si>
  <si>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</si>
  <si>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</si>
  <si>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</si>
  <si>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</si>
  <si>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</si>
  <si>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</si>
  <si>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</si>
  <si>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</si>
  <si>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</si>
  <si>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</si>
  <si>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</si>
  <si>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</si>
  <si>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</si>
  <si>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</si>
  <si>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</si>
  <si>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</si>
  <si>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</si>
  <si>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</si>
  <si>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</si>
  <si>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</si>
  <si>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</si>
  <si>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</si>
  <si>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</si>
  <si>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</si>
  <si>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</si>
  <si>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</si>
  <si>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</si>
  <si>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</si>
  <si>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</si>
  <si>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</si>
  <si>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</si>
  <si>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</si>
  <si>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</si>
  <si>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</si>
  <si>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</si>
  <si>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</si>
  <si>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</si>
  <si>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</si>
  <si>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</si>
  <si>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</si>
  <si>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</si>
  <si>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</si>
  <si>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</si>
  <si>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</si>
  <si>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</si>
  <si>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</si>
  <si>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</si>
  <si>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</si>
  <si>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</si>
  <si>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</si>
  <si>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</si>
  <si>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</si>
  <si>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</si>
  <si>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</si>
  <si>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</si>
  <si>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</si>
  <si>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</si>
  <si>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</si>
  <si>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</si>
  <si>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</si>
  <si>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</si>
  <si>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</si>
  <si>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</si>
  <si>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</si>
  <si>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</si>
  <si>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</si>
  <si>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</si>
  <si>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</si>
  <si>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</si>
  <si>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</si>
  <si>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</si>
  <si>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</si>
  <si>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</si>
  <si>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</si>
  <si>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</si>
  <si>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</si>
  <si>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</si>
  <si>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</si>
  <si>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</si>
  <si>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</si>
  <si>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</si>
  <si>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</si>
  <si>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</si>
  <si>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</si>
  <si>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</si>
  <si>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</si>
  <si>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</si>
  <si>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</si>
  <si>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</si>
  <si>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</si>
  <si>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</si>
  <si>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</si>
  <si>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</si>
  <si>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</si>
  <si>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</si>
  <si>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</si>
  <si>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</si>
  <si>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</si>
  <si>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</si>
  <si>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</si>
  <si>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</si>
  <si>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</si>
  <si>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</si>
  <si>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</si>
  <si>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</si>
  <si>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</si>
  <si>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</si>
  <si>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</si>
  <si>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</si>
  <si>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</si>
  <si>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</si>
  <si>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</si>
  <si>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</si>
  <si>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</si>
  <si>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Bevételek</t>
  </si>
  <si>
    <t xml:space="preserve">Kiadások </t>
  </si>
  <si>
    <t>Tartalékok</t>
  </si>
  <si>
    <t>A helyi önkormányzat költségvetési mérlege közgazdasági tagolásban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</si>
  <si>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</si>
  <si>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>2019.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</si>
  <si>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</si>
  <si>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>áfa</t>
  </si>
  <si>
    <t>nettó</t>
  </si>
  <si>
    <t xml:space="preserve">Beruházások és felújítások </t>
  </si>
  <si>
    <t>2020.</t>
  </si>
  <si>
    <t>2017. évi várható teljesítés             forint</t>
  </si>
  <si>
    <t>2021.</t>
  </si>
  <si>
    <t>2018. évi várható teljesítés             forint</t>
  </si>
  <si>
    <t>2019. évi eredeti előirányzat                                            forint</t>
  </si>
  <si>
    <t>2017. évi teljesítés             forint</t>
  </si>
  <si>
    <t>Fűnyíró beszerzés közmunka</t>
  </si>
  <si>
    <t>Kossuth utcai járda felújítása pályázati támogatással</t>
  </si>
  <si>
    <t>Gazdasági épület felújítása közmunkaprogram</t>
  </si>
  <si>
    <t>Újfalusi patak hídjának felújítása</t>
  </si>
  <si>
    <t>Partfal helyreállítása Vis maior</t>
  </si>
  <si>
    <t>Önkormányzat 2019. évi költségvetése</t>
  </si>
  <si>
    <t>2022.</t>
  </si>
  <si>
    <t>2019. évi előirányzat                                            forint</t>
  </si>
  <si>
    <t xml:space="preserve">beton szállítás </t>
  </si>
  <si>
    <t>mobilgarázs (falugondnoki autónak)</t>
  </si>
  <si>
    <t>tetővel ellátott pavilon (Hungarikum)</t>
  </si>
  <si>
    <t>Fűnyírótraktor (Start)</t>
  </si>
  <si>
    <t>mobiltelefon</t>
  </si>
  <si>
    <t>falugondnoki busz előleg (Magya Falu Program)</t>
  </si>
  <si>
    <t>vitrinek (Hungarikum)</t>
  </si>
  <si>
    <t>kőműves munkák (Hungarikum)</t>
  </si>
  <si>
    <t>falugondnoki busz (Magyar Falu Program)</t>
  </si>
  <si>
    <t>Zalavíz felújítások</t>
  </si>
  <si>
    <t>Kossuth utcai járda felújítása (EBR42)</t>
  </si>
  <si>
    <t>Kossuth utcai járda műszaki ellenőr (EBR42)</t>
  </si>
  <si>
    <t>Veranda készítése (Hungarikum)</t>
  </si>
  <si>
    <t>1. melléklet a 1/2019(III.13.) önkormányzati rendelethez</t>
  </si>
  <si>
    <t>2. melléklet a 1/2019(III.13.) önkormányzati rendelethez</t>
  </si>
  <si>
    <t>4. melléklet a 1/2019(III.13.) önkormányzati rendelethez</t>
  </si>
  <si>
    <t>3. melléklet a 1/2019(III.13.) önkormányzati rendelethez</t>
  </si>
  <si>
    <t>5. melléklet a 1/2019(III.13.) önkormányzati rendelethez</t>
  </si>
  <si>
    <t>6. melléklet a 1/2019(III.13.)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</si>
</sst>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" fillId="28" borderId="7" applyNumberFormat="0" applyFont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>
      <alignment/>
      <protection/>
    </xf>
    <xf numFmtId="0" fontId="6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0" xfId="49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24" fillId="0" borderId="0" xfId="0" applyFont="1" applyAlignment="1">
      <alignment/>
    </xf>
    <xf numFmtId="3" fontId="6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6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3" fontId="69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12" xfId="0" applyFont="1" applyBorder="1" applyAlignment="1">
      <alignment horizontal="right"/>
    </xf>
    <xf numFmtId="0" fontId="70" fillId="0" borderId="12" xfId="0" applyFont="1" applyBorder="1" applyAlignment="1">
      <alignment horizontal="right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12" xfId="0" applyBorder="1" applyAlignment="1">
      <alignment horizontal="right"/>
    </xf>
    <xf numFmtId="0" fontId="11" fillId="0" borderId="0" xfId="0" applyFont="1" applyFill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16" t="s">
        <v>506</v>
      </c>
      <c r="B1" s="117"/>
      <c r="C1" s="117"/>
      <c r="D1" s="117"/>
      <c r="E1" s="117"/>
      <c r="F1" s="118"/>
    </row>
    <row r="2" spans="1:6" ht="23.25" customHeight="1">
      <c r="A2" s="119" t="s">
        <v>485</v>
      </c>
      <c r="B2" s="120"/>
      <c r="C2" s="120"/>
      <c r="D2" s="120"/>
      <c r="E2" s="120"/>
      <c r="F2" s="118"/>
    </row>
    <row r="3" ht="18">
      <c r="A3" s="45"/>
    </row>
    <row r="4" spans="3:6" ht="15">
      <c r="C4" s="121" t="s">
        <v>522</v>
      </c>
      <c r="D4" s="121"/>
      <c r="E4" s="121"/>
      <c r="F4" s="121"/>
    </row>
    <row r="5" spans="1:6" ht="45">
      <c r="A5" s="2" t="s">
        <v>30</v>
      </c>
      <c r="B5" s="3" t="s">
        <v>20</v>
      </c>
      <c r="C5" s="59" t="s">
        <v>466</v>
      </c>
      <c r="D5" s="59" t="s">
        <v>467</v>
      </c>
      <c r="E5" s="59" t="s">
        <v>468</v>
      </c>
      <c r="F5" s="79" t="s">
        <v>18</v>
      </c>
    </row>
    <row r="6" spans="1:6" ht="15" customHeight="1">
      <c r="A6" s="30" t="s">
        <v>208</v>
      </c>
      <c r="B6" s="6" t="s">
        <v>209</v>
      </c>
      <c r="C6" s="84">
        <v>14107049</v>
      </c>
      <c r="D6" s="84"/>
      <c r="E6" s="84"/>
      <c r="F6" s="84">
        <f>SUM(C6:E6)</f>
        <v>14107049</v>
      </c>
    </row>
    <row r="7" spans="1:6" ht="15" customHeight="1">
      <c r="A7" s="5" t="s">
        <v>210</v>
      </c>
      <c r="B7" s="6" t="s">
        <v>211</v>
      </c>
      <c r="C7" s="84"/>
      <c r="D7" s="84"/>
      <c r="E7" s="84"/>
      <c r="F7" s="84">
        <f aca="true" t="shared" si="0" ref="F7:F70">SUM(C7:E7)</f>
        <v>0</v>
      </c>
    </row>
    <row r="8" spans="1:6" ht="15" customHeight="1">
      <c r="A8" s="5" t="s">
        <v>212</v>
      </c>
      <c r="B8" s="6" t="s">
        <v>213</v>
      </c>
      <c r="C8" s="84">
        <v>9117211</v>
      </c>
      <c r="D8" s="84"/>
      <c r="E8" s="84"/>
      <c r="F8" s="84">
        <f t="shared" si="0"/>
        <v>9117211</v>
      </c>
    </row>
    <row r="9" spans="1:6" ht="15" customHeight="1">
      <c r="A9" s="5" t="s">
        <v>214</v>
      </c>
      <c r="B9" s="6" t="s">
        <v>215</v>
      </c>
      <c r="C9" s="84">
        <v>1800000</v>
      </c>
      <c r="D9" s="84"/>
      <c r="E9" s="84"/>
      <c r="F9" s="84">
        <f t="shared" si="0"/>
        <v>1800000</v>
      </c>
    </row>
    <row r="10" spans="1:6" ht="15" customHeight="1">
      <c r="A10" s="5" t="s">
        <v>216</v>
      </c>
      <c r="B10" s="6" t="s">
        <v>217</v>
      </c>
      <c r="C10" s="84">
        <v>891540</v>
      </c>
      <c r="D10" s="84"/>
      <c r="E10" s="84"/>
      <c r="F10" s="84">
        <f t="shared" si="0"/>
        <v>891540</v>
      </c>
    </row>
    <row r="11" spans="1:6" ht="15" customHeight="1">
      <c r="A11" s="5" t="s">
        <v>218</v>
      </c>
      <c r="B11" s="6" t="s">
        <v>219</v>
      </c>
      <c r="C11" s="84"/>
      <c r="D11" s="84"/>
      <c r="E11" s="84"/>
      <c r="F11" s="84">
        <f t="shared" si="0"/>
        <v>0</v>
      </c>
    </row>
    <row r="12" spans="1:6" ht="15" customHeight="1">
      <c r="A12" s="7" t="s">
        <v>415</v>
      </c>
      <c r="B12" s="8" t="s">
        <v>220</v>
      </c>
      <c r="C12" s="92">
        <f>SUM(C6:C11)</f>
        <v>25915800</v>
      </c>
      <c r="D12" s="92">
        <f>SUM(D6:D11)</f>
        <v>0</v>
      </c>
      <c r="E12" s="92">
        <f>SUM(E6:E11)</f>
        <v>0</v>
      </c>
      <c r="F12" s="92">
        <f t="shared" si="0"/>
        <v>25915800</v>
      </c>
    </row>
    <row r="13" spans="1:6" ht="15" customHeight="1">
      <c r="A13" s="5" t="s">
        <v>221</v>
      </c>
      <c r="B13" s="6" t="s">
        <v>222</v>
      </c>
      <c r="C13" s="84"/>
      <c r="D13" s="84"/>
      <c r="E13" s="84"/>
      <c r="F13" s="84">
        <f t="shared" si="0"/>
        <v>0</v>
      </c>
    </row>
    <row r="14" spans="1:6" ht="15" customHeight="1">
      <c r="A14" s="5" t="s">
        <v>223</v>
      </c>
      <c r="B14" s="6" t="s">
        <v>224</v>
      </c>
      <c r="C14" s="84"/>
      <c r="D14" s="84"/>
      <c r="E14" s="84"/>
      <c r="F14" s="84">
        <f t="shared" si="0"/>
        <v>0</v>
      </c>
    </row>
    <row r="15" spans="1:6" ht="15" customHeight="1">
      <c r="A15" s="5" t="s">
        <v>378</v>
      </c>
      <c r="B15" s="6" t="s">
        <v>225</v>
      </c>
      <c r="C15" s="84"/>
      <c r="D15" s="84"/>
      <c r="E15" s="84"/>
      <c r="F15" s="84">
        <f t="shared" si="0"/>
        <v>0</v>
      </c>
    </row>
    <row r="16" spans="1:6" ht="15" customHeight="1">
      <c r="A16" s="5" t="s">
        <v>379</v>
      </c>
      <c r="B16" s="6" t="s">
        <v>226</v>
      </c>
      <c r="C16" s="84"/>
      <c r="D16" s="84"/>
      <c r="E16" s="84"/>
      <c r="F16" s="84">
        <f t="shared" si="0"/>
        <v>0</v>
      </c>
    </row>
    <row r="17" spans="1:6" ht="15" customHeight="1">
      <c r="A17" s="5" t="s">
        <v>380</v>
      </c>
      <c r="B17" s="6" t="s">
        <v>227</v>
      </c>
      <c r="C17" s="84">
        <v>11314404</v>
      </c>
      <c r="D17" s="84"/>
      <c r="E17" s="84"/>
      <c r="F17" s="84">
        <f t="shared" si="0"/>
        <v>11314404</v>
      </c>
    </row>
    <row r="18" spans="1:6" ht="15" customHeight="1">
      <c r="A18" s="38" t="s">
        <v>416</v>
      </c>
      <c r="B18" s="47" t="s">
        <v>228</v>
      </c>
      <c r="C18" s="92">
        <f>SUM(C12+C13+C14+C15+C16+C17)</f>
        <v>37230204</v>
      </c>
      <c r="D18" s="92">
        <f>SUM(D13:D17)</f>
        <v>0</v>
      </c>
      <c r="E18" s="92">
        <f>SUM(E13:E17)</f>
        <v>0</v>
      </c>
      <c r="F18" s="92">
        <f t="shared" si="0"/>
        <v>37230204</v>
      </c>
    </row>
    <row r="19" spans="1:6" ht="15" customHeight="1">
      <c r="A19" s="5" t="s">
        <v>229</v>
      </c>
      <c r="B19" s="6" t="s">
        <v>230</v>
      </c>
      <c r="C19" s="84">
        <v>175000</v>
      </c>
      <c r="D19" s="84"/>
      <c r="E19" s="84"/>
      <c r="F19" s="84">
        <f t="shared" si="0"/>
        <v>175000</v>
      </c>
    </row>
    <row r="20" spans="1:6" ht="15" customHeight="1">
      <c r="A20" s="5" t="s">
        <v>231</v>
      </c>
      <c r="B20" s="6" t="s">
        <v>232</v>
      </c>
      <c r="C20" s="84"/>
      <c r="D20" s="84"/>
      <c r="E20" s="84"/>
      <c r="F20" s="84">
        <f t="shared" si="0"/>
        <v>0</v>
      </c>
    </row>
    <row r="21" spans="1:6" ht="15" customHeight="1">
      <c r="A21" s="5" t="s">
        <v>381</v>
      </c>
      <c r="B21" s="6" t="s">
        <v>233</v>
      </c>
      <c r="C21" s="84"/>
      <c r="D21" s="84"/>
      <c r="E21" s="84"/>
      <c r="F21" s="84">
        <f t="shared" si="0"/>
        <v>0</v>
      </c>
    </row>
    <row r="22" spans="1:6" ht="15" customHeight="1">
      <c r="A22" s="5" t="s">
        <v>382</v>
      </c>
      <c r="B22" s="6" t="s">
        <v>234</v>
      </c>
      <c r="C22" s="84"/>
      <c r="D22" s="84"/>
      <c r="E22" s="84"/>
      <c r="F22" s="84">
        <f t="shared" si="0"/>
        <v>0</v>
      </c>
    </row>
    <row r="23" spans="1:6" ht="15" customHeight="1">
      <c r="A23" s="5" t="s">
        <v>383</v>
      </c>
      <c r="B23" s="6" t="s">
        <v>235</v>
      </c>
      <c r="C23" s="84">
        <v>16871184</v>
      </c>
      <c r="D23" s="84"/>
      <c r="E23" s="84"/>
      <c r="F23" s="84">
        <f t="shared" si="0"/>
        <v>16871184</v>
      </c>
    </row>
    <row r="24" spans="1:6" ht="15" customHeight="1">
      <c r="A24" s="38" t="s">
        <v>417</v>
      </c>
      <c r="B24" s="47" t="s">
        <v>236</v>
      </c>
      <c r="C24" s="92">
        <f>SUM(C19:C23)</f>
        <v>17046184</v>
      </c>
      <c r="D24" s="92">
        <f>SUM(D19:D23)</f>
        <v>0</v>
      </c>
      <c r="E24" s="92">
        <f>SUM(E19:E23)</f>
        <v>0</v>
      </c>
      <c r="F24" s="92">
        <f t="shared" si="0"/>
        <v>17046184</v>
      </c>
    </row>
    <row r="25" spans="1:6" ht="15" customHeight="1">
      <c r="A25" s="5" t="s">
        <v>384</v>
      </c>
      <c r="B25" s="6" t="s">
        <v>237</v>
      </c>
      <c r="C25" s="84"/>
      <c r="D25" s="84"/>
      <c r="E25" s="84"/>
      <c r="F25" s="84">
        <f t="shared" si="0"/>
        <v>0</v>
      </c>
    </row>
    <row r="26" spans="1:6" ht="15" customHeight="1">
      <c r="A26" s="5" t="s">
        <v>385</v>
      </c>
      <c r="B26" s="6" t="s">
        <v>238</v>
      </c>
      <c r="C26" s="84"/>
      <c r="D26" s="84"/>
      <c r="E26" s="84"/>
      <c r="F26" s="84">
        <f t="shared" si="0"/>
        <v>0</v>
      </c>
    </row>
    <row r="27" spans="1:6" ht="15" customHeight="1">
      <c r="A27" s="7" t="s">
        <v>418</v>
      </c>
      <c r="B27" s="8" t="s">
        <v>239</v>
      </c>
      <c r="C27" s="84">
        <f>SUM(C25:C26)</f>
        <v>0</v>
      </c>
      <c r="D27" s="84"/>
      <c r="E27" s="84"/>
      <c r="F27" s="84">
        <f t="shared" si="0"/>
        <v>0</v>
      </c>
    </row>
    <row r="28" spans="1:6" ht="15" customHeight="1">
      <c r="A28" s="5" t="s">
        <v>386</v>
      </c>
      <c r="B28" s="6" t="s">
        <v>240</v>
      </c>
      <c r="C28" s="84"/>
      <c r="D28" s="84"/>
      <c r="E28" s="84"/>
      <c r="F28" s="84">
        <f t="shared" si="0"/>
        <v>0</v>
      </c>
    </row>
    <row r="29" spans="1:6" ht="15" customHeight="1">
      <c r="A29" s="5" t="s">
        <v>387</v>
      </c>
      <c r="B29" s="6" t="s">
        <v>241</v>
      </c>
      <c r="C29" s="84"/>
      <c r="D29" s="84"/>
      <c r="E29" s="84"/>
      <c r="F29" s="84">
        <f t="shared" si="0"/>
        <v>0</v>
      </c>
    </row>
    <row r="30" spans="1:6" ht="15" customHeight="1">
      <c r="A30" s="5" t="s">
        <v>388</v>
      </c>
      <c r="B30" s="6" t="s">
        <v>242</v>
      </c>
      <c r="C30" s="84">
        <v>1900000</v>
      </c>
      <c r="D30" s="84"/>
      <c r="E30" s="84"/>
      <c r="F30" s="84">
        <f t="shared" si="0"/>
        <v>1900000</v>
      </c>
    </row>
    <row r="31" spans="1:6" ht="15" customHeight="1">
      <c r="A31" s="5" t="s">
        <v>389</v>
      </c>
      <c r="B31" s="6" t="s">
        <v>243</v>
      </c>
      <c r="C31" s="84">
        <v>800000</v>
      </c>
      <c r="D31" s="84"/>
      <c r="E31" s="84"/>
      <c r="F31" s="84">
        <f t="shared" si="0"/>
        <v>800000</v>
      </c>
    </row>
    <row r="32" spans="1:6" ht="15" customHeight="1">
      <c r="A32" s="5" t="s">
        <v>390</v>
      </c>
      <c r="B32" s="6" t="s">
        <v>244</v>
      </c>
      <c r="C32" s="84"/>
      <c r="D32" s="84"/>
      <c r="E32" s="84"/>
      <c r="F32" s="84">
        <f t="shared" si="0"/>
        <v>0</v>
      </c>
    </row>
    <row r="33" spans="1:6" ht="15" customHeight="1">
      <c r="A33" s="5" t="s">
        <v>245</v>
      </c>
      <c r="B33" s="6" t="s">
        <v>246</v>
      </c>
      <c r="C33" s="84"/>
      <c r="D33" s="84"/>
      <c r="E33" s="84"/>
      <c r="F33" s="84">
        <f t="shared" si="0"/>
        <v>0</v>
      </c>
    </row>
    <row r="34" spans="1:6" ht="15" customHeight="1">
      <c r="A34" s="5" t="s">
        <v>391</v>
      </c>
      <c r="B34" s="6" t="s">
        <v>247</v>
      </c>
      <c r="C34" s="84">
        <v>640000</v>
      </c>
      <c r="D34" s="84"/>
      <c r="E34" s="84"/>
      <c r="F34" s="84">
        <f t="shared" si="0"/>
        <v>640000</v>
      </c>
    </row>
    <row r="35" spans="1:6" ht="15" customHeight="1">
      <c r="A35" s="5" t="s">
        <v>392</v>
      </c>
      <c r="B35" s="6" t="s">
        <v>248</v>
      </c>
      <c r="C35" s="84">
        <v>20000</v>
      </c>
      <c r="D35" s="84"/>
      <c r="E35" s="84"/>
      <c r="F35" s="84">
        <f t="shared" si="0"/>
        <v>20000</v>
      </c>
    </row>
    <row r="36" spans="1:6" ht="15" customHeight="1">
      <c r="A36" s="7" t="s">
        <v>419</v>
      </c>
      <c r="B36" s="8" t="s">
        <v>249</v>
      </c>
      <c r="C36" s="92">
        <f>SUM(C31:C35)</f>
        <v>1460000</v>
      </c>
      <c r="D36" s="92">
        <f>SUM(D34:D35)</f>
        <v>0</v>
      </c>
      <c r="E36" s="92">
        <f>SUM(E34:E35)</f>
        <v>0</v>
      </c>
      <c r="F36" s="92">
        <f t="shared" si="0"/>
        <v>1460000</v>
      </c>
    </row>
    <row r="37" spans="1:6" ht="15" customHeight="1">
      <c r="A37" s="5" t="s">
        <v>393</v>
      </c>
      <c r="B37" s="6" t="s">
        <v>250</v>
      </c>
      <c r="C37" s="84">
        <v>400000</v>
      </c>
      <c r="D37" s="84"/>
      <c r="E37" s="84"/>
      <c r="F37" s="84">
        <f t="shared" si="0"/>
        <v>400000</v>
      </c>
    </row>
    <row r="38" spans="1:6" ht="15" customHeight="1">
      <c r="A38" s="38" t="s">
        <v>420</v>
      </c>
      <c r="B38" s="47" t="s">
        <v>251</v>
      </c>
      <c r="C38" s="92">
        <f>SUM(C27+C30+C36+C37)</f>
        <v>3760000</v>
      </c>
      <c r="D38" s="92">
        <f>SUM(D27+D30+D36+D37)</f>
        <v>0</v>
      </c>
      <c r="E38" s="92">
        <f>SUM(E27+E30+E36+E37)</f>
        <v>0</v>
      </c>
      <c r="F38" s="92">
        <f t="shared" si="0"/>
        <v>3760000</v>
      </c>
    </row>
    <row r="39" spans="1:6" ht="15" customHeight="1">
      <c r="A39" s="13" t="s">
        <v>252</v>
      </c>
      <c r="B39" s="6" t="s">
        <v>253</v>
      </c>
      <c r="C39" s="84">
        <v>100000</v>
      </c>
      <c r="D39" s="84"/>
      <c r="E39" s="84"/>
      <c r="F39" s="84">
        <f t="shared" si="0"/>
        <v>100000</v>
      </c>
    </row>
    <row r="40" spans="1:6" ht="15" customHeight="1">
      <c r="A40" s="13" t="s">
        <v>394</v>
      </c>
      <c r="B40" s="6" t="s">
        <v>254</v>
      </c>
      <c r="C40" s="84">
        <v>800000</v>
      </c>
      <c r="D40" s="84"/>
      <c r="E40" s="84"/>
      <c r="F40" s="84">
        <f t="shared" si="0"/>
        <v>800000</v>
      </c>
    </row>
    <row r="41" spans="1:6" ht="15" customHeight="1">
      <c r="A41" s="13" t="s">
        <v>395</v>
      </c>
      <c r="B41" s="6" t="s">
        <v>255</v>
      </c>
      <c r="C41" s="84"/>
      <c r="D41" s="84"/>
      <c r="E41" s="84"/>
      <c r="F41" s="84">
        <f t="shared" si="0"/>
        <v>0</v>
      </c>
    </row>
    <row r="42" spans="1:6" ht="15" customHeight="1">
      <c r="A42" s="13" t="s">
        <v>396</v>
      </c>
      <c r="B42" s="6" t="s">
        <v>256</v>
      </c>
      <c r="C42" s="84">
        <v>552839</v>
      </c>
      <c r="D42" s="84"/>
      <c r="E42" s="84"/>
      <c r="F42" s="84">
        <f t="shared" si="0"/>
        <v>552839</v>
      </c>
    </row>
    <row r="43" spans="1:6" ht="15" customHeight="1">
      <c r="A43" s="13" t="s">
        <v>257</v>
      </c>
      <c r="B43" s="6" t="s">
        <v>258</v>
      </c>
      <c r="C43" s="84"/>
      <c r="D43" s="84"/>
      <c r="E43" s="84"/>
      <c r="F43" s="84">
        <f t="shared" si="0"/>
        <v>0</v>
      </c>
    </row>
    <row r="44" spans="1:6" ht="15" customHeight="1">
      <c r="A44" s="13" t="s">
        <v>259</v>
      </c>
      <c r="B44" s="6" t="s">
        <v>260</v>
      </c>
      <c r="C44" s="84"/>
      <c r="D44" s="84"/>
      <c r="E44" s="84"/>
      <c r="F44" s="84">
        <f t="shared" si="0"/>
        <v>0</v>
      </c>
    </row>
    <row r="45" spans="1:6" ht="15" customHeight="1">
      <c r="A45" s="13" t="s">
        <v>261</v>
      </c>
      <c r="B45" s="6" t="s">
        <v>262</v>
      </c>
      <c r="C45" s="84"/>
      <c r="D45" s="84"/>
      <c r="E45" s="84"/>
      <c r="F45" s="84">
        <f t="shared" si="0"/>
        <v>0</v>
      </c>
    </row>
    <row r="46" spans="1:6" ht="15" customHeight="1">
      <c r="A46" s="13" t="s">
        <v>397</v>
      </c>
      <c r="B46" s="6" t="s">
        <v>263</v>
      </c>
      <c r="C46" s="84">
        <v>500</v>
      </c>
      <c r="D46" s="84"/>
      <c r="E46" s="84"/>
      <c r="F46" s="84">
        <f t="shared" si="0"/>
        <v>500</v>
      </c>
    </row>
    <row r="47" spans="1:6" ht="15" customHeight="1">
      <c r="A47" s="13" t="s">
        <v>398</v>
      </c>
      <c r="B47" s="6" t="s">
        <v>264</v>
      </c>
      <c r="C47" s="84"/>
      <c r="D47" s="84"/>
      <c r="E47" s="84"/>
      <c r="F47" s="84">
        <f t="shared" si="0"/>
        <v>0</v>
      </c>
    </row>
    <row r="48" spans="1:6" ht="15" customHeight="1">
      <c r="A48" s="13" t="s">
        <v>399</v>
      </c>
      <c r="B48" s="6" t="s">
        <v>265</v>
      </c>
      <c r="C48" s="84">
        <v>50000</v>
      </c>
      <c r="D48" s="84"/>
      <c r="E48" s="84"/>
      <c r="F48" s="84">
        <f t="shared" si="0"/>
        <v>50000</v>
      </c>
    </row>
    <row r="49" spans="1:6" ht="15" customHeight="1">
      <c r="A49" s="46" t="s">
        <v>421</v>
      </c>
      <c r="B49" s="47" t="s">
        <v>266</v>
      </c>
      <c r="C49" s="92">
        <f>SUM(C39:C48)</f>
        <v>1503339</v>
      </c>
      <c r="D49" s="92">
        <f>SUM(D39:D48)</f>
        <v>0</v>
      </c>
      <c r="E49" s="92">
        <f>SUM(E39:E48)</f>
        <v>0</v>
      </c>
      <c r="F49" s="92">
        <f t="shared" si="0"/>
        <v>1503339</v>
      </c>
    </row>
    <row r="50" spans="1:6" ht="15" customHeight="1">
      <c r="A50" s="13" t="s">
        <v>400</v>
      </c>
      <c r="B50" s="6" t="s">
        <v>267</v>
      </c>
      <c r="C50" s="84"/>
      <c r="D50" s="84"/>
      <c r="E50" s="84"/>
      <c r="F50" s="84">
        <f t="shared" si="0"/>
        <v>0</v>
      </c>
    </row>
    <row r="51" spans="1:6" ht="15" customHeight="1">
      <c r="A51" s="13" t="s">
        <v>401</v>
      </c>
      <c r="B51" s="6" t="s">
        <v>268</v>
      </c>
      <c r="C51" s="84"/>
      <c r="D51" s="84"/>
      <c r="E51" s="84"/>
      <c r="F51" s="84">
        <f t="shared" si="0"/>
        <v>0</v>
      </c>
    </row>
    <row r="52" spans="1:6" ht="15" customHeight="1">
      <c r="A52" s="13" t="s">
        <v>269</v>
      </c>
      <c r="B52" s="6" t="s">
        <v>270</v>
      </c>
      <c r="C52" s="84">
        <v>2000000</v>
      </c>
      <c r="D52" s="84"/>
      <c r="E52" s="84"/>
      <c r="F52" s="84">
        <f t="shared" si="0"/>
        <v>2000000</v>
      </c>
    </row>
    <row r="53" spans="1:6" ht="15" customHeight="1">
      <c r="A53" s="13" t="s">
        <v>402</v>
      </c>
      <c r="B53" s="6" t="s">
        <v>271</v>
      </c>
      <c r="C53" s="84"/>
      <c r="D53" s="84"/>
      <c r="E53" s="84"/>
      <c r="F53" s="84">
        <f t="shared" si="0"/>
        <v>0</v>
      </c>
    </row>
    <row r="54" spans="1:6" ht="15" customHeight="1">
      <c r="A54" s="13" t="s">
        <v>272</v>
      </c>
      <c r="B54" s="6" t="s">
        <v>273</v>
      </c>
      <c r="C54" s="84"/>
      <c r="D54" s="84"/>
      <c r="E54" s="84"/>
      <c r="F54" s="84">
        <f t="shared" si="0"/>
        <v>0</v>
      </c>
    </row>
    <row r="55" spans="1:6" ht="15" customHeight="1">
      <c r="A55" s="38" t="s">
        <v>422</v>
      </c>
      <c r="B55" s="47" t="s">
        <v>274</v>
      </c>
      <c r="C55" s="92">
        <f>SUM(C50:C54)</f>
        <v>2000000</v>
      </c>
      <c r="D55" s="92">
        <f>SUM(D50:D54)</f>
        <v>0</v>
      </c>
      <c r="E55" s="92">
        <f>SUM(E50:E54)</f>
        <v>0</v>
      </c>
      <c r="F55" s="92">
        <f t="shared" si="0"/>
        <v>2000000</v>
      </c>
    </row>
    <row r="56" spans="1:6" ht="15" customHeight="1">
      <c r="A56" s="13" t="s">
        <v>275</v>
      </c>
      <c r="B56" s="6" t="s">
        <v>276</v>
      </c>
      <c r="C56" s="84"/>
      <c r="D56" s="84"/>
      <c r="E56" s="84"/>
      <c r="F56" s="84">
        <f t="shared" si="0"/>
        <v>0</v>
      </c>
    </row>
    <row r="57" spans="1:6" ht="15" customHeight="1">
      <c r="A57" s="5" t="s">
        <v>403</v>
      </c>
      <c r="B57" s="6" t="s">
        <v>277</v>
      </c>
      <c r="C57" s="84">
        <v>100000</v>
      </c>
      <c r="D57" s="84"/>
      <c r="E57" s="84"/>
      <c r="F57" s="84">
        <f t="shared" si="0"/>
        <v>100000</v>
      </c>
    </row>
    <row r="58" spans="1:6" ht="14.25" customHeight="1">
      <c r="A58" s="13" t="s">
        <v>404</v>
      </c>
      <c r="B58" s="6" t="s">
        <v>278</v>
      </c>
      <c r="C58" s="84"/>
      <c r="D58" s="84"/>
      <c r="E58" s="84"/>
      <c r="F58" s="84">
        <f t="shared" si="0"/>
        <v>0</v>
      </c>
    </row>
    <row r="59" spans="1:6" ht="15" customHeight="1">
      <c r="A59" s="38" t="s">
        <v>423</v>
      </c>
      <c r="B59" s="47" t="s">
        <v>279</v>
      </c>
      <c r="C59" s="92">
        <f>SUM(C56:C58)</f>
        <v>100000</v>
      </c>
      <c r="D59" s="92">
        <f>SUM(D56:D58)</f>
        <v>0</v>
      </c>
      <c r="E59" s="92">
        <f>SUM(E56:E58)</f>
        <v>0</v>
      </c>
      <c r="F59" s="92">
        <f t="shared" si="0"/>
        <v>100000</v>
      </c>
    </row>
    <row r="60" spans="1:6" ht="15" customHeight="1">
      <c r="A60" s="13" t="s">
        <v>280</v>
      </c>
      <c r="B60" s="6" t="s">
        <v>281</v>
      </c>
      <c r="C60" s="84"/>
      <c r="D60" s="84"/>
      <c r="E60" s="84"/>
      <c r="F60" s="84">
        <f t="shared" si="0"/>
        <v>0</v>
      </c>
    </row>
    <row r="61" spans="1:6" ht="15" customHeight="1">
      <c r="A61" s="5" t="s">
        <v>405</v>
      </c>
      <c r="B61" s="6" t="s">
        <v>282</v>
      </c>
      <c r="C61" s="84">
        <v>40000</v>
      </c>
      <c r="D61" s="84"/>
      <c r="E61" s="84"/>
      <c r="F61" s="84">
        <f t="shared" si="0"/>
        <v>40000</v>
      </c>
    </row>
    <row r="62" spans="1:6" ht="15" customHeight="1">
      <c r="A62" s="13" t="s">
        <v>406</v>
      </c>
      <c r="B62" s="6" t="s">
        <v>283</v>
      </c>
      <c r="C62" s="84"/>
      <c r="D62" s="84"/>
      <c r="E62" s="84"/>
      <c r="F62" s="84">
        <f t="shared" si="0"/>
        <v>0</v>
      </c>
    </row>
    <row r="63" spans="1:6" ht="15" customHeight="1">
      <c r="A63" s="38" t="s">
        <v>425</v>
      </c>
      <c r="B63" s="47" t="s">
        <v>284</v>
      </c>
      <c r="C63" s="92">
        <f>SUM(C60:C62)</f>
        <v>40000</v>
      </c>
      <c r="D63" s="92">
        <f>SUM(D60:D62)</f>
        <v>0</v>
      </c>
      <c r="E63" s="92">
        <f>SUM(E60:E62)</f>
        <v>0</v>
      </c>
      <c r="F63" s="92">
        <f t="shared" si="0"/>
        <v>40000</v>
      </c>
    </row>
    <row r="64" spans="1:6" ht="15.75">
      <c r="A64" s="44" t="s">
        <v>424</v>
      </c>
      <c r="B64" s="34" t="s">
        <v>285</v>
      </c>
      <c r="C64" s="92">
        <f>SUM(C18+C24+C38+C49+C55+C59+C63)</f>
        <v>61679727</v>
      </c>
      <c r="D64" s="92">
        <f>SUM(D18+D24+D38+D49+D55+D59+D63)</f>
        <v>0</v>
      </c>
      <c r="E64" s="92">
        <f>SUM(E18+E24+E38+E49+E55+E59+E63)</f>
        <v>0</v>
      </c>
      <c r="F64" s="92">
        <f>SUM(F18+F24+F38+F49+F55+F59+F63)</f>
        <v>61679727</v>
      </c>
    </row>
    <row r="65" spans="1:6" ht="15.75">
      <c r="A65" s="61" t="s">
        <v>474</v>
      </c>
      <c r="B65" s="60"/>
      <c r="C65" s="84"/>
      <c r="D65" s="84"/>
      <c r="E65" s="84"/>
      <c r="F65" s="84">
        <f t="shared" si="0"/>
        <v>0</v>
      </c>
    </row>
    <row r="66" spans="1:6" ht="15.75">
      <c r="A66" s="61" t="s">
        <v>475</v>
      </c>
      <c r="B66" s="60"/>
      <c r="C66" s="84"/>
      <c r="D66" s="84"/>
      <c r="E66" s="84"/>
      <c r="F66" s="84">
        <f t="shared" si="0"/>
        <v>0</v>
      </c>
    </row>
    <row r="67" spans="1:6" ht="15">
      <c r="A67" s="36" t="s">
        <v>407</v>
      </c>
      <c r="B67" s="5" t="s">
        <v>286</v>
      </c>
      <c r="C67" s="84"/>
      <c r="D67" s="84"/>
      <c r="E67" s="84"/>
      <c r="F67" s="84">
        <f t="shared" si="0"/>
        <v>0</v>
      </c>
    </row>
    <row r="68" spans="1:6" ht="15">
      <c r="A68" s="13" t="s">
        <v>287</v>
      </c>
      <c r="B68" s="5" t="s">
        <v>288</v>
      </c>
      <c r="C68" s="84"/>
      <c r="D68" s="84"/>
      <c r="E68" s="84"/>
      <c r="F68" s="84">
        <f t="shared" si="0"/>
        <v>0</v>
      </c>
    </row>
    <row r="69" spans="1:6" ht="15">
      <c r="A69" s="36" t="s">
        <v>408</v>
      </c>
      <c r="B69" s="5" t="s">
        <v>289</v>
      </c>
      <c r="C69" s="84"/>
      <c r="D69" s="84"/>
      <c r="E69" s="84"/>
      <c r="F69" s="84">
        <f t="shared" si="0"/>
        <v>0</v>
      </c>
    </row>
    <row r="70" spans="1:6" ht="15">
      <c r="A70" s="15" t="s">
        <v>426</v>
      </c>
      <c r="B70" s="7" t="s">
        <v>290</v>
      </c>
      <c r="C70" s="84">
        <f>SUM(C67:C69)</f>
        <v>0</v>
      </c>
      <c r="D70" s="84">
        <f>SUM(D67:D69)</f>
        <v>0</v>
      </c>
      <c r="E70" s="84">
        <f>SUM(E67:E69)</f>
        <v>0</v>
      </c>
      <c r="F70" s="84">
        <f t="shared" si="0"/>
        <v>0</v>
      </c>
    </row>
    <row r="71" spans="1:6" ht="15">
      <c r="A71" s="13" t="s">
        <v>409</v>
      </c>
      <c r="B71" s="5" t="s">
        <v>291</v>
      </c>
      <c r="C71" s="84"/>
      <c r="D71" s="84"/>
      <c r="E71" s="84"/>
      <c r="F71" s="84">
        <f aca="true" t="shared" si="1" ref="F71:F93">SUM(C71:E71)</f>
        <v>0</v>
      </c>
    </row>
    <row r="72" spans="1:6" ht="15">
      <c r="A72" s="36" t="s">
        <v>292</v>
      </c>
      <c r="B72" s="5" t="s">
        <v>293</v>
      </c>
      <c r="C72" s="84"/>
      <c r="D72" s="84"/>
      <c r="E72" s="84"/>
      <c r="F72" s="84">
        <f t="shared" si="1"/>
        <v>0</v>
      </c>
    </row>
    <row r="73" spans="1:6" ht="15">
      <c r="A73" s="13" t="s">
        <v>410</v>
      </c>
      <c r="B73" s="5" t="s">
        <v>294</v>
      </c>
      <c r="C73" s="84"/>
      <c r="D73" s="84"/>
      <c r="E73" s="84"/>
      <c r="F73" s="84">
        <f t="shared" si="1"/>
        <v>0</v>
      </c>
    </row>
    <row r="74" spans="1:6" ht="15">
      <c r="A74" s="36" t="s">
        <v>295</v>
      </c>
      <c r="B74" s="5" t="s">
        <v>296</v>
      </c>
      <c r="C74" s="84"/>
      <c r="D74" s="84"/>
      <c r="E74" s="84"/>
      <c r="F74" s="84">
        <f t="shared" si="1"/>
        <v>0</v>
      </c>
    </row>
    <row r="75" spans="1:6" ht="15">
      <c r="A75" s="14" t="s">
        <v>427</v>
      </c>
      <c r="B75" s="7" t="s">
        <v>297</v>
      </c>
      <c r="C75" s="84">
        <f>SUM(C71:C74)</f>
        <v>0</v>
      </c>
      <c r="D75" s="84">
        <f>SUM(D71:D74)</f>
        <v>0</v>
      </c>
      <c r="E75" s="84">
        <f>SUM(E71:E74)</f>
        <v>0</v>
      </c>
      <c r="F75" s="84">
        <f t="shared" si="1"/>
        <v>0</v>
      </c>
    </row>
    <row r="76" spans="1:6" ht="15">
      <c r="A76" s="5" t="s">
        <v>472</v>
      </c>
      <c r="B76" s="5" t="s">
        <v>298</v>
      </c>
      <c r="C76" s="84">
        <v>27295242</v>
      </c>
      <c r="D76" s="84"/>
      <c r="E76" s="84"/>
      <c r="F76" s="84">
        <f t="shared" si="1"/>
        <v>27295242</v>
      </c>
    </row>
    <row r="77" spans="1:6" ht="15">
      <c r="A77" s="5" t="s">
        <v>473</v>
      </c>
      <c r="B77" s="5" t="s">
        <v>298</v>
      </c>
      <c r="C77" s="84"/>
      <c r="D77" s="84"/>
      <c r="E77" s="84"/>
      <c r="F77" s="84">
        <f t="shared" si="1"/>
        <v>0</v>
      </c>
    </row>
    <row r="78" spans="1:6" ht="15">
      <c r="A78" s="5" t="s">
        <v>470</v>
      </c>
      <c r="B78" s="5" t="s">
        <v>299</v>
      </c>
      <c r="C78" s="84"/>
      <c r="D78" s="84"/>
      <c r="E78" s="84"/>
      <c r="F78" s="84">
        <f t="shared" si="1"/>
        <v>0</v>
      </c>
    </row>
    <row r="79" spans="1:6" ht="15">
      <c r="A79" s="5" t="s">
        <v>471</v>
      </c>
      <c r="B79" s="5" t="s">
        <v>299</v>
      </c>
      <c r="C79" s="84"/>
      <c r="D79" s="84"/>
      <c r="E79" s="84"/>
      <c r="F79" s="84">
        <f t="shared" si="1"/>
        <v>0</v>
      </c>
    </row>
    <row r="80" spans="1:6" ht="15">
      <c r="A80" s="7" t="s">
        <v>428</v>
      </c>
      <c r="B80" s="7" t="s">
        <v>300</v>
      </c>
      <c r="C80" s="92">
        <f>SUM(C76:C79)</f>
        <v>27295242</v>
      </c>
      <c r="D80" s="92">
        <f>SUM(D76:D79)</f>
        <v>0</v>
      </c>
      <c r="E80" s="92">
        <f>SUM(E76:E79)</f>
        <v>0</v>
      </c>
      <c r="F80" s="92">
        <f t="shared" si="1"/>
        <v>27295242</v>
      </c>
    </row>
    <row r="81" spans="1:6" ht="15">
      <c r="A81" s="36" t="s">
        <v>301</v>
      </c>
      <c r="B81" s="5" t="s">
        <v>302</v>
      </c>
      <c r="C81" s="84"/>
      <c r="D81" s="84"/>
      <c r="E81" s="84"/>
      <c r="F81" s="84">
        <f t="shared" si="1"/>
        <v>0</v>
      </c>
    </row>
    <row r="82" spans="1:6" ht="15">
      <c r="A82" s="36" t="s">
        <v>303</v>
      </c>
      <c r="B82" s="5" t="s">
        <v>304</v>
      </c>
      <c r="C82" s="84"/>
      <c r="D82" s="84"/>
      <c r="E82" s="84"/>
      <c r="F82" s="84">
        <f t="shared" si="1"/>
        <v>0</v>
      </c>
    </row>
    <row r="83" spans="1:6" ht="15">
      <c r="A83" s="36" t="s">
        <v>305</v>
      </c>
      <c r="B83" s="5" t="s">
        <v>306</v>
      </c>
      <c r="C83" s="84"/>
      <c r="D83" s="84"/>
      <c r="E83" s="84"/>
      <c r="F83" s="84">
        <f t="shared" si="1"/>
        <v>0</v>
      </c>
    </row>
    <row r="84" spans="1:6" ht="15">
      <c r="A84" s="36" t="s">
        <v>307</v>
      </c>
      <c r="B84" s="5" t="s">
        <v>308</v>
      </c>
      <c r="C84" s="84"/>
      <c r="D84" s="84"/>
      <c r="E84" s="84"/>
      <c r="F84" s="84">
        <f t="shared" si="1"/>
        <v>0</v>
      </c>
    </row>
    <row r="85" spans="1:6" ht="15">
      <c r="A85" s="13" t="s">
        <v>411</v>
      </c>
      <c r="B85" s="5" t="s">
        <v>309</v>
      </c>
      <c r="C85" s="84"/>
      <c r="D85" s="84"/>
      <c r="E85" s="84"/>
      <c r="F85" s="84">
        <f t="shared" si="1"/>
        <v>0</v>
      </c>
    </row>
    <row r="86" spans="1:6" ht="15">
      <c r="A86" s="15" t="s">
        <v>429</v>
      </c>
      <c r="B86" s="7" t="s">
        <v>310</v>
      </c>
      <c r="C86" s="84">
        <f>SUM(C81:C85)</f>
        <v>0</v>
      </c>
      <c r="D86" s="84">
        <f>SUM(D81:D85)</f>
        <v>0</v>
      </c>
      <c r="E86" s="84">
        <f>SUM(E81:E85)</f>
        <v>0</v>
      </c>
      <c r="F86" s="84">
        <f t="shared" si="1"/>
        <v>0</v>
      </c>
    </row>
    <row r="87" spans="1:6" ht="15">
      <c r="A87" s="13" t="s">
        <v>311</v>
      </c>
      <c r="B87" s="5" t="s">
        <v>312</v>
      </c>
      <c r="C87" s="84"/>
      <c r="D87" s="84"/>
      <c r="E87" s="84"/>
      <c r="F87" s="84">
        <f t="shared" si="1"/>
        <v>0</v>
      </c>
    </row>
    <row r="88" spans="1:6" ht="15">
      <c r="A88" s="13" t="s">
        <v>313</v>
      </c>
      <c r="B88" s="5" t="s">
        <v>314</v>
      </c>
      <c r="C88" s="84"/>
      <c r="D88" s="84"/>
      <c r="E88" s="84"/>
      <c r="F88" s="84">
        <f t="shared" si="1"/>
        <v>0</v>
      </c>
    </row>
    <row r="89" spans="1:6" ht="15">
      <c r="A89" s="36" t="s">
        <v>315</v>
      </c>
      <c r="B89" s="5" t="s">
        <v>316</v>
      </c>
      <c r="C89" s="84"/>
      <c r="D89" s="84"/>
      <c r="E89" s="84"/>
      <c r="F89" s="84">
        <f t="shared" si="1"/>
        <v>0</v>
      </c>
    </row>
    <row r="90" spans="1:6" ht="15">
      <c r="A90" s="36" t="s">
        <v>412</v>
      </c>
      <c r="B90" s="5" t="s">
        <v>317</v>
      </c>
      <c r="C90" s="84"/>
      <c r="D90" s="84"/>
      <c r="E90" s="84"/>
      <c r="F90" s="84">
        <f t="shared" si="1"/>
        <v>0</v>
      </c>
    </row>
    <row r="91" spans="1:6" ht="15">
      <c r="A91" s="14" t="s">
        <v>430</v>
      </c>
      <c r="B91" s="7" t="s">
        <v>318</v>
      </c>
      <c r="C91" s="84">
        <f>SUM(C87:C90)</f>
        <v>0</v>
      </c>
      <c r="D91" s="84">
        <f>SUM(D87:D90)</f>
        <v>0</v>
      </c>
      <c r="E91" s="84">
        <f>SUM(E87:E90)</f>
        <v>0</v>
      </c>
      <c r="F91" s="84">
        <f t="shared" si="1"/>
        <v>0</v>
      </c>
    </row>
    <row r="92" spans="1:6" ht="15">
      <c r="A92" s="15" t="s">
        <v>319</v>
      </c>
      <c r="B92" s="7" t="s">
        <v>320</v>
      </c>
      <c r="C92" s="84"/>
      <c r="D92" s="84"/>
      <c r="E92" s="84"/>
      <c r="F92" s="84">
        <f t="shared" si="1"/>
        <v>0</v>
      </c>
    </row>
    <row r="93" spans="1:6" ht="15.75">
      <c r="A93" s="39" t="s">
        <v>431</v>
      </c>
      <c r="B93" s="40" t="s">
        <v>321</v>
      </c>
      <c r="C93" s="92">
        <f>SUM(C91,C86,C80,C75,C70)</f>
        <v>27295242</v>
      </c>
      <c r="D93" s="92">
        <f>SUM(D70+D75+D80+D86+D91+D92)</f>
        <v>0</v>
      </c>
      <c r="E93" s="92">
        <f>SUM(E70+E75+E80+E86+E91+E92)</f>
        <v>0</v>
      </c>
      <c r="F93" s="92">
        <f t="shared" si="1"/>
        <v>27295242</v>
      </c>
    </row>
    <row r="94" spans="1:6" ht="15.75">
      <c r="A94" s="42" t="s">
        <v>414</v>
      </c>
      <c r="B94" s="43"/>
      <c r="C94" s="92">
        <f>SUM(C64+C93)</f>
        <v>88974969</v>
      </c>
      <c r="D94" s="92">
        <f>SUM(D64+D93)</f>
        <v>0</v>
      </c>
      <c r="E94" s="92">
        <f>SUM(E64+E93)</f>
        <v>0</v>
      </c>
      <c r="F94" s="92">
        <f>SUM(F64+F93)</f>
        <v>88974969</v>
      </c>
    </row>
  </sheetData>
  <sheetProtection/>
  <mergeCells count="3">
    <mergeCell ref="A1:F1"/>
    <mergeCell ref="A2:F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16" t="s">
        <v>506</v>
      </c>
      <c r="B1" s="120"/>
      <c r="C1" s="120"/>
      <c r="D1" s="120"/>
      <c r="E1" s="120"/>
      <c r="F1" s="118"/>
    </row>
    <row r="2" spans="1:6" ht="18.75" customHeight="1">
      <c r="A2" s="119" t="s">
        <v>486</v>
      </c>
      <c r="B2" s="120"/>
      <c r="C2" s="120"/>
      <c r="D2" s="120"/>
      <c r="E2" s="120"/>
      <c r="F2" s="118"/>
    </row>
    <row r="3" spans="1:5" ht="18">
      <c r="A3" s="45"/>
      <c r="E3" s="83"/>
    </row>
    <row r="4" spans="1:6" ht="15">
      <c r="A4" s="4" t="s">
        <v>16</v>
      </c>
      <c r="C4" s="122" t="s">
        <v>522</v>
      </c>
      <c r="D4" s="122"/>
      <c r="E4" s="122"/>
      <c r="F4" s="122"/>
    </row>
    <row r="5" spans="1:6" ht="45">
      <c r="A5" s="2" t="s">
        <v>30</v>
      </c>
      <c r="B5" s="3" t="s">
        <v>31</v>
      </c>
      <c r="C5" s="59" t="s">
        <v>466</v>
      </c>
      <c r="D5" s="59" t="s">
        <v>467</v>
      </c>
      <c r="E5" s="59" t="s">
        <v>468</v>
      </c>
      <c r="F5" s="79" t="s">
        <v>18</v>
      </c>
    </row>
    <row r="6" spans="1:6" ht="15">
      <c r="A6" s="27" t="s">
        <v>32</v>
      </c>
      <c r="B6" s="28" t="s">
        <v>33</v>
      </c>
      <c r="C6" s="85">
        <v>9139653</v>
      </c>
      <c r="D6" s="85"/>
      <c r="E6" s="85"/>
      <c r="F6" s="84">
        <f>SUM(C6:E6)</f>
        <v>9139653</v>
      </c>
    </row>
    <row r="7" spans="1:6" ht="15">
      <c r="A7" s="27" t="s">
        <v>34</v>
      </c>
      <c r="B7" s="29" t="s">
        <v>35</v>
      </c>
      <c r="C7" s="85"/>
      <c r="D7" s="85"/>
      <c r="E7" s="85"/>
      <c r="F7" s="84">
        <f aca="true" t="shared" si="0" ref="F7:F70">SUM(C7:E7)</f>
        <v>0</v>
      </c>
    </row>
    <row r="8" spans="1:6" ht="15">
      <c r="A8" s="27" t="s">
        <v>36</v>
      </c>
      <c r="B8" s="29" t="s">
        <v>37</v>
      </c>
      <c r="C8" s="85"/>
      <c r="D8" s="85"/>
      <c r="E8" s="85"/>
      <c r="F8" s="84">
        <f t="shared" si="0"/>
        <v>0</v>
      </c>
    </row>
    <row r="9" spans="1:6" ht="15">
      <c r="A9" s="30" t="s">
        <v>38</v>
      </c>
      <c r="B9" s="29" t="s">
        <v>39</v>
      </c>
      <c r="C9" s="85"/>
      <c r="D9" s="85"/>
      <c r="E9" s="85"/>
      <c r="F9" s="84">
        <f t="shared" si="0"/>
        <v>0</v>
      </c>
    </row>
    <row r="10" spans="1:6" ht="15">
      <c r="A10" s="30" t="s">
        <v>40</v>
      </c>
      <c r="B10" s="29" t="s">
        <v>41</v>
      </c>
      <c r="C10" s="85"/>
      <c r="D10" s="85"/>
      <c r="E10" s="85"/>
      <c r="F10" s="84">
        <f t="shared" si="0"/>
        <v>0</v>
      </c>
    </row>
    <row r="11" spans="1:6" ht="15">
      <c r="A11" s="30" t="s">
        <v>42</v>
      </c>
      <c r="B11" s="29" t="s">
        <v>43</v>
      </c>
      <c r="C11" s="85"/>
      <c r="D11" s="85"/>
      <c r="E11" s="85"/>
      <c r="F11" s="84">
        <f t="shared" si="0"/>
        <v>0</v>
      </c>
    </row>
    <row r="12" spans="1:6" ht="15">
      <c r="A12" s="30" t="s">
        <v>44</v>
      </c>
      <c r="B12" s="29" t="s">
        <v>45</v>
      </c>
      <c r="C12" s="85"/>
      <c r="D12" s="85"/>
      <c r="E12" s="85"/>
      <c r="F12" s="84">
        <f t="shared" si="0"/>
        <v>0</v>
      </c>
    </row>
    <row r="13" spans="1:6" ht="15">
      <c r="A13" s="30" t="s">
        <v>46</v>
      </c>
      <c r="B13" s="29" t="s">
        <v>47</v>
      </c>
      <c r="C13" s="85">
        <v>50000</v>
      </c>
      <c r="D13" s="85"/>
      <c r="E13" s="85"/>
      <c r="F13" s="84">
        <f t="shared" si="0"/>
        <v>50000</v>
      </c>
    </row>
    <row r="14" spans="1:6" ht="15">
      <c r="A14" s="5" t="s">
        <v>48</v>
      </c>
      <c r="B14" s="29" t="s">
        <v>49</v>
      </c>
      <c r="C14" s="85"/>
      <c r="D14" s="85"/>
      <c r="E14" s="85"/>
      <c r="F14" s="84">
        <f t="shared" si="0"/>
        <v>0</v>
      </c>
    </row>
    <row r="15" spans="1:6" ht="15">
      <c r="A15" s="5" t="s">
        <v>50</v>
      </c>
      <c r="B15" s="29" t="s">
        <v>51</v>
      </c>
      <c r="C15" s="85"/>
      <c r="D15" s="85"/>
      <c r="E15" s="85"/>
      <c r="F15" s="84">
        <f t="shared" si="0"/>
        <v>0</v>
      </c>
    </row>
    <row r="16" spans="1:6" ht="15">
      <c r="A16" s="5" t="s">
        <v>52</v>
      </c>
      <c r="B16" s="29" t="s">
        <v>53</v>
      </c>
      <c r="C16" s="85"/>
      <c r="D16" s="85"/>
      <c r="E16" s="85"/>
      <c r="F16" s="84">
        <f t="shared" si="0"/>
        <v>0</v>
      </c>
    </row>
    <row r="17" spans="1:6" ht="15">
      <c r="A17" s="5" t="s">
        <v>54</v>
      </c>
      <c r="B17" s="29" t="s">
        <v>55</v>
      </c>
      <c r="C17" s="85"/>
      <c r="D17" s="85"/>
      <c r="E17" s="85"/>
      <c r="F17" s="84">
        <f t="shared" si="0"/>
        <v>0</v>
      </c>
    </row>
    <row r="18" spans="1:6" ht="15">
      <c r="A18" s="5" t="s">
        <v>344</v>
      </c>
      <c r="B18" s="29" t="s">
        <v>56</v>
      </c>
      <c r="C18" s="85">
        <v>259069</v>
      </c>
      <c r="D18" s="85"/>
      <c r="E18" s="85"/>
      <c r="F18" s="84">
        <f t="shared" si="0"/>
        <v>259069</v>
      </c>
    </row>
    <row r="19" spans="1:6" ht="15">
      <c r="A19" s="31" t="s">
        <v>322</v>
      </c>
      <c r="B19" s="32" t="s">
        <v>57</v>
      </c>
      <c r="C19" s="86">
        <f>SUM(C6:C18)</f>
        <v>9448722</v>
      </c>
      <c r="D19" s="86">
        <f>SUM(D6:D18)</f>
        <v>0</v>
      </c>
      <c r="E19" s="86">
        <f>SUM(E6:E18)</f>
        <v>0</v>
      </c>
      <c r="F19" s="92">
        <f t="shared" si="0"/>
        <v>9448722</v>
      </c>
    </row>
    <row r="20" spans="1:6" ht="15">
      <c r="A20" s="5" t="s">
        <v>58</v>
      </c>
      <c r="B20" s="29" t="s">
        <v>59</v>
      </c>
      <c r="C20" s="85">
        <v>4273855</v>
      </c>
      <c r="D20" s="85"/>
      <c r="E20" s="85"/>
      <c r="F20" s="84">
        <f t="shared" si="0"/>
        <v>4273855</v>
      </c>
    </row>
    <row r="21" spans="1:6" ht="15">
      <c r="A21" s="5" t="s">
        <v>60</v>
      </c>
      <c r="B21" s="29" t="s">
        <v>61</v>
      </c>
      <c r="C21" s="85">
        <v>400000</v>
      </c>
      <c r="D21" s="85"/>
      <c r="E21" s="85"/>
      <c r="F21" s="84">
        <f t="shared" si="0"/>
        <v>400000</v>
      </c>
    </row>
    <row r="22" spans="1:6" ht="15">
      <c r="A22" s="6" t="s">
        <v>62</v>
      </c>
      <c r="B22" s="29" t="s">
        <v>63</v>
      </c>
      <c r="C22" s="85">
        <v>70200</v>
      </c>
      <c r="D22" s="85"/>
      <c r="E22" s="85"/>
      <c r="F22" s="84">
        <f t="shared" si="0"/>
        <v>70200</v>
      </c>
    </row>
    <row r="23" spans="1:6" ht="15">
      <c r="A23" s="7" t="s">
        <v>323</v>
      </c>
      <c r="B23" s="32" t="s">
        <v>64</v>
      </c>
      <c r="C23" s="86">
        <f>SUM(C20:C22)</f>
        <v>4744055</v>
      </c>
      <c r="D23" s="86"/>
      <c r="E23" s="86"/>
      <c r="F23" s="92">
        <f t="shared" si="0"/>
        <v>4744055</v>
      </c>
    </row>
    <row r="24" spans="1:6" ht="15">
      <c r="A24" s="48" t="s">
        <v>374</v>
      </c>
      <c r="B24" s="49" t="s">
        <v>65</v>
      </c>
      <c r="C24" s="86">
        <f>SUM(C19+C23)</f>
        <v>14192777</v>
      </c>
      <c r="D24" s="86">
        <f>SUM(D19+D23)</f>
        <v>0</v>
      </c>
      <c r="E24" s="86">
        <f>SUM(E19+E23)</f>
        <v>0</v>
      </c>
      <c r="F24" s="86">
        <f t="shared" si="0"/>
        <v>14192777</v>
      </c>
    </row>
    <row r="25" spans="1:6" ht="15">
      <c r="A25" s="38" t="s">
        <v>345</v>
      </c>
      <c r="B25" s="49" t="s">
        <v>66</v>
      </c>
      <c r="C25" s="86">
        <v>2099075</v>
      </c>
      <c r="D25" s="85"/>
      <c r="E25" s="85"/>
      <c r="F25" s="86">
        <f t="shared" si="0"/>
        <v>2099075</v>
      </c>
    </row>
    <row r="26" spans="1:6" ht="15">
      <c r="A26" s="5" t="s">
        <v>67</v>
      </c>
      <c r="B26" s="29" t="s">
        <v>68</v>
      </c>
      <c r="C26" s="85">
        <v>15000</v>
      </c>
      <c r="D26" s="85"/>
      <c r="E26" s="85"/>
      <c r="F26" s="84">
        <f t="shared" si="0"/>
        <v>15000</v>
      </c>
    </row>
    <row r="27" spans="1:6" ht="15">
      <c r="A27" s="5" t="s">
        <v>69</v>
      </c>
      <c r="B27" s="29" t="s">
        <v>70</v>
      </c>
      <c r="C27" s="85">
        <v>4812507</v>
      </c>
      <c r="D27" s="85"/>
      <c r="E27" s="85"/>
      <c r="F27" s="84">
        <f t="shared" si="0"/>
        <v>4812507</v>
      </c>
    </row>
    <row r="28" spans="1:6" ht="15">
      <c r="A28" s="5" t="s">
        <v>71</v>
      </c>
      <c r="B28" s="29" t="s">
        <v>72</v>
      </c>
      <c r="C28" s="85"/>
      <c r="D28" s="85"/>
      <c r="E28" s="85"/>
      <c r="F28" s="84">
        <f t="shared" si="0"/>
        <v>0</v>
      </c>
    </row>
    <row r="29" spans="1:6" ht="15">
      <c r="A29" s="7" t="s">
        <v>324</v>
      </c>
      <c r="B29" s="32" t="s">
        <v>73</v>
      </c>
      <c r="C29" s="86">
        <f>SUM(C26:C28)</f>
        <v>4827507</v>
      </c>
      <c r="D29" s="86">
        <f>SUM(D26:D28)</f>
        <v>0</v>
      </c>
      <c r="E29" s="86">
        <f>SUM(E26:E28)</f>
        <v>0</v>
      </c>
      <c r="F29" s="92">
        <f t="shared" si="0"/>
        <v>4827507</v>
      </c>
    </row>
    <row r="30" spans="1:6" ht="15">
      <c r="A30" s="5" t="s">
        <v>74</v>
      </c>
      <c r="B30" s="29" t="s">
        <v>75</v>
      </c>
      <c r="C30" s="85">
        <v>298980</v>
      </c>
      <c r="D30" s="85"/>
      <c r="E30" s="85"/>
      <c r="F30" s="84">
        <f t="shared" si="0"/>
        <v>298980</v>
      </c>
    </row>
    <row r="31" spans="1:6" ht="15">
      <c r="A31" s="5" t="s">
        <v>76</v>
      </c>
      <c r="B31" s="29" t="s">
        <v>77</v>
      </c>
      <c r="C31" s="85">
        <v>90000</v>
      </c>
      <c r="D31" s="85"/>
      <c r="E31" s="85"/>
      <c r="F31" s="84">
        <f t="shared" si="0"/>
        <v>90000</v>
      </c>
    </row>
    <row r="32" spans="1:6" ht="15" customHeight="1">
      <c r="A32" s="7" t="s">
        <v>375</v>
      </c>
      <c r="B32" s="32" t="s">
        <v>78</v>
      </c>
      <c r="C32" s="86">
        <f>SUM(C30:C31)</f>
        <v>388980</v>
      </c>
      <c r="D32" s="86">
        <f>SUM(D30:D31)</f>
        <v>0</v>
      </c>
      <c r="E32" s="86">
        <f>SUM(E30:E31)</f>
        <v>0</v>
      </c>
      <c r="F32" s="92">
        <f t="shared" si="0"/>
        <v>388980</v>
      </c>
    </row>
    <row r="33" spans="1:6" ht="15">
      <c r="A33" s="5" t="s">
        <v>79</v>
      </c>
      <c r="B33" s="29" t="s">
        <v>80</v>
      </c>
      <c r="C33" s="85">
        <v>1032901</v>
      </c>
      <c r="D33" s="85"/>
      <c r="E33" s="85"/>
      <c r="F33" s="84">
        <f t="shared" si="0"/>
        <v>1032901</v>
      </c>
    </row>
    <row r="34" spans="1:6" ht="15">
      <c r="A34" s="5" t="s">
        <v>81</v>
      </c>
      <c r="B34" s="29" t="s">
        <v>82</v>
      </c>
      <c r="C34" s="85">
        <v>297172</v>
      </c>
      <c r="D34" s="85"/>
      <c r="E34" s="85"/>
      <c r="F34" s="84">
        <f t="shared" si="0"/>
        <v>297172</v>
      </c>
    </row>
    <row r="35" spans="1:6" ht="15">
      <c r="A35" s="5" t="s">
        <v>346</v>
      </c>
      <c r="B35" s="29" t="s">
        <v>83</v>
      </c>
      <c r="C35" s="85">
        <v>577451</v>
      </c>
      <c r="D35" s="85"/>
      <c r="E35" s="85"/>
      <c r="F35" s="84">
        <f t="shared" si="0"/>
        <v>577451</v>
      </c>
    </row>
    <row r="36" spans="1:6" ht="15">
      <c r="A36" s="5" t="s">
        <v>84</v>
      </c>
      <c r="B36" s="29" t="s">
        <v>85</v>
      </c>
      <c r="C36" s="85">
        <v>1710000</v>
      </c>
      <c r="D36" s="85"/>
      <c r="E36" s="85"/>
      <c r="F36" s="84">
        <f t="shared" si="0"/>
        <v>1710000</v>
      </c>
    </row>
    <row r="37" spans="1:6" ht="15">
      <c r="A37" s="10" t="s">
        <v>347</v>
      </c>
      <c r="B37" s="29" t="s">
        <v>86</v>
      </c>
      <c r="C37" s="85"/>
      <c r="D37" s="85"/>
      <c r="E37" s="85"/>
      <c r="F37" s="84">
        <f t="shared" si="0"/>
        <v>0</v>
      </c>
    </row>
    <row r="38" spans="1:6" ht="15">
      <c r="A38" s="6" t="s">
        <v>87</v>
      </c>
      <c r="B38" s="29" t="s">
        <v>88</v>
      </c>
      <c r="C38" s="85">
        <v>3035580</v>
      </c>
      <c r="D38" s="85"/>
      <c r="E38" s="85"/>
      <c r="F38" s="84">
        <f t="shared" si="0"/>
        <v>3035580</v>
      </c>
    </row>
    <row r="39" spans="1:6" ht="15">
      <c r="A39" s="5" t="s">
        <v>348</v>
      </c>
      <c r="B39" s="29" t="s">
        <v>89</v>
      </c>
      <c r="C39" s="85">
        <v>4561752</v>
      </c>
      <c r="D39" s="85"/>
      <c r="E39" s="85"/>
      <c r="F39" s="84">
        <f t="shared" si="0"/>
        <v>4561752</v>
      </c>
    </row>
    <row r="40" spans="1:6" ht="15">
      <c r="A40" s="7" t="s">
        <v>325</v>
      </c>
      <c r="B40" s="32" t="s">
        <v>90</v>
      </c>
      <c r="C40" s="86">
        <f>SUM(C33:C39)</f>
        <v>11214856</v>
      </c>
      <c r="D40" s="86">
        <f>SUM(D33:D39)</f>
        <v>0</v>
      </c>
      <c r="E40" s="86">
        <f>SUM(E33:E39)</f>
        <v>0</v>
      </c>
      <c r="F40" s="92">
        <f t="shared" si="0"/>
        <v>11214856</v>
      </c>
    </row>
    <row r="41" spans="1:6" ht="15">
      <c r="A41" s="5" t="s">
        <v>91</v>
      </c>
      <c r="B41" s="29" t="s">
        <v>92</v>
      </c>
      <c r="C41" s="85">
        <v>537810</v>
      </c>
      <c r="D41" s="85"/>
      <c r="E41" s="85"/>
      <c r="F41" s="84">
        <f t="shared" si="0"/>
        <v>537810</v>
      </c>
    </row>
    <row r="42" spans="1:6" ht="15">
      <c r="A42" s="5" t="s">
        <v>93</v>
      </c>
      <c r="B42" s="29" t="s">
        <v>94</v>
      </c>
      <c r="C42" s="85">
        <v>335000</v>
      </c>
      <c r="D42" s="85"/>
      <c r="E42" s="85"/>
      <c r="F42" s="84">
        <f t="shared" si="0"/>
        <v>335000</v>
      </c>
    </row>
    <row r="43" spans="1:6" ht="15">
      <c r="A43" s="7" t="s">
        <v>326</v>
      </c>
      <c r="B43" s="32" t="s">
        <v>95</v>
      </c>
      <c r="C43" s="86">
        <f>SUM(C41:C42)</f>
        <v>872810</v>
      </c>
      <c r="D43" s="86">
        <v>0</v>
      </c>
      <c r="E43" s="86">
        <f>SUM(E41:E42)</f>
        <v>0</v>
      </c>
      <c r="F43" s="92">
        <f t="shared" si="0"/>
        <v>872810</v>
      </c>
    </row>
    <row r="44" spans="1:6" ht="15">
      <c r="A44" s="5" t="s">
        <v>96</v>
      </c>
      <c r="B44" s="29" t="s">
        <v>97</v>
      </c>
      <c r="C44" s="85">
        <v>2471402</v>
      </c>
      <c r="D44" s="85"/>
      <c r="E44" s="85"/>
      <c r="F44" s="84">
        <f t="shared" si="0"/>
        <v>2471402</v>
      </c>
    </row>
    <row r="45" spans="1:6" ht="15">
      <c r="A45" s="5" t="s">
        <v>98</v>
      </c>
      <c r="B45" s="29" t="s">
        <v>99</v>
      </c>
      <c r="C45" s="85"/>
      <c r="D45" s="85"/>
      <c r="E45" s="85"/>
      <c r="F45" s="84">
        <f t="shared" si="0"/>
        <v>0</v>
      </c>
    </row>
    <row r="46" spans="1:6" ht="15">
      <c r="A46" s="5" t="s">
        <v>349</v>
      </c>
      <c r="B46" s="29" t="s">
        <v>100</v>
      </c>
      <c r="C46" s="85"/>
      <c r="D46" s="85"/>
      <c r="E46" s="85"/>
      <c r="F46" s="84">
        <f t="shared" si="0"/>
        <v>0</v>
      </c>
    </row>
    <row r="47" spans="1:6" ht="15">
      <c r="A47" s="5" t="s">
        <v>350</v>
      </c>
      <c r="B47" s="29" t="s">
        <v>101</v>
      </c>
      <c r="C47" s="85"/>
      <c r="D47" s="85"/>
      <c r="E47" s="85"/>
      <c r="F47" s="84">
        <f t="shared" si="0"/>
        <v>0</v>
      </c>
    </row>
    <row r="48" spans="1:6" ht="15">
      <c r="A48" s="5" t="s">
        <v>102</v>
      </c>
      <c r="B48" s="29" t="s">
        <v>103</v>
      </c>
      <c r="C48" s="85">
        <v>404239</v>
      </c>
      <c r="D48" s="85"/>
      <c r="E48" s="85"/>
      <c r="F48" s="84">
        <f t="shared" si="0"/>
        <v>404239</v>
      </c>
    </row>
    <row r="49" spans="1:6" ht="15">
      <c r="A49" s="7" t="s">
        <v>327</v>
      </c>
      <c r="B49" s="32" t="s">
        <v>104</v>
      </c>
      <c r="C49" s="86">
        <f>SUM(C44:C48)</f>
        <v>2875641</v>
      </c>
      <c r="D49" s="86">
        <f>SUM(D44:D48)</f>
        <v>0</v>
      </c>
      <c r="E49" s="86">
        <f>SUM(E44:E48)</f>
        <v>0</v>
      </c>
      <c r="F49" s="92">
        <f t="shared" si="0"/>
        <v>2875641</v>
      </c>
    </row>
    <row r="50" spans="1:6" ht="15">
      <c r="A50" s="38" t="s">
        <v>328</v>
      </c>
      <c r="B50" s="49" t="s">
        <v>105</v>
      </c>
      <c r="C50" s="86">
        <f>SUM(C29+C32+C40+C43+C49)</f>
        <v>20179794</v>
      </c>
      <c r="D50" s="86">
        <f>SUM(D29+D32+D40+D43+D49)</f>
        <v>0</v>
      </c>
      <c r="E50" s="86">
        <f>SUM(E29+E32+E40+E43+E49)</f>
        <v>0</v>
      </c>
      <c r="F50" s="86">
        <f t="shared" si="0"/>
        <v>20179794</v>
      </c>
    </row>
    <row r="51" spans="1:6" ht="15">
      <c r="A51" s="13" t="s">
        <v>106</v>
      </c>
      <c r="B51" s="29" t="s">
        <v>107</v>
      </c>
      <c r="C51" s="85"/>
      <c r="D51" s="85"/>
      <c r="E51" s="85"/>
      <c r="F51" s="84">
        <f t="shared" si="0"/>
        <v>0</v>
      </c>
    </row>
    <row r="52" spans="1:6" ht="15">
      <c r="A52" s="13" t="s">
        <v>329</v>
      </c>
      <c r="B52" s="29" t="s">
        <v>108</v>
      </c>
      <c r="C52" s="85"/>
      <c r="D52" s="85"/>
      <c r="E52" s="85"/>
      <c r="F52" s="84">
        <f t="shared" si="0"/>
        <v>0</v>
      </c>
    </row>
    <row r="53" spans="1:6" ht="15">
      <c r="A53" s="16" t="s">
        <v>351</v>
      </c>
      <c r="B53" s="29" t="s">
        <v>109</v>
      </c>
      <c r="C53" s="85"/>
      <c r="D53" s="85"/>
      <c r="E53" s="85"/>
      <c r="F53" s="84">
        <f t="shared" si="0"/>
        <v>0</v>
      </c>
    </row>
    <row r="54" spans="1:6" ht="15">
      <c r="A54" s="16" t="s">
        <v>352</v>
      </c>
      <c r="B54" s="29" t="s">
        <v>110</v>
      </c>
      <c r="C54" s="85"/>
      <c r="D54" s="85"/>
      <c r="E54" s="85"/>
      <c r="F54" s="84">
        <f t="shared" si="0"/>
        <v>0</v>
      </c>
    </row>
    <row r="55" spans="1:6" ht="15">
      <c r="A55" s="16" t="s">
        <v>353</v>
      </c>
      <c r="B55" s="29" t="s">
        <v>111</v>
      </c>
      <c r="C55" s="85"/>
      <c r="D55" s="85"/>
      <c r="E55" s="85"/>
      <c r="F55" s="84">
        <f t="shared" si="0"/>
        <v>0</v>
      </c>
    </row>
    <row r="56" spans="1:6" ht="15">
      <c r="A56" s="13" t="s">
        <v>354</v>
      </c>
      <c r="B56" s="29" t="s">
        <v>112</v>
      </c>
      <c r="C56" s="85">
        <v>200000</v>
      </c>
      <c r="D56" s="85"/>
      <c r="E56" s="85"/>
      <c r="F56" s="84">
        <f t="shared" si="0"/>
        <v>200000</v>
      </c>
    </row>
    <row r="57" spans="1:6" ht="15">
      <c r="A57" s="13" t="s">
        <v>355</v>
      </c>
      <c r="B57" s="29" t="s">
        <v>113</v>
      </c>
      <c r="C57" s="85"/>
      <c r="D57" s="85"/>
      <c r="E57" s="85"/>
      <c r="F57" s="84">
        <f t="shared" si="0"/>
        <v>0</v>
      </c>
    </row>
    <row r="58" spans="1:6" ht="15">
      <c r="A58" s="13" t="s">
        <v>356</v>
      </c>
      <c r="B58" s="29" t="s">
        <v>114</v>
      </c>
      <c r="C58" s="85">
        <v>3897757</v>
      </c>
      <c r="D58" s="85"/>
      <c r="E58" s="85"/>
      <c r="F58" s="84">
        <f t="shared" si="0"/>
        <v>3897757</v>
      </c>
    </row>
    <row r="59" spans="1:6" ht="15">
      <c r="A59" s="46" t="s">
        <v>330</v>
      </c>
      <c r="B59" s="49" t="s">
        <v>115</v>
      </c>
      <c r="C59" s="86">
        <f>SUM(C51:C58)</f>
        <v>4097757</v>
      </c>
      <c r="D59" s="86">
        <f>SUM(D51:D58)</f>
        <v>0</v>
      </c>
      <c r="E59" s="86">
        <f>SUM(E51:E58)</f>
        <v>0</v>
      </c>
      <c r="F59" s="86">
        <f t="shared" si="0"/>
        <v>4097757</v>
      </c>
    </row>
    <row r="60" spans="1:6" ht="15">
      <c r="A60" s="12" t="s">
        <v>357</v>
      </c>
      <c r="B60" s="29" t="s">
        <v>116</v>
      </c>
      <c r="C60" s="85"/>
      <c r="D60" s="85"/>
      <c r="E60" s="85"/>
      <c r="F60" s="84">
        <f t="shared" si="0"/>
        <v>0</v>
      </c>
    </row>
    <row r="61" spans="1:6" ht="15">
      <c r="A61" s="12" t="s">
        <v>117</v>
      </c>
      <c r="B61" s="29" t="s">
        <v>118</v>
      </c>
      <c r="C61" s="85">
        <v>955382</v>
      </c>
      <c r="D61" s="85"/>
      <c r="E61" s="85"/>
      <c r="F61" s="84">
        <f t="shared" si="0"/>
        <v>955382</v>
      </c>
    </row>
    <row r="62" spans="1:6" ht="15">
      <c r="A62" s="12" t="s">
        <v>119</v>
      </c>
      <c r="B62" s="29" t="s">
        <v>120</v>
      </c>
      <c r="C62" s="85"/>
      <c r="D62" s="85"/>
      <c r="E62" s="85"/>
      <c r="F62" s="84">
        <f t="shared" si="0"/>
        <v>0</v>
      </c>
    </row>
    <row r="63" spans="1:6" ht="15">
      <c r="A63" s="12" t="s">
        <v>331</v>
      </c>
      <c r="B63" s="29" t="s">
        <v>121</v>
      </c>
      <c r="C63" s="85"/>
      <c r="D63" s="85"/>
      <c r="E63" s="85"/>
      <c r="F63" s="84">
        <f t="shared" si="0"/>
        <v>0</v>
      </c>
    </row>
    <row r="64" spans="1:6" ht="15">
      <c r="A64" s="12" t="s">
        <v>358</v>
      </c>
      <c r="B64" s="29" t="s">
        <v>122</v>
      </c>
      <c r="C64" s="85"/>
      <c r="D64" s="85"/>
      <c r="E64" s="85"/>
      <c r="F64" s="84">
        <f t="shared" si="0"/>
        <v>0</v>
      </c>
    </row>
    <row r="65" spans="1:6" ht="15">
      <c r="A65" s="12" t="s">
        <v>332</v>
      </c>
      <c r="B65" s="29" t="s">
        <v>123</v>
      </c>
      <c r="C65" s="85">
        <v>658078</v>
      </c>
      <c r="D65" s="85"/>
      <c r="E65" s="85">
        <v>2536317</v>
      </c>
      <c r="F65" s="84">
        <f t="shared" si="0"/>
        <v>3194395</v>
      </c>
    </row>
    <row r="66" spans="1:6" ht="15">
      <c r="A66" s="12" t="s">
        <v>359</v>
      </c>
      <c r="B66" s="29" t="s">
        <v>124</v>
      </c>
      <c r="C66" s="85"/>
      <c r="D66" s="85"/>
      <c r="E66" s="85"/>
      <c r="F66" s="84">
        <f t="shared" si="0"/>
        <v>0</v>
      </c>
    </row>
    <row r="67" spans="1:6" ht="15">
      <c r="A67" s="12" t="s">
        <v>360</v>
      </c>
      <c r="B67" s="29" t="s">
        <v>125</v>
      </c>
      <c r="C67" s="85">
        <v>100000</v>
      </c>
      <c r="D67" s="85"/>
      <c r="E67" s="85"/>
      <c r="F67" s="84">
        <f t="shared" si="0"/>
        <v>100000</v>
      </c>
    </row>
    <row r="68" spans="1:6" ht="15">
      <c r="A68" s="12" t="s">
        <v>126</v>
      </c>
      <c r="B68" s="29" t="s">
        <v>127</v>
      </c>
      <c r="C68" s="85"/>
      <c r="D68" s="85"/>
      <c r="E68" s="85"/>
      <c r="F68" s="84">
        <f t="shared" si="0"/>
        <v>0</v>
      </c>
    </row>
    <row r="69" spans="1:6" ht="15">
      <c r="A69" s="18" t="s">
        <v>128</v>
      </c>
      <c r="B69" s="29" t="s">
        <v>129</v>
      </c>
      <c r="C69" s="85"/>
      <c r="D69" s="85"/>
      <c r="E69" s="85"/>
      <c r="F69" s="84">
        <f t="shared" si="0"/>
        <v>0</v>
      </c>
    </row>
    <row r="70" spans="1:6" ht="15">
      <c r="A70" s="12" t="s">
        <v>361</v>
      </c>
      <c r="B70" s="29" t="s">
        <v>130</v>
      </c>
      <c r="C70" s="85"/>
      <c r="D70" s="85">
        <v>150000</v>
      </c>
      <c r="E70" s="85"/>
      <c r="F70" s="84">
        <f t="shared" si="0"/>
        <v>150000</v>
      </c>
    </row>
    <row r="71" spans="1:6" ht="15">
      <c r="A71" s="18" t="s">
        <v>487</v>
      </c>
      <c r="B71" s="29" t="s">
        <v>131</v>
      </c>
      <c r="C71" s="85">
        <v>4403946</v>
      </c>
      <c r="D71" s="85"/>
      <c r="E71" s="85"/>
      <c r="F71" s="84">
        <f aca="true" t="shared" si="1" ref="F71:F122">SUM(C71:E71)</f>
        <v>4403946</v>
      </c>
    </row>
    <row r="72" spans="1:6" ht="15">
      <c r="A72" s="18"/>
      <c r="B72" s="29" t="s">
        <v>131</v>
      </c>
      <c r="C72" s="85"/>
      <c r="D72" s="85"/>
      <c r="E72" s="85"/>
      <c r="F72" s="84">
        <f t="shared" si="1"/>
        <v>0</v>
      </c>
    </row>
    <row r="73" spans="1:6" ht="15">
      <c r="A73" s="46" t="s">
        <v>333</v>
      </c>
      <c r="B73" s="49" t="s">
        <v>132</v>
      </c>
      <c r="C73" s="86">
        <f>SUM(C60:C72)</f>
        <v>6117406</v>
      </c>
      <c r="D73" s="86">
        <f>SUM(D60:D72)</f>
        <v>150000</v>
      </c>
      <c r="E73" s="86">
        <f>SUM(E60:E72)</f>
        <v>2536317</v>
      </c>
      <c r="F73" s="86">
        <f t="shared" si="1"/>
        <v>8803723</v>
      </c>
    </row>
    <row r="74" spans="1:6" ht="15.75">
      <c r="A74" s="57" t="s">
        <v>465</v>
      </c>
      <c r="B74" s="49"/>
      <c r="C74" s="86">
        <f>SUM(C24+C25+C50+C59+C73)</f>
        <v>46686809</v>
      </c>
      <c r="D74" s="86">
        <f>SUM(D24+D25+D50+D59+D73)</f>
        <v>150000</v>
      </c>
      <c r="E74" s="86">
        <f>SUM(E24+E25+E50+E59+E73)</f>
        <v>2536317</v>
      </c>
      <c r="F74" s="86">
        <f t="shared" si="1"/>
        <v>49373126</v>
      </c>
    </row>
    <row r="75" spans="1:6" ht="15">
      <c r="A75" s="33" t="s">
        <v>133</v>
      </c>
      <c r="B75" s="29" t="s">
        <v>134</v>
      </c>
      <c r="C75" s="85"/>
      <c r="D75" s="85"/>
      <c r="E75" s="85"/>
      <c r="F75" s="84">
        <f t="shared" si="1"/>
        <v>0</v>
      </c>
    </row>
    <row r="76" spans="1:6" ht="15">
      <c r="A76" s="33" t="s">
        <v>362</v>
      </c>
      <c r="B76" s="29" t="s">
        <v>135</v>
      </c>
      <c r="C76" s="85">
        <v>1004705</v>
      </c>
      <c r="D76" s="85"/>
      <c r="E76" s="85"/>
      <c r="F76" s="84">
        <f t="shared" si="1"/>
        <v>1004705</v>
      </c>
    </row>
    <row r="77" spans="1:6" ht="15">
      <c r="A77" s="33" t="s">
        <v>136</v>
      </c>
      <c r="B77" s="29" t="s">
        <v>137</v>
      </c>
      <c r="C77" s="85"/>
      <c r="D77" s="85"/>
      <c r="E77" s="85"/>
      <c r="F77" s="84">
        <f t="shared" si="1"/>
        <v>0</v>
      </c>
    </row>
    <row r="78" spans="1:6" ht="15">
      <c r="A78" s="33" t="s">
        <v>138</v>
      </c>
      <c r="B78" s="29" t="s">
        <v>139</v>
      </c>
      <c r="C78" s="85">
        <v>11342693</v>
      </c>
      <c r="D78" s="85"/>
      <c r="E78" s="85"/>
      <c r="F78" s="84">
        <f t="shared" si="1"/>
        <v>11342693</v>
      </c>
    </row>
    <row r="79" spans="1:6" ht="15">
      <c r="A79" s="6" t="s">
        <v>140</v>
      </c>
      <c r="B79" s="29" t="s">
        <v>141</v>
      </c>
      <c r="C79" s="85"/>
      <c r="D79" s="85"/>
      <c r="E79" s="85"/>
      <c r="F79" s="84">
        <f t="shared" si="1"/>
        <v>0</v>
      </c>
    </row>
    <row r="80" spans="1:6" ht="15">
      <c r="A80" s="6" t="s">
        <v>142</v>
      </c>
      <c r="B80" s="29" t="s">
        <v>143</v>
      </c>
      <c r="C80" s="85"/>
      <c r="D80" s="85"/>
      <c r="E80" s="85"/>
      <c r="F80" s="84">
        <f t="shared" si="1"/>
        <v>0</v>
      </c>
    </row>
    <row r="81" spans="1:6" ht="15">
      <c r="A81" s="6" t="s">
        <v>144</v>
      </c>
      <c r="B81" s="29" t="s">
        <v>145</v>
      </c>
      <c r="C81" s="85">
        <v>3258872</v>
      </c>
      <c r="D81" s="85"/>
      <c r="E81" s="85"/>
      <c r="F81" s="84">
        <f t="shared" si="1"/>
        <v>3258872</v>
      </c>
    </row>
    <row r="82" spans="1:6" ht="15">
      <c r="A82" s="47" t="s">
        <v>335</v>
      </c>
      <c r="B82" s="49" t="s">
        <v>146</v>
      </c>
      <c r="C82" s="86">
        <f>SUM(C75:C81)</f>
        <v>15606270</v>
      </c>
      <c r="D82" s="86">
        <f>SUM(D75:D81)</f>
        <v>0</v>
      </c>
      <c r="E82" s="86">
        <f>SUM(E75:E81)</f>
        <v>0</v>
      </c>
      <c r="F82" s="86">
        <f t="shared" si="1"/>
        <v>15606270</v>
      </c>
    </row>
    <row r="83" spans="1:6" ht="15">
      <c r="A83" s="13" t="s">
        <v>147</v>
      </c>
      <c r="B83" s="29" t="s">
        <v>148</v>
      </c>
      <c r="C83" s="85">
        <v>18147756</v>
      </c>
      <c r="D83" s="85"/>
      <c r="E83" s="85"/>
      <c r="F83" s="84">
        <f t="shared" si="1"/>
        <v>18147756</v>
      </c>
    </row>
    <row r="84" spans="1:6" ht="15">
      <c r="A84" s="13" t="s">
        <v>149</v>
      </c>
      <c r="B84" s="29" t="s">
        <v>150</v>
      </c>
      <c r="C84" s="85"/>
      <c r="D84" s="85"/>
      <c r="E84" s="85"/>
      <c r="F84" s="84">
        <f t="shared" si="1"/>
        <v>0</v>
      </c>
    </row>
    <row r="85" spans="1:6" ht="15">
      <c r="A85" s="13" t="s">
        <v>151</v>
      </c>
      <c r="B85" s="29" t="s">
        <v>152</v>
      </c>
      <c r="C85" s="85"/>
      <c r="D85" s="85"/>
      <c r="E85" s="85"/>
      <c r="F85" s="84">
        <f t="shared" si="1"/>
        <v>0</v>
      </c>
    </row>
    <row r="86" spans="1:6" ht="15">
      <c r="A86" s="13" t="s">
        <v>153</v>
      </c>
      <c r="B86" s="29" t="s">
        <v>154</v>
      </c>
      <c r="C86" s="85">
        <v>4899894</v>
      </c>
      <c r="D86" s="85"/>
      <c r="E86" s="85"/>
      <c r="F86" s="84">
        <f t="shared" si="1"/>
        <v>4899894</v>
      </c>
    </row>
    <row r="87" spans="1:6" ht="15">
      <c r="A87" s="46" t="s">
        <v>336</v>
      </c>
      <c r="B87" s="49" t="s">
        <v>155</v>
      </c>
      <c r="C87" s="86">
        <f>SUM(C83:C86)</f>
        <v>23047650</v>
      </c>
      <c r="D87" s="86">
        <f>SUM(D83:D86)</f>
        <v>0</v>
      </c>
      <c r="E87" s="86">
        <f>SUM(E83:E86)</f>
        <v>0</v>
      </c>
      <c r="F87" s="86">
        <f t="shared" si="1"/>
        <v>23047650</v>
      </c>
    </row>
    <row r="88" spans="1:6" ht="15">
      <c r="A88" s="13" t="s">
        <v>156</v>
      </c>
      <c r="B88" s="29" t="s">
        <v>157</v>
      </c>
      <c r="C88" s="85"/>
      <c r="D88" s="85"/>
      <c r="E88" s="85"/>
      <c r="F88" s="84">
        <f t="shared" si="1"/>
        <v>0</v>
      </c>
    </row>
    <row r="89" spans="1:6" ht="15">
      <c r="A89" s="13" t="s">
        <v>363</v>
      </c>
      <c r="B89" s="29" t="s">
        <v>158</v>
      </c>
      <c r="C89" s="85"/>
      <c r="D89" s="85"/>
      <c r="E89" s="85"/>
      <c r="F89" s="84">
        <f t="shared" si="1"/>
        <v>0</v>
      </c>
    </row>
    <row r="90" spans="1:6" ht="15">
      <c r="A90" s="13" t="s">
        <v>364</v>
      </c>
      <c r="B90" s="29" t="s">
        <v>159</v>
      </c>
      <c r="C90" s="85"/>
      <c r="D90" s="85"/>
      <c r="E90" s="85"/>
      <c r="F90" s="84">
        <f t="shared" si="1"/>
        <v>0</v>
      </c>
    </row>
    <row r="91" spans="1:6" ht="15">
      <c r="A91" s="13" t="s">
        <v>365</v>
      </c>
      <c r="B91" s="29" t="s">
        <v>160</v>
      </c>
      <c r="C91" s="85"/>
      <c r="D91" s="85"/>
      <c r="E91" s="85"/>
      <c r="F91" s="84">
        <f t="shared" si="1"/>
        <v>0</v>
      </c>
    </row>
    <row r="92" spans="1:6" ht="15">
      <c r="A92" s="13" t="s">
        <v>366</v>
      </c>
      <c r="B92" s="29" t="s">
        <v>161</v>
      </c>
      <c r="C92" s="85"/>
      <c r="D92" s="85"/>
      <c r="E92" s="85"/>
      <c r="F92" s="84">
        <f t="shared" si="1"/>
        <v>0</v>
      </c>
    </row>
    <row r="93" spans="1:6" ht="15">
      <c r="A93" s="13" t="s">
        <v>367</v>
      </c>
      <c r="B93" s="29" t="s">
        <v>162</v>
      </c>
      <c r="C93" s="85"/>
      <c r="D93" s="85"/>
      <c r="E93" s="85"/>
      <c r="F93" s="84">
        <f t="shared" si="1"/>
        <v>0</v>
      </c>
    </row>
    <row r="94" spans="1:6" ht="15">
      <c r="A94" s="13" t="s">
        <v>163</v>
      </c>
      <c r="B94" s="29" t="s">
        <v>164</v>
      </c>
      <c r="C94" s="85"/>
      <c r="D94" s="85"/>
      <c r="E94" s="85"/>
      <c r="F94" s="84">
        <f t="shared" si="1"/>
        <v>0</v>
      </c>
    </row>
    <row r="95" spans="1:6" ht="15">
      <c r="A95" s="13" t="s">
        <v>368</v>
      </c>
      <c r="B95" s="29" t="s">
        <v>165</v>
      </c>
      <c r="C95" s="85"/>
      <c r="D95" s="85"/>
      <c r="E95" s="85"/>
      <c r="F95" s="84">
        <f t="shared" si="1"/>
        <v>0</v>
      </c>
    </row>
    <row r="96" spans="1:6" ht="15">
      <c r="A96" s="46" t="s">
        <v>337</v>
      </c>
      <c r="B96" s="49" t="s">
        <v>166</v>
      </c>
      <c r="C96" s="86">
        <f>SUM(C88:C95)</f>
        <v>0</v>
      </c>
      <c r="D96" s="86">
        <f>SUM(D88:D95)</f>
        <v>0</v>
      </c>
      <c r="E96" s="86">
        <f>SUM(E88:E95)</f>
        <v>0</v>
      </c>
      <c r="F96" s="86">
        <f t="shared" si="1"/>
        <v>0</v>
      </c>
    </row>
    <row r="97" spans="1:6" ht="15.75">
      <c r="A97" s="57" t="s">
        <v>464</v>
      </c>
      <c r="B97" s="49"/>
      <c r="C97" s="86">
        <f>SUM(C96,C87,C82)</f>
        <v>38653920</v>
      </c>
      <c r="D97" s="86">
        <f>SUM(D96,D87,D82)</f>
        <v>0</v>
      </c>
      <c r="E97" s="86">
        <f>SUM(E96,E87,E82)</f>
        <v>0</v>
      </c>
      <c r="F97" s="86">
        <f t="shared" si="1"/>
        <v>38653920</v>
      </c>
    </row>
    <row r="98" spans="1:6" ht="15.75">
      <c r="A98" s="34" t="s">
        <v>376</v>
      </c>
      <c r="B98" s="35" t="s">
        <v>167</v>
      </c>
      <c r="C98" s="86">
        <f>SUM(C74+C97)</f>
        <v>85340729</v>
      </c>
      <c r="D98" s="86">
        <f>SUM(D74+D97)</f>
        <v>150000</v>
      </c>
      <c r="E98" s="86">
        <f>SUM(E74+E97)</f>
        <v>2536317</v>
      </c>
      <c r="F98" s="86">
        <f>SUM(C98:E98)</f>
        <v>88027046</v>
      </c>
    </row>
    <row r="99" spans="1:25" ht="15">
      <c r="A99" s="13" t="s">
        <v>369</v>
      </c>
      <c r="B99" s="5" t="s">
        <v>168</v>
      </c>
      <c r="C99" s="87"/>
      <c r="D99" s="87"/>
      <c r="E99" s="87"/>
      <c r="F99" s="84">
        <f t="shared" si="1"/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3" t="s">
        <v>170</v>
      </c>
      <c r="B100" s="5" t="s">
        <v>171</v>
      </c>
      <c r="C100" s="87"/>
      <c r="D100" s="87"/>
      <c r="E100" s="87"/>
      <c r="F100" s="84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370</v>
      </c>
      <c r="B101" s="5" t="s">
        <v>172</v>
      </c>
      <c r="C101" s="87"/>
      <c r="D101" s="87"/>
      <c r="E101" s="87"/>
      <c r="F101" s="84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5" t="s">
        <v>338</v>
      </c>
      <c r="B102" s="7" t="s">
        <v>173</v>
      </c>
      <c r="C102" s="88">
        <f>SUM(C99:C101)</f>
        <v>0</v>
      </c>
      <c r="D102" s="88">
        <f>SUM(D99:D101)</f>
        <v>0</v>
      </c>
      <c r="E102" s="88">
        <f>SUM(E99:E101)</f>
        <v>0</v>
      </c>
      <c r="F102" s="84">
        <f t="shared" si="1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371</v>
      </c>
      <c r="B103" s="5" t="s">
        <v>174</v>
      </c>
      <c r="C103" s="89"/>
      <c r="D103" s="89"/>
      <c r="E103" s="89"/>
      <c r="F103" s="84">
        <f t="shared" si="1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341</v>
      </c>
      <c r="B104" s="5" t="s">
        <v>177</v>
      </c>
      <c r="C104" s="89"/>
      <c r="D104" s="89"/>
      <c r="E104" s="89"/>
      <c r="F104" s="84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3" t="s">
        <v>178</v>
      </c>
      <c r="B105" s="5" t="s">
        <v>179</v>
      </c>
      <c r="C105" s="87"/>
      <c r="D105" s="87"/>
      <c r="E105" s="87"/>
      <c r="F105" s="84">
        <f t="shared" si="1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3" t="s">
        <v>372</v>
      </c>
      <c r="B106" s="5" t="s">
        <v>180</v>
      </c>
      <c r="C106" s="87"/>
      <c r="D106" s="87"/>
      <c r="E106" s="87"/>
      <c r="F106" s="84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4" t="s">
        <v>339</v>
      </c>
      <c r="B107" s="7" t="s">
        <v>181</v>
      </c>
      <c r="C107" s="90">
        <f>SUM(C103:C106)</f>
        <v>0</v>
      </c>
      <c r="D107" s="90">
        <f>SUM(D103:D106)</f>
        <v>0</v>
      </c>
      <c r="E107" s="90">
        <f>SUM(E103:E106)</f>
        <v>0</v>
      </c>
      <c r="F107" s="84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182</v>
      </c>
      <c r="B108" s="5" t="s">
        <v>183</v>
      </c>
      <c r="C108" s="89"/>
      <c r="D108" s="89"/>
      <c r="E108" s="89"/>
      <c r="F108" s="84">
        <f t="shared" si="1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184</v>
      </c>
      <c r="B109" s="5" t="s">
        <v>185</v>
      </c>
      <c r="C109" s="89">
        <v>947923</v>
      </c>
      <c r="D109" s="89"/>
      <c r="E109" s="89"/>
      <c r="F109" s="84">
        <f t="shared" si="1"/>
        <v>947923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4" t="s">
        <v>186</v>
      </c>
      <c r="B110" s="7" t="s">
        <v>187</v>
      </c>
      <c r="C110" s="89"/>
      <c r="D110" s="89"/>
      <c r="E110" s="89"/>
      <c r="F110" s="84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188</v>
      </c>
      <c r="B111" s="5" t="s">
        <v>189</v>
      </c>
      <c r="C111" s="89"/>
      <c r="D111" s="89"/>
      <c r="E111" s="89"/>
      <c r="F111" s="84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190</v>
      </c>
      <c r="B112" s="5" t="s">
        <v>191</v>
      </c>
      <c r="C112" s="89"/>
      <c r="D112" s="89"/>
      <c r="E112" s="89"/>
      <c r="F112" s="84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192</v>
      </c>
      <c r="B113" s="5" t="s">
        <v>193</v>
      </c>
      <c r="C113" s="89"/>
      <c r="D113" s="89"/>
      <c r="E113" s="89"/>
      <c r="F113" s="84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340</v>
      </c>
      <c r="B114" s="38" t="s">
        <v>194</v>
      </c>
      <c r="C114" s="90">
        <f>SUM(C111:C113)</f>
        <v>0</v>
      </c>
      <c r="D114" s="90">
        <f>SUM(D111:D113)</f>
        <v>0</v>
      </c>
      <c r="E114" s="90">
        <f>SUM(E111:E113)</f>
        <v>0</v>
      </c>
      <c r="F114" s="84">
        <f t="shared" si="1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195</v>
      </c>
      <c r="B115" s="5" t="s">
        <v>196</v>
      </c>
      <c r="C115" s="89"/>
      <c r="D115" s="89"/>
      <c r="E115" s="89"/>
      <c r="F115" s="84">
        <f t="shared" si="1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3" t="s">
        <v>197</v>
      </c>
      <c r="B116" s="5" t="s">
        <v>198</v>
      </c>
      <c r="C116" s="87"/>
      <c r="D116" s="87"/>
      <c r="E116" s="87"/>
      <c r="F116" s="84">
        <f t="shared" si="1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373</v>
      </c>
      <c r="B117" s="5" t="s">
        <v>199</v>
      </c>
      <c r="C117" s="89"/>
      <c r="D117" s="89"/>
      <c r="E117" s="89"/>
      <c r="F117" s="84">
        <f t="shared" si="1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342</v>
      </c>
      <c r="B118" s="5" t="s">
        <v>200</v>
      </c>
      <c r="C118" s="89"/>
      <c r="D118" s="89"/>
      <c r="E118" s="89"/>
      <c r="F118" s="84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343</v>
      </c>
      <c r="B119" s="38" t="s">
        <v>204</v>
      </c>
      <c r="C119" s="90">
        <f>SUM(C115:C118)</f>
        <v>0</v>
      </c>
      <c r="D119" s="90">
        <f>SUM(D115:D118)</f>
        <v>0</v>
      </c>
      <c r="E119" s="90">
        <f>SUM(E115:E118)</f>
        <v>0</v>
      </c>
      <c r="F119" s="84">
        <f t="shared" si="1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3" t="s">
        <v>205</v>
      </c>
      <c r="B120" s="5" t="s">
        <v>206</v>
      </c>
      <c r="C120" s="87"/>
      <c r="D120" s="87"/>
      <c r="E120" s="87"/>
      <c r="F120" s="84">
        <f t="shared" si="1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377</v>
      </c>
      <c r="B121" s="40" t="s">
        <v>207</v>
      </c>
      <c r="C121" s="90">
        <f>SUM(C102+C107+C109+C110+C114+C119+C120)</f>
        <v>947923</v>
      </c>
      <c r="D121" s="90">
        <f>SUM(D102+D107+D110+D114+D119+D120)</f>
        <v>0</v>
      </c>
      <c r="E121" s="90">
        <f>SUM(E102+E107+E110+E114+E119+E120)</f>
        <v>0</v>
      </c>
      <c r="F121" s="84">
        <f t="shared" si="1"/>
        <v>947923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2" t="s">
        <v>413</v>
      </c>
      <c r="B122" s="43"/>
      <c r="C122" s="91">
        <f>SUM(C98+C121)</f>
        <v>86288652</v>
      </c>
      <c r="D122" s="91">
        <f>SUM(D98+D121)</f>
        <v>150000</v>
      </c>
      <c r="E122" s="91">
        <f>SUM(E98+E121)</f>
        <v>2536317</v>
      </c>
      <c r="F122" s="92">
        <f t="shared" si="1"/>
        <v>88974969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3">
    <mergeCell ref="A1:F1"/>
    <mergeCell ref="A2:F2"/>
    <mergeCell ref="C4:F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6.7109375" style="0" customWidth="1"/>
    <col min="4" max="4" width="18.00390625" style="0" customWidth="1"/>
    <col min="5" max="5" width="16.7109375" style="0" customWidth="1"/>
  </cols>
  <sheetData>
    <row r="1" spans="1:6" ht="15">
      <c r="A1" s="131"/>
      <c r="B1" s="73"/>
      <c r="C1" s="73"/>
      <c r="D1" s="73"/>
      <c r="E1" s="73"/>
      <c r="F1" s="73"/>
    </row>
    <row r="2" spans="1:5" ht="26.25" customHeight="1">
      <c r="A2" s="116" t="s">
        <v>506</v>
      </c>
      <c r="B2" s="117"/>
      <c r="C2" s="117"/>
      <c r="D2" s="117"/>
      <c r="E2" s="117"/>
    </row>
    <row r="3" spans="1:5" ht="30.75" customHeight="1">
      <c r="A3" s="119" t="s">
        <v>488</v>
      </c>
      <c r="B3" s="120"/>
      <c r="C3" s="120"/>
      <c r="D3" s="120"/>
      <c r="E3" s="120"/>
    </row>
    <row r="5" spans="1:5" ht="15">
      <c r="A5" s="4" t="s">
        <v>16</v>
      </c>
      <c r="B5" s="121" t="s">
        <v>523</v>
      </c>
      <c r="C5" s="121"/>
      <c r="D5" s="121"/>
      <c r="E5" s="121"/>
    </row>
    <row r="6" spans="1:5" ht="62.25" customHeight="1">
      <c r="A6" s="2" t="s">
        <v>30</v>
      </c>
      <c r="B6" s="3" t="s">
        <v>31</v>
      </c>
      <c r="C6" s="113" t="s">
        <v>500</v>
      </c>
      <c r="D6" s="113" t="s">
        <v>498</v>
      </c>
      <c r="E6" s="113" t="s">
        <v>508</v>
      </c>
    </row>
    <row r="7" spans="1:5" ht="15">
      <c r="A7" s="30" t="s">
        <v>322</v>
      </c>
      <c r="B7" s="29" t="s">
        <v>57</v>
      </c>
      <c r="C7" s="85">
        <v>8608312</v>
      </c>
      <c r="D7" s="85">
        <v>10698500</v>
      </c>
      <c r="E7" s="85">
        <v>9448722</v>
      </c>
    </row>
    <row r="8" spans="1:5" ht="15">
      <c r="A8" s="5" t="s">
        <v>323</v>
      </c>
      <c r="B8" s="29" t="s">
        <v>64</v>
      </c>
      <c r="C8" s="85">
        <v>4284488</v>
      </c>
      <c r="D8" s="85">
        <v>4564400</v>
      </c>
      <c r="E8" s="85">
        <v>4744055</v>
      </c>
    </row>
    <row r="9" spans="1:5" ht="15">
      <c r="A9" s="48" t="s">
        <v>374</v>
      </c>
      <c r="B9" s="49" t="s">
        <v>65</v>
      </c>
      <c r="C9" s="86">
        <f>SUM(C7:C8)</f>
        <v>12892800</v>
      </c>
      <c r="D9" s="86">
        <f>SUM(D7:D8)</f>
        <v>15262900</v>
      </c>
      <c r="E9" s="86">
        <f>SUM(E7:E8)</f>
        <v>14192777</v>
      </c>
    </row>
    <row r="10" spans="1:5" ht="15">
      <c r="A10" s="38" t="s">
        <v>345</v>
      </c>
      <c r="B10" s="49" t="s">
        <v>66</v>
      </c>
      <c r="C10" s="86">
        <v>2038285</v>
      </c>
      <c r="D10" s="86">
        <v>2538678</v>
      </c>
      <c r="E10" s="86">
        <v>2099075</v>
      </c>
    </row>
    <row r="11" spans="1:5" ht="15">
      <c r="A11" s="5" t="s">
        <v>324</v>
      </c>
      <c r="B11" s="29" t="s">
        <v>73</v>
      </c>
      <c r="C11" s="85">
        <v>1905969</v>
      </c>
      <c r="D11" s="85">
        <v>4022000</v>
      </c>
      <c r="E11" s="85">
        <v>4827507</v>
      </c>
    </row>
    <row r="12" spans="1:5" ht="15">
      <c r="A12" s="5" t="s">
        <v>375</v>
      </c>
      <c r="B12" s="29" t="s">
        <v>78</v>
      </c>
      <c r="C12" s="85">
        <v>544756</v>
      </c>
      <c r="D12" s="85">
        <v>550000</v>
      </c>
      <c r="E12" s="85">
        <v>388980</v>
      </c>
    </row>
    <row r="13" spans="1:5" ht="15">
      <c r="A13" s="5" t="s">
        <v>325</v>
      </c>
      <c r="B13" s="29" t="s">
        <v>90</v>
      </c>
      <c r="C13" s="85">
        <v>4726784</v>
      </c>
      <c r="D13" s="85">
        <v>5686900</v>
      </c>
      <c r="E13" s="85">
        <v>11214856</v>
      </c>
    </row>
    <row r="14" spans="1:5" ht="15">
      <c r="A14" s="5" t="s">
        <v>326</v>
      </c>
      <c r="B14" s="29" t="s">
        <v>95</v>
      </c>
      <c r="C14" s="85">
        <v>884992</v>
      </c>
      <c r="D14" s="85">
        <v>897600</v>
      </c>
      <c r="E14" s="85">
        <v>872810</v>
      </c>
    </row>
    <row r="15" spans="1:5" ht="15">
      <c r="A15" s="5" t="s">
        <v>327</v>
      </c>
      <c r="B15" s="29" t="s">
        <v>104</v>
      </c>
      <c r="C15" s="85">
        <v>1821129</v>
      </c>
      <c r="D15" s="85">
        <v>2591000</v>
      </c>
      <c r="E15" s="85">
        <v>2875641</v>
      </c>
    </row>
    <row r="16" spans="1:5" ht="15">
      <c r="A16" s="38" t="s">
        <v>328</v>
      </c>
      <c r="B16" s="49" t="s">
        <v>105</v>
      </c>
      <c r="C16" s="86">
        <f>SUM(C11:C15)</f>
        <v>9883630</v>
      </c>
      <c r="D16" s="86">
        <f>SUM(D11:D15)</f>
        <v>13747500</v>
      </c>
      <c r="E16" s="86">
        <f>SUM(E11:E15)</f>
        <v>20179794</v>
      </c>
    </row>
    <row r="17" spans="1:5" ht="15">
      <c r="A17" s="13" t="s">
        <v>106</v>
      </c>
      <c r="B17" s="29" t="s">
        <v>107</v>
      </c>
      <c r="C17" s="85"/>
      <c r="D17" s="85"/>
      <c r="E17" s="85"/>
    </row>
    <row r="18" spans="1:5" ht="15">
      <c r="A18" s="13" t="s">
        <v>329</v>
      </c>
      <c r="B18" s="29" t="s">
        <v>108</v>
      </c>
      <c r="C18" s="85">
        <v>200500</v>
      </c>
      <c r="D18" s="85"/>
      <c r="E18" s="85"/>
    </row>
    <row r="19" spans="1:5" ht="15">
      <c r="A19" s="16" t="s">
        <v>351</v>
      </c>
      <c r="B19" s="29" t="s">
        <v>109</v>
      </c>
      <c r="C19" s="85"/>
      <c r="D19" s="85"/>
      <c r="E19" s="85"/>
    </row>
    <row r="20" spans="1:5" ht="15">
      <c r="A20" s="16" t="s">
        <v>352</v>
      </c>
      <c r="B20" s="29" t="s">
        <v>110</v>
      </c>
      <c r="C20" s="85"/>
      <c r="D20" s="85"/>
      <c r="E20" s="85"/>
    </row>
    <row r="21" spans="1:5" ht="15">
      <c r="A21" s="16" t="s">
        <v>353</v>
      </c>
      <c r="B21" s="29" t="s">
        <v>111</v>
      </c>
      <c r="C21" s="85">
        <v>0</v>
      </c>
      <c r="D21" s="85"/>
      <c r="E21" s="85"/>
    </row>
    <row r="22" spans="1:5" ht="15">
      <c r="A22" s="13" t="s">
        <v>354</v>
      </c>
      <c r="B22" s="29" t="s">
        <v>112</v>
      </c>
      <c r="C22" s="85"/>
      <c r="D22" s="85"/>
      <c r="E22" s="85">
        <v>200000</v>
      </c>
    </row>
    <row r="23" spans="1:5" ht="15">
      <c r="A23" s="13" t="s">
        <v>355</v>
      </c>
      <c r="B23" s="29" t="s">
        <v>113</v>
      </c>
      <c r="C23" s="85">
        <v>360000</v>
      </c>
      <c r="D23" s="85"/>
      <c r="E23" s="85"/>
    </row>
    <row r="24" spans="1:5" ht="15">
      <c r="A24" s="13" t="s">
        <v>356</v>
      </c>
      <c r="B24" s="29" t="s">
        <v>114</v>
      </c>
      <c r="C24" s="85">
        <v>2037200</v>
      </c>
      <c r="D24" s="85">
        <v>1811000</v>
      </c>
      <c r="E24" s="85">
        <v>3897757</v>
      </c>
    </row>
    <row r="25" spans="1:5" ht="15">
      <c r="A25" s="46" t="s">
        <v>330</v>
      </c>
      <c r="B25" s="49" t="s">
        <v>115</v>
      </c>
      <c r="C25" s="86">
        <f>SUM(C17:C24)</f>
        <v>2597700</v>
      </c>
      <c r="D25" s="86">
        <f>SUM(D17:D24)</f>
        <v>1811000</v>
      </c>
      <c r="E25" s="86">
        <f>SUM(E17:E24)</f>
        <v>4097757</v>
      </c>
    </row>
    <row r="26" spans="1:5" ht="15">
      <c r="A26" s="12" t="s">
        <v>357</v>
      </c>
      <c r="B26" s="29" t="s">
        <v>116</v>
      </c>
      <c r="C26" s="85"/>
      <c r="D26" s="85"/>
      <c r="E26" s="85"/>
    </row>
    <row r="27" spans="1:5" ht="15">
      <c r="A27" s="12" t="s">
        <v>117</v>
      </c>
      <c r="B27" s="29" t="s">
        <v>118</v>
      </c>
      <c r="C27" s="85">
        <v>267624</v>
      </c>
      <c r="D27" s="85"/>
      <c r="E27" s="85">
        <v>955382</v>
      </c>
    </row>
    <row r="28" spans="1:5" ht="15">
      <c r="A28" s="12" t="s">
        <v>119</v>
      </c>
      <c r="B28" s="29" t="s">
        <v>120</v>
      </c>
      <c r="C28" s="85">
        <v>2096184</v>
      </c>
      <c r="D28" s="85"/>
      <c r="E28" s="85"/>
    </row>
    <row r="29" spans="1:5" ht="15">
      <c r="A29" s="12" t="s">
        <v>331</v>
      </c>
      <c r="B29" s="29" t="s">
        <v>121</v>
      </c>
      <c r="C29" s="85"/>
      <c r="D29" s="85"/>
      <c r="E29" s="85"/>
    </row>
    <row r="30" spans="1:5" ht="15">
      <c r="A30" s="12" t="s">
        <v>358</v>
      </c>
      <c r="B30" s="29" t="s">
        <v>122</v>
      </c>
      <c r="C30" s="85"/>
      <c r="D30" s="85"/>
      <c r="E30" s="85"/>
    </row>
    <row r="31" spans="1:5" ht="15">
      <c r="A31" s="12" t="s">
        <v>332</v>
      </c>
      <c r="B31" s="29" t="s">
        <v>123</v>
      </c>
      <c r="C31" s="85"/>
      <c r="D31" s="85">
        <v>3212578</v>
      </c>
      <c r="E31" s="85">
        <v>3194395</v>
      </c>
    </row>
    <row r="32" spans="1:5" ht="15">
      <c r="A32" s="12" t="s">
        <v>359</v>
      </c>
      <c r="B32" s="29" t="s">
        <v>124</v>
      </c>
      <c r="C32" s="85"/>
      <c r="D32" s="85"/>
      <c r="E32" s="85"/>
    </row>
    <row r="33" spans="1:5" ht="15">
      <c r="A33" s="12" t="s">
        <v>360</v>
      </c>
      <c r="B33" s="29" t="s">
        <v>125</v>
      </c>
      <c r="C33" s="85"/>
      <c r="D33" s="85"/>
      <c r="E33" s="85">
        <v>100000</v>
      </c>
    </row>
    <row r="34" spans="1:5" ht="15">
      <c r="A34" s="12" t="s">
        <v>126</v>
      </c>
      <c r="B34" s="29" t="s">
        <v>127</v>
      </c>
      <c r="C34" s="85"/>
      <c r="D34" s="85"/>
      <c r="E34" s="85"/>
    </row>
    <row r="35" spans="1:5" ht="15">
      <c r="A35" s="18" t="s">
        <v>128</v>
      </c>
      <c r="B35" s="29" t="s">
        <v>129</v>
      </c>
      <c r="C35" s="85"/>
      <c r="D35" s="85"/>
      <c r="E35" s="85"/>
    </row>
    <row r="36" spans="1:5" ht="15">
      <c r="A36" s="12" t="s">
        <v>361</v>
      </c>
      <c r="B36" s="29" t="s">
        <v>130</v>
      </c>
      <c r="C36" s="85">
        <v>100000</v>
      </c>
      <c r="D36" s="85">
        <v>150000</v>
      </c>
      <c r="E36" s="85">
        <v>150000</v>
      </c>
    </row>
    <row r="37" spans="1:5" ht="15">
      <c r="A37" s="18" t="s">
        <v>487</v>
      </c>
      <c r="B37" s="29" t="s">
        <v>131</v>
      </c>
      <c r="C37" s="85"/>
      <c r="D37" s="85">
        <v>2568685</v>
      </c>
      <c r="E37" s="85">
        <v>4403946</v>
      </c>
    </row>
    <row r="38" spans="1:5" ht="15">
      <c r="A38" s="18"/>
      <c r="B38" s="29" t="s">
        <v>131</v>
      </c>
      <c r="C38" s="85"/>
      <c r="D38" s="85"/>
      <c r="E38" s="85"/>
    </row>
    <row r="39" spans="1:5" ht="15">
      <c r="A39" s="46" t="s">
        <v>333</v>
      </c>
      <c r="B39" s="49" t="s">
        <v>132</v>
      </c>
      <c r="C39" s="86">
        <f>SUM(C26:C38)</f>
        <v>2463808</v>
      </c>
      <c r="D39" s="86">
        <f>SUM(D26:D38)</f>
        <v>5931263</v>
      </c>
      <c r="E39" s="86">
        <f>SUM(E26:E38)</f>
        <v>8803723</v>
      </c>
    </row>
    <row r="40" spans="1:5" ht="15.75">
      <c r="A40" s="57" t="s">
        <v>465</v>
      </c>
      <c r="B40" s="72"/>
      <c r="C40" s="86">
        <f>SUM(C9+C10+C16+C25+C39)</f>
        <v>29876223</v>
      </c>
      <c r="D40" s="86">
        <f>SUM(D9+D10+D16+D25+D39)</f>
        <v>39291341</v>
      </c>
      <c r="E40" s="86">
        <f>SUM(E9+E10+E16+E25+E39)</f>
        <v>49373126</v>
      </c>
    </row>
    <row r="41" spans="1:5" ht="15">
      <c r="A41" s="33" t="s">
        <v>133</v>
      </c>
      <c r="B41" s="29" t="s">
        <v>134</v>
      </c>
      <c r="C41" s="85"/>
      <c r="D41" s="85">
        <v>1000000</v>
      </c>
      <c r="E41" s="85"/>
    </row>
    <row r="42" spans="1:5" ht="15">
      <c r="A42" s="33" t="s">
        <v>362</v>
      </c>
      <c r="B42" s="29" t="s">
        <v>135</v>
      </c>
      <c r="C42" s="85">
        <v>2850000</v>
      </c>
      <c r="D42" s="85"/>
      <c r="E42" s="85">
        <v>1004705</v>
      </c>
    </row>
    <row r="43" spans="1:5" ht="15">
      <c r="A43" s="33" t="s">
        <v>136</v>
      </c>
      <c r="B43" s="29" t="s">
        <v>137</v>
      </c>
      <c r="C43" s="85"/>
      <c r="D43" s="85"/>
      <c r="E43" s="85"/>
    </row>
    <row r="44" spans="1:5" ht="15">
      <c r="A44" s="33" t="s">
        <v>138</v>
      </c>
      <c r="B44" s="29" t="s">
        <v>139</v>
      </c>
      <c r="C44" s="85">
        <v>4796866</v>
      </c>
      <c r="D44" s="85">
        <v>2362200</v>
      </c>
      <c r="E44" s="85">
        <v>11342693</v>
      </c>
    </row>
    <row r="45" spans="1:5" ht="15">
      <c r="A45" s="6" t="s">
        <v>140</v>
      </c>
      <c r="B45" s="29" t="s">
        <v>141</v>
      </c>
      <c r="C45" s="85"/>
      <c r="D45" s="85"/>
      <c r="E45" s="85"/>
    </row>
    <row r="46" spans="1:5" ht="15">
      <c r="A46" s="6" t="s">
        <v>142</v>
      </c>
      <c r="B46" s="29" t="s">
        <v>143</v>
      </c>
      <c r="C46" s="85"/>
      <c r="D46" s="85"/>
      <c r="E46" s="85"/>
    </row>
    <row r="47" spans="1:5" ht="15">
      <c r="A47" s="6" t="s">
        <v>144</v>
      </c>
      <c r="B47" s="29" t="s">
        <v>145</v>
      </c>
      <c r="C47" s="85">
        <v>1336195</v>
      </c>
      <c r="D47" s="85">
        <v>637800</v>
      </c>
      <c r="E47" s="85">
        <v>3258872</v>
      </c>
    </row>
    <row r="48" spans="1:5" ht="15">
      <c r="A48" s="47" t="s">
        <v>335</v>
      </c>
      <c r="B48" s="49" t="s">
        <v>146</v>
      </c>
      <c r="C48" s="86">
        <f>SUM(C41:C47)</f>
        <v>8983061</v>
      </c>
      <c r="D48" s="86">
        <f>SUM(D41:D47)</f>
        <v>4000000</v>
      </c>
      <c r="E48" s="86">
        <f>SUM(E41:E47)</f>
        <v>15606270</v>
      </c>
    </row>
    <row r="49" spans="1:5" ht="15">
      <c r="A49" s="13" t="s">
        <v>147</v>
      </c>
      <c r="B49" s="29" t="s">
        <v>148</v>
      </c>
      <c r="C49" s="85">
        <v>8312439</v>
      </c>
      <c r="D49" s="85">
        <v>787402</v>
      </c>
      <c r="E49" s="85">
        <v>18147756</v>
      </c>
    </row>
    <row r="50" spans="1:5" ht="15">
      <c r="A50" s="13" t="s">
        <v>149</v>
      </c>
      <c r="B50" s="29" t="s">
        <v>150</v>
      </c>
      <c r="C50" s="85"/>
      <c r="D50" s="85"/>
      <c r="E50" s="85"/>
    </row>
    <row r="51" spans="1:5" ht="15">
      <c r="A51" s="13" t="s">
        <v>151</v>
      </c>
      <c r="B51" s="29" t="s">
        <v>152</v>
      </c>
      <c r="C51" s="85"/>
      <c r="D51" s="85"/>
      <c r="E51" s="85"/>
    </row>
    <row r="52" spans="1:5" ht="15">
      <c r="A52" s="13" t="s">
        <v>153</v>
      </c>
      <c r="B52" s="29" t="s">
        <v>154</v>
      </c>
      <c r="C52" s="85">
        <v>1688564</v>
      </c>
      <c r="D52" s="85">
        <v>212598</v>
      </c>
      <c r="E52" s="85">
        <v>4899894</v>
      </c>
    </row>
    <row r="53" spans="1:5" ht="15">
      <c r="A53" s="46" t="s">
        <v>336</v>
      </c>
      <c r="B53" s="49" t="s">
        <v>155</v>
      </c>
      <c r="C53" s="86">
        <f>SUM(C49:C52)</f>
        <v>10001003</v>
      </c>
      <c r="D53" s="86">
        <f>SUM(D49:D52)</f>
        <v>1000000</v>
      </c>
      <c r="E53" s="86">
        <f>SUM(E49:E52)</f>
        <v>23047650</v>
      </c>
    </row>
    <row r="54" spans="1:5" ht="15">
      <c r="A54" s="13" t="s">
        <v>156</v>
      </c>
      <c r="B54" s="29" t="s">
        <v>157</v>
      </c>
      <c r="C54" s="85"/>
      <c r="D54" s="85"/>
      <c r="E54" s="85"/>
    </row>
    <row r="55" spans="1:5" ht="15">
      <c r="A55" s="13" t="s">
        <v>363</v>
      </c>
      <c r="B55" s="29" t="s">
        <v>158</v>
      </c>
      <c r="C55" s="85"/>
      <c r="D55" s="85"/>
      <c r="E55" s="85"/>
    </row>
    <row r="56" spans="1:5" ht="15">
      <c r="A56" s="13" t="s">
        <v>364</v>
      </c>
      <c r="B56" s="29" t="s">
        <v>159</v>
      </c>
      <c r="C56" s="85"/>
      <c r="D56" s="85"/>
      <c r="E56" s="85"/>
    </row>
    <row r="57" spans="1:5" ht="15">
      <c r="A57" s="13" t="s">
        <v>365</v>
      </c>
      <c r="B57" s="29" t="s">
        <v>160</v>
      </c>
      <c r="C57" s="85"/>
      <c r="D57" s="85"/>
      <c r="E57" s="85"/>
    </row>
    <row r="58" spans="1:5" ht="15">
      <c r="A58" s="13" t="s">
        <v>366</v>
      </c>
      <c r="B58" s="29" t="s">
        <v>161</v>
      </c>
      <c r="C58" s="85"/>
      <c r="D58" s="85"/>
      <c r="E58" s="85"/>
    </row>
    <row r="59" spans="1:5" ht="15">
      <c r="A59" s="13" t="s">
        <v>367</v>
      </c>
      <c r="B59" s="29" t="s">
        <v>162</v>
      </c>
      <c r="C59" s="85"/>
      <c r="D59" s="85">
        <v>200000</v>
      </c>
      <c r="E59" s="85"/>
    </row>
    <row r="60" spans="1:5" ht="15">
      <c r="A60" s="13" t="s">
        <v>163</v>
      </c>
      <c r="B60" s="29" t="s">
        <v>164</v>
      </c>
      <c r="C60" s="85"/>
      <c r="D60" s="85"/>
      <c r="E60" s="85"/>
    </row>
    <row r="61" spans="1:5" ht="15">
      <c r="A61" s="13" t="s">
        <v>368</v>
      </c>
      <c r="B61" s="29" t="s">
        <v>165</v>
      </c>
      <c r="C61" s="85"/>
      <c r="D61" s="85"/>
      <c r="E61" s="85"/>
    </row>
    <row r="62" spans="1:5" ht="15">
      <c r="A62" s="46" t="s">
        <v>337</v>
      </c>
      <c r="B62" s="49" t="s">
        <v>166</v>
      </c>
      <c r="C62" s="86">
        <f>SUM(C54:C61)</f>
        <v>0</v>
      </c>
      <c r="D62" s="86">
        <f>SUM(D54:D61)</f>
        <v>200000</v>
      </c>
      <c r="E62" s="86">
        <f>SUM(E54:E61)</f>
        <v>0</v>
      </c>
    </row>
    <row r="63" spans="1:5" ht="15.75">
      <c r="A63" s="57" t="s">
        <v>464</v>
      </c>
      <c r="B63" s="72"/>
      <c r="C63" s="86">
        <f>SUM(C48+C53+C62)</f>
        <v>18984064</v>
      </c>
      <c r="D63" s="86">
        <f>SUM(D48+D53+D62)</f>
        <v>5200000</v>
      </c>
      <c r="E63" s="86">
        <f>SUM(E48+E53+E62)</f>
        <v>38653920</v>
      </c>
    </row>
    <row r="64" spans="1:5" ht="15.75">
      <c r="A64" s="34" t="s">
        <v>376</v>
      </c>
      <c r="B64" s="35" t="s">
        <v>167</v>
      </c>
      <c r="C64" s="86">
        <f>SUM(C40+C63)</f>
        <v>48860287</v>
      </c>
      <c r="D64" s="86">
        <f>SUM(D40+D63)</f>
        <v>44491341</v>
      </c>
      <c r="E64" s="86">
        <f>SUM(E40+E63)</f>
        <v>88027046</v>
      </c>
    </row>
    <row r="65" spans="1:5" ht="15">
      <c r="A65" s="15" t="s">
        <v>338</v>
      </c>
      <c r="B65" s="7" t="s">
        <v>173</v>
      </c>
      <c r="C65" s="88"/>
      <c r="D65" s="88"/>
      <c r="E65" s="88"/>
    </row>
    <row r="66" spans="1:5" ht="15">
      <c r="A66" s="14" t="s">
        <v>339</v>
      </c>
      <c r="B66" s="7" t="s">
        <v>181</v>
      </c>
      <c r="C66" s="90"/>
      <c r="D66" s="90"/>
      <c r="E66" s="90"/>
    </row>
    <row r="67" spans="1:5" ht="15">
      <c r="A67" s="36" t="s">
        <v>182</v>
      </c>
      <c r="B67" s="5" t="s">
        <v>183</v>
      </c>
      <c r="C67" s="89"/>
      <c r="D67" s="89"/>
      <c r="E67" s="89"/>
    </row>
    <row r="68" spans="1:5" ht="15">
      <c r="A68" s="36" t="s">
        <v>184</v>
      </c>
      <c r="B68" s="5" t="s">
        <v>185</v>
      </c>
      <c r="C68" s="89">
        <v>1077002</v>
      </c>
      <c r="D68" s="89">
        <v>734840</v>
      </c>
      <c r="E68" s="89">
        <v>947923</v>
      </c>
    </row>
    <row r="69" spans="1:5" ht="15">
      <c r="A69" s="14" t="s">
        <v>186</v>
      </c>
      <c r="B69" s="7" t="s">
        <v>187</v>
      </c>
      <c r="C69" s="89"/>
      <c r="D69" s="89"/>
      <c r="E69" s="89"/>
    </row>
    <row r="70" spans="1:5" ht="15">
      <c r="A70" s="36" t="s">
        <v>188</v>
      </c>
      <c r="B70" s="5" t="s">
        <v>189</v>
      </c>
      <c r="C70" s="89"/>
      <c r="D70" s="89"/>
      <c r="E70" s="89"/>
    </row>
    <row r="71" spans="1:5" ht="15">
      <c r="A71" s="36" t="s">
        <v>190</v>
      </c>
      <c r="B71" s="5" t="s">
        <v>191</v>
      </c>
      <c r="C71" s="89"/>
      <c r="D71" s="89"/>
      <c r="E71" s="89"/>
    </row>
    <row r="72" spans="1:5" ht="15">
      <c r="A72" s="36" t="s">
        <v>192</v>
      </c>
      <c r="B72" s="5" t="s">
        <v>193</v>
      </c>
      <c r="C72" s="89"/>
      <c r="D72" s="89"/>
      <c r="E72" s="89"/>
    </row>
    <row r="73" spans="1:5" ht="15">
      <c r="A73" s="37" t="s">
        <v>340</v>
      </c>
      <c r="B73" s="38" t="s">
        <v>194</v>
      </c>
      <c r="C73" s="90"/>
      <c r="D73" s="90"/>
      <c r="E73" s="90"/>
    </row>
    <row r="74" spans="1:5" ht="15">
      <c r="A74" s="36" t="s">
        <v>195</v>
      </c>
      <c r="B74" s="5" t="s">
        <v>196</v>
      </c>
      <c r="C74" s="89"/>
      <c r="D74" s="89"/>
      <c r="E74" s="89"/>
    </row>
    <row r="75" spans="1:5" ht="15">
      <c r="A75" s="13" t="s">
        <v>197</v>
      </c>
      <c r="B75" s="5" t="s">
        <v>198</v>
      </c>
      <c r="C75" s="87"/>
      <c r="D75" s="87"/>
      <c r="E75" s="87"/>
    </row>
    <row r="76" spans="1:5" ht="15">
      <c r="A76" s="36" t="s">
        <v>373</v>
      </c>
      <c r="B76" s="5" t="s">
        <v>199</v>
      </c>
      <c r="C76" s="89"/>
      <c r="D76" s="89"/>
      <c r="E76" s="89"/>
    </row>
    <row r="77" spans="1:5" ht="15">
      <c r="A77" s="36" t="s">
        <v>342</v>
      </c>
      <c r="B77" s="5" t="s">
        <v>200</v>
      </c>
      <c r="C77" s="89"/>
      <c r="D77" s="89"/>
      <c r="E77" s="89"/>
    </row>
    <row r="78" spans="1:5" ht="15">
      <c r="A78" s="37" t="s">
        <v>343</v>
      </c>
      <c r="B78" s="38" t="s">
        <v>204</v>
      </c>
      <c r="C78" s="90"/>
      <c r="D78" s="90"/>
      <c r="E78" s="90"/>
    </row>
    <row r="79" spans="1:5" ht="15">
      <c r="A79" s="13" t="s">
        <v>205</v>
      </c>
      <c r="B79" s="5" t="s">
        <v>206</v>
      </c>
      <c r="C79" s="87"/>
      <c r="D79" s="87"/>
      <c r="E79" s="87"/>
    </row>
    <row r="80" spans="1:5" ht="15.75">
      <c r="A80" s="39" t="s">
        <v>377</v>
      </c>
      <c r="B80" s="40" t="s">
        <v>207</v>
      </c>
      <c r="C80" s="90">
        <f>SUM(C65:C79)</f>
        <v>1077002</v>
      </c>
      <c r="D80" s="90">
        <f>SUM(D65:D79)</f>
        <v>734840</v>
      </c>
      <c r="E80" s="90">
        <f>SUM(E65:E79)</f>
        <v>947923</v>
      </c>
    </row>
    <row r="81" spans="1:5" ht="15.75">
      <c r="A81" s="42" t="s">
        <v>413</v>
      </c>
      <c r="B81" s="43"/>
      <c r="C81" s="86">
        <f>SUM(C64+C80)</f>
        <v>49937289</v>
      </c>
      <c r="D81" s="86">
        <f>SUM(D64+D80)</f>
        <v>45226181</v>
      </c>
      <c r="E81" s="86">
        <f>SUM(E64+E80)</f>
        <v>88974969</v>
      </c>
    </row>
    <row r="82" spans="1:5" ht="62.25" customHeight="1">
      <c r="A82" s="2" t="s">
        <v>30</v>
      </c>
      <c r="B82" s="3" t="s">
        <v>20</v>
      </c>
      <c r="C82" s="101" t="s">
        <v>496</v>
      </c>
      <c r="D82" s="101" t="s">
        <v>498</v>
      </c>
      <c r="E82" s="101" t="s">
        <v>499</v>
      </c>
    </row>
    <row r="83" spans="1:5" ht="15">
      <c r="A83" s="5" t="s">
        <v>415</v>
      </c>
      <c r="B83" s="6" t="s">
        <v>220</v>
      </c>
      <c r="C83" s="84">
        <v>15974093</v>
      </c>
      <c r="D83" s="84">
        <v>18370996</v>
      </c>
      <c r="E83" s="84">
        <v>25915800</v>
      </c>
    </row>
    <row r="84" spans="1:5" ht="15">
      <c r="A84" s="5" t="s">
        <v>221</v>
      </c>
      <c r="B84" s="6" t="s">
        <v>222</v>
      </c>
      <c r="C84" s="84"/>
      <c r="D84" s="84"/>
      <c r="E84" s="84"/>
    </row>
    <row r="85" spans="1:5" ht="15">
      <c r="A85" s="5" t="s">
        <v>223</v>
      </c>
      <c r="B85" s="6" t="s">
        <v>224</v>
      </c>
      <c r="C85" s="84"/>
      <c r="D85" s="84"/>
      <c r="E85" s="84"/>
    </row>
    <row r="86" spans="1:5" ht="15">
      <c r="A86" s="5" t="s">
        <v>378</v>
      </c>
      <c r="B86" s="6" t="s">
        <v>225</v>
      </c>
      <c r="C86" s="84"/>
      <c r="D86" s="84"/>
      <c r="E86" s="84"/>
    </row>
    <row r="87" spans="1:5" ht="15">
      <c r="A87" s="5" t="s">
        <v>379</v>
      </c>
      <c r="B87" s="6" t="s">
        <v>226</v>
      </c>
      <c r="C87" s="84"/>
      <c r="D87" s="84"/>
      <c r="E87" s="84"/>
    </row>
    <row r="88" spans="1:5" ht="15">
      <c r="A88" s="5" t="s">
        <v>380</v>
      </c>
      <c r="B88" s="6" t="s">
        <v>227</v>
      </c>
      <c r="C88" s="84">
        <v>10216728</v>
      </c>
      <c r="D88" s="84">
        <v>11954000</v>
      </c>
      <c r="E88" s="84">
        <v>11314404</v>
      </c>
    </row>
    <row r="89" spans="1:5" ht="15">
      <c r="A89" s="38" t="s">
        <v>416</v>
      </c>
      <c r="B89" s="47" t="s">
        <v>228</v>
      </c>
      <c r="C89" s="86">
        <f>SUM(C83:C88)</f>
        <v>26190821</v>
      </c>
      <c r="D89" s="86">
        <f>SUM(D83:D88)</f>
        <v>30324996</v>
      </c>
      <c r="E89" s="86">
        <f>SUM(E83:E88)</f>
        <v>37230204</v>
      </c>
    </row>
    <row r="90" spans="1:5" ht="15">
      <c r="A90" s="5" t="s">
        <v>418</v>
      </c>
      <c r="B90" s="6" t="s">
        <v>239</v>
      </c>
      <c r="C90" s="84"/>
      <c r="D90" s="84"/>
      <c r="E90" s="84"/>
    </row>
    <row r="91" spans="1:5" ht="15">
      <c r="A91" s="5" t="s">
        <v>386</v>
      </c>
      <c r="B91" s="6" t="s">
        <v>240</v>
      </c>
      <c r="C91" s="84"/>
      <c r="D91" s="84"/>
      <c r="E91" s="84"/>
    </row>
    <row r="92" spans="1:5" ht="15">
      <c r="A92" s="5" t="s">
        <v>387</v>
      </c>
      <c r="B92" s="6" t="s">
        <v>241</v>
      </c>
      <c r="C92" s="84"/>
      <c r="D92" s="84"/>
      <c r="E92" s="84"/>
    </row>
    <row r="93" spans="1:5" ht="15">
      <c r="A93" s="5" t="s">
        <v>388</v>
      </c>
      <c r="B93" s="6" t="s">
        <v>242</v>
      </c>
      <c r="C93" s="84">
        <v>1847198</v>
      </c>
      <c r="D93" s="84">
        <v>1850000</v>
      </c>
      <c r="E93" s="84">
        <v>1900000</v>
      </c>
    </row>
    <row r="94" spans="1:5" ht="15">
      <c r="A94" s="5" t="s">
        <v>419</v>
      </c>
      <c r="B94" s="6" t="s">
        <v>249</v>
      </c>
      <c r="C94" s="84">
        <v>1007612</v>
      </c>
      <c r="D94" s="84">
        <v>971900</v>
      </c>
      <c r="E94" s="84">
        <v>1460000</v>
      </c>
    </row>
    <row r="95" spans="1:5" ht="15">
      <c r="A95" s="5" t="s">
        <v>393</v>
      </c>
      <c r="B95" s="6" t="s">
        <v>250</v>
      </c>
      <c r="C95" s="84">
        <v>60753</v>
      </c>
      <c r="D95" s="84">
        <v>60000</v>
      </c>
      <c r="E95" s="84">
        <v>400000</v>
      </c>
    </row>
    <row r="96" spans="1:5" ht="15">
      <c r="A96" s="38" t="s">
        <v>420</v>
      </c>
      <c r="B96" s="47" t="s">
        <v>251</v>
      </c>
      <c r="C96" s="86">
        <f>SUM(C90:C95)</f>
        <v>2915563</v>
      </c>
      <c r="D96" s="86">
        <f>SUM(D90:D95)</f>
        <v>2881900</v>
      </c>
      <c r="E96" s="86">
        <f>SUM(E90:E95)</f>
        <v>3760000</v>
      </c>
    </row>
    <row r="97" spans="1:5" ht="15">
      <c r="A97" s="13" t="s">
        <v>252</v>
      </c>
      <c r="B97" s="6" t="s">
        <v>253</v>
      </c>
      <c r="C97" s="84">
        <v>139585</v>
      </c>
      <c r="D97" s="84">
        <v>100000</v>
      </c>
      <c r="E97" s="84">
        <v>100000</v>
      </c>
    </row>
    <row r="98" spans="1:5" ht="15">
      <c r="A98" s="13" t="s">
        <v>394</v>
      </c>
      <c r="B98" s="6" t="s">
        <v>254</v>
      </c>
      <c r="C98" s="84">
        <v>310015</v>
      </c>
      <c r="D98" s="84">
        <v>600000</v>
      </c>
      <c r="E98" s="84">
        <v>800000</v>
      </c>
    </row>
    <row r="99" spans="1:5" ht="15">
      <c r="A99" s="13" t="s">
        <v>395</v>
      </c>
      <c r="B99" s="6" t="s">
        <v>255</v>
      </c>
      <c r="C99" s="84">
        <v>30000</v>
      </c>
      <c r="D99" s="84"/>
      <c r="E99" s="84"/>
    </row>
    <row r="100" spans="1:5" ht="15">
      <c r="A100" s="13" t="s">
        <v>396</v>
      </c>
      <c r="B100" s="6" t="s">
        <v>256</v>
      </c>
      <c r="C100" s="84"/>
      <c r="D100" s="84"/>
      <c r="E100" s="84">
        <v>552839</v>
      </c>
    </row>
    <row r="101" spans="1:5" ht="15">
      <c r="A101" s="13" t="s">
        <v>257</v>
      </c>
      <c r="B101" s="6" t="s">
        <v>258</v>
      </c>
      <c r="C101" s="84"/>
      <c r="D101" s="84"/>
      <c r="E101" s="84"/>
    </row>
    <row r="102" spans="1:5" ht="15">
      <c r="A102" s="13" t="s">
        <v>259</v>
      </c>
      <c r="B102" s="6" t="s">
        <v>260</v>
      </c>
      <c r="C102" s="84"/>
      <c r="D102" s="84"/>
      <c r="E102" s="84"/>
    </row>
    <row r="103" spans="1:5" ht="15">
      <c r="A103" s="13" t="s">
        <v>261</v>
      </c>
      <c r="B103" s="6" t="s">
        <v>262</v>
      </c>
      <c r="C103" s="84"/>
      <c r="D103" s="84"/>
      <c r="E103" s="84"/>
    </row>
    <row r="104" spans="1:5" ht="15">
      <c r="A104" s="13" t="s">
        <v>397</v>
      </c>
      <c r="B104" s="6" t="s">
        <v>263</v>
      </c>
      <c r="C104" s="84">
        <v>482</v>
      </c>
      <c r="D104" s="84">
        <v>500</v>
      </c>
      <c r="E104" s="84">
        <v>500</v>
      </c>
    </row>
    <row r="105" spans="1:5" ht="15">
      <c r="A105" s="13" t="s">
        <v>398</v>
      </c>
      <c r="B105" s="6" t="s">
        <v>264</v>
      </c>
      <c r="C105" s="84"/>
      <c r="D105" s="84"/>
      <c r="E105" s="84"/>
    </row>
    <row r="106" spans="1:5" ht="15">
      <c r="A106" s="13" t="s">
        <v>399</v>
      </c>
      <c r="B106" s="6" t="s">
        <v>265</v>
      </c>
      <c r="C106" s="84">
        <v>260358</v>
      </c>
      <c r="D106" s="84">
        <v>150000</v>
      </c>
      <c r="E106" s="84">
        <v>50000</v>
      </c>
    </row>
    <row r="107" spans="1:5" ht="15">
      <c r="A107" s="46" t="s">
        <v>421</v>
      </c>
      <c r="B107" s="47" t="s">
        <v>266</v>
      </c>
      <c r="C107" s="86">
        <f>SUM(C97:C106)</f>
        <v>740440</v>
      </c>
      <c r="D107" s="86">
        <f>SUM(D97:D106)</f>
        <v>850500</v>
      </c>
      <c r="E107" s="86">
        <f>SUM(E97:E106)</f>
        <v>1503339</v>
      </c>
    </row>
    <row r="108" spans="1:5" ht="15">
      <c r="A108" s="13" t="s">
        <v>275</v>
      </c>
      <c r="B108" s="6" t="s">
        <v>276</v>
      </c>
      <c r="C108" s="84"/>
      <c r="D108" s="84"/>
      <c r="E108" s="84"/>
    </row>
    <row r="109" spans="1:5" ht="15">
      <c r="A109" s="5" t="s">
        <v>403</v>
      </c>
      <c r="B109" s="6" t="s">
        <v>277</v>
      </c>
      <c r="C109" s="84">
        <v>532500</v>
      </c>
      <c r="D109" s="84">
        <v>200000</v>
      </c>
      <c r="E109" s="84">
        <v>100000</v>
      </c>
    </row>
    <row r="110" spans="1:5" ht="15">
      <c r="A110" s="13" t="s">
        <v>404</v>
      </c>
      <c r="B110" s="6" t="s">
        <v>278</v>
      </c>
      <c r="C110" s="84"/>
      <c r="D110" s="84"/>
      <c r="E110" s="84"/>
    </row>
    <row r="111" spans="1:5" ht="15">
      <c r="A111" s="38" t="s">
        <v>423</v>
      </c>
      <c r="B111" s="47" t="s">
        <v>279</v>
      </c>
      <c r="C111" s="86">
        <f>SUM(C108:C110)</f>
        <v>532500</v>
      </c>
      <c r="D111" s="86">
        <f>SUM(D108:D110)</f>
        <v>200000</v>
      </c>
      <c r="E111" s="86">
        <f>SUM(E108:E110)</f>
        <v>100000</v>
      </c>
    </row>
    <row r="112" spans="1:5" ht="15.75">
      <c r="A112" s="57" t="s">
        <v>465</v>
      </c>
      <c r="B112" s="62"/>
      <c r="C112" s="86">
        <f>SUM(C89+C96+C107+C111)</f>
        <v>30379324</v>
      </c>
      <c r="D112" s="86">
        <f>SUM(D89+D96+D107+D111)</f>
        <v>34257396</v>
      </c>
      <c r="E112" s="86">
        <f>SUM(E89+E96+E107+E111)</f>
        <v>42593543</v>
      </c>
    </row>
    <row r="113" spans="1:5" ht="15">
      <c r="A113" s="5" t="s">
        <v>229</v>
      </c>
      <c r="B113" s="6" t="s">
        <v>230</v>
      </c>
      <c r="C113" s="84">
        <v>750000</v>
      </c>
      <c r="D113" s="84"/>
      <c r="E113" s="84">
        <v>175000</v>
      </c>
    </row>
    <row r="114" spans="1:5" ht="15">
      <c r="A114" s="5" t="s">
        <v>231</v>
      </c>
      <c r="B114" s="6" t="s">
        <v>232</v>
      </c>
      <c r="C114" s="84"/>
      <c r="D114" s="84"/>
      <c r="E114" s="84"/>
    </row>
    <row r="115" spans="1:5" ht="15">
      <c r="A115" s="5" t="s">
        <v>381</v>
      </c>
      <c r="B115" s="6" t="s">
        <v>233</v>
      </c>
      <c r="C115" s="84"/>
      <c r="D115" s="84"/>
      <c r="E115" s="84"/>
    </row>
    <row r="116" spans="1:5" ht="15">
      <c r="A116" s="5" t="s">
        <v>382</v>
      </c>
      <c r="B116" s="6" t="s">
        <v>234</v>
      </c>
      <c r="C116" s="84"/>
      <c r="D116" s="84"/>
      <c r="E116" s="84"/>
    </row>
    <row r="117" spans="1:5" ht="15">
      <c r="A117" s="5" t="s">
        <v>383</v>
      </c>
      <c r="B117" s="6" t="s">
        <v>235</v>
      </c>
      <c r="C117" s="84">
        <v>7477716</v>
      </c>
      <c r="D117" s="84"/>
      <c r="E117" s="84">
        <v>16871184</v>
      </c>
    </row>
    <row r="118" spans="1:5" ht="15">
      <c r="A118" s="38" t="s">
        <v>417</v>
      </c>
      <c r="B118" s="47" t="s">
        <v>236</v>
      </c>
      <c r="C118" s="86">
        <f>SUM(C113:C117)</f>
        <v>8227716</v>
      </c>
      <c r="D118" s="86">
        <f>SUM(D113:D117)</f>
        <v>0</v>
      </c>
      <c r="E118" s="86">
        <f>SUM(E113:E117)</f>
        <v>17046184</v>
      </c>
    </row>
    <row r="119" spans="1:5" ht="15">
      <c r="A119" s="13" t="s">
        <v>400</v>
      </c>
      <c r="B119" s="6" t="s">
        <v>267</v>
      </c>
      <c r="C119" s="84"/>
      <c r="D119" s="84"/>
      <c r="E119" s="84"/>
    </row>
    <row r="120" spans="1:5" ht="15">
      <c r="A120" s="13" t="s">
        <v>401</v>
      </c>
      <c r="B120" s="6" t="s">
        <v>268</v>
      </c>
      <c r="C120" s="84"/>
      <c r="D120" s="84"/>
      <c r="E120" s="84"/>
    </row>
    <row r="121" spans="1:5" ht="15">
      <c r="A121" s="13" t="s">
        <v>269</v>
      </c>
      <c r="B121" s="6" t="s">
        <v>270</v>
      </c>
      <c r="C121" s="84"/>
      <c r="D121" s="84"/>
      <c r="E121" s="84">
        <v>2000000</v>
      </c>
    </row>
    <row r="122" spans="1:5" ht="15">
      <c r="A122" s="13" t="s">
        <v>402</v>
      </c>
      <c r="B122" s="6" t="s">
        <v>271</v>
      </c>
      <c r="C122" s="84"/>
      <c r="D122" s="84"/>
      <c r="E122" s="84"/>
    </row>
    <row r="123" spans="1:5" ht="15">
      <c r="A123" s="13" t="s">
        <v>272</v>
      </c>
      <c r="B123" s="6" t="s">
        <v>273</v>
      </c>
      <c r="C123" s="84"/>
      <c r="D123" s="84"/>
      <c r="E123" s="84"/>
    </row>
    <row r="124" spans="1:5" ht="15">
      <c r="A124" s="38" t="s">
        <v>422</v>
      </c>
      <c r="B124" s="47" t="s">
        <v>274</v>
      </c>
      <c r="C124" s="86">
        <f>SUM(C119:C123)</f>
        <v>0</v>
      </c>
      <c r="D124" s="86">
        <f>SUM(D119:D123)</f>
        <v>0</v>
      </c>
      <c r="E124" s="86">
        <f>SUM(E119:E123)</f>
        <v>2000000</v>
      </c>
    </row>
    <row r="125" spans="1:5" ht="15">
      <c r="A125" s="13" t="s">
        <v>280</v>
      </c>
      <c r="B125" s="6" t="s">
        <v>281</v>
      </c>
      <c r="C125" s="84"/>
      <c r="D125" s="84"/>
      <c r="E125" s="84"/>
    </row>
    <row r="126" spans="1:5" ht="15">
      <c r="A126" s="5" t="s">
        <v>405</v>
      </c>
      <c r="B126" s="6" t="s">
        <v>282</v>
      </c>
      <c r="C126" s="84">
        <v>39600</v>
      </c>
      <c r="D126" s="84">
        <v>40000</v>
      </c>
      <c r="E126" s="84">
        <v>40000</v>
      </c>
    </row>
    <row r="127" spans="1:5" ht="15">
      <c r="A127" s="13" t="s">
        <v>406</v>
      </c>
      <c r="B127" s="6" t="s">
        <v>283</v>
      </c>
      <c r="C127" s="84"/>
      <c r="D127" s="84"/>
      <c r="E127" s="84"/>
    </row>
    <row r="128" spans="1:5" ht="15">
      <c r="A128" s="38" t="s">
        <v>425</v>
      </c>
      <c r="B128" s="47" t="s">
        <v>284</v>
      </c>
      <c r="C128" s="86">
        <f>SUM(C125:C127)</f>
        <v>39600</v>
      </c>
      <c r="D128" s="86">
        <f>SUM(D125:D127)</f>
        <v>40000</v>
      </c>
      <c r="E128" s="86">
        <f>SUM(E125:E127)</f>
        <v>40000</v>
      </c>
    </row>
    <row r="129" spans="1:5" ht="15.75">
      <c r="A129" s="57" t="s">
        <v>464</v>
      </c>
      <c r="B129" s="62"/>
      <c r="C129" s="86">
        <f>SUM(C118+C124+C128)</f>
        <v>8267316</v>
      </c>
      <c r="D129" s="86">
        <f>SUM(D118+D124+D128)</f>
        <v>40000</v>
      </c>
      <c r="E129" s="86">
        <f>SUM(E118+E124+E128)</f>
        <v>19086184</v>
      </c>
    </row>
    <row r="130" spans="1:5" ht="15.75">
      <c r="A130" s="44" t="s">
        <v>424</v>
      </c>
      <c r="B130" s="34" t="s">
        <v>285</v>
      </c>
      <c r="C130" s="86">
        <f>SUM(C112+C129)</f>
        <v>38646640</v>
      </c>
      <c r="D130" s="86">
        <f>SUM(D112+D129)</f>
        <v>34297396</v>
      </c>
      <c r="E130" s="86">
        <f>SUM(E112+E129)</f>
        <v>61679727</v>
      </c>
    </row>
    <row r="131" spans="1:5" ht="15.75">
      <c r="A131" s="61" t="s">
        <v>474</v>
      </c>
      <c r="B131" s="60"/>
      <c r="C131" s="84"/>
      <c r="D131" s="84"/>
      <c r="E131" s="84"/>
    </row>
    <row r="132" spans="1:5" ht="15.75">
      <c r="A132" s="61" t="s">
        <v>475</v>
      </c>
      <c r="B132" s="60"/>
      <c r="C132" s="84"/>
      <c r="D132" s="84"/>
      <c r="E132" s="84"/>
    </row>
    <row r="133" spans="1:5" ht="15">
      <c r="A133" s="15" t="s">
        <v>426</v>
      </c>
      <c r="B133" s="7" t="s">
        <v>290</v>
      </c>
      <c r="C133" s="84"/>
      <c r="D133" s="84"/>
      <c r="E133" s="84"/>
    </row>
    <row r="134" spans="1:5" ht="15">
      <c r="A134" s="14" t="s">
        <v>427</v>
      </c>
      <c r="B134" s="7" t="s">
        <v>297</v>
      </c>
      <c r="C134" s="84"/>
      <c r="D134" s="84"/>
      <c r="E134" s="84"/>
    </row>
    <row r="135" spans="1:5" ht="15">
      <c r="A135" s="5" t="s">
        <v>472</v>
      </c>
      <c r="B135" s="5" t="s">
        <v>298</v>
      </c>
      <c r="C135" s="84"/>
      <c r="D135" s="84"/>
      <c r="E135" s="84">
        <v>9039403</v>
      </c>
    </row>
    <row r="136" spans="1:5" ht="15">
      <c r="A136" s="5" t="s">
        <v>473</v>
      </c>
      <c r="B136" s="5" t="s">
        <v>298</v>
      </c>
      <c r="C136" s="84">
        <v>17472026</v>
      </c>
      <c r="D136" s="84">
        <v>10928785</v>
      </c>
      <c r="E136" s="84">
        <v>18255839</v>
      </c>
    </row>
    <row r="137" spans="1:5" ht="15">
      <c r="A137" s="5" t="s">
        <v>470</v>
      </c>
      <c r="B137" s="5" t="s">
        <v>299</v>
      </c>
      <c r="C137" s="84"/>
      <c r="D137" s="84"/>
      <c r="E137" s="84"/>
    </row>
    <row r="138" spans="1:5" ht="15">
      <c r="A138" s="5" t="s">
        <v>471</v>
      </c>
      <c r="B138" s="5" t="s">
        <v>299</v>
      </c>
      <c r="C138" s="84"/>
      <c r="D138" s="84"/>
      <c r="E138" s="84"/>
    </row>
    <row r="139" spans="1:5" ht="15">
      <c r="A139" s="7" t="s">
        <v>428</v>
      </c>
      <c r="B139" s="7" t="s">
        <v>300</v>
      </c>
      <c r="C139" s="84">
        <f>SUM(C136:C138)</f>
        <v>17472026</v>
      </c>
      <c r="D139" s="84">
        <f>SUM(D136:D138)</f>
        <v>10928785</v>
      </c>
      <c r="E139" s="84">
        <f>SUM(E135:E138)</f>
        <v>27295242</v>
      </c>
    </row>
    <row r="140" spans="1:5" ht="15">
      <c r="A140" s="36" t="s">
        <v>301</v>
      </c>
      <c r="B140" s="5" t="s">
        <v>302</v>
      </c>
      <c r="C140" s="84">
        <v>1247408</v>
      </c>
      <c r="D140" s="84"/>
      <c r="E140" s="84"/>
    </row>
    <row r="141" spans="1:5" ht="15">
      <c r="A141" s="36" t="s">
        <v>303</v>
      </c>
      <c r="B141" s="5" t="s">
        <v>304</v>
      </c>
      <c r="C141" s="84"/>
      <c r="D141" s="84"/>
      <c r="E141" s="84"/>
    </row>
    <row r="142" spans="1:5" ht="15">
      <c r="A142" s="36" t="s">
        <v>305</v>
      </c>
      <c r="B142" s="5" t="s">
        <v>306</v>
      </c>
      <c r="C142" s="84"/>
      <c r="D142" s="84"/>
      <c r="E142" s="84"/>
    </row>
    <row r="143" spans="1:5" ht="15">
      <c r="A143" s="36" t="s">
        <v>307</v>
      </c>
      <c r="B143" s="5" t="s">
        <v>308</v>
      </c>
      <c r="C143" s="84">
        <v>3500000</v>
      </c>
      <c r="D143" s="84"/>
      <c r="E143" s="84"/>
    </row>
    <row r="144" spans="1:5" ht="15">
      <c r="A144" s="13" t="s">
        <v>411</v>
      </c>
      <c r="B144" s="5" t="s">
        <v>309</v>
      </c>
      <c r="C144" s="84"/>
      <c r="D144" s="84"/>
      <c r="E144" s="84"/>
    </row>
    <row r="145" spans="1:5" ht="15">
      <c r="A145" s="15" t="s">
        <v>429</v>
      </c>
      <c r="B145" s="7" t="s">
        <v>310</v>
      </c>
      <c r="C145" s="84">
        <f>SUM(C140:C144)</f>
        <v>4747408</v>
      </c>
      <c r="D145" s="84">
        <f>SUM(D140:D144)</f>
        <v>0</v>
      </c>
      <c r="E145" s="84">
        <f>SUM(E140:E144)</f>
        <v>0</v>
      </c>
    </row>
    <row r="146" spans="1:5" ht="15">
      <c r="A146" s="13" t="s">
        <v>311</v>
      </c>
      <c r="B146" s="5" t="s">
        <v>312</v>
      </c>
      <c r="C146" s="84"/>
      <c r="D146" s="84"/>
      <c r="E146" s="84"/>
    </row>
    <row r="147" spans="1:5" ht="15">
      <c r="A147" s="13" t="s">
        <v>313</v>
      </c>
      <c r="B147" s="5" t="s">
        <v>314</v>
      </c>
      <c r="C147" s="84"/>
      <c r="D147" s="84"/>
      <c r="E147" s="84"/>
    </row>
    <row r="148" spans="1:5" ht="15">
      <c r="A148" s="36" t="s">
        <v>315</v>
      </c>
      <c r="B148" s="5" t="s">
        <v>316</v>
      </c>
      <c r="C148" s="84"/>
      <c r="D148" s="84"/>
      <c r="E148" s="84"/>
    </row>
    <row r="149" spans="1:5" ht="15">
      <c r="A149" s="36" t="s">
        <v>412</v>
      </c>
      <c r="B149" s="5" t="s">
        <v>317</v>
      </c>
      <c r="C149" s="84"/>
      <c r="D149" s="84"/>
      <c r="E149" s="84"/>
    </row>
    <row r="150" spans="1:5" ht="15">
      <c r="A150" s="14" t="s">
        <v>430</v>
      </c>
      <c r="B150" s="7" t="s">
        <v>318</v>
      </c>
      <c r="C150" s="84"/>
      <c r="D150" s="84"/>
      <c r="E150" s="84"/>
    </row>
    <row r="151" spans="1:5" ht="15">
      <c r="A151" s="15" t="s">
        <v>319</v>
      </c>
      <c r="B151" s="7" t="s">
        <v>320</v>
      </c>
      <c r="C151" s="84"/>
      <c r="D151" s="84"/>
      <c r="E151" s="84"/>
    </row>
    <row r="152" spans="1:5" ht="15.75">
      <c r="A152" s="39" t="s">
        <v>431</v>
      </c>
      <c r="B152" s="40" t="s">
        <v>321</v>
      </c>
      <c r="C152" s="86">
        <f>SUM(C139+C145)</f>
        <v>22219434</v>
      </c>
      <c r="D152" s="86">
        <f>SUM(D139+D145)</f>
        <v>10928785</v>
      </c>
      <c r="E152" s="86">
        <f>SUM(E139+E145)</f>
        <v>27295242</v>
      </c>
    </row>
    <row r="153" spans="1:5" ht="15.75">
      <c r="A153" s="42" t="s">
        <v>414</v>
      </c>
      <c r="B153" s="43"/>
      <c r="C153" s="86">
        <f>SUM(C130+C152)</f>
        <v>60866074</v>
      </c>
      <c r="D153" s="86">
        <f>SUM(D130+D152)</f>
        <v>45226181</v>
      </c>
      <c r="E153" s="86">
        <f>SUM(E130+E152)</f>
        <v>88974969</v>
      </c>
    </row>
  </sheetData>
  <sheetProtection/>
  <mergeCells count="3">
    <mergeCell ref="A2:E2"/>
    <mergeCell ref="A3:E3"/>
    <mergeCell ref="B5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5.5" customHeight="1">
      <c r="A1" s="116" t="s">
        <v>506</v>
      </c>
      <c r="B1" s="117"/>
      <c r="C1" s="117"/>
    </row>
    <row r="2" spans="1:3" ht="23.25" customHeight="1">
      <c r="A2" s="126" t="s">
        <v>463</v>
      </c>
      <c r="B2" s="127"/>
      <c r="C2" s="127"/>
    </row>
    <row r="3" ht="15">
      <c r="A3" s="1"/>
    </row>
    <row r="4" spans="1:3" ht="15">
      <c r="A4" s="122" t="s">
        <v>524</v>
      </c>
      <c r="B4" s="122"/>
      <c r="C4" s="122"/>
    </row>
    <row r="5" spans="1:3" ht="51" customHeight="1">
      <c r="A5" s="54" t="s">
        <v>462</v>
      </c>
      <c r="B5" s="55" t="s">
        <v>469</v>
      </c>
      <c r="C5" s="71" t="s">
        <v>17</v>
      </c>
    </row>
    <row r="6" spans="1:3" ht="15" customHeight="1">
      <c r="A6" s="55" t="s">
        <v>435</v>
      </c>
      <c r="B6" s="81"/>
      <c r="C6" s="26">
        <f aca="true" t="shared" si="0" ref="C6:C32">SUM(B6:B6)</f>
        <v>0</v>
      </c>
    </row>
    <row r="7" spans="1:3" ht="15" customHeight="1">
      <c r="A7" s="55" t="s">
        <v>436</v>
      </c>
      <c r="B7" s="81"/>
      <c r="C7" s="26">
        <f t="shared" si="0"/>
        <v>0</v>
      </c>
    </row>
    <row r="8" spans="1:3" ht="15" customHeight="1">
      <c r="A8" s="55" t="s">
        <v>437</v>
      </c>
      <c r="B8" s="81"/>
      <c r="C8" s="26">
        <f t="shared" si="0"/>
        <v>0</v>
      </c>
    </row>
    <row r="9" spans="1:3" ht="15" customHeight="1">
      <c r="A9" s="55" t="s">
        <v>438</v>
      </c>
      <c r="B9" s="81"/>
      <c r="C9" s="26">
        <f t="shared" si="0"/>
        <v>0</v>
      </c>
    </row>
    <row r="10" spans="1:3" ht="15" customHeight="1">
      <c r="A10" s="54" t="s">
        <v>457</v>
      </c>
      <c r="B10" s="81">
        <f>SUM(B6:B9)</f>
        <v>0</v>
      </c>
      <c r="C10" s="26">
        <f t="shared" si="0"/>
        <v>0</v>
      </c>
    </row>
    <row r="11" spans="1:3" ht="15" customHeight="1">
      <c r="A11" s="55" t="s">
        <v>439</v>
      </c>
      <c r="B11" s="81"/>
      <c r="C11" s="26">
        <f t="shared" si="0"/>
        <v>0</v>
      </c>
    </row>
    <row r="12" spans="1:3" ht="15" customHeight="1">
      <c r="A12" s="55" t="s">
        <v>440</v>
      </c>
      <c r="B12" s="81"/>
      <c r="C12" s="26">
        <f t="shared" si="0"/>
        <v>0</v>
      </c>
    </row>
    <row r="13" spans="1:3" ht="15" customHeight="1">
      <c r="A13" s="55" t="s">
        <v>441</v>
      </c>
      <c r="B13" s="81"/>
      <c r="C13" s="26">
        <f t="shared" si="0"/>
        <v>0</v>
      </c>
    </row>
    <row r="14" spans="1:3" ht="15" customHeight="1">
      <c r="A14" s="55" t="s">
        <v>442</v>
      </c>
      <c r="B14" s="81"/>
      <c r="C14" s="26">
        <f t="shared" si="0"/>
        <v>0</v>
      </c>
    </row>
    <row r="15" spans="1:3" ht="15" customHeight="1">
      <c r="A15" s="55" t="s">
        <v>443</v>
      </c>
      <c r="B15" s="81">
        <v>1</v>
      </c>
      <c r="C15" s="26">
        <f t="shared" si="0"/>
        <v>1</v>
      </c>
    </row>
    <row r="16" spans="1:3" ht="15" customHeight="1">
      <c r="A16" s="55" t="s">
        <v>444</v>
      </c>
      <c r="B16" s="81"/>
      <c r="C16" s="26">
        <f t="shared" si="0"/>
        <v>0</v>
      </c>
    </row>
    <row r="17" spans="1:3" ht="15" customHeight="1">
      <c r="A17" s="55" t="s">
        <v>445</v>
      </c>
      <c r="B17" s="81"/>
      <c r="C17" s="26">
        <f t="shared" si="0"/>
        <v>0</v>
      </c>
    </row>
    <row r="18" spans="1:3" ht="15" customHeight="1">
      <c r="A18" s="54" t="s">
        <v>458</v>
      </c>
      <c r="B18" s="81">
        <f>SUM(B14:B17)</f>
        <v>1</v>
      </c>
      <c r="C18" s="26">
        <f t="shared" si="0"/>
        <v>1</v>
      </c>
    </row>
    <row r="19" spans="1:3" ht="15" customHeight="1">
      <c r="A19" s="55" t="s">
        <v>446</v>
      </c>
      <c r="B19" s="81"/>
      <c r="C19" s="26">
        <f t="shared" si="0"/>
        <v>0</v>
      </c>
    </row>
    <row r="20" spans="1:3" ht="15" customHeight="1">
      <c r="A20" s="55" t="s">
        <v>447</v>
      </c>
      <c r="B20" s="81"/>
      <c r="C20" s="26">
        <f t="shared" si="0"/>
        <v>0</v>
      </c>
    </row>
    <row r="21" spans="1:3" ht="15" customHeight="1">
      <c r="A21" s="55" t="s">
        <v>448</v>
      </c>
      <c r="B21" s="81">
        <v>6</v>
      </c>
      <c r="C21" s="26">
        <f t="shared" si="0"/>
        <v>6</v>
      </c>
    </row>
    <row r="22" spans="1:3" ht="15" customHeight="1">
      <c r="A22" s="54" t="s">
        <v>459</v>
      </c>
      <c r="B22" s="81">
        <f>SUM(B19:B21)</f>
        <v>6</v>
      </c>
      <c r="C22" s="26">
        <f t="shared" si="0"/>
        <v>6</v>
      </c>
    </row>
    <row r="23" spans="1:3" ht="15" customHeight="1">
      <c r="A23" s="55" t="s">
        <v>449</v>
      </c>
      <c r="B23" s="81">
        <v>1</v>
      </c>
      <c r="C23" s="26">
        <f t="shared" si="0"/>
        <v>1</v>
      </c>
    </row>
    <row r="24" spans="1:3" ht="15" customHeight="1">
      <c r="A24" s="55" t="s">
        <v>450</v>
      </c>
      <c r="B24" s="81">
        <v>3</v>
      </c>
      <c r="C24" s="26">
        <f t="shared" si="0"/>
        <v>3</v>
      </c>
    </row>
    <row r="25" spans="1:3" ht="15" customHeight="1">
      <c r="A25" s="55" t="s">
        <v>451</v>
      </c>
      <c r="B25" s="81">
        <v>1</v>
      </c>
      <c r="C25" s="26">
        <f t="shared" si="0"/>
        <v>1</v>
      </c>
    </row>
    <row r="26" spans="1:3" ht="15" customHeight="1">
      <c r="A26" s="54" t="s">
        <v>460</v>
      </c>
      <c r="B26" s="81">
        <f>SUM(B23:B25)</f>
        <v>5</v>
      </c>
      <c r="C26" s="26">
        <f t="shared" si="0"/>
        <v>5</v>
      </c>
    </row>
    <row r="27" spans="1:3" ht="37.5" customHeight="1">
      <c r="A27" s="54" t="s">
        <v>461</v>
      </c>
      <c r="B27" s="93">
        <f>SUM(B10+B18+B22+B26)</f>
        <v>12</v>
      </c>
      <c r="C27" s="94">
        <f t="shared" si="0"/>
        <v>12</v>
      </c>
    </row>
    <row r="28" spans="1:3" ht="15" customHeight="1">
      <c r="A28" s="55" t="s">
        <v>452</v>
      </c>
      <c r="B28" s="56"/>
      <c r="C28" s="26">
        <f t="shared" si="0"/>
        <v>0</v>
      </c>
    </row>
    <row r="29" spans="1:3" ht="15" customHeight="1">
      <c r="A29" s="55" t="s">
        <v>453</v>
      </c>
      <c r="B29" s="56"/>
      <c r="C29" s="26">
        <f t="shared" si="0"/>
        <v>0</v>
      </c>
    </row>
    <row r="30" spans="1:3" ht="15" customHeight="1">
      <c r="A30" s="55" t="s">
        <v>454</v>
      </c>
      <c r="B30" s="56"/>
      <c r="C30" s="26">
        <f t="shared" si="0"/>
        <v>0</v>
      </c>
    </row>
    <row r="31" spans="1:3" ht="15" customHeight="1">
      <c r="A31" s="55" t="s">
        <v>455</v>
      </c>
      <c r="B31" s="56"/>
      <c r="C31" s="26">
        <f t="shared" si="0"/>
        <v>0</v>
      </c>
    </row>
    <row r="32" spans="1:3" ht="28.5" customHeight="1">
      <c r="A32" s="54" t="s">
        <v>456</v>
      </c>
      <c r="B32" s="56"/>
      <c r="C32" s="26">
        <f t="shared" si="0"/>
        <v>0</v>
      </c>
    </row>
    <row r="33" spans="1:2" ht="15">
      <c r="A33" s="123"/>
      <c r="B33" s="124"/>
    </row>
    <row r="34" spans="1:2" ht="15">
      <c r="A34" s="125"/>
      <c r="B34" s="124"/>
    </row>
  </sheetData>
  <sheetProtection/>
  <mergeCells count="5">
    <mergeCell ref="A33:B33"/>
    <mergeCell ref="A34:B34"/>
    <mergeCell ref="A1:C1"/>
    <mergeCell ref="A2:C2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C3" sqref="C3:E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16" t="s">
        <v>506</v>
      </c>
      <c r="B1" s="116"/>
      <c r="C1" s="116"/>
      <c r="D1" s="116"/>
      <c r="E1" s="116"/>
      <c r="F1" s="115"/>
      <c r="G1" s="115"/>
      <c r="H1" s="115"/>
    </row>
    <row r="2" spans="1:8" ht="26.25" customHeight="1">
      <c r="A2" s="119" t="s">
        <v>494</v>
      </c>
      <c r="B2" s="119"/>
      <c r="C2" s="119"/>
      <c r="D2" s="119"/>
      <c r="E2" s="119"/>
      <c r="F2" s="114"/>
      <c r="G2" s="114"/>
      <c r="H2" s="114"/>
    </row>
    <row r="3" spans="3:7" ht="15">
      <c r="C3" s="121" t="s">
        <v>525</v>
      </c>
      <c r="D3" s="121"/>
      <c r="E3" s="121"/>
      <c r="G3" s="83"/>
    </row>
    <row r="4" spans="1:5" ht="30">
      <c r="A4" s="2" t="s">
        <v>30</v>
      </c>
      <c r="B4" s="3" t="s">
        <v>31</v>
      </c>
      <c r="C4" s="82" t="s">
        <v>16</v>
      </c>
      <c r="D4" s="82"/>
      <c r="E4" s="80" t="s">
        <v>17</v>
      </c>
    </row>
    <row r="5" spans="1:5" ht="15.75">
      <c r="A5" s="106"/>
      <c r="B5" s="107"/>
      <c r="C5" s="104"/>
      <c r="D5" s="105"/>
      <c r="E5" s="105">
        <f aca="true" t="shared" si="0" ref="E5:E59">SUM(C5:D5)</f>
        <v>0</v>
      </c>
    </row>
    <row r="6" spans="1:5" ht="15.75">
      <c r="A6" s="107"/>
      <c r="B6" s="107"/>
      <c r="C6" s="105"/>
      <c r="D6" s="105"/>
      <c r="E6" s="105">
        <f t="shared" si="0"/>
        <v>0</v>
      </c>
    </row>
    <row r="7" spans="1:5" ht="15.75">
      <c r="A7" s="107"/>
      <c r="B7" s="107"/>
      <c r="C7" s="105"/>
      <c r="D7" s="105"/>
      <c r="E7" s="105">
        <f t="shared" si="0"/>
        <v>0</v>
      </c>
    </row>
    <row r="8" spans="1:5" ht="15.75">
      <c r="A8" s="107"/>
      <c r="B8" s="107"/>
      <c r="C8" s="105"/>
      <c r="D8" s="105"/>
      <c r="E8" s="105">
        <f t="shared" si="0"/>
        <v>0</v>
      </c>
    </row>
    <row r="9" spans="1:5" ht="15">
      <c r="A9" s="15" t="s">
        <v>133</v>
      </c>
      <c r="B9" s="8" t="s">
        <v>134</v>
      </c>
      <c r="C9" s="109">
        <f>SUM(C5:C8)</f>
        <v>0</v>
      </c>
      <c r="D9" s="109"/>
      <c r="E9" s="109">
        <f t="shared" si="0"/>
        <v>0</v>
      </c>
    </row>
    <row r="10" spans="1:5" ht="15.75">
      <c r="A10" s="13" t="s">
        <v>509</v>
      </c>
      <c r="B10" s="6"/>
      <c r="C10" s="105">
        <v>142500</v>
      </c>
      <c r="D10" s="105"/>
      <c r="E10" s="105">
        <f t="shared" si="0"/>
        <v>142500</v>
      </c>
    </row>
    <row r="11" spans="1:5" ht="15.75">
      <c r="A11" s="13" t="s">
        <v>510</v>
      </c>
      <c r="B11" s="6"/>
      <c r="C11" s="105">
        <v>460630</v>
      </c>
      <c r="D11" s="105"/>
      <c r="E11" s="105">
        <f t="shared" si="0"/>
        <v>460630</v>
      </c>
    </row>
    <row r="12" spans="1:5" ht="15.75">
      <c r="A12" s="13" t="s">
        <v>511</v>
      </c>
      <c r="B12" s="6"/>
      <c r="C12" s="105">
        <v>401575</v>
      </c>
      <c r="D12" s="105"/>
      <c r="E12" s="105">
        <f t="shared" si="0"/>
        <v>401575</v>
      </c>
    </row>
    <row r="13" spans="1:5" ht="15.75">
      <c r="A13" s="13"/>
      <c r="B13" s="6"/>
      <c r="C13" s="105"/>
      <c r="D13" s="105"/>
      <c r="E13" s="105">
        <f t="shared" si="0"/>
        <v>0</v>
      </c>
    </row>
    <row r="14" spans="1:5" ht="15">
      <c r="A14" s="15" t="s">
        <v>334</v>
      </c>
      <c r="B14" s="8" t="s">
        <v>135</v>
      </c>
      <c r="C14" s="109">
        <f>SUM(C10:C13)</f>
        <v>1004705</v>
      </c>
      <c r="D14" s="109"/>
      <c r="E14" s="109">
        <f t="shared" si="0"/>
        <v>1004705</v>
      </c>
    </row>
    <row r="15" spans="1:5" ht="15.75">
      <c r="A15" s="13"/>
      <c r="B15" s="6"/>
      <c r="C15" s="105"/>
      <c r="D15" s="105"/>
      <c r="E15" s="105">
        <f t="shared" si="0"/>
        <v>0</v>
      </c>
    </row>
    <row r="16" spans="1:5" ht="15.75">
      <c r="A16" s="13"/>
      <c r="B16" s="6"/>
      <c r="C16" s="105"/>
      <c r="D16" s="105"/>
      <c r="E16" s="105">
        <f t="shared" si="0"/>
        <v>0</v>
      </c>
    </row>
    <row r="17" spans="1:5" ht="15.75">
      <c r="A17" s="13"/>
      <c r="B17" s="6"/>
      <c r="C17" s="105"/>
      <c r="D17" s="105"/>
      <c r="E17" s="105">
        <f t="shared" si="0"/>
        <v>0</v>
      </c>
    </row>
    <row r="18" spans="1:5" ht="15.75">
      <c r="A18" s="13"/>
      <c r="B18" s="6"/>
      <c r="C18" s="105"/>
      <c r="D18" s="105"/>
      <c r="E18" s="105">
        <f t="shared" si="0"/>
        <v>0</v>
      </c>
    </row>
    <row r="19" spans="1:5" ht="15">
      <c r="A19" s="7" t="s">
        <v>136</v>
      </c>
      <c r="B19" s="8" t="s">
        <v>137</v>
      </c>
      <c r="C19" s="109">
        <f>SUM(C15:C18)</f>
        <v>0</v>
      </c>
      <c r="D19" s="109"/>
      <c r="E19" s="109">
        <f t="shared" si="0"/>
        <v>0</v>
      </c>
    </row>
    <row r="20" spans="1:5" ht="15.75">
      <c r="A20" s="13" t="s">
        <v>512</v>
      </c>
      <c r="B20" s="6"/>
      <c r="C20" s="104">
        <v>511732</v>
      </c>
      <c r="D20" s="105"/>
      <c r="E20" s="105">
        <f t="shared" si="0"/>
        <v>511732</v>
      </c>
    </row>
    <row r="21" spans="1:5" ht="15.75">
      <c r="A21" s="13" t="s">
        <v>513</v>
      </c>
      <c r="B21" s="6"/>
      <c r="C21" s="104">
        <v>130709</v>
      </c>
      <c r="D21" s="105"/>
      <c r="E21" s="105">
        <f t="shared" si="0"/>
        <v>130709</v>
      </c>
    </row>
    <row r="22" spans="1:5" ht="15.75">
      <c r="A22" s="13" t="s">
        <v>514</v>
      </c>
      <c r="B22" s="6"/>
      <c r="C22" s="104">
        <v>1092670</v>
      </c>
      <c r="D22" s="105"/>
      <c r="E22" s="105">
        <f t="shared" si="0"/>
        <v>1092670</v>
      </c>
    </row>
    <row r="23" spans="1:5" ht="15.75">
      <c r="A23" s="13" t="s">
        <v>517</v>
      </c>
      <c r="B23" s="6"/>
      <c r="C23" s="104">
        <v>9285102</v>
      </c>
      <c r="D23" s="105"/>
      <c r="E23" s="105">
        <f t="shared" si="0"/>
        <v>9285102</v>
      </c>
    </row>
    <row r="24" spans="1:5" ht="15.75">
      <c r="A24" s="13" t="s">
        <v>515</v>
      </c>
      <c r="B24" s="6"/>
      <c r="C24" s="104">
        <v>205480</v>
      </c>
      <c r="D24" s="105"/>
      <c r="E24" s="105">
        <f t="shared" si="0"/>
        <v>205480</v>
      </c>
    </row>
    <row r="25" spans="1:5" ht="15.75">
      <c r="A25" s="13" t="s">
        <v>516</v>
      </c>
      <c r="B25" s="6"/>
      <c r="C25" s="105">
        <v>117000</v>
      </c>
      <c r="D25" s="105"/>
      <c r="E25" s="105">
        <f t="shared" si="0"/>
        <v>117000</v>
      </c>
    </row>
    <row r="26" spans="1:5" ht="15.75">
      <c r="A26" s="13"/>
      <c r="B26" s="6"/>
      <c r="C26" s="105"/>
      <c r="D26" s="105"/>
      <c r="E26" s="105">
        <f t="shared" si="0"/>
        <v>0</v>
      </c>
    </row>
    <row r="27" spans="1:5" ht="15">
      <c r="A27" s="15" t="s">
        <v>138</v>
      </c>
      <c r="B27" s="8" t="s">
        <v>139</v>
      </c>
      <c r="C27" s="109">
        <f>SUM(C20:C26)</f>
        <v>11342693</v>
      </c>
      <c r="D27" s="109"/>
      <c r="E27" s="109">
        <f t="shared" si="0"/>
        <v>11342693</v>
      </c>
    </row>
    <row r="28" spans="1:5" ht="15.75">
      <c r="A28" s="13"/>
      <c r="B28" s="6"/>
      <c r="C28" s="105"/>
      <c r="D28" s="105"/>
      <c r="E28" s="105">
        <f t="shared" si="0"/>
        <v>0</v>
      </c>
    </row>
    <row r="29" spans="1:5" ht="15.75">
      <c r="A29" s="13"/>
      <c r="B29" s="6"/>
      <c r="C29" s="105"/>
      <c r="D29" s="105"/>
      <c r="E29" s="105">
        <f t="shared" si="0"/>
        <v>0</v>
      </c>
    </row>
    <row r="30" spans="1:5" ht="15.75">
      <c r="A30" s="13"/>
      <c r="B30" s="6"/>
      <c r="C30" s="105"/>
      <c r="D30" s="105"/>
      <c r="E30" s="105">
        <f t="shared" si="0"/>
        <v>0</v>
      </c>
    </row>
    <row r="31" spans="1:5" ht="15.75">
      <c r="A31" s="13"/>
      <c r="B31" s="6"/>
      <c r="C31" s="105"/>
      <c r="D31" s="105"/>
      <c r="E31" s="105">
        <f t="shared" si="0"/>
        <v>0</v>
      </c>
    </row>
    <row r="32" spans="1:5" ht="15.75">
      <c r="A32" s="13"/>
      <c r="B32" s="6"/>
      <c r="C32" s="105"/>
      <c r="D32" s="105"/>
      <c r="E32" s="105">
        <f t="shared" si="0"/>
        <v>0</v>
      </c>
    </row>
    <row r="33" spans="1:5" ht="15">
      <c r="A33" s="15" t="s">
        <v>140</v>
      </c>
      <c r="B33" s="8" t="s">
        <v>141</v>
      </c>
      <c r="C33" s="109"/>
      <c r="D33" s="109"/>
      <c r="E33" s="109">
        <f t="shared" si="0"/>
        <v>0</v>
      </c>
    </row>
    <row r="34" spans="1:5" ht="15.75">
      <c r="A34" s="13"/>
      <c r="B34" s="6"/>
      <c r="C34" s="105"/>
      <c r="D34" s="105"/>
      <c r="E34" s="105">
        <f t="shared" si="0"/>
        <v>0</v>
      </c>
    </row>
    <row r="35" spans="1:5" ht="15.75">
      <c r="A35" s="13"/>
      <c r="B35" s="6"/>
      <c r="C35" s="105"/>
      <c r="D35" s="105"/>
      <c r="E35" s="105">
        <f t="shared" si="0"/>
        <v>0</v>
      </c>
    </row>
    <row r="36" spans="1:5" ht="15">
      <c r="A36" s="7" t="s">
        <v>142</v>
      </c>
      <c r="B36" s="8" t="s">
        <v>143</v>
      </c>
      <c r="C36" s="109"/>
      <c r="D36" s="109"/>
      <c r="E36" s="109">
        <f t="shared" si="0"/>
        <v>0</v>
      </c>
    </row>
    <row r="37" spans="1:5" ht="25.5">
      <c r="A37" s="7" t="s">
        <v>144</v>
      </c>
      <c r="B37" s="8" t="s">
        <v>145</v>
      </c>
      <c r="C37" s="109">
        <v>3258872</v>
      </c>
      <c r="D37" s="109"/>
      <c r="E37" s="109">
        <f t="shared" si="0"/>
        <v>3258872</v>
      </c>
    </row>
    <row r="38" spans="1:5" ht="15">
      <c r="A38" s="108" t="s">
        <v>335</v>
      </c>
      <c r="B38" s="9" t="s">
        <v>146</v>
      </c>
      <c r="C38" s="109">
        <f>SUM(C9+C14+C19+C27+C33+C36+C37)</f>
        <v>15606270</v>
      </c>
      <c r="D38" s="109"/>
      <c r="E38" s="109">
        <f t="shared" si="0"/>
        <v>15606270</v>
      </c>
    </row>
    <row r="39" spans="1:5" ht="15.75">
      <c r="A39" s="13" t="s">
        <v>519</v>
      </c>
      <c r="B39" s="8"/>
      <c r="C39" s="105">
        <v>13435730</v>
      </c>
      <c r="D39" s="105"/>
      <c r="E39" s="105">
        <f t="shared" si="0"/>
        <v>13435730</v>
      </c>
    </row>
    <row r="40" spans="1:5" ht="15.75">
      <c r="A40" s="13" t="s">
        <v>503</v>
      </c>
      <c r="B40" s="8"/>
      <c r="C40" s="105">
        <v>200000</v>
      </c>
      <c r="D40" s="105"/>
      <c r="E40" s="105">
        <f t="shared" si="0"/>
        <v>200000</v>
      </c>
    </row>
    <row r="41" spans="1:5" ht="15.75">
      <c r="A41" s="13" t="s">
        <v>518</v>
      </c>
      <c r="B41" s="8"/>
      <c r="C41" s="105">
        <v>435306</v>
      </c>
      <c r="D41" s="105"/>
      <c r="E41" s="105">
        <f t="shared" si="0"/>
        <v>435306</v>
      </c>
    </row>
    <row r="42" spans="1:5" ht="15.75">
      <c r="A42" s="13" t="s">
        <v>520</v>
      </c>
      <c r="B42" s="8"/>
      <c r="C42" s="105">
        <v>330000</v>
      </c>
      <c r="D42" s="105"/>
      <c r="E42" s="105">
        <f t="shared" si="0"/>
        <v>330000</v>
      </c>
    </row>
    <row r="43" spans="1:5" ht="15.75">
      <c r="A43" s="13" t="s">
        <v>521</v>
      </c>
      <c r="B43" s="8"/>
      <c r="C43" s="105">
        <v>472441</v>
      </c>
      <c r="D43" s="105"/>
      <c r="E43" s="105">
        <f t="shared" si="0"/>
        <v>472441</v>
      </c>
    </row>
    <row r="44" spans="1:5" ht="15.75">
      <c r="A44" s="13" t="s">
        <v>504</v>
      </c>
      <c r="B44" s="8"/>
      <c r="C44" s="105">
        <v>300000</v>
      </c>
      <c r="D44" s="105"/>
      <c r="E44" s="105">
        <f t="shared" si="0"/>
        <v>300000</v>
      </c>
    </row>
    <row r="45" spans="1:5" ht="15.75">
      <c r="A45" s="13" t="s">
        <v>505</v>
      </c>
      <c r="B45" s="8"/>
      <c r="C45" s="105">
        <v>2974279</v>
      </c>
      <c r="D45" s="105"/>
      <c r="E45" s="105">
        <f t="shared" si="0"/>
        <v>2974279</v>
      </c>
    </row>
    <row r="46" spans="1:5" ht="15.75">
      <c r="A46" s="13"/>
      <c r="B46" s="8"/>
      <c r="C46" s="105"/>
      <c r="D46" s="105"/>
      <c r="E46" s="105">
        <f t="shared" si="0"/>
        <v>0</v>
      </c>
    </row>
    <row r="47" spans="1:5" ht="15">
      <c r="A47" s="15" t="s">
        <v>147</v>
      </c>
      <c r="B47" s="8" t="s">
        <v>148</v>
      </c>
      <c r="C47" s="109">
        <f>SUM(C39:C46)</f>
        <v>18147756</v>
      </c>
      <c r="D47" s="109"/>
      <c r="E47" s="109">
        <f t="shared" si="0"/>
        <v>18147756</v>
      </c>
    </row>
    <row r="48" spans="1:5" ht="15.75">
      <c r="A48" s="13"/>
      <c r="B48" s="6"/>
      <c r="C48" s="105"/>
      <c r="D48" s="105"/>
      <c r="E48" s="105">
        <f t="shared" si="0"/>
        <v>0</v>
      </c>
    </row>
    <row r="49" spans="1:5" ht="15.75">
      <c r="A49" s="13"/>
      <c r="B49" s="6"/>
      <c r="C49" s="105"/>
      <c r="D49" s="105"/>
      <c r="E49" s="105">
        <f t="shared" si="0"/>
        <v>0</v>
      </c>
    </row>
    <row r="50" spans="1:5" ht="15.75">
      <c r="A50" s="13"/>
      <c r="B50" s="6"/>
      <c r="C50" s="105"/>
      <c r="D50" s="105"/>
      <c r="E50" s="105">
        <f t="shared" si="0"/>
        <v>0</v>
      </c>
    </row>
    <row r="51" spans="1:5" ht="15.75">
      <c r="A51" s="13"/>
      <c r="B51" s="6"/>
      <c r="C51" s="105"/>
      <c r="D51" s="105"/>
      <c r="E51" s="105">
        <f t="shared" si="0"/>
        <v>0</v>
      </c>
    </row>
    <row r="52" spans="1:5" ht="15">
      <c r="A52" s="15" t="s">
        <v>149</v>
      </c>
      <c r="B52" s="8" t="s">
        <v>150</v>
      </c>
      <c r="C52" s="109">
        <f>SUM(C48:C51)</f>
        <v>0</v>
      </c>
      <c r="D52" s="109"/>
      <c r="E52" s="109">
        <f t="shared" si="0"/>
        <v>0</v>
      </c>
    </row>
    <row r="53" spans="1:5" ht="15.75">
      <c r="A53" s="13"/>
      <c r="B53" s="6"/>
      <c r="C53" s="105"/>
      <c r="D53" s="105"/>
      <c r="E53" s="105">
        <f t="shared" si="0"/>
        <v>0</v>
      </c>
    </row>
    <row r="54" spans="1:5" ht="15.75">
      <c r="A54" s="13"/>
      <c r="B54" s="6"/>
      <c r="C54" s="105"/>
      <c r="D54" s="105"/>
      <c r="E54" s="105">
        <f t="shared" si="0"/>
        <v>0</v>
      </c>
    </row>
    <row r="55" spans="1:5" ht="15.75">
      <c r="A55" s="13"/>
      <c r="B55" s="6"/>
      <c r="C55" s="105"/>
      <c r="D55" s="105"/>
      <c r="E55" s="105">
        <f t="shared" si="0"/>
        <v>0</v>
      </c>
    </row>
    <row r="56" spans="1:5" ht="15.75">
      <c r="A56" s="13"/>
      <c r="B56" s="6"/>
      <c r="C56" s="105"/>
      <c r="D56" s="105"/>
      <c r="E56" s="105">
        <f t="shared" si="0"/>
        <v>0</v>
      </c>
    </row>
    <row r="57" spans="1:5" ht="15">
      <c r="A57" s="15" t="s">
        <v>151</v>
      </c>
      <c r="B57" s="8" t="s">
        <v>152</v>
      </c>
      <c r="C57" s="109">
        <f>SUM(C53:C56)</f>
        <v>0</v>
      </c>
      <c r="D57" s="109"/>
      <c r="E57" s="109">
        <f t="shared" si="0"/>
        <v>0</v>
      </c>
    </row>
    <row r="58" spans="1:5" ht="15">
      <c r="A58" s="15" t="s">
        <v>153</v>
      </c>
      <c r="B58" s="8" t="s">
        <v>154</v>
      </c>
      <c r="C58" s="109">
        <v>4899894</v>
      </c>
      <c r="D58" s="109"/>
      <c r="E58" s="109">
        <f t="shared" si="0"/>
        <v>4899894</v>
      </c>
    </row>
    <row r="59" spans="1:5" ht="15">
      <c r="A59" s="108" t="s">
        <v>336</v>
      </c>
      <c r="B59" s="9" t="s">
        <v>155</v>
      </c>
      <c r="C59" s="109">
        <f>SUM(C47+C52+C57+C58)</f>
        <v>23047650</v>
      </c>
      <c r="D59" s="109"/>
      <c r="E59" s="109">
        <f t="shared" si="0"/>
        <v>23047650</v>
      </c>
    </row>
    <row r="60" spans="1:5" ht="15">
      <c r="A60" s="110"/>
      <c r="B60" s="110"/>
      <c r="C60" s="110"/>
      <c r="D60" s="110"/>
      <c r="E60" s="110"/>
    </row>
    <row r="61" spans="1:5" ht="15">
      <c r="A61" s="110"/>
      <c r="B61" s="110"/>
      <c r="C61" s="110"/>
      <c r="D61" s="110"/>
      <c r="E61" s="110"/>
    </row>
    <row r="62" spans="1:7" ht="15.75">
      <c r="A62" s="111" t="s">
        <v>476</v>
      </c>
      <c r="B62" s="111"/>
      <c r="C62" s="111" t="s">
        <v>493</v>
      </c>
      <c r="D62" s="111" t="s">
        <v>492</v>
      </c>
      <c r="E62" s="112"/>
      <c r="F62" s="102"/>
      <c r="G62" s="102"/>
    </row>
    <row r="63" spans="1:7" ht="15.75">
      <c r="A63" s="106"/>
      <c r="B63" s="112"/>
      <c r="C63" s="104"/>
      <c r="D63" s="104"/>
      <c r="E63" s="104">
        <f>SUM(C63:D63)</f>
        <v>0</v>
      </c>
      <c r="F63" s="102"/>
      <c r="G63" s="102"/>
    </row>
    <row r="64" spans="1:7" ht="15.75">
      <c r="A64" s="112"/>
      <c r="B64" s="112"/>
      <c r="C64" s="104"/>
      <c r="D64" s="104"/>
      <c r="E64" s="104">
        <f aca="true" t="shared" si="1" ref="E64:E105">SUM(C64:D64)</f>
        <v>0</v>
      </c>
      <c r="F64" s="102"/>
      <c r="G64" s="102"/>
    </row>
    <row r="65" spans="1:7" ht="15.75">
      <c r="A65" s="112"/>
      <c r="B65" s="112"/>
      <c r="C65" s="104"/>
      <c r="D65" s="104"/>
      <c r="E65" s="104">
        <f t="shared" si="1"/>
        <v>0</v>
      </c>
      <c r="F65" s="102"/>
      <c r="G65" s="102"/>
    </row>
    <row r="66" spans="1:7" ht="15.75">
      <c r="A66" s="112"/>
      <c r="B66" s="112"/>
      <c r="C66" s="104"/>
      <c r="D66" s="104"/>
      <c r="E66" s="104">
        <f t="shared" si="1"/>
        <v>0</v>
      </c>
      <c r="F66" s="102"/>
      <c r="G66" s="102"/>
    </row>
    <row r="67" spans="1:7" ht="15">
      <c r="A67" s="15" t="s">
        <v>133</v>
      </c>
      <c r="B67" s="8" t="s">
        <v>134</v>
      </c>
      <c r="C67" s="103">
        <f>SUM(C63:C66)</f>
        <v>0</v>
      </c>
      <c r="D67" s="103">
        <f>SUM(D63:D66)</f>
        <v>0</v>
      </c>
      <c r="E67" s="103">
        <f t="shared" si="1"/>
        <v>0</v>
      </c>
      <c r="F67" s="102"/>
      <c r="G67" s="102"/>
    </row>
    <row r="68" spans="1:7" ht="15.75">
      <c r="A68" s="13" t="s">
        <v>509</v>
      </c>
      <c r="B68" s="6"/>
      <c r="C68" s="104">
        <v>142500</v>
      </c>
      <c r="D68" s="104">
        <f>C68*0.27</f>
        <v>38475</v>
      </c>
      <c r="E68" s="104">
        <f t="shared" si="1"/>
        <v>180975</v>
      </c>
      <c r="F68" s="102"/>
      <c r="G68" s="102"/>
    </row>
    <row r="69" spans="1:7" ht="15.75">
      <c r="A69" s="13" t="s">
        <v>510</v>
      </c>
      <c r="B69" s="6"/>
      <c r="C69" s="104">
        <v>460630</v>
      </c>
      <c r="D69" s="104">
        <f>C69*0.27</f>
        <v>124370.1</v>
      </c>
      <c r="E69" s="104">
        <f t="shared" si="1"/>
        <v>585000.1</v>
      </c>
      <c r="F69" s="102"/>
      <c r="G69" s="102"/>
    </row>
    <row r="70" spans="1:7" ht="15.75">
      <c r="A70" s="13" t="s">
        <v>511</v>
      </c>
      <c r="B70" s="6"/>
      <c r="C70" s="104">
        <v>401575</v>
      </c>
      <c r="D70" s="104">
        <f>C70*0.27</f>
        <v>108425.25</v>
      </c>
      <c r="E70" s="104">
        <f t="shared" si="1"/>
        <v>510000.25</v>
      </c>
      <c r="F70" s="102"/>
      <c r="G70" s="102"/>
    </row>
    <row r="71" spans="1:7" ht="15.75">
      <c r="A71" s="13"/>
      <c r="B71" s="6"/>
      <c r="C71" s="104"/>
      <c r="D71" s="104"/>
      <c r="E71" s="104">
        <f t="shared" si="1"/>
        <v>0</v>
      </c>
      <c r="F71" s="102"/>
      <c r="G71" s="102"/>
    </row>
    <row r="72" spans="1:7" ht="15">
      <c r="A72" s="15" t="s">
        <v>334</v>
      </c>
      <c r="B72" s="8" t="s">
        <v>135</v>
      </c>
      <c r="C72" s="103">
        <f>SUM(C68:C71)</f>
        <v>1004705</v>
      </c>
      <c r="D72" s="103">
        <f>SUM(D68:D71)</f>
        <v>271270.35</v>
      </c>
      <c r="E72" s="103">
        <f t="shared" si="1"/>
        <v>1275975.35</v>
      </c>
      <c r="F72" s="102"/>
      <c r="G72" s="102"/>
    </row>
    <row r="73" spans="1:7" ht="15.75">
      <c r="A73" s="13"/>
      <c r="B73" s="6"/>
      <c r="C73" s="104"/>
      <c r="D73" s="104"/>
      <c r="E73" s="104">
        <f t="shared" si="1"/>
        <v>0</v>
      </c>
      <c r="F73" s="102"/>
      <c r="G73" s="102"/>
    </row>
    <row r="74" spans="1:7" ht="15.75">
      <c r="A74" s="13"/>
      <c r="B74" s="6"/>
      <c r="C74" s="104"/>
      <c r="D74" s="104"/>
      <c r="E74" s="104">
        <f t="shared" si="1"/>
        <v>0</v>
      </c>
      <c r="F74" s="102"/>
      <c r="G74" s="102"/>
    </row>
    <row r="75" spans="1:7" ht="15.75">
      <c r="A75" s="13"/>
      <c r="B75" s="6"/>
      <c r="C75" s="104"/>
      <c r="D75" s="104"/>
      <c r="E75" s="104">
        <f t="shared" si="1"/>
        <v>0</v>
      </c>
      <c r="F75" s="102"/>
      <c r="G75" s="102"/>
    </row>
    <row r="76" spans="1:7" ht="15.75">
      <c r="A76" s="13"/>
      <c r="B76" s="6"/>
      <c r="C76" s="104"/>
      <c r="D76" s="104"/>
      <c r="E76" s="104">
        <f t="shared" si="1"/>
        <v>0</v>
      </c>
      <c r="F76" s="102"/>
      <c r="G76" s="102"/>
    </row>
    <row r="77" spans="1:7" ht="15">
      <c r="A77" s="7" t="s">
        <v>136</v>
      </c>
      <c r="B77" s="8" t="s">
        <v>137</v>
      </c>
      <c r="C77" s="103">
        <f>SUM(C73:C76)</f>
        <v>0</v>
      </c>
      <c r="D77" s="103">
        <f>SUM(D73:D76)</f>
        <v>0</v>
      </c>
      <c r="E77" s="103">
        <f t="shared" si="1"/>
        <v>0</v>
      </c>
      <c r="F77" s="102"/>
      <c r="G77" s="102"/>
    </row>
    <row r="78" spans="1:7" ht="15.75">
      <c r="A78" s="13" t="s">
        <v>501</v>
      </c>
      <c r="B78" s="6"/>
      <c r="C78" s="104">
        <v>511732</v>
      </c>
      <c r="D78" s="104">
        <f>C78*0.27</f>
        <v>138167.64</v>
      </c>
      <c r="E78" s="104">
        <f t="shared" si="1"/>
        <v>649899.64</v>
      </c>
      <c r="F78" s="102"/>
      <c r="G78" s="102"/>
    </row>
    <row r="79" spans="1:7" ht="15.75">
      <c r="A79" s="13" t="s">
        <v>513</v>
      </c>
      <c r="B79" s="6"/>
      <c r="C79" s="104">
        <v>130709</v>
      </c>
      <c r="D79" s="104">
        <f>C79*0.27</f>
        <v>35291.43</v>
      </c>
      <c r="E79" s="104">
        <f t="shared" si="1"/>
        <v>166000.43</v>
      </c>
      <c r="F79" s="102"/>
      <c r="G79" s="102"/>
    </row>
    <row r="80" spans="1:7" ht="15.75">
      <c r="A80" s="13" t="s">
        <v>514</v>
      </c>
      <c r="B80" s="6"/>
      <c r="C80" s="104">
        <v>1092670</v>
      </c>
      <c r="D80" s="104">
        <f>C80*0.27</f>
        <v>295020.9</v>
      </c>
      <c r="E80" s="104">
        <f t="shared" si="1"/>
        <v>1387690.9</v>
      </c>
      <c r="F80" s="102"/>
      <c r="G80" s="102"/>
    </row>
    <row r="81" spans="1:7" ht="15.75">
      <c r="A81" s="13" t="s">
        <v>517</v>
      </c>
      <c r="B81" s="6"/>
      <c r="C81" s="104">
        <v>9285102</v>
      </c>
      <c r="D81" s="104">
        <v>2463642</v>
      </c>
      <c r="E81" s="104">
        <f t="shared" si="1"/>
        <v>11748744</v>
      </c>
      <c r="F81" s="102"/>
      <c r="G81" s="102"/>
    </row>
    <row r="82" spans="1:7" ht="15.75">
      <c r="A82" s="13" t="s">
        <v>515</v>
      </c>
      <c r="B82" s="6"/>
      <c r="C82" s="104">
        <v>205480</v>
      </c>
      <c r="D82" s="104">
        <f>C82*0.27</f>
        <v>55479.600000000006</v>
      </c>
      <c r="E82" s="104">
        <f t="shared" si="1"/>
        <v>260959.6</v>
      </c>
      <c r="F82" s="102"/>
      <c r="G82" s="102"/>
    </row>
    <row r="83" spans="1:7" ht="15.75">
      <c r="A83" s="13" t="s">
        <v>516</v>
      </c>
      <c r="B83" s="6"/>
      <c r="C83" s="104">
        <v>117000</v>
      </c>
      <c r="D83" s="104">
        <v>0</v>
      </c>
      <c r="E83" s="104">
        <f t="shared" si="1"/>
        <v>117000</v>
      </c>
      <c r="F83" s="102"/>
      <c r="G83" s="102"/>
    </row>
    <row r="84" spans="1:7" ht="15">
      <c r="A84" s="15" t="s">
        <v>138</v>
      </c>
      <c r="B84" s="8" t="s">
        <v>139</v>
      </c>
      <c r="C84" s="103">
        <f>SUM(C78:C83)</f>
        <v>11342693</v>
      </c>
      <c r="D84" s="103">
        <f>SUM(D78:D83)</f>
        <v>2987601.5700000003</v>
      </c>
      <c r="E84" s="103">
        <f t="shared" si="1"/>
        <v>14330294.57</v>
      </c>
      <c r="F84" s="102"/>
      <c r="G84" s="102"/>
    </row>
    <row r="85" spans="1:7" ht="15">
      <c r="A85" s="108" t="s">
        <v>335</v>
      </c>
      <c r="B85" s="9" t="s">
        <v>146</v>
      </c>
      <c r="C85" s="103">
        <f>SUM(C67+C72+C77+C84)</f>
        <v>12347398</v>
      </c>
      <c r="D85" s="103">
        <f>SUM(D67+D72+D77+D84)</f>
        <v>3258871.9200000004</v>
      </c>
      <c r="E85" s="103">
        <f t="shared" si="1"/>
        <v>15606269.92</v>
      </c>
      <c r="F85" s="102"/>
      <c r="G85" s="102"/>
    </row>
    <row r="86" spans="1:7" ht="15.75">
      <c r="A86" s="13" t="s">
        <v>502</v>
      </c>
      <c r="B86" s="8"/>
      <c r="C86" s="105">
        <v>13435730</v>
      </c>
      <c r="D86" s="104">
        <v>3627647</v>
      </c>
      <c r="E86" s="104">
        <f t="shared" si="1"/>
        <v>17063377</v>
      </c>
      <c r="F86" s="102"/>
      <c r="G86" s="102"/>
    </row>
    <row r="87" spans="1:7" ht="15.75">
      <c r="A87" s="13" t="s">
        <v>503</v>
      </c>
      <c r="B87" s="8"/>
      <c r="C87" s="105">
        <v>200000</v>
      </c>
      <c r="D87" s="104">
        <f>C87*0.27</f>
        <v>54000</v>
      </c>
      <c r="E87" s="104">
        <f t="shared" si="1"/>
        <v>254000</v>
      </c>
      <c r="F87" s="102"/>
      <c r="G87" s="102"/>
    </row>
    <row r="88" spans="1:7" ht="15.75">
      <c r="A88" s="13" t="s">
        <v>518</v>
      </c>
      <c r="B88" s="8"/>
      <c r="C88" s="105">
        <v>435306</v>
      </c>
      <c r="D88" s="104">
        <f>C88*0.27</f>
        <v>117532.62000000001</v>
      </c>
      <c r="E88" s="104">
        <f t="shared" si="1"/>
        <v>552838.62</v>
      </c>
      <c r="F88" s="102"/>
      <c r="G88" s="102"/>
    </row>
    <row r="89" spans="1:7" ht="15.75">
      <c r="A89" s="13" t="s">
        <v>520</v>
      </c>
      <c r="B89" s="8"/>
      <c r="C89" s="105">
        <v>330000</v>
      </c>
      <c r="D89" s="104">
        <v>0</v>
      </c>
      <c r="E89" s="104">
        <f t="shared" si="1"/>
        <v>330000</v>
      </c>
      <c r="F89" s="102"/>
      <c r="G89" s="102"/>
    </row>
    <row r="90" spans="1:7" ht="15.75">
      <c r="A90" s="13" t="s">
        <v>521</v>
      </c>
      <c r="B90" s="8"/>
      <c r="C90" s="105">
        <v>472441</v>
      </c>
      <c r="D90" s="104">
        <f>C90*0.27</f>
        <v>127559.07</v>
      </c>
      <c r="E90" s="104">
        <f t="shared" si="1"/>
        <v>600000.0700000001</v>
      </c>
      <c r="F90" s="102"/>
      <c r="G90" s="102"/>
    </row>
    <row r="91" spans="1:7" ht="15.75">
      <c r="A91" s="13" t="s">
        <v>504</v>
      </c>
      <c r="B91" s="8"/>
      <c r="C91" s="104">
        <v>300000</v>
      </c>
      <c r="D91" s="104">
        <f>C91*0.27</f>
        <v>81000</v>
      </c>
      <c r="E91" s="104">
        <f t="shared" si="1"/>
        <v>381000</v>
      </c>
      <c r="F91" s="102"/>
      <c r="G91" s="102"/>
    </row>
    <row r="92" spans="1:7" ht="15.75">
      <c r="A92" s="13" t="s">
        <v>505</v>
      </c>
      <c r="B92" s="8"/>
      <c r="C92" s="104">
        <v>2974279</v>
      </c>
      <c r="D92" s="104">
        <v>892155</v>
      </c>
      <c r="E92" s="104">
        <f t="shared" si="1"/>
        <v>3866434</v>
      </c>
      <c r="F92" s="102"/>
      <c r="G92" s="102"/>
    </row>
    <row r="93" spans="1:7" ht="15.75">
      <c r="A93" s="13"/>
      <c r="B93" s="8"/>
      <c r="C93" s="104"/>
      <c r="D93" s="104"/>
      <c r="E93" s="104">
        <f t="shared" si="1"/>
        <v>0</v>
      </c>
      <c r="F93" s="102"/>
      <c r="G93" s="102"/>
    </row>
    <row r="94" spans="1:7" ht="15.75">
      <c r="A94" s="15" t="s">
        <v>147</v>
      </c>
      <c r="B94" s="8" t="s">
        <v>148</v>
      </c>
      <c r="C94" s="103">
        <f>SUM(C86:C93)</f>
        <v>18147756</v>
      </c>
      <c r="D94" s="103">
        <f>SUM(D86:D93)</f>
        <v>4899893.6899999995</v>
      </c>
      <c r="E94" s="104">
        <f t="shared" si="1"/>
        <v>23047649.689999998</v>
      </c>
      <c r="F94" s="102"/>
      <c r="G94" s="102"/>
    </row>
    <row r="95" spans="1:7" ht="15.75">
      <c r="A95" s="13"/>
      <c r="B95" s="6"/>
      <c r="C95" s="104"/>
      <c r="D95" s="104"/>
      <c r="E95" s="104">
        <f t="shared" si="1"/>
        <v>0</v>
      </c>
      <c r="F95" s="102"/>
      <c r="G95" s="102"/>
    </row>
    <row r="96" spans="1:7" ht="15.75">
      <c r="A96" s="13"/>
      <c r="B96" s="6"/>
      <c r="C96" s="104"/>
      <c r="D96" s="104"/>
      <c r="E96" s="104">
        <f t="shared" si="1"/>
        <v>0</v>
      </c>
      <c r="F96" s="102"/>
      <c r="G96" s="102"/>
    </row>
    <row r="97" spans="1:7" ht="15.75">
      <c r="A97" s="13"/>
      <c r="B97" s="6"/>
      <c r="C97" s="104"/>
      <c r="D97" s="104"/>
      <c r="E97" s="104">
        <f t="shared" si="1"/>
        <v>0</v>
      </c>
      <c r="F97" s="102"/>
      <c r="G97" s="102"/>
    </row>
    <row r="98" spans="1:7" ht="15.75">
      <c r="A98" s="13"/>
      <c r="B98" s="6"/>
      <c r="C98" s="104"/>
      <c r="D98" s="104"/>
      <c r="E98" s="104">
        <f t="shared" si="1"/>
        <v>0</v>
      </c>
      <c r="F98" s="102"/>
      <c r="G98" s="102"/>
    </row>
    <row r="99" spans="1:7" ht="15">
      <c r="A99" s="15" t="s">
        <v>149</v>
      </c>
      <c r="B99" s="8" t="s">
        <v>150</v>
      </c>
      <c r="C99" s="103">
        <v>0</v>
      </c>
      <c r="D99" s="103">
        <v>0</v>
      </c>
      <c r="E99" s="103">
        <f t="shared" si="1"/>
        <v>0</v>
      </c>
      <c r="F99" s="102"/>
      <c r="G99" s="102"/>
    </row>
    <row r="100" spans="1:7" ht="15.75">
      <c r="A100" s="13"/>
      <c r="B100" s="6"/>
      <c r="C100" s="104"/>
      <c r="D100" s="104"/>
      <c r="E100" s="104">
        <f t="shared" si="1"/>
        <v>0</v>
      </c>
      <c r="F100" s="102"/>
      <c r="G100" s="102"/>
    </row>
    <row r="101" spans="1:7" ht="15.75">
      <c r="A101" s="13"/>
      <c r="B101" s="6"/>
      <c r="C101" s="104"/>
      <c r="D101" s="104"/>
      <c r="E101" s="104">
        <f t="shared" si="1"/>
        <v>0</v>
      </c>
      <c r="F101" s="102"/>
      <c r="G101" s="102"/>
    </row>
    <row r="102" spans="1:7" ht="15.75">
      <c r="A102" s="13"/>
      <c r="B102" s="6"/>
      <c r="C102" s="104"/>
      <c r="D102" s="104"/>
      <c r="E102" s="104">
        <f t="shared" si="1"/>
        <v>0</v>
      </c>
      <c r="F102" s="102"/>
      <c r="G102" s="102"/>
    </row>
    <row r="103" spans="1:7" ht="15.75">
      <c r="A103" s="13"/>
      <c r="B103" s="6"/>
      <c r="C103" s="104"/>
      <c r="D103" s="104"/>
      <c r="E103" s="104">
        <f t="shared" si="1"/>
        <v>0</v>
      </c>
      <c r="F103" s="102"/>
      <c r="G103" s="102"/>
    </row>
    <row r="104" spans="1:7" ht="15">
      <c r="A104" s="15" t="s">
        <v>151</v>
      </c>
      <c r="B104" s="8" t="s">
        <v>152</v>
      </c>
      <c r="C104" s="103"/>
      <c r="D104" s="103"/>
      <c r="E104" s="103">
        <f t="shared" si="1"/>
        <v>0</v>
      </c>
      <c r="F104" s="102"/>
      <c r="G104" s="102"/>
    </row>
    <row r="105" spans="1:7" ht="15">
      <c r="A105" s="108" t="s">
        <v>336</v>
      </c>
      <c r="B105" s="9" t="s">
        <v>155</v>
      </c>
      <c r="C105" s="103">
        <f>SUM(C94+C99+C104)</f>
        <v>18147756</v>
      </c>
      <c r="D105" s="103">
        <f>SUM(D94+D99+D104)</f>
        <v>4899893.6899999995</v>
      </c>
      <c r="E105" s="103">
        <f t="shared" si="1"/>
        <v>23047649.689999998</v>
      </c>
      <c r="F105" s="102"/>
      <c r="G105" s="102"/>
    </row>
    <row r="106" spans="1:7" ht="15">
      <c r="A106" s="102"/>
      <c r="B106" s="102"/>
      <c r="C106" s="102"/>
      <c r="D106" s="102"/>
      <c r="E106" s="102"/>
      <c r="F106" s="102"/>
      <c r="G106" s="102"/>
    </row>
    <row r="107" spans="1:7" ht="15">
      <c r="A107" s="102"/>
      <c r="B107" s="102"/>
      <c r="C107" s="102"/>
      <c r="D107" s="102"/>
      <c r="E107" s="102"/>
      <c r="F107" s="102"/>
      <c r="G107" s="102"/>
    </row>
    <row r="108" spans="1:7" ht="15">
      <c r="A108" s="102"/>
      <c r="B108" s="102"/>
      <c r="C108" s="102"/>
      <c r="D108" s="102"/>
      <c r="E108" s="102"/>
      <c r="F108" s="102"/>
      <c r="G108" s="102"/>
    </row>
    <row r="109" spans="1:7" ht="15">
      <c r="A109" s="102"/>
      <c r="B109" s="102"/>
      <c r="C109" s="102"/>
      <c r="D109" s="102"/>
      <c r="E109" s="102"/>
      <c r="F109" s="102"/>
      <c r="G109" s="102"/>
    </row>
    <row r="110" spans="1:7" ht="15">
      <c r="A110" s="102"/>
      <c r="B110" s="102"/>
      <c r="C110" s="102"/>
      <c r="D110" s="102"/>
      <c r="E110" s="102"/>
      <c r="F110" s="102"/>
      <c r="G110" s="102"/>
    </row>
    <row r="111" spans="1:7" ht="15">
      <c r="A111" s="102"/>
      <c r="B111" s="102"/>
      <c r="C111" s="102"/>
      <c r="D111" s="102"/>
      <c r="E111" s="102"/>
      <c r="F111" s="102"/>
      <c r="G111" s="102"/>
    </row>
  </sheetData>
  <sheetProtection/>
  <mergeCells count="3">
    <mergeCell ref="A1:E1"/>
    <mergeCell ref="A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B1">
      <selection activeCell="G4" sqref="G4:J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16" t="s">
        <v>506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46.5" customHeight="1">
      <c r="A2" s="119" t="s">
        <v>489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6.5" customHeight="1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10" ht="15">
      <c r="A4" s="4" t="s">
        <v>16</v>
      </c>
      <c r="G4" s="121" t="s">
        <v>526</v>
      </c>
      <c r="H4" s="121"/>
      <c r="I4" s="121"/>
      <c r="J4" s="121"/>
    </row>
    <row r="5" spans="1:10" ht="61.5" customHeight="1">
      <c r="A5" s="2" t="s">
        <v>30</v>
      </c>
      <c r="B5" s="3" t="s">
        <v>31</v>
      </c>
      <c r="C5" s="58" t="s">
        <v>477</v>
      </c>
      <c r="D5" s="58" t="s">
        <v>480</v>
      </c>
      <c r="E5" s="58" t="s">
        <v>481</v>
      </c>
      <c r="F5" s="58" t="s">
        <v>482</v>
      </c>
      <c r="G5" s="58" t="s">
        <v>2</v>
      </c>
      <c r="H5" s="58" t="s">
        <v>478</v>
      </c>
      <c r="I5" s="58" t="s">
        <v>479</v>
      </c>
      <c r="J5" s="58" t="s">
        <v>483</v>
      </c>
    </row>
    <row r="6" spans="1:10" ht="25.5">
      <c r="A6" s="41"/>
      <c r="B6" s="41"/>
      <c r="C6" s="41"/>
      <c r="D6" s="41"/>
      <c r="E6" s="41"/>
      <c r="F6" s="64" t="s">
        <v>3</v>
      </c>
      <c r="G6" s="63"/>
      <c r="H6" s="41"/>
      <c r="I6" s="41"/>
      <c r="J6" s="41"/>
    </row>
    <row r="7" spans="1:10" ht="1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5">
      <c r="A10" s="13" t="s">
        <v>133</v>
      </c>
      <c r="B10" s="6" t="s">
        <v>134</v>
      </c>
      <c r="C10" s="41"/>
      <c r="D10" s="41"/>
      <c r="E10" s="41"/>
      <c r="F10" s="41"/>
      <c r="G10" s="41"/>
      <c r="H10" s="41"/>
      <c r="I10" s="41"/>
      <c r="J10" s="41"/>
    </row>
    <row r="11" spans="1:10" ht="15">
      <c r="A11" s="13"/>
      <c r="B11" s="6"/>
      <c r="C11" s="41"/>
      <c r="D11" s="41"/>
      <c r="E11" s="41"/>
      <c r="F11" s="41"/>
      <c r="G11" s="41"/>
      <c r="H11" s="41"/>
      <c r="I11" s="41"/>
      <c r="J11" s="41"/>
    </row>
    <row r="12" spans="1:10" ht="15">
      <c r="A12" s="13"/>
      <c r="B12" s="6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13"/>
      <c r="B13" s="6"/>
      <c r="C13" s="41"/>
      <c r="D13" s="41"/>
      <c r="E13" s="41"/>
      <c r="F13" s="41"/>
      <c r="G13" s="41"/>
      <c r="H13" s="41"/>
      <c r="I13" s="41"/>
      <c r="J13" s="41"/>
    </row>
    <row r="14" spans="1:10" ht="15">
      <c r="A14" s="13"/>
      <c r="B14" s="6"/>
      <c r="C14" s="41"/>
      <c r="D14" s="41"/>
      <c r="E14" s="41"/>
      <c r="F14" s="41"/>
      <c r="G14" s="41"/>
      <c r="H14" s="41"/>
      <c r="I14" s="41"/>
      <c r="J14" s="41"/>
    </row>
    <row r="15" spans="1:10" ht="15">
      <c r="A15" s="13" t="s">
        <v>334</v>
      </c>
      <c r="B15" s="6" t="s">
        <v>135</v>
      </c>
      <c r="C15" s="41"/>
      <c r="D15" s="41"/>
      <c r="E15" s="41"/>
      <c r="F15" s="41"/>
      <c r="G15" s="41"/>
      <c r="H15" s="41"/>
      <c r="I15" s="41"/>
      <c r="J15" s="41"/>
    </row>
    <row r="16" spans="1:10" ht="15">
      <c r="A16" s="13"/>
      <c r="B16" s="6"/>
      <c r="C16" s="41"/>
      <c r="D16" s="41"/>
      <c r="E16" s="41"/>
      <c r="F16" s="41"/>
      <c r="G16" s="41"/>
      <c r="H16" s="41"/>
      <c r="I16" s="41"/>
      <c r="J16" s="41"/>
    </row>
    <row r="17" spans="1:10" ht="15">
      <c r="A17" s="13"/>
      <c r="B17" s="6"/>
      <c r="C17" s="41"/>
      <c r="D17" s="41"/>
      <c r="E17" s="41"/>
      <c r="F17" s="41"/>
      <c r="G17" s="41"/>
      <c r="H17" s="41"/>
      <c r="I17" s="41"/>
      <c r="J17" s="41"/>
    </row>
    <row r="18" spans="1:10" ht="15">
      <c r="A18" s="13"/>
      <c r="B18" s="6"/>
      <c r="C18" s="41"/>
      <c r="D18" s="41"/>
      <c r="E18" s="41"/>
      <c r="F18" s="41"/>
      <c r="G18" s="41"/>
      <c r="H18" s="41"/>
      <c r="I18" s="41"/>
      <c r="J18" s="41"/>
    </row>
    <row r="19" spans="1:10" ht="15">
      <c r="A19" s="13"/>
      <c r="B19" s="6"/>
      <c r="C19" s="41"/>
      <c r="D19" s="41"/>
      <c r="E19" s="41"/>
      <c r="F19" s="41"/>
      <c r="G19" s="41"/>
      <c r="H19" s="41"/>
      <c r="I19" s="41"/>
      <c r="J19" s="41"/>
    </row>
    <row r="20" spans="1:10" ht="15">
      <c r="A20" s="5" t="s">
        <v>136</v>
      </c>
      <c r="B20" s="6" t="s">
        <v>137</v>
      </c>
      <c r="C20" s="41"/>
      <c r="D20" s="41"/>
      <c r="E20" s="41"/>
      <c r="F20" s="41"/>
      <c r="G20" s="41"/>
      <c r="H20" s="41"/>
      <c r="I20" s="41"/>
      <c r="J20" s="41"/>
    </row>
    <row r="21" spans="1:10" ht="15">
      <c r="A21" s="5"/>
      <c r="B21" s="6"/>
      <c r="C21" s="41"/>
      <c r="D21" s="41"/>
      <c r="E21" s="41"/>
      <c r="F21" s="41"/>
      <c r="G21" s="41"/>
      <c r="H21" s="41"/>
      <c r="I21" s="41"/>
      <c r="J21" s="41"/>
    </row>
    <row r="22" spans="1:10" ht="15">
      <c r="A22" s="5"/>
      <c r="B22" s="6"/>
      <c r="C22" s="41"/>
      <c r="D22" s="41"/>
      <c r="E22" s="41"/>
      <c r="F22" s="41"/>
      <c r="G22" s="41"/>
      <c r="H22" s="41"/>
      <c r="I22" s="41"/>
      <c r="J22" s="41"/>
    </row>
    <row r="23" spans="1:10" ht="15">
      <c r="A23" s="13" t="s">
        <v>138</v>
      </c>
      <c r="B23" s="6" t="s">
        <v>139</v>
      </c>
      <c r="C23" s="41"/>
      <c r="D23" s="41"/>
      <c r="E23" s="41"/>
      <c r="F23" s="41"/>
      <c r="G23" s="41"/>
      <c r="H23" s="41"/>
      <c r="I23" s="41"/>
      <c r="J23" s="41"/>
    </row>
    <row r="24" spans="1:10" ht="15">
      <c r="A24" s="13"/>
      <c r="B24" s="6"/>
      <c r="C24" s="41"/>
      <c r="D24" s="41"/>
      <c r="E24" s="41"/>
      <c r="F24" s="41"/>
      <c r="G24" s="41"/>
      <c r="H24" s="41"/>
      <c r="I24" s="41"/>
      <c r="J24" s="41"/>
    </row>
    <row r="25" spans="1:10" ht="15">
      <c r="A25" s="13"/>
      <c r="B25" s="6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13" t="s">
        <v>140</v>
      </c>
      <c r="B26" s="6" t="s">
        <v>141</v>
      </c>
      <c r="C26" s="41"/>
      <c r="D26" s="41"/>
      <c r="E26" s="41"/>
      <c r="F26" s="41"/>
      <c r="G26" s="41"/>
      <c r="H26" s="41"/>
      <c r="I26" s="41"/>
      <c r="J26" s="41"/>
    </row>
    <row r="27" spans="1:10" ht="15">
      <c r="A27" s="13"/>
      <c r="B27" s="6"/>
      <c r="C27" s="41"/>
      <c r="D27" s="41"/>
      <c r="E27" s="41"/>
      <c r="F27" s="41"/>
      <c r="G27" s="41"/>
      <c r="H27" s="41"/>
      <c r="I27" s="41"/>
      <c r="J27" s="41"/>
    </row>
    <row r="28" spans="1:10" ht="15">
      <c r="A28" s="13"/>
      <c r="B28" s="6"/>
      <c r="C28" s="41"/>
      <c r="D28" s="41"/>
      <c r="E28" s="41"/>
      <c r="F28" s="41"/>
      <c r="G28" s="41"/>
      <c r="H28" s="41"/>
      <c r="I28" s="41"/>
      <c r="J28" s="41"/>
    </row>
    <row r="29" spans="1:10" ht="15">
      <c r="A29" s="5" t="s">
        <v>142</v>
      </c>
      <c r="B29" s="6" t="s">
        <v>143</v>
      </c>
      <c r="C29" s="41"/>
      <c r="D29" s="41"/>
      <c r="E29" s="41"/>
      <c r="F29" s="41"/>
      <c r="G29" s="41"/>
      <c r="H29" s="41"/>
      <c r="I29" s="41"/>
      <c r="J29" s="41"/>
    </row>
    <row r="30" spans="1:10" ht="15">
      <c r="A30" s="5" t="s">
        <v>144</v>
      </c>
      <c r="B30" s="6" t="s">
        <v>145</v>
      </c>
      <c r="C30" s="41"/>
      <c r="D30" s="41"/>
      <c r="E30" s="41"/>
      <c r="F30" s="41"/>
      <c r="G30" s="41"/>
      <c r="H30" s="41"/>
      <c r="I30" s="41"/>
      <c r="J30" s="41"/>
    </row>
    <row r="31" spans="1:10" ht="15.75">
      <c r="A31" s="17" t="s">
        <v>335</v>
      </c>
      <c r="B31" s="9" t="s">
        <v>146</v>
      </c>
      <c r="C31" s="41"/>
      <c r="D31" s="41"/>
      <c r="E31" s="41"/>
      <c r="F31" s="41"/>
      <c r="G31" s="41"/>
      <c r="H31" s="41"/>
      <c r="I31" s="41"/>
      <c r="J31" s="41"/>
    </row>
    <row r="32" spans="1:10" ht="15.75">
      <c r="A32" s="20"/>
      <c r="B32" s="8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20"/>
      <c r="B33" s="8"/>
      <c r="C33" s="41"/>
      <c r="D33" s="41"/>
      <c r="E33" s="41"/>
      <c r="F33" s="41"/>
      <c r="G33" s="41"/>
      <c r="H33" s="41"/>
      <c r="I33" s="41"/>
      <c r="J33" s="41"/>
    </row>
    <row r="34" spans="1:10" ht="15.75">
      <c r="A34" s="20"/>
      <c r="B34" s="8"/>
      <c r="C34" s="41"/>
      <c r="D34" s="41"/>
      <c r="E34" s="41"/>
      <c r="F34" s="41"/>
      <c r="G34" s="41"/>
      <c r="H34" s="41"/>
      <c r="I34" s="41"/>
      <c r="J34" s="41"/>
    </row>
    <row r="35" spans="1:10" ht="15.75">
      <c r="A35" s="20"/>
      <c r="B35" s="8"/>
      <c r="C35" s="41"/>
      <c r="D35" s="41"/>
      <c r="E35" s="41"/>
      <c r="F35" s="41"/>
      <c r="G35" s="41"/>
      <c r="H35" s="41"/>
      <c r="I35" s="41"/>
      <c r="J35" s="41"/>
    </row>
    <row r="36" spans="1:10" ht="15">
      <c r="A36" s="13" t="s">
        <v>147</v>
      </c>
      <c r="B36" s="6" t="s">
        <v>148</v>
      </c>
      <c r="C36" s="41"/>
      <c r="D36" s="41"/>
      <c r="E36" s="41"/>
      <c r="F36" s="41"/>
      <c r="G36" s="41"/>
      <c r="H36" s="41"/>
      <c r="I36" s="41"/>
      <c r="J36" s="41"/>
    </row>
    <row r="37" spans="1:10" ht="15">
      <c r="A37" s="13"/>
      <c r="B37" s="8"/>
      <c r="C37" s="26"/>
      <c r="D37" s="41"/>
      <c r="E37" s="41"/>
      <c r="F37" s="41"/>
      <c r="G37" s="41"/>
      <c r="H37" s="41"/>
      <c r="I37" s="41"/>
      <c r="J37" s="41"/>
    </row>
    <row r="38" spans="1:10" ht="15">
      <c r="A38" s="13"/>
      <c r="B38" s="6"/>
      <c r="C38" s="41"/>
      <c r="D38" s="41"/>
      <c r="E38" s="41"/>
      <c r="F38" s="41"/>
      <c r="G38" s="41"/>
      <c r="H38" s="41"/>
      <c r="I38" s="41"/>
      <c r="J38" s="41"/>
    </row>
    <row r="39" spans="1:10" ht="15">
      <c r="A39" s="13"/>
      <c r="B39" s="6"/>
      <c r="C39" s="41"/>
      <c r="D39" s="41"/>
      <c r="E39" s="41"/>
      <c r="F39" s="41"/>
      <c r="G39" s="41"/>
      <c r="H39" s="41"/>
      <c r="I39" s="41"/>
      <c r="J39" s="41"/>
    </row>
    <row r="40" spans="1:10" ht="15">
      <c r="A40" s="13"/>
      <c r="B40" s="6"/>
      <c r="C40" s="41"/>
      <c r="D40" s="41"/>
      <c r="E40" s="41"/>
      <c r="F40" s="41"/>
      <c r="G40" s="41"/>
      <c r="H40" s="41"/>
      <c r="I40" s="41"/>
      <c r="J40" s="41"/>
    </row>
    <row r="41" spans="1:10" ht="15">
      <c r="A41" s="13" t="s">
        <v>149</v>
      </c>
      <c r="B41" s="6" t="s">
        <v>150</v>
      </c>
      <c r="C41" s="41"/>
      <c r="D41" s="41"/>
      <c r="E41" s="41"/>
      <c r="F41" s="41"/>
      <c r="G41" s="41"/>
      <c r="H41" s="41"/>
      <c r="I41" s="41"/>
      <c r="J41" s="41"/>
    </row>
    <row r="42" spans="1:10" ht="15">
      <c r="A42" s="13"/>
      <c r="B42" s="6"/>
      <c r="C42" s="41"/>
      <c r="D42" s="41"/>
      <c r="E42" s="41"/>
      <c r="F42" s="41"/>
      <c r="G42" s="41"/>
      <c r="H42" s="41"/>
      <c r="I42" s="41"/>
      <c r="J42" s="41"/>
    </row>
    <row r="43" spans="1:10" ht="15">
      <c r="A43" s="13"/>
      <c r="B43" s="6"/>
      <c r="C43" s="41"/>
      <c r="D43" s="41"/>
      <c r="E43" s="41"/>
      <c r="F43" s="41"/>
      <c r="G43" s="41"/>
      <c r="H43" s="41"/>
      <c r="I43" s="41"/>
      <c r="J43" s="41"/>
    </row>
    <row r="44" spans="1:10" ht="15">
      <c r="A44" s="13"/>
      <c r="B44" s="6"/>
      <c r="C44" s="41"/>
      <c r="D44" s="41"/>
      <c r="E44" s="41"/>
      <c r="F44" s="41"/>
      <c r="G44" s="41"/>
      <c r="H44" s="41"/>
      <c r="I44" s="41"/>
      <c r="J44" s="41"/>
    </row>
    <row r="45" spans="1:10" ht="15">
      <c r="A45" s="13"/>
      <c r="B45" s="6"/>
      <c r="C45" s="41"/>
      <c r="D45" s="41"/>
      <c r="E45" s="41"/>
      <c r="F45" s="41"/>
      <c r="G45" s="41"/>
      <c r="H45" s="41"/>
      <c r="I45" s="41"/>
      <c r="J45" s="41"/>
    </row>
    <row r="46" spans="1:10" ht="15">
      <c r="A46" s="13" t="s">
        <v>151</v>
      </c>
      <c r="B46" s="6" t="s">
        <v>152</v>
      </c>
      <c r="C46" s="41"/>
      <c r="D46" s="41"/>
      <c r="E46" s="41"/>
      <c r="F46" s="41"/>
      <c r="G46" s="41"/>
      <c r="H46" s="41"/>
      <c r="I46" s="41"/>
      <c r="J46" s="41"/>
    </row>
    <row r="47" spans="1:10" ht="15">
      <c r="A47" s="13" t="s">
        <v>153</v>
      </c>
      <c r="B47" s="6" t="s">
        <v>154</v>
      </c>
      <c r="C47" s="41"/>
      <c r="D47" s="41"/>
      <c r="E47" s="41"/>
      <c r="F47" s="41"/>
      <c r="G47" s="41"/>
      <c r="H47" s="41"/>
      <c r="I47" s="41"/>
      <c r="J47" s="41"/>
    </row>
    <row r="48" spans="1:10" ht="15.75">
      <c r="A48" s="17" t="s">
        <v>336</v>
      </c>
      <c r="B48" s="9" t="s">
        <v>155</v>
      </c>
      <c r="C48" s="41"/>
      <c r="D48" s="41"/>
      <c r="E48" s="41"/>
      <c r="F48" s="41"/>
      <c r="G48" s="41"/>
      <c r="H48" s="41"/>
      <c r="I48" s="41"/>
      <c r="J48" s="41"/>
    </row>
  </sheetData>
  <sheetProtection/>
  <mergeCells count="3">
    <mergeCell ref="A2:J2"/>
    <mergeCell ref="A1:J1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16" t="s">
        <v>506</v>
      </c>
      <c r="B1" s="117"/>
      <c r="C1" s="117"/>
      <c r="D1" s="117"/>
      <c r="E1" s="117"/>
      <c r="F1" s="117"/>
      <c r="G1" s="117"/>
      <c r="H1" s="117"/>
    </row>
    <row r="2" spans="1:8" ht="82.5" customHeight="1">
      <c r="A2" s="119" t="s">
        <v>491</v>
      </c>
      <c r="B2" s="126"/>
      <c r="C2" s="126"/>
      <c r="D2" s="126"/>
      <c r="E2" s="126"/>
      <c r="F2" s="126"/>
      <c r="G2" s="126"/>
      <c r="H2" s="126"/>
    </row>
    <row r="3" spans="1:8" ht="20.25" customHeight="1">
      <c r="A3" s="67"/>
      <c r="B3" s="68"/>
      <c r="C3" s="68"/>
      <c r="D3" s="68"/>
      <c r="E3" s="68"/>
      <c r="F3" s="68"/>
      <c r="G3" s="68"/>
      <c r="H3" s="68"/>
    </row>
    <row r="4" spans="1:8" ht="15">
      <c r="A4" s="4" t="s">
        <v>16</v>
      </c>
      <c r="C4" s="130" t="s">
        <v>527</v>
      </c>
      <c r="D4" s="130"/>
      <c r="E4" s="130"/>
      <c r="H4" s="83"/>
    </row>
    <row r="5" spans="1:9" ht="86.25" customHeight="1">
      <c r="A5" s="2" t="s">
        <v>30</v>
      </c>
      <c r="B5" s="3" t="s">
        <v>31</v>
      </c>
      <c r="C5" s="58" t="s">
        <v>478</v>
      </c>
      <c r="D5" s="58" t="s">
        <v>479</v>
      </c>
      <c r="E5" s="58" t="s">
        <v>484</v>
      </c>
      <c r="F5" s="95"/>
      <c r="G5" s="96"/>
      <c r="H5" s="96"/>
      <c r="I5" s="96"/>
    </row>
    <row r="6" spans="1:9" ht="15">
      <c r="A6" s="18" t="s">
        <v>407</v>
      </c>
      <c r="B6" s="5" t="s">
        <v>286</v>
      </c>
      <c r="C6" s="41"/>
      <c r="D6" s="41"/>
      <c r="E6" s="63"/>
      <c r="F6" s="97"/>
      <c r="G6" s="98"/>
      <c r="H6" s="98"/>
      <c r="I6" s="98"/>
    </row>
    <row r="7" spans="1:9" ht="15">
      <c r="A7" s="50" t="s">
        <v>169</v>
      </c>
      <c r="B7" s="50" t="s">
        <v>286</v>
      </c>
      <c r="C7" s="41"/>
      <c r="D7" s="41"/>
      <c r="E7" s="41"/>
      <c r="F7" s="97"/>
      <c r="G7" s="98"/>
      <c r="H7" s="98"/>
      <c r="I7" s="98"/>
    </row>
    <row r="8" spans="1:9" ht="30">
      <c r="A8" s="12" t="s">
        <v>287</v>
      </c>
      <c r="B8" s="5" t="s">
        <v>288</v>
      </c>
      <c r="C8" s="41"/>
      <c r="D8" s="41"/>
      <c r="E8" s="41"/>
      <c r="F8" s="97"/>
      <c r="G8" s="98"/>
      <c r="H8" s="98"/>
      <c r="I8" s="98"/>
    </row>
    <row r="9" spans="1:9" ht="15">
      <c r="A9" s="18" t="s">
        <v>432</v>
      </c>
      <c r="B9" s="5" t="s">
        <v>289</v>
      </c>
      <c r="C9" s="41"/>
      <c r="D9" s="41"/>
      <c r="E9" s="41"/>
      <c r="F9" s="97"/>
      <c r="G9" s="98"/>
      <c r="H9" s="98"/>
      <c r="I9" s="98"/>
    </row>
    <row r="10" spans="1:9" ht="15">
      <c r="A10" s="50" t="s">
        <v>169</v>
      </c>
      <c r="B10" s="50" t="s">
        <v>289</v>
      </c>
      <c r="C10" s="41"/>
      <c r="D10" s="41"/>
      <c r="E10" s="41"/>
      <c r="F10" s="97"/>
      <c r="G10" s="98"/>
      <c r="H10" s="98"/>
      <c r="I10" s="98"/>
    </row>
    <row r="11" spans="1:9" ht="15">
      <c r="A11" s="11" t="s">
        <v>426</v>
      </c>
      <c r="B11" s="7" t="s">
        <v>290</v>
      </c>
      <c r="C11" s="41"/>
      <c r="D11" s="41"/>
      <c r="E11" s="41"/>
      <c r="F11" s="97"/>
      <c r="G11" s="98"/>
      <c r="H11" s="98"/>
      <c r="I11" s="98"/>
    </row>
    <row r="12" spans="1:9" ht="15">
      <c r="A12" s="12" t="s">
        <v>433</v>
      </c>
      <c r="B12" s="5" t="s">
        <v>291</v>
      </c>
      <c r="C12" s="41"/>
      <c r="D12" s="41"/>
      <c r="E12" s="41"/>
      <c r="F12" s="97"/>
      <c r="G12" s="98"/>
      <c r="H12" s="98"/>
      <c r="I12" s="98"/>
    </row>
    <row r="13" spans="1:9" ht="15">
      <c r="A13" s="50" t="s">
        <v>175</v>
      </c>
      <c r="B13" s="50" t="s">
        <v>291</v>
      </c>
      <c r="C13" s="41"/>
      <c r="D13" s="41"/>
      <c r="E13" s="41"/>
      <c r="F13" s="97"/>
      <c r="G13" s="98"/>
      <c r="H13" s="98"/>
      <c r="I13" s="98"/>
    </row>
    <row r="14" spans="1:9" ht="15">
      <c r="A14" s="18" t="s">
        <v>292</v>
      </c>
      <c r="B14" s="5" t="s">
        <v>293</v>
      </c>
      <c r="C14" s="41"/>
      <c r="D14" s="41"/>
      <c r="E14" s="41"/>
      <c r="F14" s="97"/>
      <c r="G14" s="98"/>
      <c r="H14" s="98"/>
      <c r="I14" s="98"/>
    </row>
    <row r="15" spans="1:9" ht="15">
      <c r="A15" s="13" t="s">
        <v>434</v>
      </c>
      <c r="B15" s="5" t="s">
        <v>294</v>
      </c>
      <c r="C15" s="26"/>
      <c r="D15" s="26"/>
      <c r="E15" s="26"/>
      <c r="F15" s="99"/>
      <c r="G15" s="22"/>
      <c r="H15" s="22"/>
      <c r="I15" s="22"/>
    </row>
    <row r="16" spans="1:9" ht="15">
      <c r="A16" s="50" t="s">
        <v>176</v>
      </c>
      <c r="B16" s="50" t="s">
        <v>294</v>
      </c>
      <c r="C16" s="26"/>
      <c r="D16" s="26"/>
      <c r="E16" s="26"/>
      <c r="F16" s="99"/>
      <c r="G16" s="22"/>
      <c r="H16" s="22"/>
      <c r="I16" s="22"/>
    </row>
    <row r="17" spans="1:9" ht="15">
      <c r="A17" s="18" t="s">
        <v>295</v>
      </c>
      <c r="B17" s="5" t="s">
        <v>296</v>
      </c>
      <c r="C17" s="26"/>
      <c r="D17" s="26"/>
      <c r="E17" s="26"/>
      <c r="F17" s="99"/>
      <c r="G17" s="22"/>
      <c r="H17" s="22"/>
      <c r="I17" s="22"/>
    </row>
    <row r="18" spans="1:9" ht="15">
      <c r="A18" s="19" t="s">
        <v>427</v>
      </c>
      <c r="B18" s="7" t="s">
        <v>297</v>
      </c>
      <c r="C18" s="26"/>
      <c r="D18" s="26"/>
      <c r="E18" s="26"/>
      <c r="F18" s="99"/>
      <c r="G18" s="22"/>
      <c r="H18" s="22"/>
      <c r="I18" s="22"/>
    </row>
    <row r="19" spans="1:9" ht="15">
      <c r="A19" s="12" t="s">
        <v>311</v>
      </c>
      <c r="B19" s="5" t="s">
        <v>312</v>
      </c>
      <c r="C19" s="26"/>
      <c r="D19" s="26"/>
      <c r="E19" s="26"/>
      <c r="F19" s="99"/>
      <c r="G19" s="22"/>
      <c r="H19" s="22"/>
      <c r="I19" s="22"/>
    </row>
    <row r="20" spans="1:9" ht="15">
      <c r="A20" s="13" t="s">
        <v>313</v>
      </c>
      <c r="B20" s="5" t="s">
        <v>314</v>
      </c>
      <c r="C20" s="26"/>
      <c r="D20" s="26"/>
      <c r="E20" s="26"/>
      <c r="F20" s="99"/>
      <c r="G20" s="22"/>
      <c r="H20" s="22"/>
      <c r="I20" s="22"/>
    </row>
    <row r="21" spans="1:9" ht="15">
      <c r="A21" s="18" t="s">
        <v>315</v>
      </c>
      <c r="B21" s="5" t="s">
        <v>316</v>
      </c>
      <c r="C21" s="26"/>
      <c r="D21" s="26"/>
      <c r="E21" s="26"/>
      <c r="F21" s="99"/>
      <c r="G21" s="22"/>
      <c r="H21" s="22"/>
      <c r="I21" s="22"/>
    </row>
    <row r="22" spans="1:9" ht="15">
      <c r="A22" s="18" t="s">
        <v>412</v>
      </c>
      <c r="B22" s="5" t="s">
        <v>317</v>
      </c>
      <c r="C22" s="26"/>
      <c r="D22" s="26"/>
      <c r="E22" s="26"/>
      <c r="F22" s="99"/>
      <c r="G22" s="22"/>
      <c r="H22" s="22"/>
      <c r="I22" s="22"/>
    </row>
    <row r="23" spans="1:9" ht="15">
      <c r="A23" s="50" t="s">
        <v>201</v>
      </c>
      <c r="B23" s="50" t="s">
        <v>317</v>
      </c>
      <c r="C23" s="26"/>
      <c r="D23" s="26"/>
      <c r="E23" s="26"/>
      <c r="F23" s="99"/>
      <c r="G23" s="22"/>
      <c r="H23" s="22"/>
      <c r="I23" s="22"/>
    </row>
    <row r="24" spans="1:9" ht="15">
      <c r="A24" s="50" t="s">
        <v>202</v>
      </c>
      <c r="B24" s="50" t="s">
        <v>317</v>
      </c>
      <c r="C24" s="26"/>
      <c r="D24" s="26"/>
      <c r="E24" s="26"/>
      <c r="F24" s="99"/>
      <c r="G24" s="22"/>
      <c r="H24" s="22"/>
      <c r="I24" s="22"/>
    </row>
    <row r="25" spans="1:9" ht="15">
      <c r="A25" s="51" t="s">
        <v>203</v>
      </c>
      <c r="B25" s="51" t="s">
        <v>317</v>
      </c>
      <c r="C25" s="26"/>
      <c r="D25" s="26"/>
      <c r="E25" s="26"/>
      <c r="F25" s="99"/>
      <c r="G25" s="22"/>
      <c r="H25" s="22"/>
      <c r="I25" s="22"/>
    </row>
    <row r="26" spans="1:9" ht="15">
      <c r="A26" s="52" t="s">
        <v>430</v>
      </c>
      <c r="B26" s="38" t="s">
        <v>318</v>
      </c>
      <c r="C26" s="26"/>
      <c r="D26" s="26"/>
      <c r="E26" s="26"/>
      <c r="F26" s="99"/>
      <c r="G26" s="22"/>
      <c r="H26" s="22"/>
      <c r="I26" s="22"/>
    </row>
    <row r="27" spans="1:2" ht="15">
      <c r="A27" s="76"/>
      <c r="B27" s="77"/>
    </row>
    <row r="28" spans="1:6" ht="24.75" customHeight="1">
      <c r="A28" s="2" t="s">
        <v>30</v>
      </c>
      <c r="B28" s="3" t="s">
        <v>31</v>
      </c>
      <c r="C28" s="26" t="s">
        <v>490</v>
      </c>
      <c r="D28" s="26" t="s">
        <v>495</v>
      </c>
      <c r="E28" s="26" t="s">
        <v>497</v>
      </c>
      <c r="F28" s="26" t="s">
        <v>507</v>
      </c>
    </row>
    <row r="29" spans="1:6" ht="26.25">
      <c r="A29" s="80" t="s">
        <v>29</v>
      </c>
      <c r="B29" s="38"/>
      <c r="C29" s="100"/>
      <c r="D29" s="100"/>
      <c r="E29" s="100"/>
      <c r="F29" s="100"/>
    </row>
    <row r="30" spans="1:6" ht="15.75">
      <c r="A30" s="78" t="s">
        <v>23</v>
      </c>
      <c r="B30" s="38"/>
      <c r="C30" s="84">
        <v>2700000</v>
      </c>
      <c r="D30" s="84">
        <v>2700000</v>
      </c>
      <c r="E30" s="84">
        <v>2700000</v>
      </c>
      <c r="F30" s="84">
        <v>2700000</v>
      </c>
    </row>
    <row r="31" spans="1:6" ht="31.5">
      <c r="A31" s="78" t="s">
        <v>24</v>
      </c>
      <c r="B31" s="38"/>
      <c r="C31" s="84"/>
      <c r="D31" s="84"/>
      <c r="E31" s="84"/>
      <c r="F31" s="84"/>
    </row>
    <row r="32" spans="1:6" ht="15.75">
      <c r="A32" s="78" t="s">
        <v>25</v>
      </c>
      <c r="B32" s="38"/>
      <c r="C32" s="84"/>
      <c r="D32" s="84"/>
      <c r="E32" s="84"/>
      <c r="F32" s="84"/>
    </row>
    <row r="33" spans="1:6" ht="31.5">
      <c r="A33" s="78" t="s">
        <v>26</v>
      </c>
      <c r="B33" s="38"/>
      <c r="C33" s="84"/>
      <c r="D33" s="84"/>
      <c r="E33" s="84"/>
      <c r="F33" s="84"/>
    </row>
    <row r="34" spans="1:6" ht="15.75">
      <c r="A34" s="78" t="s">
        <v>27</v>
      </c>
      <c r="B34" s="38"/>
      <c r="C34" s="84"/>
      <c r="D34" s="84"/>
      <c r="E34" s="84"/>
      <c r="F34" s="84"/>
    </row>
    <row r="35" spans="1:6" ht="15.75">
      <c r="A35" s="78" t="s">
        <v>28</v>
      </c>
      <c r="B35" s="38"/>
      <c r="C35" s="84"/>
      <c r="D35" s="84"/>
      <c r="E35" s="84"/>
      <c r="F35" s="84"/>
    </row>
    <row r="36" spans="1:6" ht="15">
      <c r="A36" s="52" t="s">
        <v>19</v>
      </c>
      <c r="B36" s="38"/>
      <c r="C36" s="84">
        <f>SUM(C30:C35)</f>
        <v>2700000</v>
      </c>
      <c r="D36" s="84">
        <f>SUM(D30:D35)</f>
        <v>2700000</v>
      </c>
      <c r="E36" s="84">
        <f>SUM(E30:E35)</f>
        <v>2700000</v>
      </c>
      <c r="F36" s="84">
        <f>SUM(F30:F35)</f>
        <v>2700000</v>
      </c>
    </row>
    <row r="37" spans="1:2" ht="15">
      <c r="A37" s="76"/>
      <c r="B37" s="77"/>
    </row>
    <row r="38" spans="1:2" ht="15">
      <c r="A38" s="76"/>
      <c r="B38" s="77"/>
    </row>
    <row r="39" spans="1:2" ht="15">
      <c r="A39" s="76"/>
      <c r="B39" s="77"/>
    </row>
    <row r="40" spans="1:2" ht="15">
      <c r="A40" s="76"/>
      <c r="B40" s="77"/>
    </row>
    <row r="41" spans="1:2" ht="15">
      <c r="A41" s="76"/>
      <c r="B41" s="77"/>
    </row>
    <row r="42" spans="1:2" ht="15">
      <c r="A42" s="76"/>
      <c r="B42" s="77"/>
    </row>
    <row r="43" spans="1:2" ht="15">
      <c r="A43" s="76"/>
      <c r="B43" s="77"/>
    </row>
    <row r="44" spans="1:2" ht="15">
      <c r="A44" s="76"/>
      <c r="B44" s="77"/>
    </row>
    <row r="45" spans="1:2" ht="15">
      <c r="A45" s="76"/>
      <c r="B45" s="77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5" t="s">
        <v>0</v>
      </c>
      <c r="B48" s="4"/>
      <c r="C48" s="4"/>
      <c r="D48" s="4"/>
      <c r="E48" s="4"/>
      <c r="F48" s="4"/>
      <c r="G48" s="4"/>
    </row>
    <row r="49" spans="1:7" ht="15.75">
      <c r="A49" s="66" t="s">
        <v>4</v>
      </c>
      <c r="B49" s="4"/>
      <c r="C49" s="4"/>
      <c r="D49" s="4"/>
      <c r="E49" s="4"/>
      <c r="F49" s="4"/>
      <c r="G49" s="4"/>
    </row>
    <row r="50" spans="1:7" ht="15.75">
      <c r="A50" s="66" t="s">
        <v>5</v>
      </c>
      <c r="B50" s="4"/>
      <c r="C50" s="4"/>
      <c r="D50" s="4"/>
      <c r="E50" s="4"/>
      <c r="F50" s="4"/>
      <c r="G50" s="4"/>
    </row>
    <row r="51" spans="1:7" ht="15.75">
      <c r="A51" s="66" t="s">
        <v>6</v>
      </c>
      <c r="B51" s="4"/>
      <c r="C51" s="4"/>
      <c r="D51" s="4"/>
      <c r="E51" s="4"/>
      <c r="F51" s="4"/>
      <c r="G51" s="4"/>
    </row>
    <row r="52" spans="1:7" ht="15.75">
      <c r="A52" s="66" t="s">
        <v>7</v>
      </c>
      <c r="B52" s="4"/>
      <c r="C52" s="4"/>
      <c r="D52" s="4"/>
      <c r="E52" s="4"/>
      <c r="F52" s="4"/>
      <c r="G52" s="4"/>
    </row>
    <row r="53" spans="1:7" ht="15.75">
      <c r="A53" s="66" t="s">
        <v>8</v>
      </c>
      <c r="B53" s="4"/>
      <c r="C53" s="4"/>
      <c r="D53" s="4"/>
      <c r="E53" s="4"/>
      <c r="F53" s="4"/>
      <c r="G53" s="4"/>
    </row>
    <row r="54" spans="1:7" ht="15">
      <c r="A54" s="65" t="s">
        <v>1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28" t="s">
        <v>9</v>
      </c>
      <c r="B56" s="129"/>
      <c r="C56" s="129"/>
      <c r="D56" s="129"/>
      <c r="E56" s="129"/>
      <c r="F56" s="129"/>
      <c r="G56" s="129"/>
      <c r="H56" s="129"/>
    </row>
    <row r="59" ht="15.75">
      <c r="A59" s="53" t="s">
        <v>11</v>
      </c>
    </row>
    <row r="60" ht="15.75">
      <c r="A60" s="66" t="s">
        <v>12</v>
      </c>
    </row>
    <row r="61" ht="15.75">
      <c r="A61" s="66" t="s">
        <v>13</v>
      </c>
    </row>
    <row r="62" ht="15.75">
      <c r="A62" s="66" t="s">
        <v>14</v>
      </c>
    </row>
    <row r="63" ht="15">
      <c r="A63" s="65" t="s">
        <v>10</v>
      </c>
    </row>
    <row r="64" ht="15.75">
      <c r="A64" s="66" t="s">
        <v>15</v>
      </c>
    </row>
    <row r="66" ht="15.75">
      <c r="A66" s="74" t="s">
        <v>21</v>
      </c>
    </row>
    <row r="67" ht="15.75">
      <c r="A67" s="74" t="s">
        <v>22</v>
      </c>
    </row>
    <row r="68" ht="15.75">
      <c r="A68" s="75" t="s">
        <v>23</v>
      </c>
    </row>
    <row r="69" ht="15.75">
      <c r="A69" s="75" t="s">
        <v>24</v>
      </c>
    </row>
    <row r="70" ht="15.75">
      <c r="A70" s="75" t="s">
        <v>25</v>
      </c>
    </row>
    <row r="71" ht="15.75">
      <c r="A71" s="75" t="s">
        <v>26</v>
      </c>
    </row>
    <row r="72" ht="15.75">
      <c r="A72" s="75" t="s">
        <v>27</v>
      </c>
    </row>
    <row r="73" ht="15.75">
      <c r="A73" s="75" t="s">
        <v>28</v>
      </c>
    </row>
  </sheetData>
  <sheetProtection/>
  <mergeCells count="4">
    <mergeCell ref="A2:H2"/>
    <mergeCell ref="A56:H56"/>
    <mergeCell ref="A1:H1"/>
    <mergeCell ref="C4:E4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2020-06-17T12:33:33Z</cp:lastPrinted>
  <dcterms:created xsi:type="dcterms:W3CDTF">2014-01-03T21:48:14Z</dcterms:created>
  <dcterms:modified xsi:type="dcterms:W3CDTF">2020-06-17T12:34:38Z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