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9.6. sz. mell Kornisné Kp." sheetId="1" r:id="rId1"/>
  </sheets>
  <definedNames>
    <definedName name="_xlnm.Print_Titles" localSheetId="0">'9.6. sz. mell Kornisné Kp.'!$1:$6</definedName>
  </definedNames>
  <calcPr calcId="144525"/>
</workbook>
</file>

<file path=xl/calcChain.xml><?xml version="1.0" encoding="utf-8"?>
<calcChain xmlns="http://schemas.openxmlformats.org/spreadsheetml/2006/main">
  <c r="C59" i="1" l="1"/>
  <c r="C51" i="1"/>
  <c r="C48" i="1"/>
  <c r="C47" i="1"/>
  <c r="C46" i="1"/>
  <c r="C45" i="1"/>
  <c r="C57" i="1" s="1"/>
  <c r="C40" i="1"/>
  <c r="C38" i="1"/>
  <c r="C37" i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<sst xmlns="http://schemas.openxmlformats.org/spreadsheetml/2006/main" count="112" uniqueCount="98">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</sst>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#"/>
    <numFmt numFmtId="165" formatCode="#,##0.0"/>
    <numFmt numFmtId="166" formatCode="_-* #,##0\ _F_t_-;\-* #,##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6" fillId="0" borderId="0"/>
    <xf numFmtId="43" fontId="1" fillId="0" borderId="0" applyFont="0" applyFill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</cellStyleXfs>
  <cellXfs count="8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2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165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7" xfId="0" applyFont="1" applyFill="1" applyBorder="1" applyAlignment="1" applyProtection="1">
      <alignment horizontal="left" vertical="center"/>
    </xf>
    <xf numFmtId="0" fontId="26" fillId="0" borderId="18" xfId="0" applyFont="1" applyFill="1" applyBorder="1" applyAlignment="1" applyProtection="1">
      <alignment vertical="center" wrapText="1"/>
    </xf>
    <xf numFmtId="3" fontId="2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31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166" fontId="26" fillId="0" borderId="27" xfId="2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</sheetPr>
  <dimension ref="A1:C62"/>
  <sheetViews>
    <sheetView tabSelected="1" view="pageLayout" topLeftCell="A71" zoomScaleNormal="130" workbookViewId="0">
      <selection activeCell="B107" sqref="B107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81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184566273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10239158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12700000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157919035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3708080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19512535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>
        <v>19512535</v>
      </c>
    </row>
    <row r="24" spans="1:3" s="37" customFormat="1" ht="12" customHeight="1" thickBot="1" x14ac:dyDescent="0.25">
      <c r="A24" s="32" t="s">
        <v>46</v>
      </c>
      <c r="B24" s="33" t="s">
        <v>47</v>
      </c>
      <c r="C24" s="34">
        <v>399535</v>
      </c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/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204078808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519087195</v>
      </c>
    </row>
    <row r="38" spans="1:3" s="28" customFormat="1" ht="12" customHeight="1" x14ac:dyDescent="0.2">
      <c r="A38" s="43" t="s">
        <v>73</v>
      </c>
      <c r="B38" s="44" t="s">
        <v>74</v>
      </c>
      <c r="C38" s="54">
        <f>20415305-28</f>
        <v>20415277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5">
        <f>498171287+500631</f>
        <v>498671918</v>
      </c>
    </row>
    <row r="41" spans="1:3" s="37" customFormat="1" ht="15" customHeight="1" thickBot="1" x14ac:dyDescent="0.25">
      <c r="A41" s="52" t="s">
        <v>79</v>
      </c>
      <c r="B41" s="56" t="s">
        <v>80</v>
      </c>
      <c r="C41" s="53">
        <f>+C36+C37</f>
        <v>723166003</v>
      </c>
    </row>
    <row r="42" spans="1:3" s="37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81</v>
      </c>
      <c r="C44" s="51"/>
    </row>
    <row r="45" spans="1:3" s="66" customFormat="1" ht="12" customHeight="1" thickBot="1" x14ac:dyDescent="0.25">
      <c r="A45" s="40" t="s">
        <v>14</v>
      </c>
      <c r="B45" s="41" t="s">
        <v>82</v>
      </c>
      <c r="C45" s="65">
        <f>SUM(C46:C50)</f>
        <v>710467385</v>
      </c>
    </row>
    <row r="46" spans="1:3" ht="12" customHeight="1" x14ac:dyDescent="0.2">
      <c r="A46" s="32" t="s">
        <v>16</v>
      </c>
      <c r="B46" s="39" t="s">
        <v>83</v>
      </c>
      <c r="C46" s="54">
        <f>432587281+258000</f>
        <v>432845281</v>
      </c>
    </row>
    <row r="47" spans="1:3" ht="12" customHeight="1" x14ac:dyDescent="0.2">
      <c r="A47" s="32" t="s">
        <v>18</v>
      </c>
      <c r="B47" s="33" t="s">
        <v>84</v>
      </c>
      <c r="C47" s="67">
        <f>91161523+50310</f>
        <v>91211833</v>
      </c>
    </row>
    <row r="48" spans="1:3" ht="12" customHeight="1" x14ac:dyDescent="0.2">
      <c r="A48" s="32" t="s">
        <v>20</v>
      </c>
      <c r="B48" s="33" t="s">
        <v>85</v>
      </c>
      <c r="C48" s="67">
        <f>186217978+192293</f>
        <v>186410271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12698618</v>
      </c>
    </row>
    <row r="52" spans="1:3" s="66" customFormat="1" ht="12" customHeight="1" x14ac:dyDescent="0.2">
      <c r="A52" s="32" t="s">
        <v>40</v>
      </c>
      <c r="B52" s="39" t="s">
        <v>89</v>
      </c>
      <c r="C52" s="45">
        <v>12698618</v>
      </c>
    </row>
    <row r="53" spans="1:3" ht="12" customHeight="1" x14ac:dyDescent="0.2">
      <c r="A53" s="32" t="s">
        <v>42</v>
      </c>
      <c r="B53" s="33" t="s">
        <v>90</v>
      </c>
      <c r="C53" s="68"/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9" t="s">
        <v>94</v>
      </c>
      <c r="C57" s="65">
        <f>+C45+C51+C56</f>
        <v>723166003</v>
      </c>
    </row>
    <row r="58" spans="1:3" ht="15" customHeight="1" thickBot="1" x14ac:dyDescent="0.25">
      <c r="C58" s="71"/>
    </row>
    <row r="59" spans="1:3" ht="14.25" customHeight="1" x14ac:dyDescent="0.2">
      <c r="A59" s="72" t="s">
        <v>95</v>
      </c>
      <c r="B59" s="73"/>
      <c r="C59" s="74">
        <f>141.2+1.125</f>
        <v>142.32499999999999</v>
      </c>
    </row>
    <row r="60" spans="1:3" x14ac:dyDescent="0.2">
      <c r="A60" s="75" t="s">
        <v>96</v>
      </c>
      <c r="B60" s="76"/>
      <c r="C60" s="77">
        <v>61</v>
      </c>
    </row>
    <row r="61" spans="1:3" s="81" customFormat="1" ht="13.9" customHeight="1" thickBot="1" x14ac:dyDescent="0.25">
      <c r="A61" s="78" t="s">
        <v>97</v>
      </c>
      <c r="B61" s="79"/>
      <c r="C61" s="80">
        <v>2</v>
      </c>
    </row>
    <row r="62" spans="1:3" s="81" customFormat="1" ht="19.899999999999999" customHeight="1" thickBot="1" x14ac:dyDescent="0.25">
      <c r="A62" s="78"/>
      <c r="B62" s="79"/>
      <c r="C62" s="80"/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 4/2018.(III.29.)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2018-04-04T10:16:44Z</dcterms:created>
  <dcterms:modified xsi:type="dcterms:W3CDTF">2018-04-04T10:16:44Z</dcterms:modified>
</cp:coreProperties>
</file>