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5480" windowHeight="8190" tabRatio="598" firstSheet="2" activeTab="7"/>
  </bookViews>
  <sheets>
    <sheet name="Önk. bev-kiad 1.m." sheetId="2" r:id="rId1"/>
    <sheet name="bevétel 2.m." sheetId="3" r:id="rId2"/>
    <sheet name="bér,járulék 3.m." sheetId="4" r:id="rId3"/>
    <sheet name="Dologi 4.m." sheetId="5" r:id="rId4"/>
    <sheet name="Beruházás 5.m." sheetId="6" r:id="rId5"/>
    <sheet name="Felújítás 6.m." sheetId="7" r:id="rId6"/>
    <sheet name="Átadott p.eszk. 7.m." sheetId="8" r:id="rId7"/>
    <sheet name="szoc.8.m." sheetId="9" r:id="rId8"/>
  </sheets>
  <definedNames>
    <definedName name="_xlnm.Print_Titles" localSheetId="1">'bevétel 2.m.'!$7:$9</definedName>
    <definedName name="_xlnm.Print_Titles" localSheetId="0">'Önk. bev-kiad 1.m.'!$5:$5</definedName>
    <definedName name="_xlnm.Print_Area" localSheetId="2">'bér,járulék 3.m.'!$A$1:$F$59</definedName>
    <definedName name="_xlnm.Print_Area" localSheetId="1">'bevétel 2.m.'!$A$1:$I$89</definedName>
    <definedName name="_pr1158">#REF!</definedName>
    <definedName name="_pr1159">#REF!</definedName>
    <definedName name="_pr1175">#REF!</definedName>
    <definedName name="_pr1176">#REF!</definedName>
    <definedName name="_pr1177">#REF!</definedName>
    <definedName name="_pr1249">#REF!</definedName>
    <definedName name="_pr442">#REF!</definedName>
    <definedName name="_pr443">#REF!</definedName>
    <definedName name="_pr445">#REF!</definedName>
    <definedName name="_pr482">#REF!</definedName>
    <definedName name="_pr962">#REF!</definedName>
  </definedNames>
  <calcPr calcId="125725" fullCalcOnLoad="1"/>
</workbook>
</file>

<file path=xl/calcChain.xml><?xml version="1.0" encoding="utf-8"?>
<calcChain xmlns="http://schemas.openxmlformats.org/spreadsheetml/2006/main">
  <c r="G23" i="5"/>
  <c r="E114"/>
  <c r="G120"/>
  <c r="F22" i="6"/>
  <c r="E58" i="4"/>
  <c r="F58" s="1"/>
  <c r="D59"/>
  <c r="D58"/>
  <c r="F50"/>
  <c r="F53"/>
  <c r="F54"/>
  <c r="F49"/>
  <c r="F114" i="5"/>
  <c r="F20" i="9"/>
  <c r="F7"/>
  <c r="I72" i="3"/>
  <c r="E34" i="9"/>
  <c r="D34"/>
  <c r="C34"/>
  <c r="C59" i="4"/>
  <c r="F23" i="3"/>
  <c r="F11"/>
  <c r="D23" i="2"/>
  <c r="L20"/>
  <c r="L12"/>
  <c r="G14" i="7"/>
  <c r="F26" i="8"/>
  <c r="F6"/>
  <c r="D15"/>
  <c r="D42"/>
  <c r="F60" i="4"/>
  <c r="F61"/>
  <c r="F10"/>
  <c r="F13"/>
  <c r="F14"/>
  <c r="F17"/>
  <c r="F18"/>
  <c r="F21"/>
  <c r="F22"/>
  <c r="F25"/>
  <c r="F26"/>
  <c r="F9"/>
  <c r="G9" i="5"/>
  <c r="G10"/>
  <c r="G11"/>
  <c r="G18"/>
  <c r="G19"/>
  <c r="G22"/>
  <c r="G25"/>
  <c r="G30"/>
  <c r="G31"/>
  <c r="G34"/>
  <c r="G35"/>
  <c r="G36"/>
  <c r="G40"/>
  <c r="G41"/>
  <c r="G44"/>
  <c r="G45"/>
  <c r="G46"/>
  <c r="G48"/>
  <c r="G49"/>
  <c r="G52"/>
  <c r="G53"/>
  <c r="G54"/>
  <c r="G55"/>
  <c r="G56"/>
  <c r="G62"/>
  <c r="G63"/>
  <c r="G65"/>
  <c r="G66"/>
  <c r="G69"/>
  <c r="G70"/>
  <c r="G72"/>
  <c r="G73"/>
  <c r="G74"/>
  <c r="G77"/>
  <c r="G78"/>
  <c r="G79"/>
  <c r="G82"/>
  <c r="G83"/>
  <c r="G84"/>
  <c r="G85"/>
  <c r="G90"/>
  <c r="G91"/>
  <c r="G92"/>
  <c r="G93"/>
  <c r="G94"/>
  <c r="G97"/>
  <c r="G101"/>
  <c r="G102"/>
  <c r="G103"/>
  <c r="G104"/>
  <c r="G105"/>
  <c r="G106"/>
  <c r="G115"/>
  <c r="G116"/>
  <c r="G117"/>
  <c r="G118"/>
  <c r="G119"/>
  <c r="E61"/>
  <c r="E15" i="8"/>
  <c r="E42" s="1"/>
  <c r="F42" s="1"/>
  <c r="G8" i="2"/>
  <c r="G9"/>
  <c r="G10"/>
  <c r="G11"/>
  <c r="G14"/>
  <c r="G16"/>
  <c r="G18"/>
  <c r="G20"/>
  <c r="F60" i="3"/>
  <c r="F18" i="9"/>
  <c r="I73" i="3"/>
  <c r="I70"/>
  <c r="I68"/>
  <c r="I67"/>
  <c r="I63"/>
  <c r="I62"/>
  <c r="I57"/>
  <c r="I56"/>
  <c r="I49"/>
  <c r="I48"/>
  <c r="I47"/>
  <c r="I44"/>
  <c r="I43"/>
  <c r="I40"/>
  <c r="I39"/>
  <c r="I37"/>
  <c r="I34"/>
  <c r="I33"/>
  <c r="I30"/>
  <c r="I26"/>
  <c r="I25"/>
  <c r="I24"/>
  <c r="I20"/>
  <c r="I19"/>
  <c r="I18"/>
  <c r="I17"/>
  <c r="I16"/>
  <c r="I15"/>
  <c r="I14"/>
  <c r="I12"/>
  <c r="L7" i="2"/>
  <c r="L8"/>
  <c r="L10"/>
  <c r="L11"/>
  <c r="L13"/>
  <c r="L14"/>
  <c r="L15"/>
  <c r="L17"/>
  <c r="L19"/>
  <c r="L6"/>
  <c r="C60" i="4"/>
  <c r="C61"/>
  <c r="C58"/>
  <c r="H69" i="3"/>
  <c r="F21" i="5"/>
  <c r="E22" i="6"/>
  <c r="E21" i="5"/>
  <c r="E130"/>
  <c r="G11" i="3"/>
  <c r="J23" i="2"/>
  <c r="J29"/>
  <c r="E59" i="4"/>
  <c r="D99" i="5"/>
  <c r="F89"/>
  <c r="E96"/>
  <c r="G114"/>
  <c r="F130"/>
  <c r="E135"/>
  <c r="F99"/>
  <c r="E99"/>
  <c r="G99" s="1"/>
  <c r="F135"/>
  <c r="G23" i="3"/>
  <c r="G41"/>
  <c r="H60"/>
  <c r="G60"/>
  <c r="K23" i="2"/>
  <c r="K29"/>
  <c r="L29" s="1"/>
  <c r="D22" i="6"/>
  <c r="H41" i="3"/>
  <c r="E43" i="5"/>
  <c r="F43"/>
  <c r="D43"/>
  <c r="D21"/>
  <c r="D76"/>
  <c r="E23" i="2"/>
  <c r="E29" s="1"/>
  <c r="G29" s="1"/>
  <c r="H11" i="3"/>
  <c r="G35"/>
  <c r="H28"/>
  <c r="G28"/>
  <c r="H23"/>
  <c r="H22" s="1"/>
  <c r="E89" i="5"/>
  <c r="G89"/>
  <c r="E76"/>
  <c r="E17"/>
  <c r="F76"/>
  <c r="F7"/>
  <c r="E7"/>
  <c r="F17"/>
  <c r="G17" s="1"/>
  <c r="F61"/>
  <c r="D61"/>
  <c r="D89"/>
  <c r="D96"/>
  <c r="F96"/>
  <c r="G96" s="1"/>
  <c r="D17"/>
  <c r="F23" i="2"/>
  <c r="F29"/>
  <c r="H54" i="3"/>
  <c r="G69"/>
  <c r="H35"/>
  <c r="F41"/>
  <c r="H51"/>
  <c r="F28"/>
  <c r="F22" s="1"/>
  <c r="F75" s="1"/>
  <c r="F85" s="1"/>
  <c r="F54"/>
  <c r="D29" i="2"/>
  <c r="G51" i="3"/>
  <c r="G54"/>
  <c r="E15" i="7"/>
  <c r="F35" i="3"/>
  <c r="D7" i="5"/>
  <c r="F51" i="3"/>
  <c r="F69"/>
  <c r="C15" i="8"/>
  <c r="C42" s="1"/>
  <c r="D15" i="7"/>
  <c r="F15"/>
  <c r="D147" i="5"/>
  <c r="E147"/>
  <c r="F147"/>
  <c r="I23" i="2"/>
  <c r="I29"/>
  <c r="I69" i="3"/>
  <c r="I11"/>
  <c r="I35"/>
  <c r="I23"/>
  <c r="I60"/>
  <c r="I28"/>
  <c r="G22"/>
  <c r="G75" s="1"/>
  <c r="G85" s="1"/>
  <c r="I41"/>
  <c r="I54"/>
  <c r="F59" i="4"/>
  <c r="F34" i="9"/>
  <c r="G23" i="2"/>
  <c r="L23"/>
  <c r="D144" i="5"/>
  <c r="G7"/>
  <c r="G15" i="7"/>
  <c r="F15" i="8"/>
  <c r="G76" i="5"/>
  <c r="G61"/>
  <c r="G43"/>
  <c r="E144"/>
  <c r="F144"/>
  <c r="G144" s="1"/>
  <c r="G21"/>
  <c r="I22" i="3" l="1"/>
  <c r="H75"/>
  <c r="I75" l="1"/>
  <c r="H85"/>
  <c r="I85" s="1"/>
</calcChain>
</file>

<file path=xl/sharedStrings.xml><?xml version="1.0" encoding="utf-8"?>
<sst xmlns="http://schemas.openxmlformats.org/spreadsheetml/2006/main" count="349" uniqueCount="207">
  <si>
    <t>Bevételek</t>
  </si>
  <si>
    <t>Kiadások</t>
  </si>
  <si>
    <t>Intézményi működési bevételek</t>
  </si>
  <si>
    <t>Személyi juttatás</t>
  </si>
  <si>
    <t>Önkormányzat sajátos működési bevételei</t>
  </si>
  <si>
    <t>Munkaadót terhelő kiadások</t>
  </si>
  <si>
    <t>Helyi adók</t>
  </si>
  <si>
    <t>Átengedett központi adók</t>
  </si>
  <si>
    <t>Kamatkiadások</t>
  </si>
  <si>
    <t>Bírságok, pótlékok és egyéb sajátos bevételek</t>
  </si>
  <si>
    <t>Beruházási kiadások</t>
  </si>
  <si>
    <t>Önkormányzat költségvetési támogatásai</t>
  </si>
  <si>
    <t>Felújítási kiadások</t>
  </si>
  <si>
    <t>Fejlesztési és vis maior feladatok támogatása</t>
  </si>
  <si>
    <t>Támogatás értékű müködési célú kiadás</t>
  </si>
  <si>
    <t xml:space="preserve">Önkormányzati sajátos felhalmozási és tőkebevételek </t>
  </si>
  <si>
    <t xml:space="preserve">Működési célú pénzeszközátadás </t>
  </si>
  <si>
    <t>Társadalmi, szociálpolitikai támogatások</t>
  </si>
  <si>
    <t>Támogatásértékű működési célú bevételek</t>
  </si>
  <si>
    <t>Támogatásértékű felhalmozási célú bevételek</t>
  </si>
  <si>
    <t>Működési célú pénzeszköz átvételek</t>
  </si>
  <si>
    <t>Lakásfelújítási támogatás, kölcsön</t>
  </si>
  <si>
    <t>Előző évi pénzmaradvány igénybevétele</t>
  </si>
  <si>
    <t>Tartalékok</t>
  </si>
  <si>
    <t>Költségvetési bevételek összesen</t>
  </si>
  <si>
    <t>Költségvetési kiadások összesen:</t>
  </si>
  <si>
    <t>Bevétel összesen:</t>
  </si>
  <si>
    <t>Kiadás összesen:</t>
  </si>
  <si>
    <t>adatok ezer forintban</t>
  </si>
  <si>
    <t>Cím</t>
  </si>
  <si>
    <t>alcím</t>
  </si>
  <si>
    <t>Beruházás célú támogatésértékű kiadás</t>
  </si>
  <si>
    <t>Felhalmozási célú pénzeszköz átadás, kölcsön nyújtás</t>
  </si>
  <si>
    <t>Sorszám</t>
  </si>
  <si>
    <t>M e g n e v e z é s</t>
  </si>
  <si>
    <t>Működési bevétel</t>
  </si>
  <si>
    <t>Sajátos működési bevétel</t>
  </si>
  <si>
    <t xml:space="preserve">   Helyi adók</t>
  </si>
  <si>
    <t>Magánszemélyek kommunális adója</t>
  </si>
  <si>
    <t>Iparűzési adó</t>
  </si>
  <si>
    <t xml:space="preserve">   Átengedett központi adók</t>
  </si>
  <si>
    <t>Gépjárműadó</t>
  </si>
  <si>
    <t>Termőföld bérbeadásából származó SZJA</t>
  </si>
  <si>
    <t xml:space="preserve">   Bírság, pótlék és egyéb sajátos bevételek</t>
  </si>
  <si>
    <t xml:space="preserve">Egyéb sajátos bevétel </t>
  </si>
  <si>
    <t>Bírság, pótlék</t>
  </si>
  <si>
    <t>Költségvetési támogatás</t>
  </si>
  <si>
    <t>Sajátos felhalmozási és tőkebevétel</t>
  </si>
  <si>
    <t>Működési célú támogatás értékű bevétel</t>
  </si>
  <si>
    <t>Működési célú pénzeszköz átvétel</t>
  </si>
  <si>
    <t>Felhalmozási célú pénzmaradvány</t>
  </si>
  <si>
    <t xml:space="preserve">Költségvetési bevételek összesen </t>
  </si>
  <si>
    <t>Bevétel összesen (21+22+23)</t>
  </si>
  <si>
    <t>Megnevezés</t>
  </si>
  <si>
    <t>Munkaadót terhelő járulék</t>
  </si>
  <si>
    <t>Háziorvosi Szolgálat</t>
  </si>
  <si>
    <t>Család és nővédelmi egészségügyi szolgálat</t>
  </si>
  <si>
    <t>Közművelődési Intézmények, Közösségi Színterek</t>
  </si>
  <si>
    <t>Köztemető-fenntartás és működtetés</t>
  </si>
  <si>
    <t>Összesen</t>
  </si>
  <si>
    <t>Szakfeladat száma</t>
  </si>
  <si>
    <t>Települési hulladék kezelése, ártalmatlanítása</t>
  </si>
  <si>
    <t>Villamos energia díja</t>
  </si>
  <si>
    <t>Egyéb üzemeltetési, fenntartási szolgáltatások</t>
  </si>
  <si>
    <t>Általános forgalmi adó</t>
  </si>
  <si>
    <t>Irodaszer, nyomtatvány beszerzés</t>
  </si>
  <si>
    <t>Szakmai anyag beszerzése</t>
  </si>
  <si>
    <t>Kis-értékű tárgyi eszköz beszerzése</t>
  </si>
  <si>
    <t>Nem adatátviteli célú távközlési díjak</t>
  </si>
  <si>
    <t>Szállítási szolgáltatások</t>
  </si>
  <si>
    <t>Gázenergia szolgáltatási díjak</t>
  </si>
  <si>
    <t>Villamos energia-szolgáltatás díja</t>
  </si>
  <si>
    <t>Víz- és csatorna díjak</t>
  </si>
  <si>
    <t>Karbantartási, kis-javítási szolgáltatások kiadásai</t>
  </si>
  <si>
    <t>Továbbszámlázott szolgáltatások</t>
  </si>
  <si>
    <t>Pénzügyi szolgáltatások kiadási teljesítése</t>
  </si>
  <si>
    <t>Belföldi kiküldetés</t>
  </si>
  <si>
    <t>Egyéb dologi kiadások</t>
  </si>
  <si>
    <t>Egyéb befizetési kötelezettség</t>
  </si>
  <si>
    <t>Közvilágítás</t>
  </si>
  <si>
    <t>Város és községgazdálkodás</t>
  </si>
  <si>
    <t>Hajtó- és kenőanyag-beszerzése</t>
  </si>
  <si>
    <t>Gyógyszerbeszerzés</t>
  </si>
  <si>
    <t>Dologi és egyéb folyó kiadások összesen</t>
  </si>
  <si>
    <t>Államháztartáson kívülre fizetett fejlesztési hitel kamata</t>
  </si>
  <si>
    <t>sorszám</t>
  </si>
  <si>
    <t xml:space="preserve">Vis maior </t>
  </si>
  <si>
    <t>Támogatás értékű működési kiadás</t>
  </si>
  <si>
    <t>Társadalmi szervezeteknek</t>
  </si>
  <si>
    <t xml:space="preserve"> - Ebből:</t>
  </si>
  <si>
    <t>Királyhegyesi Nyugdíjas Egyesület</t>
  </si>
  <si>
    <t>Királyhegyesért Közalapítvány</t>
  </si>
  <si>
    <t>Együtt Közösen Királyhegyesért Egyesület</t>
  </si>
  <si>
    <t>Királyhegyesi Polgárőr Egyesület</t>
  </si>
  <si>
    <t>Hegyesi Dalkör</t>
  </si>
  <si>
    <t>Katolikus Egyház Királyhegyesi Plébánia</t>
  </si>
  <si>
    <t>Összesen:</t>
  </si>
  <si>
    <t>Többcélú Kistérségi Társulás feladataihoz hozzájár.</t>
  </si>
  <si>
    <t>Tagdíjak ( TÖOSZ, LEADER)</t>
  </si>
  <si>
    <t>Csanádpalota Város Önkormányzata</t>
  </si>
  <si>
    <t>Óvoda működési hozzájárulás</t>
  </si>
  <si>
    <t>Családsegítő működési hozzájárulás</t>
  </si>
  <si>
    <t>Gyermekjóléti szolgálat működési hozzájárulás</t>
  </si>
  <si>
    <t>Csanád-Mikrotérségi Társulás</t>
  </si>
  <si>
    <t>Foglalkoztatást helyettesítő támogatás</t>
  </si>
  <si>
    <t>Lakásfenntartási támogatás</t>
  </si>
  <si>
    <t>Közgyógyellátás</t>
  </si>
  <si>
    <t>Óvodáztatási támogatás</t>
  </si>
  <si>
    <t>Rendkívüli gyermekvédelmi támogatás</t>
  </si>
  <si>
    <t>Átmeneti segély</t>
  </si>
  <si>
    <t>Temetési segély</t>
  </si>
  <si>
    <t>Köztemetés</t>
  </si>
  <si>
    <t>Nyári gyermekétkeztetés</t>
  </si>
  <si>
    <t>Természetben nyújtott átmeneti segély</t>
  </si>
  <si>
    <t>Vis maior helyreállítási költségei</t>
  </si>
  <si>
    <t>Igazgatási szolgáltatások díjbevétele (közterülethaszn.)</t>
  </si>
  <si>
    <t>Bérleti díj bevételek</t>
  </si>
  <si>
    <t>Továbbszámlázott belföldi szolgáltatások</t>
  </si>
  <si>
    <t>MEP finanszírozás</t>
  </si>
  <si>
    <t>Központi költségvetési szervtől kapott támogatások</t>
  </si>
  <si>
    <t>Önkormányzati vagyon bérbeadása</t>
  </si>
  <si>
    <t>Érdekeltségnövelő pályázat önrész</t>
  </si>
  <si>
    <t>Iskolai intézményi étkeztetés</t>
  </si>
  <si>
    <t>Vásárolt közszolgáltatás</t>
  </si>
  <si>
    <t>Tagdíj (Bánát-Triplex)</t>
  </si>
  <si>
    <t>Csanádpalota Város Önkormányzatának adminisztrációs ktg</t>
  </si>
  <si>
    <t>Központosított támogatás (feladatfinanszírozás)</t>
  </si>
  <si>
    <t>Intézményi térítési díj bevétele</t>
  </si>
  <si>
    <t>DAREH működési hozzájárulás (60 Ft/fő)</t>
  </si>
  <si>
    <t>Működőképesség megőrzését szolgáló kiegészítő támogatás</t>
  </si>
  <si>
    <t>Telekadó</t>
  </si>
  <si>
    <t>Lakott külterülettel kapcsolatos támogatás</t>
  </si>
  <si>
    <t>Könyvtári és közművelődési feladatok támogatása</t>
  </si>
  <si>
    <t>Kapott kamat</t>
  </si>
  <si>
    <t xml:space="preserve">Dologi kiadások és egyéb folyó kiadások </t>
  </si>
  <si>
    <t>Gyermekétkeztetés támogatása</t>
  </si>
  <si>
    <t>Biztosítási díjak befizetése</t>
  </si>
  <si>
    <t>Közfoglalkoztatás</t>
  </si>
  <si>
    <t>Államigazgatási illeték</t>
  </si>
  <si>
    <t>Munkaügyi központ támogatása</t>
  </si>
  <si>
    <t>Egyes szociális feladatkiegészítő támogatás</t>
  </si>
  <si>
    <t>Szociális társulási hozzájárulás</t>
  </si>
  <si>
    <t>Egyéb különféle működési bevételek</t>
  </si>
  <si>
    <t>Orvosi rendelő felújítása</t>
  </si>
  <si>
    <t>Egyéb önk. rendeletben megállapított jutt.</t>
  </si>
  <si>
    <t>Rászoruló gyermekek intézményen kívüli szünidei étkeztetése</t>
  </si>
  <si>
    <t>Helyi önkormányzatok működésének támogatása</t>
  </si>
  <si>
    <t>Ivóvízjavító önkormányzati társulás</t>
  </si>
  <si>
    <t>Államháztartáson belüli megelőlegezés visszafizetése</t>
  </si>
  <si>
    <t>Lekötött bankbetétek elhelyezése</t>
  </si>
  <si>
    <t>Lekötött bankbetétek megszüntetése</t>
  </si>
  <si>
    <t>Államháztartáson belüli megelőlegezések</t>
  </si>
  <si>
    <t>Üzletrész adásvételi szerződés alapján megvásárlás</t>
  </si>
  <si>
    <t>Előzőévi pénzmaradvány igénybevétele</t>
  </si>
  <si>
    <t>Egyes szociális feladat kiegészítő támogatások</t>
  </si>
  <si>
    <t>Zöldterület-kezelés</t>
  </si>
  <si>
    <t>Kiszámlázott ÁFA</t>
  </si>
  <si>
    <t>Felhalmozási célúpályázati támogatás</t>
  </si>
  <si>
    <t>Felhalmozási célú támogatás értékű bevétel</t>
  </si>
  <si>
    <t>Teljesítés %-ban</t>
  </si>
  <si>
    <t>Kiküldetések kiadásai</t>
  </si>
  <si>
    <t>2018. évi előirányzat</t>
  </si>
  <si>
    <t>2018. évi módosított előirányzat</t>
  </si>
  <si>
    <t>2018. 1-8. hónap teljesítés</t>
  </si>
  <si>
    <t>Királyhegyes Község Önkormányzat  2018. évi bevételi és kiadási előirányzatai</t>
  </si>
  <si>
    <t>Királyhegyes Község Önkormányzat 2018. bevételi előirányzata</t>
  </si>
  <si>
    <t>Királyhegyes Község Önkormányzat 2018. évi személyi jellegű juttatása és munkaadót terhelő járulékok</t>
  </si>
  <si>
    <t>Királyhegyes Község Önkormányzat  2018. évi dologi és egyéb folyó kiadások</t>
  </si>
  <si>
    <t>Királyhegyes Község Önkormányzat  2018. évi beruházási kiadásainak előirányzata</t>
  </si>
  <si>
    <t>Királyhegyes Község Önkormányzat  2018. évi felújítási kiadásainak előirányzata</t>
  </si>
  <si>
    <t>Királyhegyes Község Önkormányzat alapítványok, társadalmi és egyéb szervek, szervezetek 2018. évi támogatása</t>
  </si>
  <si>
    <t>Királyhegyes Község Önkormányzat 2018. évi társadalmi, szociálpolitikai támogatásai</t>
  </si>
  <si>
    <t>Egyéb elvonások, visszafizetések</t>
  </si>
  <si>
    <t>Hivatal felújítása</t>
  </si>
  <si>
    <t>Út-, járda-, óvoda konyha felújítási munkálatok</t>
  </si>
  <si>
    <t>Urnafal építése</t>
  </si>
  <si>
    <t>Pályázati önrész</t>
  </si>
  <si>
    <t>Mezőgazdasági fóliasátor</t>
  </si>
  <si>
    <t>Közútkezelési program</t>
  </si>
  <si>
    <t>Belvíz program</t>
  </si>
  <si>
    <t>Mezőgazdasági földút program</t>
  </si>
  <si>
    <t>Hosszabbtávú közfoglalkoztatás</t>
  </si>
  <si>
    <t>Közfoglalkoztatás összesen</t>
  </si>
  <si>
    <t xml:space="preserve"> - ebből: homlokzatfelújításra</t>
  </si>
  <si>
    <t>EFOP pályázat kiadásai</t>
  </si>
  <si>
    <t>Szakmai tevékenységet segítő szolgáltatások</t>
  </si>
  <si>
    <t>EFOP pályázati támogatás</t>
  </si>
  <si>
    <t>Elszámolásból származó bevételek</t>
  </si>
  <si>
    <t>Működési célú kiegészítő támogatások</t>
  </si>
  <si>
    <t xml:space="preserve">Iskolakezdési támogatás </t>
  </si>
  <si>
    <t>Csurgó Néptánc csoport</t>
  </si>
  <si>
    <t>Marosháti Kistérség</t>
  </si>
  <si>
    <t>Elektromos fűkasza</t>
  </si>
  <si>
    <t>Szivattyú vásárlása Fóliasátor</t>
  </si>
  <si>
    <t>Laptop vásárlása</t>
  </si>
  <si>
    <t>Gáztűzhely vásárlása Iskola</t>
  </si>
  <si>
    <t>Vízmű rekonstrukció</t>
  </si>
  <si>
    <t>Egyéb felújítások</t>
  </si>
  <si>
    <t>Egyéb szolgáltatások</t>
  </si>
  <si>
    <t>8. melléklet a 9/2018.(X.26.) önkormányzati rendelethez</t>
  </si>
  <si>
    <t>1. melléklet a 9/2018.(X.26.) önkormányzati rendelethez</t>
  </si>
  <si>
    <t>2. melléklet a 9/2018.(X.26.)önkormányzati rendelethez</t>
  </si>
  <si>
    <t>3. melléklet a 9/2018.(X.26.)önkormányzati rendelethez</t>
  </si>
  <si>
    <t>4. melléklet a 9/2018.(X.26.) önkormányzati rendelethez</t>
  </si>
  <si>
    <t>5. melléklet a 9/2018.(X.26.) önkormányzati rendelethez</t>
  </si>
  <si>
    <t>6. melléklet a 9/2018.(X.26.) önkormányzati rendelethez</t>
  </si>
  <si>
    <t>7. melléklet a 9/2018.(X.26.) önkormányzati rendelethez</t>
  </si>
</sst>
</file>

<file path=xl/styles.xml><?xml version="1.0" encoding="utf-8"?>
<styleSheet xmlns="http://schemas.openxmlformats.org/spreadsheetml/2006/main">
  <numFmts count="1">
    <numFmt numFmtId="171" formatCode="0.0%"/>
  </numFmts>
  <fonts count="24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23" fillId="17" borderId="7" applyNumberFormat="0" applyAlignment="0" applyProtection="0"/>
    <xf numFmtId="0" fontId="12" fillId="4" borderId="0" applyNumberFormat="0" applyBorder="0" applyAlignment="0" applyProtection="0"/>
    <xf numFmtId="0" fontId="13" fillId="18" borderId="8" applyNumberFormat="0" applyAlignment="0" applyProtection="0"/>
    <xf numFmtId="0" fontId="1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1" applyNumberFormat="0" applyAlignment="0" applyProtection="0"/>
    <xf numFmtId="9" fontId="1" fillId="0" borderId="0" applyFill="0" applyBorder="0" applyAlignment="0" applyProtection="0"/>
  </cellStyleXfs>
  <cellXfs count="402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10" xfId="0" applyFont="1" applyBorder="1" applyAlignment="1">
      <alignment wrapText="1"/>
    </xf>
    <xf numFmtId="3" fontId="0" fillId="0" borderId="11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wrapText="1"/>
    </xf>
    <xf numFmtId="3" fontId="0" fillId="0" borderId="12" xfId="0" applyNumberFormat="1" applyFont="1" applyBorder="1"/>
    <xf numFmtId="3" fontId="0" fillId="0" borderId="0" xfId="0" applyNumberFormat="1"/>
    <xf numFmtId="0" fontId="0" fillId="0" borderId="13" xfId="0" applyFont="1" applyBorder="1" applyAlignment="1">
      <alignment wrapText="1"/>
    </xf>
    <xf numFmtId="3" fontId="0" fillId="0" borderId="14" xfId="0" applyNumberFormat="1" applyFont="1" applyBorder="1"/>
    <xf numFmtId="0" fontId="0" fillId="0" borderId="15" xfId="0" applyFont="1" applyBorder="1"/>
    <xf numFmtId="0" fontId="0" fillId="0" borderId="15" xfId="0" applyFont="1" applyBorder="1" applyAlignment="1">
      <alignment wrapText="1"/>
    </xf>
    <xf numFmtId="3" fontId="0" fillId="0" borderId="10" xfId="0" applyNumberFormat="1" applyFont="1" applyBorder="1"/>
    <xf numFmtId="3" fontId="19" fillId="0" borderId="16" xfId="0" applyNumberFormat="1" applyFont="1" applyBorder="1"/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3" fontId="19" fillId="0" borderId="11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0" fillId="0" borderId="19" xfId="0" applyFont="1" applyBorder="1"/>
    <xf numFmtId="3" fontId="0" fillId="0" borderId="20" xfId="0" applyNumberFormat="1" applyFont="1" applyBorder="1"/>
    <xf numFmtId="0" fontId="0" fillId="0" borderId="21" xfId="0" applyFont="1" applyBorder="1"/>
    <xf numFmtId="3" fontId="0" fillId="0" borderId="0" xfId="0" applyNumberFormat="1" applyFont="1"/>
    <xf numFmtId="0" fontId="0" fillId="0" borderId="0" xfId="0" applyAlignment="1">
      <alignment horizontal="center" wrapText="1"/>
    </xf>
    <xf numFmtId="0" fontId="0" fillId="0" borderId="10" xfId="0" applyFont="1" applyBorder="1"/>
    <xf numFmtId="0" fontId="0" fillId="0" borderId="22" xfId="0" applyFont="1" applyBorder="1"/>
    <xf numFmtId="0" fontId="0" fillId="0" borderId="23" xfId="0" applyFont="1" applyBorder="1"/>
    <xf numFmtId="0" fontId="19" fillId="0" borderId="0" xfId="0" applyFont="1"/>
    <xf numFmtId="0" fontId="0" fillId="0" borderId="17" xfId="0" applyFont="1" applyBorder="1"/>
    <xf numFmtId="0" fontId="0" fillId="0" borderId="24" xfId="0" applyFont="1" applyBorder="1"/>
    <xf numFmtId="0" fontId="19" fillId="0" borderId="10" xfId="0" applyFont="1" applyBorder="1"/>
    <xf numFmtId="0" fontId="19" fillId="0" borderId="22" xfId="0" applyFont="1" applyBorder="1"/>
    <xf numFmtId="0" fontId="0" fillId="0" borderId="0" xfId="0" applyFont="1" applyAlignment="1">
      <alignment horizontal="right" wrapText="1"/>
    </xf>
    <xf numFmtId="0" fontId="0" fillId="0" borderId="0" xfId="0" applyAlignment="1"/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/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7" xfId="0" applyFont="1" applyBorder="1"/>
    <xf numFmtId="3" fontId="0" fillId="0" borderId="22" xfId="0" applyNumberFormat="1" applyFont="1" applyBorder="1"/>
    <xf numFmtId="3" fontId="0" fillId="0" borderId="22" xfId="0" applyNumberFormat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  <xf numFmtId="3" fontId="0" fillId="0" borderId="23" xfId="0" applyNumberFormat="1" applyFont="1" applyBorder="1"/>
    <xf numFmtId="0" fontId="20" fillId="0" borderId="0" xfId="0" applyFont="1" applyBorder="1"/>
    <xf numFmtId="0" fontId="19" fillId="0" borderId="0" xfId="0" applyFont="1" applyFill="1" applyBorder="1"/>
    <xf numFmtId="0" fontId="19" fillId="0" borderId="19" xfId="0" applyFont="1" applyBorder="1"/>
    <xf numFmtId="3" fontId="19" fillId="0" borderId="0" xfId="0" applyNumberFormat="1" applyFont="1" applyBorder="1"/>
    <xf numFmtId="3" fontId="0" fillId="0" borderId="0" xfId="0" applyNumberFormat="1" applyFont="1" applyBorder="1"/>
    <xf numFmtId="2" fontId="0" fillId="0" borderId="0" xfId="0" applyNumberFormat="1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3" fontId="19" fillId="0" borderId="0" xfId="0" applyNumberFormat="1" applyFont="1" applyFill="1" applyBorder="1"/>
    <xf numFmtId="0" fontId="0" fillId="0" borderId="11" xfId="0" applyFont="1" applyBorder="1" applyAlignment="1">
      <alignment horizontal="center"/>
    </xf>
    <xf numFmtId="0" fontId="19" fillId="0" borderId="16" xfId="0" applyFont="1" applyBorder="1"/>
    <xf numFmtId="0" fontId="19" fillId="0" borderId="25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Border="1" applyAlignment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/>
    <xf numFmtId="0" fontId="0" fillId="0" borderId="0" xfId="0" applyBorder="1" applyAlignment="1">
      <alignment wrapText="1"/>
    </xf>
    <xf numFmtId="0" fontId="19" fillId="0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ont="1" applyFill="1" applyAlignment="1">
      <alignment horizontal="right"/>
    </xf>
    <xf numFmtId="0" fontId="0" fillId="0" borderId="26" xfId="0" applyNumberFormat="1" applyFont="1" applyFill="1" applyBorder="1" applyAlignment="1">
      <alignment horizontal="center" vertical="center" wrapText="1"/>
    </xf>
    <xf numFmtId="0" fontId="0" fillId="0" borderId="13" xfId="0" applyFont="1" applyBorder="1"/>
    <xf numFmtId="0" fontId="19" fillId="0" borderId="27" xfId="0" applyFont="1" applyFill="1" applyBorder="1" applyAlignment="1"/>
    <xf numFmtId="0" fontId="0" fillId="0" borderId="27" xfId="0" applyFont="1" applyFill="1" applyBorder="1"/>
    <xf numFmtId="0" fontId="19" fillId="0" borderId="28" xfId="0" applyFont="1" applyFill="1" applyBorder="1"/>
    <xf numFmtId="0" fontId="0" fillId="0" borderId="0" xfId="0" applyFont="1" applyAlignment="1">
      <alignment horizontal="center"/>
    </xf>
    <xf numFmtId="0" fontId="0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3" fontId="0" fillId="0" borderId="0" xfId="0" applyNumberFormat="1" applyFont="1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2" xfId="0" applyFont="1" applyBorder="1"/>
    <xf numFmtId="0" fontId="0" fillId="0" borderId="11" xfId="0" applyFont="1" applyBorder="1"/>
    <xf numFmtId="0" fontId="0" fillId="0" borderId="11" xfId="0" applyFont="1" applyFill="1" applyBorder="1"/>
    <xf numFmtId="0" fontId="0" fillId="0" borderId="10" xfId="0" applyFont="1" applyFill="1" applyBorder="1" applyAlignment="1">
      <alignment horizontal="center"/>
    </xf>
    <xf numFmtId="0" fontId="0" fillId="0" borderId="20" xfId="0" applyBorder="1"/>
    <xf numFmtId="3" fontId="0" fillId="0" borderId="24" xfId="0" applyNumberFormat="1" applyFont="1" applyFill="1" applyBorder="1"/>
    <xf numFmtId="3" fontId="0" fillId="0" borderId="24" xfId="0" applyNumberFormat="1" applyFont="1" applyBorder="1"/>
    <xf numFmtId="0" fontId="19" fillId="0" borderId="11" xfId="0" applyFont="1" applyBorder="1"/>
    <xf numFmtId="3" fontId="19" fillId="0" borderId="22" xfId="0" applyNumberFormat="1" applyFont="1" applyFill="1" applyBorder="1"/>
    <xf numFmtId="0" fontId="0" fillId="0" borderId="20" xfId="0" applyFont="1" applyBorder="1"/>
    <xf numFmtId="0" fontId="19" fillId="0" borderId="10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1" xfId="0" applyFill="1" applyBorder="1" applyAlignment="1">
      <alignment wrapText="1"/>
    </xf>
    <xf numFmtId="0" fontId="19" fillId="0" borderId="27" xfId="0" applyFont="1" applyFill="1" applyBorder="1"/>
    <xf numFmtId="0" fontId="0" fillId="0" borderId="30" xfId="0" applyFont="1" applyBorder="1"/>
    <xf numFmtId="0" fontId="19" fillId="0" borderId="31" xfId="0" applyFont="1" applyBorder="1"/>
    <xf numFmtId="0" fontId="0" fillId="0" borderId="31" xfId="0" applyBorder="1"/>
    <xf numFmtId="0" fontId="0" fillId="0" borderId="31" xfId="0" applyFont="1" applyFill="1" applyBorder="1"/>
    <xf numFmtId="0" fontId="0" fillId="0" borderId="31" xfId="0" applyFont="1" applyBorder="1"/>
    <xf numFmtId="0" fontId="19" fillId="0" borderId="29" xfId="0" applyFont="1" applyBorder="1" applyAlignment="1">
      <alignment horizontal="center" wrapText="1"/>
    </xf>
    <xf numFmtId="0" fontId="19" fillId="0" borderId="32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0" fontId="0" fillId="0" borderId="33" xfId="0" applyFont="1" applyBorder="1" applyAlignment="1">
      <alignment wrapText="1"/>
    </xf>
    <xf numFmtId="0" fontId="0" fillId="0" borderId="34" xfId="0" applyFont="1" applyBorder="1" applyAlignment="1">
      <alignment wrapText="1"/>
    </xf>
    <xf numFmtId="0" fontId="0" fillId="0" borderId="35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0" xfId="0" applyFill="1" applyBorder="1"/>
    <xf numFmtId="0" fontId="20" fillId="0" borderId="36" xfId="0" applyFont="1" applyBorder="1"/>
    <xf numFmtId="3" fontId="19" fillId="0" borderId="37" xfId="0" applyNumberFormat="1" applyFont="1" applyBorder="1"/>
    <xf numFmtId="3" fontId="0" fillId="0" borderId="37" xfId="0" applyNumberFormat="1" applyFont="1" applyBorder="1"/>
    <xf numFmtId="3" fontId="0" fillId="0" borderId="37" xfId="0" applyNumberFormat="1" applyFont="1" applyFill="1" applyBorder="1"/>
    <xf numFmtId="3" fontId="0" fillId="0" borderId="38" xfId="0" applyNumberFormat="1" applyFont="1" applyBorder="1"/>
    <xf numFmtId="0" fontId="0" fillId="0" borderId="36" xfId="0" applyFont="1" applyBorder="1"/>
    <xf numFmtId="3" fontId="0" fillId="0" borderId="36" xfId="0" applyNumberFormat="1" applyFont="1" applyBorder="1"/>
    <xf numFmtId="0" fontId="20" fillId="0" borderId="39" xfId="0" applyFont="1" applyBorder="1"/>
    <xf numFmtId="0" fontId="19" fillId="0" borderId="21" xfId="0" applyFont="1" applyBorder="1"/>
    <xf numFmtId="0" fontId="19" fillId="0" borderId="40" xfId="0" applyFont="1" applyBorder="1"/>
    <xf numFmtId="3" fontId="23" fillId="0" borderId="0" xfId="0" applyNumberFormat="1" applyFont="1" applyBorder="1"/>
    <xf numFmtId="3" fontId="23" fillId="0" borderId="37" xfId="0" applyNumberFormat="1" applyFont="1" applyBorder="1"/>
    <xf numFmtId="3" fontId="0" fillId="0" borderId="41" xfId="0" applyNumberFormat="1" applyFont="1" applyBorder="1"/>
    <xf numFmtId="3" fontId="0" fillId="0" borderId="42" xfId="0" applyNumberFormat="1" applyFont="1" applyBorder="1"/>
    <xf numFmtId="0" fontId="19" fillId="0" borderId="43" xfId="0" applyFont="1" applyBorder="1"/>
    <xf numFmtId="0" fontId="19" fillId="0" borderId="44" xfId="0" applyFont="1" applyBorder="1"/>
    <xf numFmtId="0" fontId="19" fillId="0" borderId="45" xfId="0" applyFont="1" applyBorder="1"/>
    <xf numFmtId="3" fontId="19" fillId="0" borderId="46" xfId="0" applyNumberFormat="1" applyFont="1" applyBorder="1"/>
    <xf numFmtId="3" fontId="19" fillId="0" borderId="47" xfId="0" applyNumberFormat="1" applyFont="1" applyBorder="1"/>
    <xf numFmtId="0" fontId="19" fillId="0" borderId="47" xfId="0" applyFont="1" applyBorder="1"/>
    <xf numFmtId="0" fontId="19" fillId="0" borderId="18" xfId="0" applyFont="1" applyBorder="1"/>
    <xf numFmtId="3" fontId="19" fillId="0" borderId="20" xfId="0" applyNumberFormat="1" applyFont="1" applyBorder="1"/>
    <xf numFmtId="3" fontId="19" fillId="0" borderId="19" xfId="0" applyNumberFormat="1" applyFont="1" applyFill="1" applyBorder="1"/>
    <xf numFmtId="3" fontId="19" fillId="0" borderId="46" xfId="0" applyNumberFormat="1" applyFont="1" applyFill="1" applyBorder="1"/>
    <xf numFmtId="0" fontId="0" fillId="0" borderId="10" xfId="0" applyBorder="1"/>
    <xf numFmtId="3" fontId="0" fillId="0" borderId="10" xfId="0" applyNumberFormat="1" applyFont="1" applyFill="1" applyBorder="1"/>
    <xf numFmtId="0" fontId="0" fillId="0" borderId="48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11" fontId="0" fillId="0" borderId="11" xfId="0" applyNumberFormat="1" applyBorder="1"/>
    <xf numFmtId="3" fontId="0" fillId="0" borderId="15" xfId="0" applyNumberFormat="1" applyFont="1" applyFill="1" applyBorder="1" applyAlignment="1">
      <alignment horizontal="right"/>
    </xf>
    <xf numFmtId="3" fontId="0" fillId="0" borderId="15" xfId="0" applyNumberFormat="1" applyFont="1" applyFill="1" applyBorder="1" applyAlignment="1">
      <alignment horizontal="right" vertical="top"/>
    </xf>
    <xf numFmtId="3" fontId="0" fillId="0" borderId="50" xfId="0" applyNumberFormat="1" applyFont="1" applyFill="1" applyBorder="1" applyAlignment="1">
      <alignment horizontal="right"/>
    </xf>
    <xf numFmtId="3" fontId="0" fillId="0" borderId="41" xfId="0" applyNumberFormat="1" applyFont="1" applyFill="1" applyBorder="1" applyAlignment="1">
      <alignment horizontal="right"/>
    </xf>
    <xf numFmtId="3" fontId="0" fillId="0" borderId="33" xfId="0" applyNumberFormat="1" applyFont="1" applyFill="1" applyBorder="1"/>
    <xf numFmtId="3" fontId="0" fillId="0" borderId="51" xfId="0" applyNumberFormat="1" applyFont="1" applyFill="1" applyBorder="1"/>
    <xf numFmtId="3" fontId="19" fillId="0" borderId="52" xfId="0" applyNumberFormat="1" applyFont="1" applyFill="1" applyBorder="1"/>
    <xf numFmtId="3" fontId="19" fillId="0" borderId="45" xfId="0" applyNumberFormat="1" applyFont="1" applyFill="1" applyBorder="1"/>
    <xf numFmtId="3" fontId="23" fillId="0" borderId="53" xfId="0" applyNumberFormat="1" applyFont="1" applyBorder="1"/>
    <xf numFmtId="3" fontId="23" fillId="0" borderId="54" xfId="0" applyNumberFormat="1" applyFont="1" applyBorder="1"/>
    <xf numFmtId="3" fontId="0" fillId="0" borderId="54" xfId="0" applyNumberFormat="1" applyFont="1" applyBorder="1"/>
    <xf numFmtId="3" fontId="19" fillId="0" borderId="37" xfId="0" applyNumberFormat="1" applyFont="1" applyFill="1" applyBorder="1"/>
    <xf numFmtId="3" fontId="0" fillId="0" borderId="38" xfId="0" applyNumberFormat="1" applyFont="1" applyFill="1" applyBorder="1"/>
    <xf numFmtId="0" fontId="0" fillId="0" borderId="55" xfId="0" applyBorder="1" applyAlignment="1">
      <alignment wrapText="1"/>
    </xf>
    <xf numFmtId="0" fontId="19" fillId="0" borderId="46" xfId="0" applyFont="1" applyBorder="1" applyAlignment="1">
      <alignment wrapText="1"/>
    </xf>
    <xf numFmtId="0" fontId="0" fillId="0" borderId="36" xfId="0" applyBorder="1"/>
    <xf numFmtId="0" fontId="0" fillId="0" borderId="30" xfId="0" applyBorder="1"/>
    <xf numFmtId="0" fontId="0" fillId="0" borderId="37" xfId="0" applyFont="1" applyBorder="1"/>
    <xf numFmtId="0" fontId="0" fillId="0" borderId="38" xfId="0" applyBorder="1"/>
    <xf numFmtId="0" fontId="0" fillId="0" borderId="37" xfId="0" applyBorder="1"/>
    <xf numFmtId="0" fontId="0" fillId="0" borderId="38" xfId="0" applyFont="1" applyBorder="1"/>
    <xf numFmtId="0" fontId="0" fillId="0" borderId="46" xfId="0" applyBorder="1"/>
    <xf numFmtId="0" fontId="0" fillId="0" borderId="41" xfId="0" applyFont="1" applyBorder="1" applyAlignment="1">
      <alignment wrapText="1"/>
    </xf>
    <xf numFmtId="0" fontId="23" fillId="0" borderId="0" xfId="0" applyFont="1" applyFill="1" applyBorder="1" applyAlignment="1">
      <alignment horizontal="left" vertical="center" wrapText="1"/>
    </xf>
    <xf numFmtId="3" fontId="0" fillId="0" borderId="56" xfId="0" applyNumberFormat="1" applyFont="1" applyBorder="1"/>
    <xf numFmtId="0" fontId="23" fillId="0" borderId="57" xfId="0" applyFont="1" applyFill="1" applyBorder="1" applyAlignment="1">
      <alignment horizontal="left" vertical="center" wrapText="1"/>
    </xf>
    <xf numFmtId="0" fontId="0" fillId="0" borderId="55" xfId="0" applyFont="1" applyBorder="1" applyAlignment="1">
      <alignment wrapText="1"/>
    </xf>
    <xf numFmtId="0" fontId="0" fillId="0" borderId="38" xfId="0" applyBorder="1" applyAlignment="1">
      <alignment wrapText="1"/>
    </xf>
    <xf numFmtId="0" fontId="0" fillId="0" borderId="15" xfId="0" applyBorder="1" applyAlignment="1">
      <alignment wrapText="1"/>
    </xf>
    <xf numFmtId="3" fontId="19" fillId="0" borderId="36" xfId="0" applyNumberFormat="1" applyFont="1" applyFill="1" applyBorder="1"/>
    <xf numFmtId="3" fontId="0" fillId="0" borderId="58" xfId="0" applyNumberFormat="1" applyFont="1" applyBorder="1"/>
    <xf numFmtId="3" fontId="0" fillId="0" borderId="59" xfId="0" applyNumberFormat="1" applyFont="1" applyBorder="1"/>
    <xf numFmtId="0" fontId="0" fillId="0" borderId="60" xfId="0" applyFont="1" applyBorder="1"/>
    <xf numFmtId="3" fontId="0" fillId="0" borderId="61" xfId="0" applyNumberFormat="1" applyFont="1" applyBorder="1"/>
    <xf numFmtId="3" fontId="19" fillId="0" borderId="62" xfId="0" applyNumberFormat="1" applyFont="1" applyBorder="1"/>
    <xf numFmtId="0" fontId="19" fillId="0" borderId="43" xfId="0" applyFont="1" applyBorder="1" applyAlignment="1">
      <alignment wrapText="1"/>
    </xf>
    <xf numFmtId="3" fontId="0" fillId="0" borderId="53" xfId="0" applyNumberFormat="1" applyFont="1" applyBorder="1" applyAlignment="1"/>
    <xf numFmtId="3" fontId="0" fillId="0" borderId="54" xfId="0" applyNumberFormat="1" applyFont="1" applyBorder="1" applyAlignment="1"/>
    <xf numFmtId="3" fontId="19" fillId="0" borderId="63" xfId="0" applyNumberFormat="1" applyFont="1" applyBorder="1"/>
    <xf numFmtId="0" fontId="19" fillId="0" borderId="40" xfId="0" applyFont="1" applyFill="1" applyBorder="1" applyAlignment="1">
      <alignment horizontal="center" vertical="center" wrapText="1"/>
    </xf>
    <xf numFmtId="3" fontId="0" fillId="0" borderId="31" xfId="0" applyNumberFormat="1" applyFont="1" applyFill="1" applyBorder="1"/>
    <xf numFmtId="3" fontId="19" fillId="0" borderId="31" xfId="0" applyNumberFormat="1" applyFont="1" applyBorder="1"/>
    <xf numFmtId="3" fontId="0" fillId="0" borderId="31" xfId="0" applyNumberFormat="1" applyFont="1" applyBorder="1"/>
    <xf numFmtId="3" fontId="19" fillId="0" borderId="38" xfId="0" applyNumberFormat="1" applyFont="1" applyFill="1" applyBorder="1"/>
    <xf numFmtId="0" fontId="21" fillId="0" borderId="36" xfId="0" applyFont="1" applyBorder="1"/>
    <xf numFmtId="0" fontId="21" fillId="0" borderId="37" xfId="0" applyFont="1" applyBorder="1"/>
    <xf numFmtId="0" fontId="0" fillId="0" borderId="37" xfId="0" applyFont="1" applyFill="1" applyBorder="1"/>
    <xf numFmtId="0" fontId="0" fillId="0" borderId="37" xfId="0" applyFill="1" applyBorder="1"/>
    <xf numFmtId="0" fontId="21" fillId="0" borderId="37" xfId="0" applyFont="1" applyFill="1" applyBorder="1"/>
    <xf numFmtId="0" fontId="19" fillId="0" borderId="37" xfId="0" applyFont="1" applyFill="1" applyBorder="1" applyAlignment="1">
      <alignment wrapText="1"/>
    </xf>
    <xf numFmtId="0" fontId="19" fillId="0" borderId="37" xfId="0" applyFont="1" applyBorder="1" applyAlignment="1"/>
    <xf numFmtId="0" fontId="19" fillId="0" borderId="37" xfId="0" applyFont="1" applyFill="1" applyBorder="1"/>
    <xf numFmtId="0" fontId="19" fillId="0" borderId="38" xfId="0" applyFont="1" applyFill="1" applyBorder="1"/>
    <xf numFmtId="3" fontId="19" fillId="0" borderId="36" xfId="0" applyNumberFormat="1" applyFont="1" applyBorder="1"/>
    <xf numFmtId="0" fontId="19" fillId="0" borderId="12" xfId="0" applyFont="1" applyBorder="1" applyAlignment="1">
      <alignment horizontal="center" wrapText="1"/>
    </xf>
    <xf numFmtId="3" fontId="0" fillId="0" borderId="53" xfId="0" applyNumberFormat="1" applyFont="1" applyFill="1" applyBorder="1"/>
    <xf numFmtId="3" fontId="0" fillId="0" borderId="54" xfId="0" applyNumberFormat="1" applyFont="1" applyFill="1" applyBorder="1"/>
    <xf numFmtId="3" fontId="0" fillId="0" borderId="54" xfId="0" applyNumberFormat="1" applyFont="1" applyFill="1" applyBorder="1" applyAlignment="1">
      <alignment horizontal="right" vertical="center"/>
    </xf>
    <xf numFmtId="3" fontId="0" fillId="0" borderId="42" xfId="0" applyNumberFormat="1" applyFont="1" applyFill="1" applyBorder="1"/>
    <xf numFmtId="3" fontId="19" fillId="0" borderId="39" xfId="0" applyNumberFormat="1" applyFont="1" applyFill="1" applyBorder="1"/>
    <xf numFmtId="3" fontId="19" fillId="0" borderId="38" xfId="0" applyNumberFormat="1" applyFont="1" applyBorder="1"/>
    <xf numFmtId="3" fontId="0" fillId="0" borderId="54" xfId="0" applyNumberFormat="1" applyFont="1" applyFill="1" applyBorder="1" applyAlignment="1">
      <alignment horizontal="right"/>
    </xf>
    <xf numFmtId="0" fontId="19" fillId="0" borderId="36" xfId="0" applyFont="1" applyBorder="1" applyAlignment="1">
      <alignment horizontal="center" wrapText="1"/>
    </xf>
    <xf numFmtId="0" fontId="0" fillId="0" borderId="61" xfId="0" applyBorder="1" applyAlignment="1">
      <alignment wrapText="1"/>
    </xf>
    <xf numFmtId="0" fontId="0" fillId="0" borderId="64" xfId="0" applyBorder="1" applyAlignment="1">
      <alignment wrapText="1"/>
    </xf>
    <xf numFmtId="3" fontId="0" fillId="0" borderId="51" xfId="0" applyNumberFormat="1" applyFont="1" applyBorder="1"/>
    <xf numFmtId="3" fontId="0" fillId="0" borderId="65" xfId="0" applyNumberFormat="1" applyFont="1" applyBorder="1"/>
    <xf numFmtId="0" fontId="19" fillId="0" borderId="17" xfId="0" applyFont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0" fillId="0" borderId="30" xfId="0" applyFont="1" applyFill="1" applyBorder="1"/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horizontal="center"/>
    </xf>
    <xf numFmtId="0" fontId="19" fillId="0" borderId="30" xfId="0" applyFont="1" applyBorder="1" applyAlignment="1">
      <alignment wrapText="1"/>
    </xf>
    <xf numFmtId="0" fontId="0" fillId="0" borderId="30" xfId="0" applyFill="1" applyBorder="1"/>
    <xf numFmtId="0" fontId="19" fillId="0" borderId="30" xfId="0" applyFont="1" applyBorder="1"/>
    <xf numFmtId="0" fontId="0" fillId="0" borderId="35" xfId="0" applyFont="1" applyBorder="1"/>
    <xf numFmtId="0" fontId="0" fillId="0" borderId="66" xfId="0" applyBorder="1"/>
    <xf numFmtId="3" fontId="0" fillId="0" borderId="38" xfId="0" applyNumberFormat="1" applyFont="1" applyBorder="1" applyAlignment="1"/>
    <xf numFmtId="0" fontId="0" fillId="0" borderId="0" xfId="0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3" fontId="19" fillId="0" borderId="24" xfId="0" applyNumberFormat="1" applyFont="1" applyBorder="1"/>
    <xf numFmtId="3" fontId="19" fillId="0" borderId="23" xfId="0" applyNumberFormat="1" applyFont="1" applyBorder="1"/>
    <xf numFmtId="0" fontId="19" fillId="0" borderId="46" xfId="0" applyFont="1" applyBorder="1" applyAlignment="1">
      <alignment horizontal="center" wrapText="1"/>
    </xf>
    <xf numFmtId="3" fontId="0" fillId="0" borderId="15" xfId="0" applyNumberFormat="1" applyFont="1" applyBorder="1"/>
    <xf numFmtId="3" fontId="0" fillId="0" borderId="33" xfId="0" applyNumberFormat="1" applyFont="1" applyBorder="1"/>
    <xf numFmtId="0" fontId="0" fillId="0" borderId="41" xfId="0" applyFont="1" applyBorder="1"/>
    <xf numFmtId="0" fontId="0" fillId="0" borderId="65" xfId="0" applyFont="1" applyBorder="1"/>
    <xf numFmtId="3" fontId="0" fillId="0" borderId="17" xfId="0" applyNumberFormat="1" applyFont="1" applyBorder="1"/>
    <xf numFmtId="3" fontId="19" fillId="0" borderId="10" xfId="0" applyNumberFormat="1" applyFont="1" applyBorder="1"/>
    <xf numFmtId="3" fontId="0" fillId="0" borderId="19" xfId="0" applyNumberFormat="1" applyFont="1" applyBorder="1"/>
    <xf numFmtId="3" fontId="0" fillId="0" borderId="39" xfId="0" applyNumberFormat="1" applyFont="1" applyBorder="1"/>
    <xf numFmtId="3" fontId="0" fillId="0" borderId="49" xfId="0" applyNumberFormat="1" applyFont="1" applyBorder="1"/>
    <xf numFmtId="3" fontId="0" fillId="0" borderId="67" xfId="0" applyNumberFormat="1" applyFont="1" applyBorder="1"/>
    <xf numFmtId="3" fontId="19" fillId="0" borderId="43" xfId="0" applyNumberFormat="1" applyFont="1" applyBorder="1"/>
    <xf numFmtId="3" fontId="0" fillId="0" borderId="64" xfId="0" applyNumberFormat="1" applyFont="1" applyBorder="1"/>
    <xf numFmtId="3" fontId="0" fillId="0" borderId="34" xfId="0" applyNumberFormat="1" applyFont="1" applyBorder="1"/>
    <xf numFmtId="3" fontId="0" fillId="0" borderId="35" xfId="0" applyNumberFormat="1" applyFont="1" applyBorder="1"/>
    <xf numFmtId="0" fontId="0" fillId="0" borderId="53" xfId="0" applyBorder="1"/>
    <xf numFmtId="0" fontId="0" fillId="0" borderId="54" xfId="0" applyBorder="1"/>
    <xf numFmtId="0" fontId="0" fillId="0" borderId="42" xfId="0" applyBorder="1"/>
    <xf numFmtId="3" fontId="19" fillId="0" borderId="45" xfId="0" applyNumberFormat="1" applyFont="1" applyBorder="1"/>
    <xf numFmtId="3" fontId="19" fillId="0" borderId="17" xfId="0" applyNumberFormat="1" applyFont="1" applyBorder="1"/>
    <xf numFmtId="3" fontId="19" fillId="0" borderId="19" xfId="0" applyNumberFormat="1" applyFont="1" applyBorder="1"/>
    <xf numFmtId="3" fontId="19" fillId="0" borderId="25" xfId="0" applyNumberFormat="1" applyFont="1" applyBorder="1"/>
    <xf numFmtId="3" fontId="0" fillId="0" borderId="48" xfId="0" applyNumberFormat="1" applyFont="1" applyFill="1" applyBorder="1" applyAlignment="1">
      <alignment horizontal="right"/>
    </xf>
    <xf numFmtId="3" fontId="0" fillId="0" borderId="49" xfId="0" applyNumberFormat="1" applyFont="1" applyFill="1" applyBorder="1" applyAlignment="1">
      <alignment horizontal="right"/>
    </xf>
    <xf numFmtId="3" fontId="19" fillId="0" borderId="49" xfId="0" applyNumberFormat="1" applyFont="1" applyFill="1" applyBorder="1" applyAlignment="1">
      <alignment horizontal="right"/>
    </xf>
    <xf numFmtId="3" fontId="0" fillId="0" borderId="49" xfId="0" applyNumberFormat="1" applyFont="1" applyFill="1" applyBorder="1" applyAlignment="1">
      <alignment horizontal="right" vertical="center"/>
    </xf>
    <xf numFmtId="3" fontId="0" fillId="0" borderId="49" xfId="0" applyNumberFormat="1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3" fontId="0" fillId="0" borderId="68" xfId="0" applyNumberFormat="1" applyFont="1" applyFill="1" applyBorder="1" applyAlignment="1">
      <alignment horizontal="right"/>
    </xf>
    <xf numFmtId="0" fontId="0" fillId="0" borderId="54" xfId="0" applyFill="1" applyBorder="1"/>
    <xf numFmtId="0" fontId="0" fillId="0" borderId="42" xfId="0" applyFill="1" applyBorder="1"/>
    <xf numFmtId="3" fontId="0" fillId="0" borderId="60" xfId="0" applyNumberFormat="1" applyFont="1" applyFill="1" applyBorder="1" applyAlignment="1">
      <alignment horizontal="right"/>
    </xf>
    <xf numFmtId="3" fontId="0" fillId="0" borderId="64" xfId="0" applyNumberFormat="1" applyFont="1" applyFill="1" applyBorder="1" applyAlignment="1">
      <alignment horizontal="right"/>
    </xf>
    <xf numFmtId="3" fontId="0" fillId="0" borderId="34" xfId="0" applyNumberFormat="1" applyFont="1" applyFill="1" applyBorder="1" applyAlignment="1">
      <alignment horizontal="right"/>
    </xf>
    <xf numFmtId="3" fontId="0" fillId="0" borderId="69" xfId="0" applyNumberFormat="1" applyFont="1" applyFill="1" applyBorder="1"/>
    <xf numFmtId="3" fontId="19" fillId="0" borderId="43" xfId="0" applyNumberFormat="1" applyFont="1" applyFill="1" applyBorder="1"/>
    <xf numFmtId="3" fontId="0" fillId="0" borderId="18" xfId="0" applyNumberFormat="1" applyFont="1" applyFill="1" applyBorder="1"/>
    <xf numFmtId="3" fontId="0" fillId="0" borderId="21" xfId="0" applyNumberFormat="1" applyFont="1" applyBorder="1"/>
    <xf numFmtId="3" fontId="0" fillId="0" borderId="65" xfId="0" applyNumberFormat="1" applyFont="1" applyFill="1" applyBorder="1"/>
    <xf numFmtId="3" fontId="0" fillId="0" borderId="70" xfId="0" applyNumberFormat="1" applyFont="1" applyBorder="1" applyAlignment="1"/>
    <xf numFmtId="3" fontId="0" fillId="0" borderId="33" xfId="0" applyNumberFormat="1" applyFont="1" applyFill="1" applyBorder="1" applyAlignment="1">
      <alignment horizontal="right"/>
    </xf>
    <xf numFmtId="3" fontId="0" fillId="0" borderId="70" xfId="0" applyNumberFormat="1" applyFont="1" applyFill="1" applyBorder="1" applyAlignment="1">
      <alignment horizontal="right"/>
    </xf>
    <xf numFmtId="3" fontId="0" fillId="0" borderId="67" xfId="0" applyNumberFormat="1" applyFont="1" applyFill="1" applyBorder="1" applyAlignment="1">
      <alignment horizontal="right"/>
    </xf>
    <xf numFmtId="3" fontId="0" fillId="0" borderId="71" xfId="0" applyNumberFormat="1" applyFont="1" applyBorder="1" applyAlignment="1"/>
    <xf numFmtId="3" fontId="0" fillId="0" borderId="63" xfId="0" applyNumberFormat="1" applyFont="1" applyFill="1" applyBorder="1"/>
    <xf numFmtId="171" fontId="1" fillId="0" borderId="53" xfId="36" applyNumberFormat="1" applyBorder="1"/>
    <xf numFmtId="171" fontId="1" fillId="0" borderId="72" xfId="36" applyNumberFormat="1" applyBorder="1"/>
    <xf numFmtId="171" fontId="1" fillId="0" borderId="54" xfId="36" applyNumberFormat="1" applyBorder="1"/>
    <xf numFmtId="171" fontId="1" fillId="0" borderId="42" xfId="36" applyNumberFormat="1" applyBorder="1"/>
    <xf numFmtId="171" fontId="1" fillId="0" borderId="36" xfId="36" applyNumberFormat="1" applyBorder="1"/>
    <xf numFmtId="171" fontId="1" fillId="0" borderId="37" xfId="36" applyNumberFormat="1" applyBorder="1"/>
    <xf numFmtId="171" fontId="1" fillId="0" borderId="37" xfId="36" applyNumberFormat="1" applyFill="1" applyBorder="1"/>
    <xf numFmtId="171" fontId="1" fillId="0" borderId="38" xfId="36" applyNumberFormat="1" applyBorder="1"/>
    <xf numFmtId="171" fontId="19" fillId="0" borderId="46" xfId="36" applyNumberFormat="1" applyFont="1" applyBorder="1"/>
    <xf numFmtId="171" fontId="19" fillId="0" borderId="37" xfId="36" applyNumberFormat="1" applyFont="1" applyBorder="1"/>
    <xf numFmtId="171" fontId="1" fillId="0" borderId="41" xfId="36" applyNumberFormat="1" applyBorder="1"/>
    <xf numFmtId="171" fontId="1" fillId="0" borderId="45" xfId="36" applyNumberFormat="1" applyBorder="1"/>
    <xf numFmtId="0" fontId="19" fillId="0" borderId="36" xfId="0" applyFont="1" applyBorder="1" applyAlignment="1">
      <alignment wrapText="1"/>
    </xf>
    <xf numFmtId="171" fontId="1" fillId="0" borderId="38" xfId="36" applyNumberFormat="1" applyFill="1" applyBorder="1"/>
    <xf numFmtId="171" fontId="19" fillId="0" borderId="37" xfId="36" applyNumberFormat="1" applyFont="1" applyFill="1" applyBorder="1"/>
    <xf numFmtId="171" fontId="19" fillId="0" borderId="36" xfId="36" applyNumberFormat="1" applyFont="1" applyFill="1" applyBorder="1"/>
    <xf numFmtId="171" fontId="19" fillId="0" borderId="38" xfId="36" applyNumberFormat="1" applyFont="1" applyFill="1" applyBorder="1"/>
    <xf numFmtId="171" fontId="19" fillId="0" borderId="38" xfId="36" applyNumberFormat="1" applyFont="1" applyBorder="1"/>
    <xf numFmtId="3" fontId="0" fillId="0" borderId="48" xfId="0" applyNumberFormat="1" applyFont="1" applyFill="1" applyBorder="1"/>
    <xf numFmtId="3" fontId="0" fillId="0" borderId="49" xfId="0" applyNumberFormat="1" applyFont="1" applyFill="1" applyBorder="1"/>
    <xf numFmtId="3" fontId="19" fillId="0" borderId="49" xfId="0" applyNumberFormat="1" applyFont="1" applyFill="1" applyBorder="1"/>
    <xf numFmtId="3" fontId="0" fillId="0" borderId="68" xfId="0" applyNumberFormat="1" applyFont="1" applyFill="1" applyBorder="1"/>
    <xf numFmtId="171" fontId="1" fillId="0" borderId="53" xfId="36" applyNumberFormat="1" applyFill="1" applyBorder="1"/>
    <xf numFmtId="171" fontId="1" fillId="0" borderId="54" xfId="36" applyNumberFormat="1" applyFill="1" applyBorder="1"/>
    <xf numFmtId="171" fontId="19" fillId="0" borderId="42" xfId="36" applyNumberFormat="1" applyFont="1" applyBorder="1"/>
    <xf numFmtId="0" fontId="0" fillId="0" borderId="54" xfId="0" applyBorder="1" applyAlignment="1"/>
    <xf numFmtId="171" fontId="19" fillId="0" borderId="37" xfId="0" applyNumberFormat="1" applyFont="1" applyBorder="1"/>
    <xf numFmtId="0" fontId="0" fillId="0" borderId="57" xfId="0" applyFont="1" applyFill="1" applyBorder="1" applyAlignment="1">
      <alignment horizontal="left" vertical="center" wrapText="1"/>
    </xf>
    <xf numFmtId="3" fontId="0" fillId="0" borderId="51" xfId="0" applyNumberFormat="1" applyFont="1" applyFill="1" applyBorder="1" applyAlignment="1">
      <alignment horizontal="right"/>
    </xf>
    <xf numFmtId="3" fontId="0" fillId="0" borderId="73" xfId="0" applyNumberFormat="1" applyBorder="1" applyAlignment="1"/>
    <xf numFmtId="0" fontId="0" fillId="0" borderId="74" xfId="0" applyBorder="1" applyAlignment="1"/>
    <xf numFmtId="0" fontId="0" fillId="0" borderId="75" xfId="0" applyBorder="1" applyAlignment="1"/>
    <xf numFmtId="0" fontId="0" fillId="0" borderId="76" xfId="0" applyBorder="1" applyAlignment="1"/>
    <xf numFmtId="0" fontId="0" fillId="0" borderId="77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3" fontId="0" fillId="0" borderId="54" xfId="0" applyNumberFormat="1" applyFont="1" applyFill="1" applyBorder="1" applyAlignment="1">
      <alignment vertical="center"/>
    </xf>
    <xf numFmtId="3" fontId="0" fillId="0" borderId="78" xfId="0" applyNumberFormat="1" applyBorder="1" applyAlignment="1">
      <alignment horizontal="left"/>
    </xf>
    <xf numFmtId="3" fontId="0" fillId="0" borderId="79" xfId="0" applyNumberFormat="1" applyBorder="1" applyAlignment="1">
      <alignment horizontal="left"/>
    </xf>
    <xf numFmtId="0" fontId="0" fillId="0" borderId="13" xfId="0" applyFill="1" applyBorder="1" applyAlignment="1"/>
    <xf numFmtId="0" fontId="0" fillId="0" borderId="80" xfId="0" applyFill="1" applyBorder="1" applyAlignment="1"/>
    <xf numFmtId="0" fontId="0" fillId="0" borderId="0" xfId="0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 wrapText="1"/>
    </xf>
    <xf numFmtId="0" fontId="19" fillId="0" borderId="31" xfId="0" applyFont="1" applyBorder="1" applyAlignment="1"/>
    <xf numFmtId="0" fontId="0" fillId="0" borderId="0" xfId="0" applyAlignment="1"/>
    <xf numFmtId="0" fontId="0" fillId="0" borderId="30" xfId="0" applyBorder="1" applyAlignment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22" xfId="0" applyBorder="1" applyAlignment="1">
      <alignment wrapText="1"/>
    </xf>
    <xf numFmtId="0" fontId="0" fillId="0" borderId="0" xfId="0" applyFont="1" applyBorder="1" applyAlignment="1"/>
    <xf numFmtId="0" fontId="23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/>
    </xf>
    <xf numFmtId="3" fontId="0" fillId="0" borderId="21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19" fillId="0" borderId="29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wrapText="1"/>
    </xf>
    <xf numFmtId="0" fontId="19" fillId="0" borderId="90" xfId="0" applyFont="1" applyBorder="1" applyAlignment="1">
      <alignment horizontal="center" wrapText="1"/>
    </xf>
    <xf numFmtId="0" fontId="19" fillId="0" borderId="9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92" xfId="0" applyFont="1" applyBorder="1" applyAlignment="1">
      <alignment horizontal="center" wrapText="1"/>
    </xf>
    <xf numFmtId="0" fontId="19" fillId="0" borderId="93" xfId="0" applyFont="1" applyBorder="1" applyAlignment="1">
      <alignment horizontal="center" wrapText="1"/>
    </xf>
    <xf numFmtId="0" fontId="19" fillId="0" borderId="94" xfId="0" applyFont="1" applyBorder="1" applyAlignment="1">
      <alignment horizontal="center" wrapText="1"/>
    </xf>
    <xf numFmtId="0" fontId="19" fillId="0" borderId="95" xfId="0" applyFont="1" applyBorder="1" applyAlignment="1">
      <alignment horizontal="center" wrapText="1"/>
    </xf>
    <xf numFmtId="0" fontId="19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3" fontId="0" fillId="0" borderId="37" xfId="0" applyNumberFormat="1" applyFont="1" applyBorder="1" applyAlignment="1">
      <alignment horizontal="right" vertical="center"/>
    </xf>
    <xf numFmtId="3" fontId="0" fillId="0" borderId="37" xfId="0" applyNumberFormat="1" applyFont="1" applyBorder="1" applyAlignment="1">
      <alignment horizontal="right"/>
    </xf>
    <xf numFmtId="171" fontId="1" fillId="0" borderId="37" xfId="36" applyNumberForma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30" xfId="0" applyFont="1" applyFill="1" applyBorder="1" applyAlignment="1">
      <alignment horizontal="left"/>
    </xf>
    <xf numFmtId="0" fontId="0" fillId="0" borderId="0" xfId="0" applyFill="1" applyBorder="1" applyAlignment="1"/>
    <xf numFmtId="0" fontId="0" fillId="0" borderId="11" xfId="0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right"/>
    </xf>
    <xf numFmtId="0" fontId="0" fillId="0" borderId="43" xfId="0" applyNumberFormat="1" applyFont="1" applyBorder="1" applyAlignment="1">
      <alignment horizontal="center" vertical="center" wrapText="1"/>
    </xf>
    <xf numFmtId="0" fontId="0" fillId="0" borderId="96" xfId="0" applyNumberFormat="1" applyFont="1" applyBorder="1" applyAlignment="1">
      <alignment horizontal="center" vertical="center" wrapText="1"/>
    </xf>
    <xf numFmtId="3" fontId="0" fillId="0" borderId="37" xfId="0" applyNumberFormat="1" applyFont="1" applyBorder="1" applyAlignment="1">
      <alignment horizontal="center" vertical="center"/>
    </xf>
    <xf numFmtId="0" fontId="19" fillId="0" borderId="40" xfId="0" applyFont="1" applyBorder="1" applyAlignment="1"/>
    <xf numFmtId="0" fontId="19" fillId="0" borderId="97" xfId="0" applyFont="1" applyBorder="1" applyAlignment="1"/>
    <xf numFmtId="3" fontId="0" fillId="0" borderId="37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wrapText="1"/>
    </xf>
    <xf numFmtId="0" fontId="19" fillId="0" borderId="90" xfId="0" applyFont="1" applyBorder="1" applyAlignment="1">
      <alignment wrapText="1"/>
    </xf>
    <xf numFmtId="0" fontId="19" fillId="0" borderId="94" xfId="0" applyFont="1" applyBorder="1" applyAlignment="1">
      <alignment wrapText="1"/>
    </xf>
    <xf numFmtId="0" fontId="19" fillId="0" borderId="104" xfId="0" applyFont="1" applyFill="1" applyBorder="1" applyAlignment="1">
      <alignment horizontal="center" vertical="center" wrapText="1"/>
    </xf>
    <xf numFmtId="0" fontId="19" fillId="0" borderId="10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wrapText="1"/>
    </xf>
    <xf numFmtId="0" fontId="0" fillId="0" borderId="49" xfId="0" applyFill="1" applyBorder="1" applyAlignment="1">
      <alignment horizontal="left"/>
    </xf>
    <xf numFmtId="0" fontId="0" fillId="0" borderId="98" xfId="0" applyFont="1" applyFill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98" xfId="0" applyBorder="1" applyAlignment="1">
      <alignment horizontal="left"/>
    </xf>
    <xf numFmtId="0" fontId="19" fillId="0" borderId="43" xfId="0" applyFont="1" applyFill="1" applyBorder="1" applyAlignment="1"/>
    <xf numFmtId="0" fontId="0" fillId="0" borderId="99" xfId="0" applyBorder="1" applyAlignment="1"/>
    <xf numFmtId="0" fontId="0" fillId="0" borderId="75" xfId="0" applyFill="1" applyBorder="1" applyAlignment="1">
      <alignment horizontal="left"/>
    </xf>
    <xf numFmtId="0" fontId="0" fillId="0" borderId="76" xfId="0" applyFont="1" applyFill="1" applyBorder="1" applyAlignment="1">
      <alignment horizontal="left"/>
    </xf>
    <xf numFmtId="0" fontId="0" fillId="0" borderId="100" xfId="0" applyBorder="1" applyAlignment="1">
      <alignment horizontal="left"/>
    </xf>
    <xf numFmtId="0" fontId="0" fillId="0" borderId="101" xfId="0" applyFont="1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6" xfId="0" applyFont="1" applyBorder="1" applyAlignment="1">
      <alignment horizontal="left"/>
    </xf>
    <xf numFmtId="0" fontId="0" fillId="0" borderId="102" xfId="0" applyBorder="1" applyAlignment="1">
      <alignment horizontal="left"/>
    </xf>
    <xf numFmtId="0" fontId="0" fillId="0" borderId="103" xfId="0" applyFont="1" applyBorder="1" applyAlignment="1">
      <alignment horizontal="left"/>
    </xf>
    <xf numFmtId="0" fontId="0" fillId="0" borderId="13" xfId="0" applyFill="1" applyBorder="1" applyAlignment="1">
      <alignment vertical="top"/>
    </xf>
    <xf numFmtId="0" fontId="0" fillId="0" borderId="15" xfId="0" applyBorder="1" applyAlignment="1"/>
    <xf numFmtId="0" fontId="0" fillId="0" borderId="106" xfId="0" applyFill="1" applyBorder="1" applyAlignment="1"/>
    <xf numFmtId="0" fontId="0" fillId="0" borderId="33" xfId="0" applyBorder="1" applyAlignment="1"/>
    <xf numFmtId="0" fontId="0" fillId="0" borderId="107" xfId="0" applyNumberFormat="1" applyFont="1" applyFill="1" applyBorder="1" applyAlignment="1">
      <alignment horizontal="center" vertical="center" wrapText="1"/>
    </xf>
    <xf numFmtId="0" fontId="0" fillId="0" borderId="108" xfId="0" applyNumberFormat="1" applyFont="1" applyFill="1" applyBorder="1" applyAlignment="1">
      <alignment horizontal="center" vertical="center" wrapText="1"/>
    </xf>
    <xf numFmtId="0" fontId="0" fillId="0" borderId="77" xfId="0" applyBorder="1" applyAlignment="1">
      <alignment horizontal="right" vertical="center"/>
    </xf>
    <xf numFmtId="0" fontId="0" fillId="0" borderId="109" xfId="0" applyBorder="1" applyAlignment="1">
      <alignment horizontal="right" vertical="center"/>
    </xf>
    <xf numFmtId="0" fontId="0" fillId="0" borderId="58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21" xfId="0" applyFont="1" applyBorder="1" applyAlignment="1">
      <alignment horizontal="right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  <cellStyle name="Százalék" xfId="3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7"/>
  <sheetViews>
    <sheetView zoomScaleNormal="100" workbookViewId="0">
      <selection sqref="A1:K1"/>
    </sheetView>
  </sheetViews>
  <sheetFormatPr defaultRowHeight="12.75"/>
  <cols>
    <col min="1" max="1" width="4" style="1" customWidth="1"/>
    <col min="2" max="2" width="3.140625" style="1" customWidth="1"/>
    <col min="3" max="3" width="33.42578125" style="1" customWidth="1"/>
    <col min="4" max="6" width="11.42578125" style="1" customWidth="1"/>
    <col min="7" max="7" width="10.28515625" style="1" customWidth="1"/>
    <col min="8" max="8" width="33.140625" style="1" customWidth="1"/>
    <col min="9" max="11" width="11.42578125" style="1" customWidth="1"/>
    <col min="12" max="12" width="10" customWidth="1"/>
  </cols>
  <sheetData>
    <row r="1" spans="1:13" s="26" customFormat="1">
      <c r="A1" s="317" t="s">
        <v>200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3" s="26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s="26" customFormat="1" ht="12.75" customHeight="1">
      <c r="A3" s="319" t="s">
        <v>164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3" s="26" customFormat="1" ht="13.5" thickBot="1">
      <c r="A4" s="1"/>
      <c r="B4" s="1"/>
      <c r="C4" s="1"/>
      <c r="D4" s="1"/>
      <c r="E4" s="1"/>
      <c r="F4" s="1"/>
      <c r="G4" s="1"/>
      <c r="H4" s="4"/>
      <c r="I4" s="4"/>
      <c r="J4" s="4" t="s">
        <v>28</v>
      </c>
      <c r="K4" s="1"/>
    </row>
    <row r="5" spans="1:13" s="26" customFormat="1" ht="45" customHeight="1" thickBot="1">
      <c r="A5" s="109" t="s">
        <v>29</v>
      </c>
      <c r="B5" s="110" t="s">
        <v>30</v>
      </c>
      <c r="C5" s="109" t="s">
        <v>0</v>
      </c>
      <c r="D5" s="202" t="s">
        <v>161</v>
      </c>
      <c r="E5" s="202" t="s">
        <v>162</v>
      </c>
      <c r="F5" s="109" t="s">
        <v>163</v>
      </c>
      <c r="G5" s="232" t="s">
        <v>159</v>
      </c>
      <c r="H5" s="111" t="s">
        <v>1</v>
      </c>
      <c r="I5" s="202" t="s">
        <v>161</v>
      </c>
      <c r="J5" s="202" t="s">
        <v>162</v>
      </c>
      <c r="K5" s="109" t="s">
        <v>163</v>
      </c>
      <c r="L5" s="210" t="s">
        <v>159</v>
      </c>
    </row>
    <row r="6" spans="1:13">
      <c r="A6" s="27"/>
      <c r="B6" s="28"/>
      <c r="C6" s="5" t="s">
        <v>2</v>
      </c>
      <c r="D6" s="125">
        <v>2572</v>
      </c>
      <c r="E6" s="125">
        <v>3170</v>
      </c>
      <c r="F6" s="51">
        <v>816</v>
      </c>
      <c r="G6" s="124"/>
      <c r="H6" s="8" t="s">
        <v>3</v>
      </c>
      <c r="I6" s="125">
        <v>21809</v>
      </c>
      <c r="J6" s="156">
        <v>40148</v>
      </c>
      <c r="K6" s="240">
        <v>28146</v>
      </c>
      <c r="L6" s="277">
        <f>K6/J6</f>
        <v>0.70105609245790579</v>
      </c>
    </row>
    <row r="7" spans="1:13" ht="25.5">
      <c r="A7" s="27"/>
      <c r="B7" s="28"/>
      <c r="C7" s="11" t="s">
        <v>4</v>
      </c>
      <c r="D7" s="131"/>
      <c r="E7" s="131"/>
      <c r="F7" s="233"/>
      <c r="G7" s="287"/>
      <c r="H7" s="14" t="s">
        <v>5</v>
      </c>
      <c r="I7" s="131">
        <v>5718</v>
      </c>
      <c r="J7" s="157">
        <v>7741</v>
      </c>
      <c r="K7" s="233">
        <v>3891</v>
      </c>
      <c r="L7" s="279">
        <f t="shared" ref="L7:L23" si="0">K7/J7</f>
        <v>0.50264823666193004</v>
      </c>
    </row>
    <row r="8" spans="1:13" ht="25.5">
      <c r="A8" s="27"/>
      <c r="B8" s="28"/>
      <c r="C8" s="11" t="s">
        <v>6</v>
      </c>
      <c r="D8" s="131">
        <v>12800</v>
      </c>
      <c r="E8" s="131">
        <v>13821</v>
      </c>
      <c r="F8" s="233">
        <v>8538</v>
      </c>
      <c r="G8" s="287">
        <f t="shared" ref="G8:G20" si="1">F8/E8</f>
        <v>0.61775558932059904</v>
      </c>
      <c r="H8" s="176" t="s">
        <v>134</v>
      </c>
      <c r="I8" s="131">
        <v>32196</v>
      </c>
      <c r="J8" s="158">
        <v>42670</v>
      </c>
      <c r="K8" s="233">
        <v>20048</v>
      </c>
      <c r="L8" s="279">
        <f t="shared" si="0"/>
        <v>0.46983829388329035</v>
      </c>
    </row>
    <row r="9" spans="1:13">
      <c r="A9" s="27"/>
      <c r="B9" s="28"/>
      <c r="C9" s="11" t="s">
        <v>7</v>
      </c>
      <c r="D9" s="131">
        <v>1100</v>
      </c>
      <c r="E9" s="131">
        <v>1800</v>
      </c>
      <c r="F9" s="233">
        <v>945</v>
      </c>
      <c r="G9" s="287">
        <f t="shared" si="1"/>
        <v>0.52500000000000002</v>
      </c>
      <c r="H9" s="14"/>
      <c r="I9" s="131"/>
      <c r="J9" s="158"/>
      <c r="K9" s="233"/>
      <c r="L9" s="279"/>
    </row>
    <row r="10" spans="1:13" ht="25.5">
      <c r="A10" s="27"/>
      <c r="B10" s="28"/>
      <c r="C10" s="11" t="s">
        <v>9</v>
      </c>
      <c r="D10" s="131">
        <v>100</v>
      </c>
      <c r="E10" s="131">
        <v>248</v>
      </c>
      <c r="F10" s="233">
        <v>148</v>
      </c>
      <c r="G10" s="287">
        <f t="shared" si="1"/>
        <v>0.59677419354838712</v>
      </c>
      <c r="H10" s="14" t="s">
        <v>10</v>
      </c>
      <c r="I10" s="131">
        <v>2887</v>
      </c>
      <c r="J10" s="158">
        <v>4025</v>
      </c>
      <c r="K10" s="233">
        <v>386</v>
      </c>
      <c r="L10" s="279">
        <f t="shared" si="0"/>
        <v>9.5900621118012425E-2</v>
      </c>
    </row>
    <row r="11" spans="1:13" ht="25.5">
      <c r="A11" s="27"/>
      <c r="B11" s="28"/>
      <c r="C11" s="11" t="s">
        <v>11</v>
      </c>
      <c r="D11" s="131">
        <v>32978</v>
      </c>
      <c r="E11" s="131">
        <v>42791</v>
      </c>
      <c r="F11" s="233">
        <v>33212</v>
      </c>
      <c r="G11" s="287">
        <f t="shared" si="1"/>
        <v>0.77614451637026483</v>
      </c>
      <c r="H11" s="14" t="s">
        <v>12</v>
      </c>
      <c r="I11" s="131">
        <v>108000</v>
      </c>
      <c r="J11" s="158">
        <v>136181</v>
      </c>
      <c r="K11" s="233">
        <v>69128</v>
      </c>
      <c r="L11" s="279">
        <f t="shared" si="0"/>
        <v>0.50761853709401461</v>
      </c>
    </row>
    <row r="12" spans="1:13" ht="25.5">
      <c r="A12" s="27"/>
      <c r="B12" s="28"/>
      <c r="C12" s="116" t="s">
        <v>152</v>
      </c>
      <c r="D12" s="131"/>
      <c r="E12" s="131"/>
      <c r="F12" s="233"/>
      <c r="G12" s="287"/>
      <c r="H12" s="176" t="s">
        <v>172</v>
      </c>
      <c r="I12" s="131"/>
      <c r="J12" s="158">
        <v>22183</v>
      </c>
      <c r="K12" s="233">
        <v>22139</v>
      </c>
      <c r="L12" s="279">
        <f t="shared" si="0"/>
        <v>0.99801649912094847</v>
      </c>
    </row>
    <row r="13" spans="1:13" ht="25.5">
      <c r="A13" s="27"/>
      <c r="B13" s="28"/>
      <c r="C13" s="11" t="s">
        <v>13</v>
      </c>
      <c r="D13" s="131"/>
      <c r="E13" s="131"/>
      <c r="F13" s="233"/>
      <c r="G13" s="287"/>
      <c r="H13" s="14" t="s">
        <v>14</v>
      </c>
      <c r="I13" s="158">
        <v>5439</v>
      </c>
      <c r="J13" s="158">
        <v>5439</v>
      </c>
      <c r="K13" s="241">
        <v>199</v>
      </c>
      <c r="L13" s="279">
        <f t="shared" si="0"/>
        <v>3.6587608016179447E-2</v>
      </c>
    </row>
    <row r="14" spans="1:13" ht="25.5">
      <c r="A14" s="27"/>
      <c r="B14" s="28"/>
      <c r="C14" s="11" t="s">
        <v>15</v>
      </c>
      <c r="D14" s="131">
        <v>2010</v>
      </c>
      <c r="E14" s="131">
        <v>2512</v>
      </c>
      <c r="F14" s="233">
        <v>975</v>
      </c>
      <c r="G14" s="287">
        <f t="shared" si="1"/>
        <v>0.38813694267515925</v>
      </c>
      <c r="H14" s="14" t="s">
        <v>16</v>
      </c>
      <c r="I14" s="158">
        <v>500</v>
      </c>
      <c r="J14" s="158">
        <v>900</v>
      </c>
      <c r="K14" s="241">
        <v>450</v>
      </c>
      <c r="L14" s="279">
        <f t="shared" si="0"/>
        <v>0.5</v>
      </c>
    </row>
    <row r="15" spans="1:13" ht="25.5">
      <c r="A15" s="27"/>
      <c r="B15" s="28"/>
      <c r="C15" s="116" t="s">
        <v>154</v>
      </c>
      <c r="D15" s="131"/>
      <c r="E15" s="131"/>
      <c r="F15" s="233"/>
      <c r="G15" s="287"/>
      <c r="H15" s="14" t="s">
        <v>17</v>
      </c>
      <c r="I15" s="131">
        <v>6515</v>
      </c>
      <c r="J15" s="158">
        <v>6515</v>
      </c>
      <c r="K15" s="233">
        <v>1593</v>
      </c>
      <c r="L15" s="279">
        <f t="shared" si="0"/>
        <v>0.24451266308518801</v>
      </c>
      <c r="M15" s="45"/>
    </row>
    <row r="16" spans="1:13" ht="25.5">
      <c r="A16" s="27"/>
      <c r="B16" s="28"/>
      <c r="C16" s="11" t="s">
        <v>18</v>
      </c>
      <c r="D16" s="131"/>
      <c r="E16" s="131">
        <v>100</v>
      </c>
      <c r="F16" s="233">
        <v>54</v>
      </c>
      <c r="G16" s="287">
        <f t="shared" si="1"/>
        <v>0.54</v>
      </c>
      <c r="H16" s="14" t="s">
        <v>31</v>
      </c>
      <c r="I16" s="131"/>
      <c r="J16" s="158">
        <v>0</v>
      </c>
      <c r="K16" s="233"/>
      <c r="L16" s="279"/>
    </row>
    <row r="17" spans="1:32" ht="25.5" customHeight="1">
      <c r="A17" s="27"/>
      <c r="B17" s="28"/>
      <c r="C17" s="11" t="s">
        <v>19</v>
      </c>
      <c r="D17" s="131"/>
      <c r="E17" s="131"/>
      <c r="F17" s="233"/>
      <c r="G17" s="287"/>
      <c r="H17" s="14" t="s">
        <v>32</v>
      </c>
      <c r="I17" s="131">
        <v>400</v>
      </c>
      <c r="J17" s="158">
        <v>500</v>
      </c>
      <c r="K17" s="233">
        <v>50</v>
      </c>
      <c r="L17" s="279">
        <f t="shared" si="0"/>
        <v>0.1</v>
      </c>
    </row>
    <row r="18" spans="1:32">
      <c r="A18" s="27"/>
      <c r="B18" s="28"/>
      <c r="C18" s="11" t="s">
        <v>20</v>
      </c>
      <c r="D18" s="131">
        <v>20000</v>
      </c>
      <c r="E18" s="131">
        <v>46028</v>
      </c>
      <c r="F18" s="233">
        <v>39828</v>
      </c>
      <c r="G18" s="287">
        <f t="shared" si="1"/>
        <v>0.86529938298427045</v>
      </c>
      <c r="H18" s="14" t="s">
        <v>21</v>
      </c>
      <c r="I18" s="131"/>
      <c r="J18" s="158"/>
      <c r="K18" s="233"/>
      <c r="L18" s="279"/>
    </row>
    <row r="19" spans="1:32" ht="25.5">
      <c r="A19" s="27"/>
      <c r="B19" s="28"/>
      <c r="C19" s="11" t="s">
        <v>22</v>
      </c>
      <c r="D19" s="131"/>
      <c r="E19" s="213"/>
      <c r="F19" s="233"/>
      <c r="G19" s="287"/>
      <c r="H19" s="14" t="s">
        <v>23</v>
      </c>
      <c r="I19" s="131">
        <v>500</v>
      </c>
      <c r="J19" s="158">
        <v>500</v>
      </c>
      <c r="K19" s="233"/>
      <c r="L19" s="279">
        <f t="shared" si="0"/>
        <v>0</v>
      </c>
    </row>
    <row r="20" spans="1:32" ht="25.5">
      <c r="A20" s="27"/>
      <c r="B20" s="28"/>
      <c r="C20" s="173" t="s">
        <v>129</v>
      </c>
      <c r="D20" s="131">
        <v>4404</v>
      </c>
      <c r="E20" s="158">
        <v>4404</v>
      </c>
      <c r="F20" s="233"/>
      <c r="G20" s="287">
        <f t="shared" si="1"/>
        <v>0</v>
      </c>
      <c r="H20" s="176" t="s">
        <v>148</v>
      </c>
      <c r="I20" s="131"/>
      <c r="J20" s="158">
        <v>2116</v>
      </c>
      <c r="K20" s="233">
        <v>1058</v>
      </c>
      <c r="L20" s="279">
        <f t="shared" si="0"/>
        <v>0.5</v>
      </c>
    </row>
    <row r="21" spans="1:32" ht="25.5">
      <c r="A21" s="27"/>
      <c r="B21" s="28"/>
      <c r="C21" s="116" t="s">
        <v>151</v>
      </c>
      <c r="D21" s="121"/>
      <c r="E21" s="121">
        <v>1058</v>
      </c>
      <c r="F21" s="51">
        <v>1058</v>
      </c>
      <c r="G21" s="235"/>
      <c r="H21" s="14"/>
      <c r="I21" s="121"/>
      <c r="J21" s="158"/>
      <c r="K21" s="51"/>
      <c r="L21" s="279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</row>
    <row r="22" spans="1:32" ht="28.5" customHeight="1" thickBot="1">
      <c r="A22" s="27"/>
      <c r="B22" s="28"/>
      <c r="C22" s="304" t="s">
        <v>50</v>
      </c>
      <c r="D22" s="214">
        <v>108000</v>
      </c>
      <c r="E22" s="214">
        <v>152986</v>
      </c>
      <c r="F22" s="234">
        <v>152986</v>
      </c>
      <c r="G22" s="236"/>
      <c r="H22" s="113"/>
      <c r="I22" s="132"/>
      <c r="J22" s="178"/>
      <c r="K22" s="242"/>
      <c r="L22" s="280"/>
    </row>
    <row r="23" spans="1:32" s="30" customFormat="1" ht="13.5" thickBot="1">
      <c r="A23" s="133"/>
      <c r="B23" s="135"/>
      <c r="C23" s="162" t="s">
        <v>24</v>
      </c>
      <c r="D23" s="137">
        <f>SUM(D6:D22)</f>
        <v>183964</v>
      </c>
      <c r="E23" s="182">
        <f>SUM(E6:E22)</f>
        <v>268918</v>
      </c>
      <c r="F23" s="182">
        <f>SUM(F6:F22)</f>
        <v>238560</v>
      </c>
      <c r="G23" s="288">
        <f>F23/E23</f>
        <v>0.88711056902103991</v>
      </c>
      <c r="H23" s="183" t="s">
        <v>25</v>
      </c>
      <c r="I23" s="136">
        <f>SUM(I6:I21)</f>
        <v>183964</v>
      </c>
      <c r="J23" s="136">
        <f>SUM(J6:J22)</f>
        <v>268918</v>
      </c>
      <c r="K23" s="243">
        <f>SUM(K6:K22)</f>
        <v>147088</v>
      </c>
      <c r="L23" s="278">
        <f t="shared" si="0"/>
        <v>0.5469622710268558</v>
      </c>
    </row>
    <row r="24" spans="1:32">
      <c r="A24" s="27"/>
      <c r="B24" s="7"/>
      <c r="C24" s="211" t="s">
        <v>149</v>
      </c>
      <c r="D24" s="42"/>
      <c r="E24" s="179"/>
      <c r="F24" s="6"/>
      <c r="G24" s="180"/>
      <c r="H24" s="212" t="s">
        <v>150</v>
      </c>
      <c r="I24" s="181"/>
      <c r="J24" s="181"/>
      <c r="K24" s="244"/>
      <c r="L24" s="247"/>
    </row>
    <row r="25" spans="1:32">
      <c r="A25" s="27"/>
      <c r="B25" s="7"/>
      <c r="C25" s="170"/>
      <c r="D25" s="172"/>
      <c r="E25" s="12"/>
      <c r="F25" s="12"/>
      <c r="G25" s="13"/>
      <c r="H25" s="114"/>
      <c r="I25" s="131"/>
      <c r="J25" s="131"/>
      <c r="K25" s="245"/>
      <c r="L25" s="248"/>
    </row>
    <row r="26" spans="1:32">
      <c r="A26" s="27"/>
      <c r="B26" s="7"/>
      <c r="C26" s="170"/>
      <c r="D26" s="172"/>
      <c r="E26" s="12"/>
      <c r="F26" s="12"/>
      <c r="G26" s="13"/>
      <c r="H26" s="117"/>
      <c r="I26" s="131"/>
      <c r="J26" s="131"/>
      <c r="K26" s="245"/>
      <c r="L26" s="248"/>
    </row>
    <row r="27" spans="1:32" ht="13.5" thickBot="1">
      <c r="A27" s="27"/>
      <c r="B27" s="7"/>
      <c r="C27" s="175"/>
      <c r="D27" s="42"/>
      <c r="E27" s="6"/>
      <c r="F27" s="6"/>
      <c r="G27" s="7"/>
      <c r="H27" s="115"/>
      <c r="I27" s="123"/>
      <c r="J27" s="123"/>
      <c r="K27" s="246"/>
      <c r="L27" s="249"/>
    </row>
    <row r="28" spans="1:32" ht="12.75" customHeight="1">
      <c r="A28" s="31"/>
      <c r="B28" s="32"/>
      <c r="C28" s="8"/>
      <c r="D28" s="9"/>
      <c r="E28" s="9"/>
      <c r="F28" s="237"/>
      <c r="G28" s="124"/>
      <c r="H28" s="8"/>
      <c r="I28" s="6"/>
      <c r="J28" s="6"/>
      <c r="K28" s="15"/>
      <c r="L28" s="163"/>
    </row>
    <row r="29" spans="1:32" s="30" customFormat="1" ht="12.75" customHeight="1">
      <c r="A29" s="33"/>
      <c r="B29" s="34"/>
      <c r="C29" s="21" t="s">
        <v>26</v>
      </c>
      <c r="D29" s="19">
        <f>D23+D24</f>
        <v>183964</v>
      </c>
      <c r="E29" s="19">
        <f>E23+E24+E27</f>
        <v>268918</v>
      </c>
      <c r="F29" s="238">
        <f>F23+F24</f>
        <v>238560</v>
      </c>
      <c r="G29" s="286">
        <f>F29/E29</f>
        <v>0.88711056902103991</v>
      </c>
      <c r="H29" s="21" t="s">
        <v>27</v>
      </c>
      <c r="I29" s="19">
        <f>SUM(I23:I27)</f>
        <v>183964</v>
      </c>
      <c r="J29" s="19">
        <f>SUM(J23:J27)</f>
        <v>268918</v>
      </c>
      <c r="K29" s="238">
        <f>SUM(K23:K27)</f>
        <v>147088</v>
      </c>
      <c r="L29" s="303">
        <f>K29/J29</f>
        <v>0.5469622710268558</v>
      </c>
    </row>
    <row r="30" spans="1:32" ht="4.5" customHeight="1" thickBot="1">
      <c r="A30" s="22"/>
      <c r="B30" s="29"/>
      <c r="C30" s="24"/>
      <c r="D30" s="23"/>
      <c r="E30" s="23"/>
      <c r="F30" s="239"/>
      <c r="G30" s="168"/>
      <c r="H30" s="24"/>
      <c r="I30" s="23"/>
      <c r="J30" s="23"/>
      <c r="K30" s="239"/>
      <c r="L30" s="166"/>
    </row>
    <row r="31" spans="1:32" ht="12.75" customHeight="1">
      <c r="K31" s="25"/>
    </row>
    <row r="32" spans="1:32" ht="12.75" customHeight="1">
      <c r="C32"/>
      <c r="K32" s="25"/>
    </row>
    <row r="33" spans="3:11" ht="12.75" customHeight="1">
      <c r="D33"/>
      <c r="E33"/>
      <c r="F33"/>
      <c r="G33"/>
      <c r="H33"/>
      <c r="I33"/>
      <c r="J33"/>
      <c r="K33" s="25"/>
    </row>
    <row r="34" spans="3:11" ht="12.75" customHeight="1">
      <c r="C34"/>
      <c r="D34"/>
      <c r="E34"/>
      <c r="F34"/>
      <c r="G34"/>
      <c r="H34"/>
      <c r="I34"/>
      <c r="J34"/>
      <c r="K34" s="25"/>
    </row>
    <row r="35" spans="3:11" ht="12.75" customHeight="1">
      <c r="C35"/>
      <c r="I35"/>
      <c r="J35"/>
      <c r="K35" s="25"/>
    </row>
    <row r="36" spans="3:11" ht="12.75" customHeight="1">
      <c r="C36"/>
      <c r="D36"/>
      <c r="E36"/>
      <c r="F36"/>
      <c r="G36"/>
      <c r="H36"/>
      <c r="I36"/>
      <c r="J36"/>
      <c r="K36" s="25"/>
    </row>
    <row r="37" spans="3:11" ht="12.75" customHeight="1">
      <c r="J37" s="25"/>
    </row>
    <row r="38" spans="3:11" ht="12.75" customHeight="1"/>
    <row r="39" spans="3:11" ht="12.75" customHeight="1"/>
    <row r="40" spans="3:11" ht="12.75" customHeight="1"/>
    <row r="41" spans="3:11" ht="12.75" customHeight="1"/>
    <row r="42" spans="3:11" ht="12.75" customHeight="1"/>
    <row r="43" spans="3:11" ht="12.75" customHeight="1"/>
    <row r="44" spans="3:11" ht="12.75" customHeight="1"/>
    <row r="45" spans="3:11" ht="12.75" customHeight="1"/>
    <row r="46" spans="3:11" ht="12.75" customHeight="1"/>
    <row r="47" spans="3:11" ht="12.75" customHeight="1"/>
    <row r="48" spans="3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</sheetData>
  <sheetProtection selectLockedCells="1" selectUnlockedCells="1"/>
  <mergeCells count="2">
    <mergeCell ref="A1:K1"/>
    <mergeCell ref="A3:K3"/>
  </mergeCells>
  <phoneticPr fontId="22" type="noConversion"/>
  <pageMargins left="0.59027777777777779" right="0.78749999999999998" top="0.59027777777777779" bottom="0.59027777777777779" header="0.51180555555555551" footer="0.51180555555555551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77"/>
  <sheetViews>
    <sheetView zoomScaleNormal="100" workbookViewId="0">
      <selection sqref="A1:H1"/>
    </sheetView>
  </sheetViews>
  <sheetFormatPr defaultRowHeight="12.75"/>
  <cols>
    <col min="1" max="1" width="4.140625" style="1" customWidth="1"/>
    <col min="2" max="2" width="3.85546875" style="1" customWidth="1"/>
    <col min="3" max="3" width="3.7109375" style="1" customWidth="1"/>
    <col min="4" max="4" width="9.140625" style="1"/>
    <col min="5" max="5" width="37.42578125" style="1" customWidth="1"/>
    <col min="6" max="6" width="15.28515625" style="1" customWidth="1"/>
    <col min="7" max="7" width="13.28515625" style="1" customWidth="1"/>
    <col min="8" max="8" width="11.7109375" style="1" customWidth="1"/>
    <col min="9" max="9" width="10.42578125" customWidth="1"/>
  </cols>
  <sheetData>
    <row r="1" spans="1:9" s="36" customFormat="1" ht="18" customHeight="1">
      <c r="A1" s="317" t="s">
        <v>201</v>
      </c>
      <c r="B1" s="318"/>
      <c r="C1" s="318"/>
      <c r="D1" s="318"/>
      <c r="E1" s="318"/>
      <c r="F1" s="318"/>
      <c r="G1" s="318"/>
      <c r="H1" s="318"/>
      <c r="I1" s="35"/>
    </row>
    <row r="2" spans="1:9" s="36" customFormat="1">
      <c r="A2" s="37"/>
      <c r="B2" s="4"/>
      <c r="C2" s="4"/>
      <c r="D2" s="4"/>
      <c r="E2" s="4"/>
      <c r="F2" s="4"/>
      <c r="G2" s="4"/>
      <c r="H2" s="38"/>
    </row>
    <row r="3" spans="1:9" hidden="1">
      <c r="A3" s="37"/>
      <c r="B3" s="4"/>
      <c r="C3" s="4"/>
      <c r="D3" s="4"/>
      <c r="E3" s="4"/>
      <c r="F3" s="4"/>
      <c r="G3" s="4"/>
      <c r="H3" s="38"/>
    </row>
    <row r="4" spans="1:9">
      <c r="A4" s="329" t="s">
        <v>165</v>
      </c>
      <c r="B4" s="329"/>
      <c r="C4" s="329"/>
      <c r="D4" s="329"/>
      <c r="E4" s="329"/>
      <c r="F4" s="329"/>
      <c r="G4" s="329"/>
      <c r="H4" s="329"/>
    </row>
    <row r="5" spans="1:9">
      <c r="A5" s="40"/>
      <c r="B5" s="40"/>
      <c r="C5" s="40"/>
      <c r="D5" s="40"/>
      <c r="E5" s="40"/>
      <c r="F5" s="40"/>
      <c r="G5" s="40"/>
      <c r="H5" s="40"/>
      <c r="I5" s="40"/>
    </row>
    <row r="6" spans="1:9" ht="13.5" customHeight="1" thickBot="1">
      <c r="A6" s="330" t="s">
        <v>28</v>
      </c>
      <c r="B6" s="331"/>
      <c r="C6" s="331"/>
      <c r="D6" s="331"/>
      <c r="E6" s="331"/>
      <c r="F6" s="331"/>
      <c r="G6" s="331"/>
      <c r="H6" s="331"/>
    </row>
    <row r="7" spans="1:9" ht="12.75" customHeight="1" thickBot="1">
      <c r="A7" s="332" t="s">
        <v>33</v>
      </c>
      <c r="B7" s="333" t="s">
        <v>34</v>
      </c>
      <c r="C7" s="334"/>
      <c r="D7" s="334"/>
      <c r="E7" s="335"/>
      <c r="F7" s="342" t="s">
        <v>161</v>
      </c>
      <c r="G7" s="345" t="s">
        <v>162</v>
      </c>
      <c r="H7" s="348" t="s">
        <v>163</v>
      </c>
      <c r="I7" s="351" t="s">
        <v>159</v>
      </c>
    </row>
    <row r="8" spans="1:9" ht="13.5" thickBot="1">
      <c r="A8" s="332"/>
      <c r="B8" s="336"/>
      <c r="C8" s="337"/>
      <c r="D8" s="337"/>
      <c r="E8" s="338"/>
      <c r="F8" s="343"/>
      <c r="G8" s="346"/>
      <c r="H8" s="349"/>
      <c r="I8" s="352"/>
    </row>
    <row r="9" spans="1:9" ht="13.5" thickBot="1">
      <c r="A9" s="332"/>
      <c r="B9" s="339"/>
      <c r="C9" s="340"/>
      <c r="D9" s="340"/>
      <c r="E9" s="341"/>
      <c r="F9" s="344"/>
      <c r="G9" s="347"/>
      <c r="H9" s="350"/>
      <c r="I9" s="353"/>
    </row>
    <row r="10" spans="1:9" hidden="1">
      <c r="A10" s="27"/>
      <c r="B10" s="128"/>
      <c r="C10" s="126"/>
      <c r="D10" s="126"/>
      <c r="E10" s="126"/>
      <c r="F10" s="119"/>
      <c r="G10" s="126"/>
      <c r="H10" s="124"/>
    </row>
    <row r="11" spans="1:9">
      <c r="A11" s="33">
        <v>1</v>
      </c>
      <c r="B11" s="105"/>
      <c r="C11" s="20" t="s">
        <v>35</v>
      </c>
      <c r="D11" s="20"/>
      <c r="E11" s="20"/>
      <c r="F11" s="120">
        <f>SUM(F12:F20)</f>
        <v>2572</v>
      </c>
      <c r="G11" s="189">
        <f>SUM(G12:G20)</f>
        <v>3170</v>
      </c>
      <c r="H11" s="201">
        <f>SUM(H12:H20)</f>
        <v>816</v>
      </c>
      <c r="I11" s="281">
        <f>H11/G11</f>
        <v>0.25741324921135644</v>
      </c>
    </row>
    <row r="12" spans="1:9">
      <c r="A12" s="27"/>
      <c r="B12" s="108"/>
      <c r="C12" s="7"/>
      <c r="D12" s="54" t="s">
        <v>115</v>
      </c>
      <c r="E12" s="7"/>
      <c r="F12" s="121">
        <v>100</v>
      </c>
      <c r="G12" s="51">
        <v>121</v>
      </c>
      <c r="H12" s="121">
        <v>22</v>
      </c>
      <c r="I12" s="282">
        <f>H12/G12</f>
        <v>0.18181818181818182</v>
      </c>
    </row>
    <row r="13" spans="1:9">
      <c r="A13" s="27"/>
      <c r="B13" s="108"/>
      <c r="C13" s="7"/>
      <c r="D13" s="54" t="s">
        <v>116</v>
      </c>
      <c r="E13" s="7"/>
      <c r="F13" s="121"/>
      <c r="G13" s="51"/>
      <c r="H13" s="121"/>
      <c r="I13" s="167"/>
    </row>
    <row r="14" spans="1:9">
      <c r="A14" s="27"/>
      <c r="B14" s="108"/>
      <c r="C14" s="7"/>
      <c r="D14" s="118" t="s">
        <v>117</v>
      </c>
      <c r="E14" s="7"/>
      <c r="F14" s="121">
        <v>800</v>
      </c>
      <c r="G14" s="51">
        <v>800</v>
      </c>
      <c r="H14" s="121">
        <v>76</v>
      </c>
      <c r="I14" s="282">
        <f t="shared" ref="I14:I73" si="0">H14/G14</f>
        <v>9.5000000000000001E-2</v>
      </c>
    </row>
    <row r="15" spans="1:9">
      <c r="A15" s="27"/>
      <c r="B15" s="108"/>
      <c r="C15" s="7"/>
      <c r="D15" s="54" t="s">
        <v>127</v>
      </c>
      <c r="E15" s="7"/>
      <c r="F15" s="121">
        <v>400</v>
      </c>
      <c r="G15" s="51">
        <v>400</v>
      </c>
      <c r="H15" s="121"/>
      <c r="I15" s="282">
        <f t="shared" si="0"/>
        <v>0</v>
      </c>
    </row>
    <row r="16" spans="1:9">
      <c r="A16" s="27"/>
      <c r="B16" s="108"/>
      <c r="C16" s="7"/>
      <c r="D16" s="118" t="s">
        <v>133</v>
      </c>
      <c r="E16" s="7"/>
      <c r="F16" s="121">
        <v>100</v>
      </c>
      <c r="G16" s="51">
        <v>90</v>
      </c>
      <c r="H16" s="121">
        <v>26</v>
      </c>
      <c r="I16" s="282">
        <f t="shared" si="0"/>
        <v>0.28888888888888886</v>
      </c>
    </row>
    <row r="17" spans="1:15" hidden="1">
      <c r="A17" s="27"/>
      <c r="B17" s="108"/>
      <c r="C17" s="7"/>
      <c r="D17" s="7"/>
      <c r="E17" s="7"/>
      <c r="F17" s="121"/>
      <c r="G17" s="51"/>
      <c r="H17" s="121"/>
      <c r="I17" s="282" t="e">
        <f t="shared" si="0"/>
        <v>#DIV/0!</v>
      </c>
    </row>
    <row r="18" spans="1:15" hidden="1">
      <c r="A18" s="27"/>
      <c r="B18" s="108"/>
      <c r="C18" s="7"/>
      <c r="D18" s="7"/>
      <c r="E18" s="7"/>
      <c r="F18" s="121"/>
      <c r="G18" s="51"/>
      <c r="H18" s="121"/>
      <c r="I18" s="282" t="e">
        <f t="shared" si="0"/>
        <v>#DIV/0!</v>
      </c>
    </row>
    <row r="19" spans="1:15">
      <c r="A19" s="27"/>
      <c r="B19" s="108"/>
      <c r="C19" s="7"/>
      <c r="D19" s="118" t="s">
        <v>156</v>
      </c>
      <c r="E19" s="7"/>
      <c r="F19" s="121">
        <v>172</v>
      </c>
      <c r="G19" s="51">
        <v>258</v>
      </c>
      <c r="H19" s="121">
        <v>86</v>
      </c>
      <c r="I19" s="282">
        <f t="shared" si="0"/>
        <v>0.33333333333333331</v>
      </c>
    </row>
    <row r="20" spans="1:15">
      <c r="A20" s="27"/>
      <c r="B20" s="108"/>
      <c r="C20" s="7"/>
      <c r="D20" s="118" t="s">
        <v>142</v>
      </c>
      <c r="E20" s="7"/>
      <c r="F20" s="121">
        <v>1000</v>
      </c>
      <c r="G20" s="51">
        <v>1501</v>
      </c>
      <c r="H20" s="121">
        <v>606</v>
      </c>
      <c r="I20" s="282">
        <f t="shared" si="0"/>
        <v>0.4037308461025983</v>
      </c>
    </row>
    <row r="21" spans="1:15">
      <c r="A21" s="27"/>
      <c r="B21" s="108"/>
      <c r="C21" s="7"/>
      <c r="D21" s="7"/>
      <c r="E21" s="7"/>
      <c r="F21" s="121"/>
      <c r="G21" s="51"/>
      <c r="H21" s="121"/>
      <c r="I21" s="282"/>
    </row>
    <row r="22" spans="1:15">
      <c r="A22" s="27">
        <v>2</v>
      </c>
      <c r="B22" s="108"/>
      <c r="C22" s="20" t="s">
        <v>36</v>
      </c>
      <c r="D22" s="20"/>
      <c r="E22" s="20"/>
      <c r="F22" s="120">
        <f>F23+F28+F35</f>
        <v>14000</v>
      </c>
      <c r="G22" s="189">
        <f>G23+G28+G35</f>
        <v>15869</v>
      </c>
      <c r="H22" s="120">
        <f>H23+H28+H35</f>
        <v>9631</v>
      </c>
      <c r="I22" s="282">
        <f t="shared" si="0"/>
        <v>0.6069065473564812</v>
      </c>
      <c r="J22" s="20"/>
      <c r="K22" s="20"/>
      <c r="L22" s="20"/>
      <c r="M22" s="50"/>
      <c r="N22" s="50"/>
      <c r="O22" s="50"/>
    </row>
    <row r="23" spans="1:15">
      <c r="A23" s="27"/>
      <c r="B23" s="108"/>
      <c r="C23" s="7" t="s">
        <v>37</v>
      </c>
      <c r="D23" s="7"/>
      <c r="E23" s="7"/>
      <c r="F23" s="121">
        <f>SUM(F24:F26)</f>
        <v>12800</v>
      </c>
      <c r="G23" s="190">
        <f>SUM(G24:G26)</f>
        <v>13821</v>
      </c>
      <c r="H23" s="121">
        <f>SUM(H24:H26)</f>
        <v>8538</v>
      </c>
      <c r="I23" s="282">
        <f t="shared" si="0"/>
        <v>0.61775558932059904</v>
      </c>
      <c r="J23" s="7"/>
      <c r="K23" s="7"/>
      <c r="L23" s="7"/>
      <c r="M23" s="51"/>
      <c r="N23" s="51"/>
      <c r="O23" s="51"/>
    </row>
    <row r="24" spans="1:15">
      <c r="A24" s="27"/>
      <c r="B24" s="108"/>
      <c r="C24" s="7"/>
      <c r="D24" s="7" t="s">
        <v>38</v>
      </c>
      <c r="E24" s="7"/>
      <c r="F24" s="121">
        <v>2000</v>
      </c>
      <c r="G24" s="51">
        <v>2200</v>
      </c>
      <c r="H24" s="121">
        <v>1586</v>
      </c>
      <c r="I24" s="282">
        <f t="shared" si="0"/>
        <v>0.72090909090909094</v>
      </c>
      <c r="J24" s="7"/>
      <c r="K24" s="7"/>
      <c r="L24" s="7"/>
      <c r="M24" s="51"/>
      <c r="N24" s="51"/>
      <c r="O24" s="51"/>
    </row>
    <row r="25" spans="1:15">
      <c r="A25" s="27"/>
      <c r="B25" s="108"/>
      <c r="C25" s="7"/>
      <c r="D25" s="7" t="s">
        <v>39</v>
      </c>
      <c r="E25" s="7"/>
      <c r="F25" s="121">
        <v>7000</v>
      </c>
      <c r="G25" s="51">
        <v>7300</v>
      </c>
      <c r="H25" s="121">
        <v>4515</v>
      </c>
      <c r="I25" s="282">
        <f t="shared" si="0"/>
        <v>0.61849315068493149</v>
      </c>
      <c r="J25" s="7"/>
      <c r="K25" s="7"/>
      <c r="L25" s="7"/>
      <c r="M25" s="51"/>
      <c r="N25" s="51"/>
      <c r="O25" s="51"/>
    </row>
    <row r="26" spans="1:15">
      <c r="A26" s="27"/>
      <c r="B26" s="108"/>
      <c r="C26" s="7"/>
      <c r="D26" s="54" t="s">
        <v>130</v>
      </c>
      <c r="E26" s="7"/>
      <c r="F26" s="121">
        <v>3800</v>
      </c>
      <c r="G26" s="51">
        <v>4321</v>
      </c>
      <c r="H26" s="121">
        <v>2437</v>
      </c>
      <c r="I26" s="282">
        <f t="shared" si="0"/>
        <v>0.56398981717195096</v>
      </c>
      <c r="J26" s="7"/>
      <c r="K26" s="54"/>
      <c r="L26" s="7"/>
      <c r="M26" s="51"/>
      <c r="N26" s="51"/>
      <c r="O26" s="51"/>
    </row>
    <row r="27" spans="1:15">
      <c r="A27" s="27"/>
      <c r="B27" s="108"/>
      <c r="C27" s="7"/>
      <c r="D27" s="7"/>
      <c r="E27" s="7"/>
      <c r="F27" s="122"/>
      <c r="G27" s="188"/>
      <c r="H27" s="122"/>
      <c r="I27" s="282"/>
      <c r="J27" s="7"/>
      <c r="K27" s="7"/>
      <c r="L27" s="7"/>
      <c r="M27" s="45"/>
      <c r="N27" s="45"/>
      <c r="O27" s="45"/>
    </row>
    <row r="28" spans="1:15">
      <c r="A28" s="27"/>
      <c r="B28" s="108"/>
      <c r="C28" s="7" t="s">
        <v>40</v>
      </c>
      <c r="D28" s="7"/>
      <c r="E28" s="7"/>
      <c r="F28" s="121">
        <f>F29+F30+F32+F33+F34</f>
        <v>1100</v>
      </c>
      <c r="G28" s="45">
        <f>SUM(G29:G31)</f>
        <v>1800</v>
      </c>
      <c r="H28" s="122">
        <f>SUM(H29:H31)</f>
        <v>945</v>
      </c>
      <c r="I28" s="282">
        <f t="shared" si="0"/>
        <v>0.52500000000000002</v>
      </c>
      <c r="J28" s="7"/>
      <c r="K28" s="7"/>
      <c r="L28" s="7"/>
      <c r="M28" s="45"/>
      <c r="N28" s="45"/>
      <c r="O28" s="51"/>
    </row>
    <row r="29" spans="1:15">
      <c r="A29" s="27"/>
      <c r="B29" s="108"/>
      <c r="C29" s="7"/>
      <c r="D29" s="44" t="s">
        <v>138</v>
      </c>
      <c r="E29" s="7"/>
      <c r="F29" s="121"/>
      <c r="G29" s="45"/>
      <c r="H29" s="122"/>
      <c r="I29" s="282"/>
      <c r="J29" s="7"/>
      <c r="K29" s="7"/>
      <c r="L29" s="7"/>
      <c r="M29" s="45"/>
      <c r="N29" s="45"/>
      <c r="O29" s="45"/>
    </row>
    <row r="30" spans="1:15">
      <c r="A30" s="27"/>
      <c r="B30" s="108"/>
      <c r="C30" s="7"/>
      <c r="D30" s="7" t="s">
        <v>41</v>
      </c>
      <c r="E30" s="7"/>
      <c r="F30" s="121">
        <v>1100</v>
      </c>
      <c r="G30" s="45">
        <v>1800</v>
      </c>
      <c r="H30" s="121">
        <v>945</v>
      </c>
      <c r="I30" s="282">
        <f t="shared" si="0"/>
        <v>0.52500000000000002</v>
      </c>
      <c r="J30" s="7"/>
      <c r="K30" s="7"/>
      <c r="L30" s="7"/>
      <c r="M30" s="45"/>
      <c r="N30" s="45"/>
      <c r="O30" s="51"/>
    </row>
    <row r="31" spans="1:15">
      <c r="A31" s="27"/>
      <c r="B31" s="108"/>
      <c r="C31" s="7"/>
      <c r="D31" s="44"/>
      <c r="E31" s="7"/>
      <c r="F31" s="121"/>
      <c r="G31" s="45"/>
      <c r="H31" s="121"/>
      <c r="I31" s="282"/>
      <c r="J31" s="7"/>
      <c r="K31" s="7"/>
      <c r="L31" s="7"/>
      <c r="M31" s="45"/>
      <c r="N31" s="45"/>
      <c r="O31" s="51"/>
    </row>
    <row r="32" spans="1:15">
      <c r="A32" s="27"/>
      <c r="B32" s="108"/>
      <c r="C32" s="7"/>
      <c r="D32" s="44"/>
      <c r="E32" s="7"/>
      <c r="F32" s="122"/>
      <c r="G32" s="45"/>
      <c r="H32" s="121"/>
      <c r="I32" s="282"/>
      <c r="J32" s="7"/>
      <c r="K32" s="44"/>
      <c r="L32" s="7"/>
      <c r="M32" s="45"/>
      <c r="N32" s="45"/>
      <c r="O32" s="51"/>
    </row>
    <row r="33" spans="1:15" hidden="1">
      <c r="A33" s="27"/>
      <c r="B33" s="108"/>
      <c r="C33" s="7"/>
      <c r="D33" s="44"/>
      <c r="E33" s="7"/>
      <c r="F33" s="122"/>
      <c r="G33" s="45"/>
      <c r="H33" s="121"/>
      <c r="I33" s="282" t="e">
        <f t="shared" si="0"/>
        <v>#DIV/0!</v>
      </c>
      <c r="J33" s="7"/>
      <c r="K33" s="44"/>
      <c r="L33" s="7"/>
      <c r="M33" s="45"/>
      <c r="N33" s="45"/>
      <c r="O33" s="51"/>
    </row>
    <row r="34" spans="1:15" hidden="1">
      <c r="A34" s="27"/>
      <c r="B34" s="108"/>
      <c r="C34" s="7"/>
      <c r="D34" s="44"/>
      <c r="E34" s="7"/>
      <c r="F34" s="122"/>
      <c r="G34" s="45"/>
      <c r="H34" s="121"/>
      <c r="I34" s="282" t="e">
        <f t="shared" si="0"/>
        <v>#DIV/0!</v>
      </c>
      <c r="J34" s="7"/>
      <c r="K34" s="44"/>
      <c r="L34" s="7"/>
      <c r="M34" s="45"/>
      <c r="N34" s="45"/>
      <c r="O34" s="51"/>
    </row>
    <row r="35" spans="1:15">
      <c r="A35" s="27"/>
      <c r="B35" s="108"/>
      <c r="C35" s="7" t="s">
        <v>43</v>
      </c>
      <c r="D35" s="7"/>
      <c r="E35" s="7"/>
      <c r="F35" s="122">
        <f>F36+F37+F38</f>
        <v>100</v>
      </c>
      <c r="G35" s="188">
        <f>G36+G37+G38</f>
        <v>248</v>
      </c>
      <c r="H35" s="122">
        <f>H36+H37+H38</f>
        <v>148</v>
      </c>
      <c r="I35" s="282">
        <f t="shared" si="0"/>
        <v>0.59677419354838712</v>
      </c>
      <c r="J35" s="7"/>
      <c r="K35" s="7"/>
      <c r="L35" s="7"/>
      <c r="M35" s="45"/>
      <c r="N35" s="45"/>
      <c r="O35" s="51"/>
    </row>
    <row r="36" spans="1:15">
      <c r="A36" s="33"/>
      <c r="B36" s="105"/>
      <c r="C36" s="7"/>
      <c r="D36" s="324" t="s">
        <v>44</v>
      </c>
      <c r="E36" s="323"/>
      <c r="F36" s="122"/>
      <c r="G36" s="45">
        <v>21</v>
      </c>
      <c r="H36" s="122">
        <v>21</v>
      </c>
      <c r="I36" s="282"/>
      <c r="J36" s="45"/>
      <c r="K36" s="7"/>
      <c r="L36" s="7"/>
      <c r="M36" s="45"/>
      <c r="N36" s="45"/>
      <c r="O36" s="45"/>
    </row>
    <row r="37" spans="1:15" ht="12.75" customHeight="1">
      <c r="A37" s="27"/>
      <c r="B37" s="108"/>
      <c r="C37" s="7"/>
      <c r="D37" s="7" t="s">
        <v>45</v>
      </c>
      <c r="E37" s="8"/>
      <c r="F37" s="122">
        <v>100</v>
      </c>
      <c r="G37" s="45">
        <v>227</v>
      </c>
      <c r="H37" s="122">
        <v>127</v>
      </c>
      <c r="I37" s="282">
        <f t="shared" si="0"/>
        <v>0.55947136563876654</v>
      </c>
      <c r="J37" s="45"/>
      <c r="K37" s="324"/>
      <c r="L37" s="324"/>
      <c r="M37" s="45"/>
      <c r="N37" s="45"/>
      <c r="O37" s="45"/>
    </row>
    <row r="38" spans="1:15">
      <c r="A38" s="27"/>
      <c r="B38" s="108"/>
      <c r="C38" s="7"/>
      <c r="D38" s="54"/>
      <c r="E38" s="7"/>
      <c r="F38" s="121"/>
      <c r="G38" s="51"/>
      <c r="H38" s="121"/>
      <c r="I38" s="282"/>
      <c r="J38" s="44"/>
      <c r="K38" s="7"/>
      <c r="L38" s="8"/>
      <c r="M38" s="45"/>
      <c r="N38" s="45"/>
      <c r="O38" s="45"/>
    </row>
    <row r="39" spans="1:15" hidden="1">
      <c r="A39" s="27"/>
      <c r="B39" s="108"/>
      <c r="C39" s="7"/>
      <c r="D39" s="7"/>
      <c r="E39" s="7"/>
      <c r="F39" s="121"/>
      <c r="G39" s="51"/>
      <c r="H39" s="121"/>
      <c r="I39" s="282" t="e">
        <f t="shared" si="0"/>
        <v>#DIV/0!</v>
      </c>
      <c r="J39" s="54"/>
    </row>
    <row r="40" spans="1:15" hidden="1">
      <c r="A40" s="27"/>
      <c r="B40" s="108"/>
      <c r="C40" s="7"/>
      <c r="D40" s="54"/>
      <c r="E40" s="7"/>
      <c r="F40" s="121"/>
      <c r="G40" s="51"/>
      <c r="H40" s="121"/>
      <c r="I40" s="282" t="e">
        <f t="shared" si="0"/>
        <v>#DIV/0!</v>
      </c>
      <c r="J40" s="54"/>
    </row>
    <row r="41" spans="1:15">
      <c r="A41" s="27">
        <v>3</v>
      </c>
      <c r="B41" s="108"/>
      <c r="C41" s="20" t="s">
        <v>46</v>
      </c>
      <c r="D41" s="20"/>
      <c r="E41" s="20"/>
      <c r="F41" s="120">
        <f>SUM(F42:F49)</f>
        <v>26463</v>
      </c>
      <c r="G41" s="189">
        <f>SUM(G42:G49)</f>
        <v>27018</v>
      </c>
      <c r="H41" s="120">
        <f>SUM(H42:H49)</f>
        <v>18549</v>
      </c>
      <c r="I41" s="282">
        <f t="shared" si="0"/>
        <v>0.68654230512991343</v>
      </c>
      <c r="J41" s="54"/>
    </row>
    <row r="42" spans="1:15">
      <c r="A42" s="27"/>
      <c r="B42" s="108"/>
      <c r="C42" s="7"/>
      <c r="D42" s="118" t="s">
        <v>188</v>
      </c>
      <c r="E42" s="7"/>
      <c r="F42" s="121"/>
      <c r="G42" s="51">
        <v>440</v>
      </c>
      <c r="H42" s="121">
        <v>426</v>
      </c>
      <c r="I42" s="282"/>
      <c r="J42" s="54"/>
    </row>
    <row r="43" spans="1:15">
      <c r="A43" s="27"/>
      <c r="B43" s="108"/>
      <c r="C43" s="7"/>
      <c r="D43" s="54" t="s">
        <v>132</v>
      </c>
      <c r="E43" s="7"/>
      <c r="F43" s="121">
        <v>1800</v>
      </c>
      <c r="G43" s="51">
        <v>1800</v>
      </c>
      <c r="H43" s="121">
        <v>1224</v>
      </c>
      <c r="I43" s="282">
        <f t="shared" si="0"/>
        <v>0.68</v>
      </c>
      <c r="J43" s="54"/>
    </row>
    <row r="44" spans="1:15">
      <c r="A44" s="27"/>
      <c r="B44" s="108"/>
      <c r="C44" s="7"/>
      <c r="D44" s="54" t="s">
        <v>126</v>
      </c>
      <c r="E44" s="7"/>
      <c r="F44" s="121">
        <v>6515</v>
      </c>
      <c r="G44" s="51">
        <v>6515</v>
      </c>
      <c r="H44" s="121">
        <v>4491</v>
      </c>
      <c r="I44" s="282">
        <f t="shared" si="0"/>
        <v>0.6893323100537222</v>
      </c>
      <c r="J44" s="45"/>
    </row>
    <row r="45" spans="1:15">
      <c r="A45" s="27"/>
      <c r="B45" s="108"/>
      <c r="C45" s="7"/>
      <c r="D45" s="54" t="s">
        <v>187</v>
      </c>
      <c r="E45" s="7"/>
      <c r="F45" s="121"/>
      <c r="G45" s="51">
        <v>115</v>
      </c>
      <c r="H45" s="121">
        <v>115</v>
      </c>
      <c r="I45" s="282"/>
      <c r="J45" s="54"/>
    </row>
    <row r="46" spans="1:15">
      <c r="A46" s="27"/>
      <c r="B46" s="108"/>
      <c r="C46" s="7"/>
      <c r="D46" s="54" t="s">
        <v>131</v>
      </c>
      <c r="E46" s="7"/>
      <c r="F46" s="121"/>
      <c r="G46" s="51"/>
      <c r="H46" s="121"/>
      <c r="I46" s="282"/>
      <c r="J46" s="54"/>
    </row>
    <row r="47" spans="1:15">
      <c r="A47" s="27"/>
      <c r="B47" s="108"/>
      <c r="C47" s="7"/>
      <c r="D47" s="118" t="s">
        <v>146</v>
      </c>
      <c r="E47" s="7"/>
      <c r="F47" s="121">
        <v>13582</v>
      </c>
      <c r="G47" s="51">
        <v>13582</v>
      </c>
      <c r="H47" s="121">
        <v>9249</v>
      </c>
      <c r="I47" s="283">
        <f t="shared" si="0"/>
        <v>0.68097481961419526</v>
      </c>
    </row>
    <row r="48" spans="1:15">
      <c r="A48" s="27"/>
      <c r="B48" s="108"/>
      <c r="C48" s="7"/>
      <c r="D48" s="359" t="s">
        <v>135</v>
      </c>
      <c r="E48" s="322"/>
      <c r="F48" s="354">
        <v>4566</v>
      </c>
      <c r="G48" s="355">
        <v>4566</v>
      </c>
      <c r="H48" s="355">
        <v>3044</v>
      </c>
      <c r="I48" s="356">
        <f t="shared" si="0"/>
        <v>0.66666666666666663</v>
      </c>
    </row>
    <row r="49" spans="1:10">
      <c r="A49" s="27"/>
      <c r="B49" s="108"/>
      <c r="C49" s="7"/>
      <c r="D49" s="118" t="s">
        <v>140</v>
      </c>
      <c r="E49" s="7"/>
      <c r="F49" s="354"/>
      <c r="G49" s="355"/>
      <c r="H49" s="355"/>
      <c r="I49" s="356" t="e">
        <f t="shared" si="0"/>
        <v>#DIV/0!</v>
      </c>
    </row>
    <row r="50" spans="1:10">
      <c r="A50" s="27"/>
      <c r="B50" s="108"/>
      <c r="C50" s="20"/>
      <c r="D50" s="47"/>
      <c r="E50" s="20"/>
      <c r="F50" s="120"/>
      <c r="G50" s="50"/>
      <c r="H50" s="120"/>
      <c r="I50" s="282"/>
    </row>
    <row r="51" spans="1:10">
      <c r="A51" s="27">
        <v>4</v>
      </c>
      <c r="B51" s="108"/>
      <c r="C51" s="20" t="s">
        <v>157</v>
      </c>
      <c r="D51" s="7"/>
      <c r="E51" s="7"/>
      <c r="F51" s="120">
        <f>F52+F53</f>
        <v>0</v>
      </c>
      <c r="G51" s="50">
        <f>G52+G53</f>
        <v>0</v>
      </c>
      <c r="H51" s="120">
        <f>H52+H53</f>
        <v>0</v>
      </c>
      <c r="I51" s="282"/>
    </row>
    <row r="52" spans="1:10" ht="13.5" customHeight="1">
      <c r="A52" s="27"/>
      <c r="B52" s="108"/>
      <c r="C52" s="7"/>
      <c r="D52" s="326"/>
      <c r="E52" s="324"/>
      <c r="F52" s="122"/>
      <c r="G52" s="45"/>
      <c r="H52" s="122"/>
      <c r="I52" s="282"/>
    </row>
    <row r="53" spans="1:10">
      <c r="A53" s="27"/>
      <c r="B53" s="108"/>
      <c r="C53" s="7"/>
      <c r="D53" s="7"/>
      <c r="E53" s="8"/>
      <c r="F53" s="122"/>
      <c r="G53" s="45"/>
      <c r="H53" s="122"/>
      <c r="I53" s="282"/>
    </row>
    <row r="54" spans="1:10" ht="12.75" customHeight="1">
      <c r="A54" s="27">
        <v>5</v>
      </c>
      <c r="B54" s="108"/>
      <c r="C54" s="20" t="s">
        <v>47</v>
      </c>
      <c r="D54" s="20"/>
      <c r="E54" s="20"/>
      <c r="F54" s="120">
        <f>SUM(F55:F59)</f>
        <v>2010</v>
      </c>
      <c r="G54" s="189">
        <f>SUM(G55:G59)</f>
        <v>2512</v>
      </c>
      <c r="H54" s="120">
        <f>SUM(H55:H59)</f>
        <v>975</v>
      </c>
      <c r="I54" s="282">
        <f t="shared" si="0"/>
        <v>0.38813694267515925</v>
      </c>
    </row>
    <row r="55" spans="1:10">
      <c r="A55" s="27"/>
      <c r="B55" s="108"/>
      <c r="C55" s="7"/>
      <c r="D55" s="118"/>
      <c r="E55" s="7"/>
      <c r="F55" s="121"/>
      <c r="G55" s="51"/>
      <c r="H55" s="121"/>
      <c r="I55" s="282"/>
    </row>
    <row r="56" spans="1:10">
      <c r="A56" s="27"/>
      <c r="B56" s="108"/>
      <c r="C56" s="7"/>
      <c r="D56" s="44" t="s">
        <v>42</v>
      </c>
      <c r="E56" s="7"/>
      <c r="F56" s="121">
        <v>10</v>
      </c>
      <c r="G56" s="45">
        <v>23</v>
      </c>
      <c r="H56" s="121">
        <v>22</v>
      </c>
      <c r="I56" s="282">
        <f t="shared" si="0"/>
        <v>0.95652173913043481</v>
      </c>
    </row>
    <row r="57" spans="1:10">
      <c r="A57" s="27"/>
      <c r="B57" s="108"/>
      <c r="C57" s="7"/>
      <c r="D57" s="118" t="s">
        <v>120</v>
      </c>
      <c r="E57" s="7"/>
      <c r="F57" s="121">
        <v>2000</v>
      </c>
      <c r="G57" s="45">
        <v>2489</v>
      </c>
      <c r="H57" s="121">
        <v>953</v>
      </c>
      <c r="I57" s="282">
        <f t="shared" si="0"/>
        <v>0.38288469264764968</v>
      </c>
    </row>
    <row r="58" spans="1:10">
      <c r="A58" s="27"/>
      <c r="B58" s="108"/>
      <c r="C58" s="7"/>
      <c r="D58" s="118"/>
      <c r="E58" s="7"/>
      <c r="F58" s="121"/>
      <c r="G58" s="45"/>
      <c r="H58" s="121"/>
      <c r="I58" s="282"/>
    </row>
    <row r="59" spans="1:10" ht="12.75" customHeight="1">
      <c r="A59" s="27"/>
      <c r="B59" s="108"/>
      <c r="C59" s="7"/>
      <c r="D59" s="8"/>
      <c r="E59" s="8"/>
      <c r="F59" s="122"/>
      <c r="G59" s="45"/>
      <c r="H59" s="121"/>
      <c r="I59" s="282"/>
    </row>
    <row r="60" spans="1:10">
      <c r="A60" s="27">
        <v>6</v>
      </c>
      <c r="B60" s="108"/>
      <c r="C60" s="20" t="s">
        <v>49</v>
      </c>
      <c r="D60" s="20"/>
      <c r="E60" s="20"/>
      <c r="F60" s="120">
        <f>SUM(F61:F63)</f>
        <v>26515</v>
      </c>
      <c r="G60" s="50">
        <f>SUM(G61:G63)</f>
        <v>46028</v>
      </c>
      <c r="H60" s="120">
        <f>SUM(H61:H63)</f>
        <v>39828</v>
      </c>
      <c r="I60" s="282">
        <f t="shared" si="0"/>
        <v>0.86529938298427045</v>
      </c>
    </row>
    <row r="61" spans="1:10" ht="12.75" customHeight="1">
      <c r="A61" s="33"/>
      <c r="B61" s="105"/>
      <c r="C61" s="7"/>
      <c r="D61" s="323" t="s">
        <v>186</v>
      </c>
      <c r="E61" s="324"/>
      <c r="F61" s="121"/>
      <c r="G61" s="51">
        <v>7789</v>
      </c>
      <c r="H61" s="121">
        <v>7789</v>
      </c>
      <c r="I61" s="282"/>
    </row>
    <row r="62" spans="1:10">
      <c r="A62" s="27"/>
      <c r="B62" s="108"/>
      <c r="C62" s="7"/>
      <c r="D62" s="54" t="s">
        <v>118</v>
      </c>
      <c r="E62" s="7"/>
      <c r="F62" s="121">
        <v>16000</v>
      </c>
      <c r="G62" s="51">
        <v>16000</v>
      </c>
      <c r="H62" s="121">
        <v>11334</v>
      </c>
      <c r="I62" s="282">
        <f t="shared" si="0"/>
        <v>0.70837499999999998</v>
      </c>
      <c r="J62" s="45"/>
    </row>
    <row r="63" spans="1:10">
      <c r="A63" s="27"/>
      <c r="B63" s="108"/>
      <c r="C63" s="7"/>
      <c r="D63" s="118" t="s">
        <v>139</v>
      </c>
      <c r="E63" s="7"/>
      <c r="F63" s="121">
        <v>10515</v>
      </c>
      <c r="G63" s="51">
        <v>22239</v>
      </c>
      <c r="H63" s="121">
        <v>20705</v>
      </c>
      <c r="I63" s="282">
        <f t="shared" si="0"/>
        <v>0.93102207833086015</v>
      </c>
      <c r="J63" s="45"/>
    </row>
    <row r="64" spans="1:10">
      <c r="A64" s="27"/>
      <c r="B64" s="108"/>
      <c r="C64" s="7"/>
      <c r="D64" s="54"/>
      <c r="E64" s="7"/>
      <c r="F64" s="121"/>
      <c r="G64" s="51"/>
      <c r="H64" s="121"/>
      <c r="I64" s="282"/>
      <c r="J64" s="45"/>
    </row>
    <row r="65" spans="1:10" ht="12.75" customHeight="1">
      <c r="A65" s="27">
        <v>7</v>
      </c>
      <c r="B65" s="108"/>
      <c r="C65" s="20" t="s">
        <v>153</v>
      </c>
      <c r="D65" s="118"/>
      <c r="E65" s="44"/>
      <c r="F65" s="122"/>
      <c r="G65" s="50"/>
      <c r="H65" s="120"/>
      <c r="I65" s="283"/>
    </row>
    <row r="66" spans="1:10">
      <c r="A66" s="27"/>
      <c r="B66" s="108"/>
      <c r="C66" s="7"/>
      <c r="D66" s="54"/>
      <c r="E66" s="7"/>
      <c r="F66" s="121"/>
      <c r="G66" s="51"/>
      <c r="H66" s="121"/>
      <c r="I66" s="282"/>
      <c r="J66" s="10"/>
    </row>
    <row r="67" spans="1:10">
      <c r="A67" s="44">
        <v>8</v>
      </c>
      <c r="B67" s="107"/>
      <c r="C67" s="357" t="s">
        <v>158</v>
      </c>
      <c r="D67" s="357"/>
      <c r="E67" s="358"/>
      <c r="F67" s="122"/>
      <c r="G67" s="62">
        <v>15773</v>
      </c>
      <c r="H67" s="159">
        <v>14663</v>
      </c>
      <c r="I67" s="282">
        <f t="shared" si="0"/>
        <v>0.92962657706206808</v>
      </c>
    </row>
    <row r="68" spans="1:10" hidden="1">
      <c r="A68" s="44"/>
      <c r="B68" s="107"/>
      <c r="C68" s="44"/>
      <c r="D68" s="44"/>
      <c r="E68" s="44"/>
      <c r="F68" s="122"/>
      <c r="G68" s="45"/>
      <c r="H68" s="122"/>
      <c r="I68" s="282" t="e">
        <f t="shared" si="0"/>
        <v>#DIV/0!</v>
      </c>
    </row>
    <row r="69" spans="1:10">
      <c r="A69" s="27">
        <v>9</v>
      </c>
      <c r="B69" s="108"/>
      <c r="C69" s="20" t="s">
        <v>48</v>
      </c>
      <c r="D69" s="7"/>
      <c r="E69" s="7"/>
      <c r="F69" s="120">
        <f>F70+F71</f>
        <v>0</v>
      </c>
      <c r="G69" s="50">
        <f>G70+G71</f>
        <v>100</v>
      </c>
      <c r="H69" s="120">
        <f>H70+H71</f>
        <v>54</v>
      </c>
      <c r="I69" s="282">
        <f t="shared" si="0"/>
        <v>0.54</v>
      </c>
    </row>
    <row r="70" spans="1:10">
      <c r="A70" s="33"/>
      <c r="B70" s="105"/>
      <c r="C70" s="20"/>
      <c r="D70" s="118" t="s">
        <v>119</v>
      </c>
      <c r="E70" s="20"/>
      <c r="F70" s="130"/>
      <c r="G70" s="129">
        <v>100</v>
      </c>
      <c r="H70" s="130">
        <v>54</v>
      </c>
      <c r="I70" s="282">
        <f t="shared" si="0"/>
        <v>0.54</v>
      </c>
    </row>
    <row r="71" spans="1:10">
      <c r="A71" s="27"/>
      <c r="B71" s="108"/>
      <c r="C71" s="7"/>
      <c r="D71" s="7"/>
      <c r="E71" s="7"/>
      <c r="F71" s="121"/>
      <c r="G71" s="51"/>
      <c r="H71" s="121"/>
      <c r="I71" s="282"/>
    </row>
    <row r="72" spans="1:10">
      <c r="A72" s="27">
        <v>10</v>
      </c>
      <c r="B72" s="108"/>
      <c r="C72" s="20" t="s">
        <v>50</v>
      </c>
      <c r="D72" s="7"/>
      <c r="E72" s="7"/>
      <c r="F72" s="120">
        <v>108000</v>
      </c>
      <c r="G72" s="50">
        <v>152986</v>
      </c>
      <c r="H72" s="120">
        <v>152986</v>
      </c>
      <c r="I72" s="282">
        <f t="shared" si="0"/>
        <v>1</v>
      </c>
    </row>
    <row r="73" spans="1:10" ht="32.25" customHeight="1" thickBot="1">
      <c r="A73" s="27">
        <v>11</v>
      </c>
      <c r="B73" s="105"/>
      <c r="C73" s="328" t="s">
        <v>129</v>
      </c>
      <c r="D73" s="325"/>
      <c r="E73" s="325"/>
      <c r="F73" s="123">
        <v>4404</v>
      </c>
      <c r="G73" s="51">
        <v>4404</v>
      </c>
      <c r="H73" s="123"/>
      <c r="I73" s="284">
        <f t="shared" si="0"/>
        <v>0</v>
      </c>
    </row>
    <row r="74" spans="1:10" ht="13.5" hidden="1" thickBot="1">
      <c r="A74" s="33"/>
      <c r="B74" s="105"/>
      <c r="C74" s="20"/>
      <c r="D74" s="20"/>
      <c r="E74" s="20"/>
      <c r="F74" s="120"/>
      <c r="G74" s="50"/>
      <c r="H74" s="120"/>
    </row>
    <row r="75" spans="1:10" ht="13.5" thickBot="1">
      <c r="A75" s="133"/>
      <c r="B75" s="134" t="s">
        <v>51</v>
      </c>
      <c r="C75" s="135"/>
      <c r="D75" s="135"/>
      <c r="E75" s="135"/>
      <c r="F75" s="136">
        <f>F11+F22+F41+F51+F60+F69+F72+F54+F73+F67+F65</f>
        <v>183964</v>
      </c>
      <c r="G75" s="136">
        <f>G11+G22+G41+G51+G60+G69+G72+G54+G73+G65+G67</f>
        <v>267860</v>
      </c>
      <c r="H75" s="136">
        <f>H11+H22+H41+H51+H60+H69+H72+H54+H73+H65+H67</f>
        <v>237502</v>
      </c>
      <c r="I75" s="285">
        <f>H75/G75</f>
        <v>0.88666467557679385</v>
      </c>
    </row>
    <row r="76" spans="1:10">
      <c r="A76" s="27"/>
      <c r="B76" s="105"/>
      <c r="C76" s="7"/>
      <c r="D76" s="7"/>
      <c r="E76" s="7"/>
      <c r="F76" s="121"/>
      <c r="G76" s="51"/>
      <c r="H76" s="121"/>
      <c r="I76" s="163"/>
    </row>
    <row r="77" spans="1:10">
      <c r="A77" s="27">
        <v>12</v>
      </c>
      <c r="B77" s="105"/>
      <c r="C77" s="324"/>
      <c r="D77" s="327"/>
      <c r="E77" s="327"/>
      <c r="F77" s="120"/>
      <c r="G77" s="51"/>
      <c r="H77" s="121"/>
      <c r="I77" s="167"/>
    </row>
    <row r="78" spans="1:10" ht="13.5" customHeight="1">
      <c r="A78" s="33"/>
      <c r="B78" s="105"/>
      <c r="C78" s="324"/>
      <c r="D78" s="325"/>
      <c r="E78" s="325"/>
      <c r="F78" s="121"/>
      <c r="G78" s="51"/>
      <c r="H78" s="121"/>
      <c r="I78" s="167"/>
    </row>
    <row r="79" spans="1:10">
      <c r="A79" s="27">
        <v>13</v>
      </c>
      <c r="B79" s="105"/>
      <c r="C79" s="323" t="s">
        <v>151</v>
      </c>
      <c r="D79" s="325"/>
      <c r="E79" s="325"/>
      <c r="F79" s="121"/>
      <c r="G79" s="51">
        <v>1058</v>
      </c>
      <c r="H79" s="121">
        <v>1058</v>
      </c>
      <c r="I79" s="167"/>
    </row>
    <row r="80" spans="1:10" ht="13.5" thickBot="1">
      <c r="A80" s="33"/>
      <c r="B80" s="320"/>
      <c r="C80" s="321"/>
      <c r="D80" s="321"/>
      <c r="E80" s="322"/>
      <c r="F80" s="120"/>
      <c r="G80" s="50"/>
      <c r="H80" s="120"/>
      <c r="I80" s="166"/>
    </row>
    <row r="81" spans="1:9" ht="12.75" hidden="1" customHeight="1">
      <c r="A81" s="27"/>
      <c r="B81" s="108"/>
      <c r="C81" s="7"/>
      <c r="D81" s="7"/>
      <c r="E81" s="7"/>
      <c r="F81" s="121"/>
      <c r="G81" s="51"/>
      <c r="H81" s="121"/>
    </row>
    <row r="82" spans="1:9" ht="13.5" hidden="1" customHeight="1">
      <c r="A82" s="27"/>
      <c r="B82" s="108"/>
      <c r="C82" s="7"/>
      <c r="D82" s="7"/>
      <c r="E82" s="7"/>
      <c r="F82" s="121"/>
      <c r="G82" s="51"/>
      <c r="H82" s="121"/>
    </row>
    <row r="83" spans="1:9" hidden="1">
      <c r="A83" s="27"/>
      <c r="B83" s="108"/>
      <c r="C83" s="7"/>
      <c r="D83" s="7"/>
      <c r="E83" s="7"/>
      <c r="F83" s="121"/>
      <c r="G83" s="51"/>
      <c r="H83" s="121"/>
    </row>
    <row r="84" spans="1:9" ht="13.5" hidden="1" thickBot="1">
      <c r="A84" s="33"/>
      <c r="B84" s="105"/>
      <c r="C84" s="20"/>
      <c r="D84" s="20"/>
      <c r="E84" s="20"/>
      <c r="F84" s="120"/>
      <c r="G84" s="50"/>
      <c r="H84" s="120"/>
    </row>
    <row r="85" spans="1:9" ht="12.75" customHeight="1" thickBot="1">
      <c r="A85" s="133"/>
      <c r="B85" s="134" t="s">
        <v>52</v>
      </c>
      <c r="C85" s="135"/>
      <c r="D85" s="135"/>
      <c r="E85" s="138"/>
      <c r="F85" s="137">
        <f>F75+F77</f>
        <v>183964</v>
      </c>
      <c r="G85" s="137">
        <f>SUM(G75:G80)</f>
        <v>268918</v>
      </c>
      <c r="H85" s="250">
        <f>SUM(H75:H80)</f>
        <v>238560</v>
      </c>
      <c r="I85" s="285">
        <f>H85/G85</f>
        <v>0.88711056902103991</v>
      </c>
    </row>
    <row r="86" spans="1:9" hidden="1">
      <c r="A86" s="7"/>
      <c r="B86" s="7"/>
      <c r="C86" s="7"/>
      <c r="D86" s="44"/>
      <c r="E86" s="7"/>
      <c r="F86" s="51"/>
      <c r="G86" s="51"/>
      <c r="H86" s="51"/>
    </row>
    <row r="87" spans="1:9">
      <c r="A87" s="20"/>
      <c r="B87"/>
      <c r="C87"/>
      <c r="D87"/>
      <c r="E87"/>
      <c r="F87"/>
      <c r="G87"/>
      <c r="H87" s="50"/>
    </row>
    <row r="88" spans="1:9" ht="12.75" customHeight="1">
      <c r="A88" s="7"/>
      <c r="B88"/>
      <c r="C88"/>
      <c r="D88"/>
      <c r="E88"/>
      <c r="F88"/>
      <c r="G88"/>
      <c r="H88" s="51"/>
    </row>
    <row r="89" spans="1:9">
      <c r="A89" s="7"/>
      <c r="B89"/>
      <c r="C89"/>
      <c r="D89"/>
      <c r="F89"/>
      <c r="G89" s="54"/>
      <c r="H89" s="51"/>
    </row>
    <row r="90" spans="1:9">
      <c r="A90" s="20"/>
      <c r="B90" s="20"/>
      <c r="C90" s="20"/>
      <c r="D90" s="20"/>
      <c r="E90" s="20"/>
      <c r="F90" s="50"/>
      <c r="G90" s="50"/>
      <c r="H90" s="50"/>
    </row>
    <row r="91" spans="1:9" ht="12.75" customHeight="1">
      <c r="A91" s="7"/>
      <c r="B91" s="7"/>
      <c r="C91" s="20"/>
      <c r="D91" s="20"/>
      <c r="E91" s="20"/>
      <c r="F91" s="51"/>
      <c r="G91" s="51"/>
      <c r="H91" s="51"/>
    </row>
    <row r="92" spans="1:9">
      <c r="A92" s="7"/>
      <c r="B92" s="7"/>
      <c r="C92" s="7"/>
      <c r="D92" s="44"/>
      <c r="E92" s="20"/>
      <c r="F92" s="51"/>
      <c r="G92" s="51"/>
      <c r="H92" s="51"/>
    </row>
    <row r="93" spans="1:9">
      <c r="A93" s="20"/>
      <c r="B93" s="20"/>
      <c r="C93" s="7"/>
      <c r="D93" s="44"/>
      <c r="E93" s="20"/>
      <c r="F93" s="50"/>
      <c r="G93" s="50"/>
      <c r="H93" s="50"/>
    </row>
    <row r="94" spans="1:9">
      <c r="A94" s="7"/>
      <c r="B94" s="20"/>
      <c r="C94" s="20"/>
      <c r="D94" s="20"/>
      <c r="E94" s="20"/>
      <c r="F94" s="51"/>
      <c r="G94" s="51"/>
      <c r="H94" s="51"/>
    </row>
    <row r="95" spans="1:9">
      <c r="A95" s="7"/>
      <c r="B95" s="20"/>
      <c r="C95" s="7"/>
      <c r="D95" s="44"/>
      <c r="E95" s="20"/>
      <c r="F95" s="51"/>
      <c r="G95" s="51"/>
      <c r="H95" s="51"/>
    </row>
    <row r="96" spans="1:9">
      <c r="A96" s="7"/>
      <c r="B96" s="20"/>
      <c r="C96" s="7"/>
      <c r="D96" s="44"/>
      <c r="E96" s="20"/>
      <c r="F96" s="51"/>
      <c r="G96" s="51"/>
      <c r="H96" s="51"/>
    </row>
    <row r="97" spans="1:8">
      <c r="A97" s="20"/>
      <c r="B97" s="20"/>
      <c r="C97" s="20"/>
      <c r="D97" s="20"/>
      <c r="E97" s="20"/>
      <c r="F97" s="50"/>
      <c r="G97" s="50"/>
      <c r="H97" s="50"/>
    </row>
    <row r="98" spans="1:8">
      <c r="A98" s="7"/>
      <c r="B98" s="20"/>
      <c r="C98" s="7"/>
      <c r="D98" s="44"/>
      <c r="E98" s="20"/>
      <c r="F98" s="51"/>
      <c r="G98" s="51"/>
      <c r="H98" s="51"/>
    </row>
    <row r="99" spans="1:8">
      <c r="A99" s="7"/>
      <c r="B99" s="20"/>
      <c r="C99" s="7"/>
      <c r="D99" s="44"/>
      <c r="E99" s="20"/>
      <c r="F99" s="51"/>
      <c r="G99" s="51"/>
      <c r="H99" s="51"/>
    </row>
    <row r="100" spans="1:8">
      <c r="A100" s="20"/>
      <c r="B100" s="20"/>
      <c r="C100" s="20"/>
      <c r="D100" s="20"/>
      <c r="E100" s="20"/>
      <c r="F100" s="50"/>
      <c r="G100" s="50"/>
      <c r="H100" s="50"/>
    </row>
    <row r="101" spans="1:8">
      <c r="A101" s="7"/>
      <c r="B101" s="20"/>
      <c r="C101" s="7"/>
      <c r="D101" s="44"/>
      <c r="E101" s="20"/>
      <c r="F101" s="51"/>
      <c r="G101" s="51"/>
      <c r="H101" s="51"/>
    </row>
    <row r="102" spans="1:8">
      <c r="A102" s="7"/>
      <c r="B102" s="20"/>
      <c r="C102" s="7"/>
      <c r="D102" s="44"/>
      <c r="E102" s="20"/>
      <c r="F102" s="51"/>
      <c r="G102" s="51"/>
      <c r="H102" s="51"/>
    </row>
    <row r="103" spans="1:8">
      <c r="A103" s="7"/>
      <c r="B103" s="20"/>
      <c r="C103" s="7"/>
      <c r="D103" s="7"/>
      <c r="E103" s="7"/>
      <c r="F103" s="51"/>
      <c r="G103" s="51"/>
      <c r="H103" s="51"/>
    </row>
    <row r="115" spans="1:8">
      <c r="A115" s="20"/>
      <c r="B115" s="20"/>
      <c r="C115" s="20"/>
      <c r="D115" s="20"/>
      <c r="E115" s="20"/>
      <c r="F115" s="20"/>
      <c r="G115" s="20"/>
      <c r="H115" s="50"/>
    </row>
    <row r="116" spans="1:8">
      <c r="A116" s="20"/>
      <c r="B116" s="20"/>
      <c r="C116" s="20"/>
      <c r="D116" s="20"/>
      <c r="E116" s="20"/>
      <c r="F116" s="20"/>
      <c r="G116" s="20"/>
      <c r="H116" s="50"/>
    </row>
    <row r="117" spans="1:8">
      <c r="B117" s="7"/>
      <c r="C117"/>
      <c r="D117"/>
      <c r="E117"/>
      <c r="F117"/>
      <c r="G117"/>
      <c r="H117"/>
    </row>
    <row r="118" spans="1:8">
      <c r="B118" s="7"/>
      <c r="C118"/>
      <c r="D118"/>
      <c r="E118"/>
      <c r="F118"/>
      <c r="G118"/>
      <c r="H118"/>
    </row>
    <row r="119" spans="1:8">
      <c r="B119" s="7"/>
      <c r="C119"/>
      <c r="D119"/>
      <c r="E119"/>
      <c r="F119"/>
      <c r="G119"/>
      <c r="H119"/>
    </row>
    <row r="120" spans="1:8">
      <c r="B120" s="7"/>
      <c r="C120"/>
      <c r="D120"/>
      <c r="E120"/>
      <c r="F120"/>
      <c r="G120"/>
      <c r="H120"/>
    </row>
    <row r="121" spans="1:8">
      <c r="B121" s="7"/>
      <c r="C121" s="7"/>
      <c r="D121" s="7"/>
      <c r="E121" s="7"/>
      <c r="F121" s="7"/>
      <c r="G121" s="7"/>
      <c r="H121" s="51"/>
    </row>
    <row r="122" spans="1:8">
      <c r="B122" s="7"/>
      <c r="C122" s="7"/>
      <c r="D122" s="7"/>
      <c r="E122" s="7"/>
      <c r="F122" s="7"/>
      <c r="G122" s="7"/>
      <c r="H122" s="51"/>
    </row>
    <row r="123" spans="1:8">
      <c r="B123" s="7"/>
      <c r="C123" s="7"/>
      <c r="D123" s="7"/>
      <c r="E123" s="7"/>
      <c r="F123" s="7"/>
      <c r="G123" s="7"/>
      <c r="H123" s="51"/>
    </row>
    <row r="124" spans="1:8">
      <c r="B124" s="7"/>
      <c r="C124" s="7"/>
      <c r="D124" s="7"/>
      <c r="E124" s="7"/>
      <c r="F124" s="7"/>
      <c r="G124" s="7"/>
      <c r="H124" s="51"/>
    </row>
    <row r="125" spans="1:8">
      <c r="B125" s="7"/>
      <c r="C125" s="7"/>
      <c r="D125" s="7"/>
      <c r="E125" s="7"/>
      <c r="F125" s="7"/>
      <c r="G125" s="7"/>
      <c r="H125" s="51"/>
    </row>
    <row r="126" spans="1:8">
      <c r="B126" s="7"/>
      <c r="C126" s="7"/>
      <c r="D126" s="7"/>
      <c r="E126" s="7"/>
      <c r="F126" s="7"/>
      <c r="G126" s="7"/>
      <c r="H126" s="51"/>
    </row>
    <row r="127" spans="1:8">
      <c r="B127" s="7"/>
      <c r="C127" s="7"/>
      <c r="D127" s="7"/>
      <c r="E127" s="7"/>
      <c r="F127" s="7"/>
      <c r="G127" s="7"/>
      <c r="H127" s="51"/>
    </row>
    <row r="128" spans="1:8">
      <c r="B128" s="7"/>
      <c r="C128" s="7"/>
      <c r="D128" s="7"/>
      <c r="E128" s="52"/>
      <c r="F128" s="52"/>
      <c r="G128" s="52"/>
      <c r="H128" s="51"/>
    </row>
    <row r="129" spans="2:8">
      <c r="B129" s="7"/>
      <c r="C129" s="7"/>
      <c r="D129" s="7"/>
      <c r="E129" s="7"/>
      <c r="F129" s="7"/>
      <c r="G129" s="7"/>
      <c r="H129" s="51"/>
    </row>
    <row r="130" spans="2:8">
      <c r="B130" s="7"/>
      <c r="C130" s="7"/>
      <c r="D130" s="7"/>
      <c r="E130" s="7"/>
      <c r="F130" s="7"/>
      <c r="G130" s="7"/>
      <c r="H130" s="51"/>
    </row>
    <row r="131" spans="2:8">
      <c r="B131" s="7"/>
      <c r="C131" s="7"/>
      <c r="D131" s="7"/>
      <c r="E131" s="7"/>
      <c r="F131" s="7"/>
      <c r="G131" s="7"/>
      <c r="H131" s="51"/>
    </row>
    <row r="132" spans="2:8">
      <c r="B132" s="7"/>
      <c r="C132" s="7"/>
      <c r="D132" s="7"/>
      <c r="E132" s="7"/>
      <c r="F132" s="7"/>
      <c r="G132" s="7"/>
      <c r="H132" s="51"/>
    </row>
    <row r="133" spans="2:8">
      <c r="B133" s="7"/>
      <c r="C133" s="7"/>
      <c r="D133" s="7"/>
      <c r="E133" s="7"/>
      <c r="F133" s="7"/>
      <c r="G133" s="7"/>
      <c r="H133" s="51"/>
    </row>
    <row r="134" spans="2:8">
      <c r="B134" s="7"/>
      <c r="C134" s="7"/>
      <c r="D134" s="7"/>
      <c r="E134" s="7"/>
      <c r="F134" s="7"/>
      <c r="G134" s="7"/>
      <c r="H134" s="51"/>
    </row>
    <row r="135" spans="2:8">
      <c r="B135" s="7"/>
      <c r="C135" s="7"/>
      <c r="D135" s="7"/>
      <c r="E135" s="7"/>
      <c r="F135" s="7"/>
      <c r="G135" s="7"/>
      <c r="H135" s="51"/>
    </row>
    <row r="136" spans="2:8">
      <c r="B136" s="7"/>
      <c r="C136" s="7"/>
      <c r="D136" s="7"/>
      <c r="E136" s="7"/>
      <c r="F136" s="7"/>
      <c r="G136" s="7"/>
      <c r="H136" s="51"/>
    </row>
    <row r="137" spans="2:8">
      <c r="B137" s="7"/>
      <c r="C137" s="7"/>
      <c r="D137" s="7"/>
      <c r="E137" s="7"/>
      <c r="F137" s="7"/>
      <c r="G137" s="7"/>
      <c r="H137" s="51"/>
    </row>
    <row r="138" spans="2:8">
      <c r="B138" s="7"/>
      <c r="C138" s="7"/>
      <c r="D138" s="7"/>
      <c r="E138" s="7"/>
      <c r="F138" s="7"/>
      <c r="G138" s="7"/>
      <c r="H138" s="51"/>
    </row>
    <row r="139" spans="2:8">
      <c r="H139" s="25"/>
    </row>
    <row r="140" spans="2:8">
      <c r="H140" s="25"/>
    </row>
    <row r="141" spans="2:8">
      <c r="H141" s="25"/>
    </row>
    <row r="142" spans="2:8">
      <c r="H142" s="25"/>
    </row>
    <row r="143" spans="2:8">
      <c r="H143" s="25"/>
    </row>
    <row r="144" spans="2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</sheetData>
  <sheetProtection selectLockedCells="1" selectUnlockedCells="1"/>
  <mergeCells count="24">
    <mergeCell ref="I7:I9"/>
    <mergeCell ref="F48:F49"/>
    <mergeCell ref="G48:G49"/>
    <mergeCell ref="H48:H49"/>
    <mergeCell ref="I48:I49"/>
    <mergeCell ref="C67:E67"/>
    <mergeCell ref="D48:E48"/>
    <mergeCell ref="A1:H1"/>
    <mergeCell ref="A4:H4"/>
    <mergeCell ref="A6:H6"/>
    <mergeCell ref="A7:A9"/>
    <mergeCell ref="B7:E9"/>
    <mergeCell ref="F7:F9"/>
    <mergeCell ref="G7:G9"/>
    <mergeCell ref="H7:H9"/>
    <mergeCell ref="B80:E80"/>
    <mergeCell ref="D61:E61"/>
    <mergeCell ref="C78:E78"/>
    <mergeCell ref="C79:E79"/>
    <mergeCell ref="K37:L37"/>
    <mergeCell ref="D36:E36"/>
    <mergeCell ref="D52:E52"/>
    <mergeCell ref="C77:E77"/>
    <mergeCell ref="C73:E73"/>
  </mergeCells>
  <phoneticPr fontId="22" type="noConversion"/>
  <pageMargins left="0.4201388888888889" right="0.22013888888888888" top="0.67986111111111114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6"/>
  <sheetViews>
    <sheetView zoomScaleNormal="100" workbookViewId="0">
      <selection sqref="A1:E1"/>
    </sheetView>
  </sheetViews>
  <sheetFormatPr defaultRowHeight="12.75"/>
  <cols>
    <col min="1" max="1" width="24.5703125" customWidth="1"/>
    <col min="2" max="2" width="24.85546875" customWidth="1"/>
    <col min="3" max="3" width="13.140625" customWidth="1"/>
    <col min="4" max="4" width="12.140625" customWidth="1"/>
    <col min="5" max="5" width="10.85546875" customWidth="1"/>
    <col min="6" max="6" width="10.28515625" customWidth="1"/>
  </cols>
  <sheetData>
    <row r="1" spans="1:8" s="54" customFormat="1" ht="26.25" customHeight="1">
      <c r="A1" s="317" t="s">
        <v>202</v>
      </c>
      <c r="B1" s="318"/>
      <c r="C1" s="318"/>
      <c r="D1" s="318"/>
      <c r="E1" s="318"/>
      <c r="F1" s="53"/>
      <c r="G1" s="53"/>
      <c r="H1" s="53"/>
    </row>
    <row r="2" spans="1:8" s="54" customFormat="1">
      <c r="A2" s="7"/>
      <c r="B2" s="7"/>
      <c r="C2" s="7"/>
      <c r="D2" s="7"/>
      <c r="E2" s="7"/>
      <c r="F2"/>
      <c r="G2"/>
      <c r="H2"/>
    </row>
    <row r="3" spans="1:8" s="54" customFormat="1" ht="25.5" customHeight="1">
      <c r="A3" s="319" t="s">
        <v>166</v>
      </c>
      <c r="B3" s="319"/>
      <c r="C3" s="319"/>
      <c r="D3" s="319"/>
      <c r="E3" s="319"/>
      <c r="F3"/>
      <c r="G3"/>
      <c r="H3"/>
    </row>
    <row r="4" spans="1:8" s="54" customFormat="1">
      <c r="A4" s="3"/>
      <c r="B4" s="3"/>
      <c r="C4" s="3"/>
      <c r="D4" s="3"/>
      <c r="E4" s="3"/>
      <c r="F4"/>
      <c r="G4"/>
      <c r="H4"/>
    </row>
    <row r="5" spans="1:8" s="54" customFormat="1" hidden="1">
      <c r="A5" s="3"/>
      <c r="B5" s="3"/>
      <c r="C5" s="3"/>
      <c r="D5" s="3"/>
      <c r="E5" s="3"/>
      <c r="F5"/>
      <c r="G5"/>
      <c r="H5"/>
    </row>
    <row r="6" spans="1:8" s="54" customFormat="1" ht="13.5" thickBot="1">
      <c r="A6" s="7"/>
      <c r="B6" s="363" t="s">
        <v>28</v>
      </c>
      <c r="C6" s="363"/>
      <c r="D6" s="363"/>
      <c r="E6" s="363"/>
      <c r="F6"/>
      <c r="G6"/>
      <c r="H6"/>
    </row>
    <row r="7" spans="1:8" s="54" customFormat="1" ht="45.75" customHeight="1" thickBot="1">
      <c r="A7" s="364" t="s">
        <v>53</v>
      </c>
      <c r="B7" s="365"/>
      <c r="C7" s="232" t="s">
        <v>161</v>
      </c>
      <c r="D7" s="232" t="s">
        <v>162</v>
      </c>
      <c r="E7" s="111" t="s">
        <v>163</v>
      </c>
      <c r="F7" s="162" t="s">
        <v>159</v>
      </c>
      <c r="G7"/>
      <c r="H7"/>
    </row>
    <row r="8" spans="1:8" s="54" customFormat="1">
      <c r="A8" s="143" t="s">
        <v>80</v>
      </c>
      <c r="B8" s="7"/>
      <c r="C8" s="6"/>
      <c r="D8" s="6"/>
      <c r="E8" s="15"/>
      <c r="F8" s="163"/>
      <c r="G8"/>
      <c r="H8"/>
    </row>
    <row r="9" spans="1:8" s="54" customFormat="1">
      <c r="A9" s="27"/>
      <c r="B9" s="7" t="s">
        <v>3</v>
      </c>
      <c r="C9" s="6">
        <v>8786</v>
      </c>
      <c r="D9" s="6">
        <v>9266</v>
      </c>
      <c r="E9" s="15">
        <v>6482</v>
      </c>
      <c r="F9" s="282">
        <f>E9/D9</f>
        <v>0.6995467299805741</v>
      </c>
      <c r="G9"/>
      <c r="H9"/>
    </row>
    <row r="10" spans="1:8" s="54" customFormat="1">
      <c r="A10" s="27"/>
      <c r="B10" s="7" t="s">
        <v>54</v>
      </c>
      <c r="C10" s="6">
        <v>1434</v>
      </c>
      <c r="D10" s="6">
        <v>4255</v>
      </c>
      <c r="E10" s="15">
        <v>1186</v>
      </c>
      <c r="F10" s="282">
        <f t="shared" ref="F10:F26" si="0">E10/D10</f>
        <v>0.27873090481786134</v>
      </c>
      <c r="G10"/>
      <c r="H10"/>
    </row>
    <row r="11" spans="1:8" s="54" customFormat="1">
      <c r="A11" s="27"/>
      <c r="B11" s="7"/>
      <c r="C11" s="6"/>
      <c r="D11" s="6"/>
      <c r="E11" s="15"/>
      <c r="F11" s="282"/>
      <c r="G11"/>
      <c r="H11"/>
    </row>
    <row r="12" spans="1:8" s="54" customFormat="1">
      <c r="A12" s="27" t="s">
        <v>55</v>
      </c>
      <c r="B12" s="7"/>
      <c r="C12" s="6"/>
      <c r="D12" s="6"/>
      <c r="E12" s="15"/>
      <c r="F12" s="282"/>
      <c r="G12"/>
      <c r="H12"/>
    </row>
    <row r="13" spans="1:8" s="54" customFormat="1">
      <c r="A13" s="27"/>
      <c r="B13" s="7" t="s">
        <v>3</v>
      </c>
      <c r="C13" s="6">
        <v>2166</v>
      </c>
      <c r="D13" s="6">
        <v>2625</v>
      </c>
      <c r="E13" s="15">
        <v>2303</v>
      </c>
      <c r="F13" s="282">
        <f t="shared" si="0"/>
        <v>0.8773333333333333</v>
      </c>
      <c r="G13"/>
      <c r="H13"/>
    </row>
    <row r="14" spans="1:8" s="54" customFormat="1">
      <c r="A14" s="27"/>
      <c r="B14" s="7" t="s">
        <v>54</v>
      </c>
      <c r="C14" s="6">
        <v>423</v>
      </c>
      <c r="D14" s="6">
        <v>429</v>
      </c>
      <c r="E14" s="15">
        <v>376</v>
      </c>
      <c r="F14" s="282">
        <f t="shared" si="0"/>
        <v>0.87645687645687642</v>
      </c>
      <c r="G14"/>
      <c r="H14"/>
    </row>
    <row r="15" spans="1:8" s="54" customFormat="1">
      <c r="A15" s="27"/>
      <c r="B15" s="7"/>
      <c r="C15" s="6"/>
      <c r="D15" s="6"/>
      <c r="E15" s="15"/>
      <c r="F15" s="282"/>
      <c r="G15"/>
      <c r="H15"/>
    </row>
    <row r="16" spans="1:8" s="54" customFormat="1">
      <c r="A16" s="27" t="s">
        <v>56</v>
      </c>
      <c r="B16" s="7"/>
      <c r="C16" s="6"/>
      <c r="D16" s="6"/>
      <c r="E16" s="15"/>
      <c r="F16" s="282"/>
      <c r="G16"/>
      <c r="H16"/>
    </row>
    <row r="17" spans="1:8" s="54" customFormat="1">
      <c r="A17" s="27"/>
      <c r="B17" s="7" t="s">
        <v>3</v>
      </c>
      <c r="C17" s="6">
        <v>2752</v>
      </c>
      <c r="D17" s="6">
        <v>2752</v>
      </c>
      <c r="E17" s="15">
        <v>1959</v>
      </c>
      <c r="F17" s="282">
        <f t="shared" si="0"/>
        <v>0.71184593023255816</v>
      </c>
      <c r="G17"/>
      <c r="H17"/>
    </row>
    <row r="18" spans="1:8" s="54" customFormat="1">
      <c r="A18" s="27"/>
      <c r="B18" s="7" t="s">
        <v>54</v>
      </c>
      <c r="C18" s="6">
        <v>537</v>
      </c>
      <c r="D18" s="6">
        <v>537</v>
      </c>
      <c r="E18" s="15">
        <v>339</v>
      </c>
      <c r="F18" s="282">
        <f t="shared" si="0"/>
        <v>0.63128491620111726</v>
      </c>
      <c r="G18"/>
      <c r="H18"/>
    </row>
    <row r="19" spans="1:8" s="54" customFormat="1">
      <c r="A19" s="27"/>
      <c r="B19" s="7"/>
      <c r="C19" s="6"/>
      <c r="D19" s="6"/>
      <c r="E19" s="15"/>
      <c r="F19" s="282"/>
      <c r="G19"/>
      <c r="H19"/>
    </row>
    <row r="20" spans="1:8" s="54" customFormat="1" ht="12.75" customHeight="1">
      <c r="A20" s="361" t="s">
        <v>57</v>
      </c>
      <c r="B20" s="361"/>
      <c r="C20" s="6"/>
      <c r="D20" s="6"/>
      <c r="E20" s="15"/>
      <c r="F20" s="282"/>
      <c r="G20"/>
      <c r="H20"/>
    </row>
    <row r="21" spans="1:8" s="54" customFormat="1">
      <c r="A21" s="27"/>
      <c r="B21" s="7" t="s">
        <v>3</v>
      </c>
      <c r="C21" s="6">
        <v>1440</v>
      </c>
      <c r="D21" s="6">
        <v>1440</v>
      </c>
      <c r="E21" s="15">
        <v>960</v>
      </c>
      <c r="F21" s="282">
        <f t="shared" si="0"/>
        <v>0.66666666666666663</v>
      </c>
      <c r="G21"/>
      <c r="H21"/>
    </row>
    <row r="22" spans="1:8" s="54" customFormat="1">
      <c r="A22" s="27"/>
      <c r="B22" s="7" t="s">
        <v>54</v>
      </c>
      <c r="C22" s="6">
        <v>253</v>
      </c>
      <c r="D22" s="6">
        <v>253</v>
      </c>
      <c r="E22" s="15">
        <v>171</v>
      </c>
      <c r="F22" s="282">
        <f t="shared" si="0"/>
        <v>0.67588932806324109</v>
      </c>
      <c r="G22"/>
      <c r="H22"/>
    </row>
    <row r="23" spans="1:8" s="54" customFormat="1">
      <c r="A23" s="27"/>
      <c r="B23" s="7"/>
      <c r="C23" s="6"/>
      <c r="D23" s="6"/>
      <c r="E23" s="15"/>
      <c r="F23" s="282"/>
      <c r="G23"/>
      <c r="H23"/>
    </row>
    <row r="24" spans="1:8" s="54" customFormat="1">
      <c r="A24" s="27" t="s">
        <v>58</v>
      </c>
      <c r="B24" s="7"/>
      <c r="C24" s="6"/>
      <c r="D24" s="6"/>
      <c r="E24" s="15"/>
      <c r="F24" s="282"/>
      <c r="G24"/>
      <c r="H24"/>
    </row>
    <row r="25" spans="1:8" s="54" customFormat="1">
      <c r="A25" s="27"/>
      <c r="B25" s="7" t="s">
        <v>3</v>
      </c>
      <c r="C25" s="6">
        <v>1157</v>
      </c>
      <c r="D25" s="6">
        <v>1157</v>
      </c>
      <c r="E25" s="15">
        <v>757</v>
      </c>
      <c r="F25" s="282">
        <f t="shared" si="0"/>
        <v>0.65427830596369918</v>
      </c>
      <c r="G25"/>
      <c r="H25"/>
    </row>
    <row r="26" spans="1:8" s="54" customFormat="1">
      <c r="A26" s="27"/>
      <c r="B26" s="7" t="s">
        <v>54</v>
      </c>
      <c r="C26" s="6">
        <v>204</v>
      </c>
      <c r="D26" s="6">
        <v>204</v>
      </c>
      <c r="E26" s="15">
        <v>135</v>
      </c>
      <c r="F26" s="282">
        <f t="shared" si="0"/>
        <v>0.66176470588235292</v>
      </c>
      <c r="G26"/>
      <c r="H26"/>
    </row>
    <row r="27" spans="1:8" s="54" customFormat="1">
      <c r="A27" s="27"/>
      <c r="B27" s="7"/>
      <c r="C27" s="6"/>
      <c r="D27" s="6"/>
      <c r="E27" s="15"/>
      <c r="F27" s="282"/>
      <c r="G27"/>
      <c r="H27"/>
    </row>
    <row r="28" spans="1:8" s="54" customFormat="1">
      <c r="A28" s="360" t="s">
        <v>177</v>
      </c>
      <c r="B28" s="361"/>
      <c r="C28" s="6"/>
      <c r="D28" s="6"/>
      <c r="E28" s="15"/>
      <c r="F28" s="282"/>
      <c r="G28"/>
      <c r="H28"/>
    </row>
    <row r="29" spans="1:8" s="54" customFormat="1">
      <c r="A29" s="27"/>
      <c r="B29" s="7" t="s">
        <v>3</v>
      </c>
      <c r="C29" s="6">
        <v>2078</v>
      </c>
      <c r="D29" s="6"/>
      <c r="E29" s="15"/>
      <c r="F29" s="282"/>
      <c r="G29"/>
      <c r="H29"/>
    </row>
    <row r="30" spans="1:8" s="54" customFormat="1">
      <c r="A30" s="27"/>
      <c r="B30" s="7" t="s">
        <v>54</v>
      </c>
      <c r="C30" s="6">
        <v>203</v>
      </c>
      <c r="D30" s="6"/>
      <c r="E30" s="15"/>
      <c r="F30" s="282"/>
      <c r="G30"/>
      <c r="H30"/>
    </row>
    <row r="31" spans="1:8" s="54" customFormat="1">
      <c r="A31" s="27"/>
      <c r="B31" s="7"/>
      <c r="C31" s="6"/>
      <c r="D31" s="6"/>
      <c r="E31" s="15"/>
      <c r="F31" s="282"/>
      <c r="G31"/>
      <c r="H31"/>
    </row>
    <row r="32" spans="1:8" s="54" customFormat="1">
      <c r="A32" s="143" t="s">
        <v>178</v>
      </c>
      <c r="B32" s="7"/>
      <c r="C32" s="6"/>
      <c r="D32" s="6"/>
      <c r="E32" s="15"/>
      <c r="F32" s="282"/>
      <c r="G32"/>
      <c r="H32"/>
    </row>
    <row r="33" spans="1:8" s="54" customFormat="1">
      <c r="A33" s="27"/>
      <c r="B33" s="7" t="s">
        <v>3</v>
      </c>
      <c r="C33" s="6">
        <v>832</v>
      </c>
      <c r="D33" s="6"/>
      <c r="E33" s="15"/>
      <c r="F33" s="282"/>
      <c r="G33"/>
      <c r="H33"/>
    </row>
    <row r="34" spans="1:8" s="54" customFormat="1">
      <c r="A34" s="27"/>
      <c r="B34" s="7" t="s">
        <v>54</v>
      </c>
      <c r="C34" s="6">
        <v>81</v>
      </c>
      <c r="D34" s="6"/>
      <c r="E34" s="15"/>
      <c r="F34" s="282"/>
      <c r="G34"/>
      <c r="H34"/>
    </row>
    <row r="35" spans="1:8" s="54" customFormat="1">
      <c r="A35" s="27"/>
      <c r="B35" s="7"/>
      <c r="C35" s="6"/>
      <c r="D35" s="6"/>
      <c r="E35" s="15"/>
      <c r="F35" s="167"/>
      <c r="G35"/>
      <c r="H35"/>
    </row>
    <row r="36" spans="1:8" s="54" customFormat="1">
      <c r="A36" s="143" t="s">
        <v>179</v>
      </c>
      <c r="B36" s="7"/>
      <c r="C36" s="6"/>
      <c r="D36" s="6"/>
      <c r="E36" s="15"/>
      <c r="F36" s="167"/>
      <c r="G36"/>
      <c r="H36"/>
    </row>
    <row r="37" spans="1:8" s="54" customFormat="1">
      <c r="A37" s="27"/>
      <c r="B37" s="7" t="s">
        <v>3</v>
      </c>
      <c r="C37" s="6"/>
      <c r="D37" s="6"/>
      <c r="E37" s="15"/>
      <c r="F37" s="167"/>
      <c r="G37"/>
      <c r="H37"/>
    </row>
    <row r="38" spans="1:8" s="54" customFormat="1">
      <c r="A38" s="27"/>
      <c r="B38" s="7" t="s">
        <v>54</v>
      </c>
      <c r="C38" s="6"/>
      <c r="D38" s="6"/>
      <c r="E38" s="15"/>
      <c r="F38" s="167"/>
      <c r="G38"/>
      <c r="H38"/>
    </row>
    <row r="39" spans="1:8" s="54" customFormat="1">
      <c r="A39" s="27"/>
      <c r="B39" s="7"/>
      <c r="C39" s="6"/>
      <c r="D39" s="6"/>
      <c r="E39" s="15"/>
      <c r="F39" s="167"/>
      <c r="G39"/>
      <c r="H39"/>
    </row>
    <row r="40" spans="1:8" s="54" customFormat="1">
      <c r="A40" s="143" t="s">
        <v>180</v>
      </c>
      <c r="B40" s="7"/>
      <c r="C40" s="6"/>
      <c r="D40" s="6"/>
      <c r="E40" s="15"/>
      <c r="F40" s="167"/>
      <c r="G40"/>
      <c r="H40"/>
    </row>
    <row r="41" spans="1:8" s="54" customFormat="1">
      <c r="A41" s="27"/>
      <c r="B41" s="7" t="s">
        <v>3</v>
      </c>
      <c r="C41" s="6">
        <v>995</v>
      </c>
      <c r="D41" s="6"/>
      <c r="E41" s="15"/>
      <c r="F41" s="167"/>
      <c r="G41"/>
      <c r="H41"/>
    </row>
    <row r="42" spans="1:8" s="54" customFormat="1">
      <c r="A42" s="27"/>
      <c r="B42" s="7" t="s">
        <v>54</v>
      </c>
      <c r="C42" s="6">
        <v>97</v>
      </c>
      <c r="D42" s="6"/>
      <c r="E42" s="15"/>
      <c r="F42" s="167"/>
      <c r="G42"/>
      <c r="H42"/>
    </row>
    <row r="43" spans="1:8" s="54" customFormat="1">
      <c r="A43" s="27"/>
      <c r="B43" s="7"/>
      <c r="C43" s="6"/>
      <c r="D43" s="6"/>
      <c r="E43" s="15"/>
      <c r="F43" s="167"/>
      <c r="G43"/>
      <c r="H43"/>
    </row>
    <row r="44" spans="1:8" s="54" customFormat="1" ht="12.75" customHeight="1">
      <c r="A44" s="143" t="s">
        <v>181</v>
      </c>
      <c r="B44" s="7"/>
      <c r="C44" s="6"/>
      <c r="D44" s="6"/>
      <c r="E44" s="15"/>
      <c r="F44" s="167"/>
      <c r="G44"/>
      <c r="H44"/>
    </row>
    <row r="45" spans="1:8" s="54" customFormat="1">
      <c r="A45" s="27"/>
      <c r="B45" s="7" t="s">
        <v>3</v>
      </c>
      <c r="C45" s="6">
        <v>163</v>
      </c>
      <c r="D45" s="6"/>
      <c r="E45" s="15"/>
      <c r="F45" s="167"/>
      <c r="G45"/>
      <c r="H45"/>
    </row>
    <row r="46" spans="1:8" s="54" customFormat="1">
      <c r="A46" s="27"/>
      <c r="B46" s="7" t="s">
        <v>54</v>
      </c>
      <c r="C46" s="6">
        <v>18</v>
      </c>
      <c r="D46" s="6"/>
      <c r="E46" s="15"/>
      <c r="F46" s="167"/>
      <c r="G46"/>
      <c r="H46"/>
    </row>
    <row r="47" spans="1:8" s="54" customFormat="1">
      <c r="A47" s="27"/>
      <c r="B47" s="7"/>
      <c r="C47" s="6"/>
      <c r="D47" s="6"/>
      <c r="E47" s="15"/>
      <c r="F47" s="167"/>
      <c r="G47"/>
      <c r="H47"/>
    </row>
    <row r="48" spans="1:8" s="54" customFormat="1">
      <c r="A48" s="143" t="s">
        <v>182</v>
      </c>
      <c r="B48" s="7"/>
      <c r="C48" s="6"/>
      <c r="D48" s="6"/>
      <c r="E48" s="15"/>
      <c r="F48" s="167"/>
      <c r="G48"/>
      <c r="H48"/>
    </row>
    <row r="49" spans="1:8" s="54" customFormat="1">
      <c r="A49" s="27"/>
      <c r="B49" s="7" t="s">
        <v>3</v>
      </c>
      <c r="C49" s="6"/>
      <c r="D49" s="6">
        <v>21468</v>
      </c>
      <c r="E49" s="15">
        <v>14725</v>
      </c>
      <c r="F49" s="282">
        <f t="shared" ref="F49:F54" si="1">E49/D49</f>
        <v>0.68590460219862115</v>
      </c>
      <c r="G49"/>
      <c r="H49"/>
    </row>
    <row r="50" spans="1:8" s="54" customFormat="1">
      <c r="A50" s="27"/>
      <c r="B50" s="7" t="s">
        <v>54</v>
      </c>
      <c r="C50" s="6"/>
      <c r="D50" s="6">
        <v>1710</v>
      </c>
      <c r="E50" s="15">
        <v>1513</v>
      </c>
      <c r="F50" s="282">
        <f t="shared" si="1"/>
        <v>0.88479532163742691</v>
      </c>
      <c r="G50"/>
      <c r="H50"/>
    </row>
    <row r="51" spans="1:8" s="54" customFormat="1">
      <c r="A51" s="27"/>
      <c r="B51" s="7"/>
      <c r="C51" s="6"/>
      <c r="D51" s="6"/>
      <c r="E51" s="15"/>
      <c r="F51" s="282"/>
      <c r="G51"/>
      <c r="H51"/>
    </row>
    <row r="52" spans="1:8" s="54" customFormat="1">
      <c r="A52" s="143" t="s">
        <v>155</v>
      </c>
      <c r="B52" s="7"/>
      <c r="C52" s="6"/>
      <c r="D52" s="6"/>
      <c r="E52" s="15"/>
      <c r="F52" s="282"/>
      <c r="G52"/>
      <c r="H52"/>
    </row>
    <row r="53" spans="1:8" s="54" customFormat="1">
      <c r="A53" s="27"/>
      <c r="B53" s="7" t="s">
        <v>3</v>
      </c>
      <c r="C53" s="6">
        <v>1440</v>
      </c>
      <c r="D53" s="6">
        <v>1440</v>
      </c>
      <c r="E53" s="15">
        <v>960</v>
      </c>
      <c r="F53" s="282">
        <f t="shared" si="1"/>
        <v>0.66666666666666663</v>
      </c>
      <c r="G53"/>
      <c r="H53"/>
    </row>
    <row r="54" spans="1:8" s="54" customFormat="1" ht="13.5" thickBot="1">
      <c r="A54" s="27"/>
      <c r="B54" s="7" t="s">
        <v>54</v>
      </c>
      <c r="C54" s="6">
        <v>253</v>
      </c>
      <c r="D54" s="6">
        <v>353</v>
      </c>
      <c r="E54" s="15">
        <v>171</v>
      </c>
      <c r="F54" s="282">
        <f t="shared" si="1"/>
        <v>0.48441926345609065</v>
      </c>
      <c r="G54"/>
      <c r="H54"/>
    </row>
    <row r="55" spans="1:8" s="54" customFormat="1" hidden="1">
      <c r="A55" s="27"/>
      <c r="B55" s="7"/>
      <c r="C55" s="6"/>
      <c r="D55" s="6"/>
      <c r="E55" s="6"/>
      <c r="F55"/>
      <c r="G55"/>
      <c r="H55"/>
    </row>
    <row r="56" spans="1:8" s="54" customFormat="1" hidden="1">
      <c r="A56" s="27"/>
      <c r="B56" s="7"/>
      <c r="C56" s="6"/>
      <c r="D56" s="6"/>
      <c r="E56" s="6"/>
      <c r="F56"/>
      <c r="G56"/>
      <c r="H56"/>
    </row>
    <row r="57" spans="1:8" s="54" customFormat="1">
      <c r="A57" s="41" t="s">
        <v>59</v>
      </c>
      <c r="B57" s="139"/>
      <c r="C57" s="201"/>
      <c r="D57" s="230"/>
      <c r="E57" s="251"/>
      <c r="F57" s="163"/>
      <c r="G57"/>
      <c r="H57"/>
    </row>
    <row r="58" spans="1:8" s="54" customFormat="1">
      <c r="A58" s="33"/>
      <c r="B58" s="20" t="s">
        <v>3</v>
      </c>
      <c r="C58" s="120">
        <f>C9+C17+C21+C25+C29+C45+C49+C13+C33+C37+C53+C41</f>
        <v>21809</v>
      </c>
      <c r="D58" s="120">
        <f>D9+D17+D21+D25+D29+D45+D49+D13+D33+D37+D53+D41</f>
        <v>40148</v>
      </c>
      <c r="E58" s="238">
        <f>E9+E17+E21+E25+E29+E45+E49+E13+E33+E37+E41+E53</f>
        <v>28146</v>
      </c>
      <c r="F58" s="286">
        <f>E58/D58</f>
        <v>0.70105609245790579</v>
      </c>
      <c r="G58"/>
      <c r="H58"/>
    </row>
    <row r="59" spans="1:8" s="54" customFormat="1" ht="13.5" thickBot="1">
      <c r="A59" s="49"/>
      <c r="B59" s="127" t="s">
        <v>54</v>
      </c>
      <c r="C59" s="208">
        <f>C10+C17+C22+C26+C30+C46+C50+C14+C34+C38+C54+C42</f>
        <v>5718</v>
      </c>
      <c r="D59" s="231">
        <f>D10+D18+D22+D26+D30+D46+D50+D14+D34+D38+D42+D54</f>
        <v>7741</v>
      </c>
      <c r="E59" s="252">
        <f>E10+E18+E22+E26+E30+E46+E50+E14+E34+E38+E42+E54</f>
        <v>3891</v>
      </c>
      <c r="F59" s="294">
        <f>E59/D59</f>
        <v>0.50264823666193004</v>
      </c>
      <c r="G59"/>
      <c r="H59"/>
    </row>
    <row r="60" spans="1:8" s="54" customFormat="1" hidden="1">
      <c r="A60" s="27"/>
      <c r="B60" s="7"/>
      <c r="C60" s="19">
        <f>C11+C19+C23+C27+C31+C47+C51+C15+C35+C39+C55+C43</f>
        <v>0</v>
      </c>
      <c r="D60" s="51"/>
      <c r="E60" s="51"/>
      <c r="F60" s="282" t="e">
        <f>E60/D60</f>
        <v>#DIV/0!</v>
      </c>
      <c r="G60"/>
      <c r="H60"/>
    </row>
    <row r="61" spans="1:8" s="54" customFormat="1" hidden="1">
      <c r="A61" s="7"/>
      <c r="B61" s="7"/>
      <c r="C61" s="19">
        <f>C12+C20+C24+C28+C32+C48+C52+C16+C36+C40+C56+C44</f>
        <v>0</v>
      </c>
      <c r="D61" s="51"/>
      <c r="E61" s="51"/>
      <c r="F61" s="282" t="e">
        <f>E61/D61</f>
        <v>#DIV/0!</v>
      </c>
      <c r="G61"/>
      <c r="H61"/>
    </row>
    <row r="62" spans="1:8" s="54" customFormat="1">
      <c r="A62"/>
      <c r="B62"/>
      <c r="C62"/>
      <c r="D62"/>
      <c r="E62"/>
      <c r="F62"/>
      <c r="G62"/>
      <c r="H62"/>
    </row>
    <row r="63" spans="1:8" s="54" customFormat="1" ht="12.75" customHeight="1">
      <c r="A63"/>
      <c r="B63"/>
      <c r="C63"/>
      <c r="D63"/>
      <c r="E63"/>
      <c r="F63"/>
      <c r="G63"/>
      <c r="H63"/>
    </row>
    <row r="64" spans="1:8" s="54" customFormat="1">
      <c r="A64"/>
      <c r="B64"/>
      <c r="C64"/>
      <c r="D64" s="40"/>
      <c r="E64"/>
      <c r="G64"/>
      <c r="H64"/>
    </row>
    <row r="65" spans="1:8" s="54" customFormat="1">
      <c r="A65"/>
      <c r="B65"/>
      <c r="C65"/>
      <c r="D65"/>
      <c r="E65"/>
      <c r="F65"/>
      <c r="G65"/>
      <c r="H65"/>
    </row>
    <row r="66" spans="1:8" s="54" customFormat="1">
      <c r="A66" s="7"/>
      <c r="B66" s="7"/>
      <c r="C66" s="51"/>
      <c r="D66" s="51"/>
      <c r="E66" s="51"/>
      <c r="F66"/>
      <c r="G66"/>
      <c r="H66"/>
    </row>
    <row r="67" spans="1:8" s="54" customFormat="1">
      <c r="A67" s="324"/>
      <c r="B67" s="324"/>
      <c r="C67" s="51"/>
      <c r="D67" s="51"/>
      <c r="E67" s="51"/>
      <c r="F67"/>
      <c r="G67"/>
      <c r="H67"/>
    </row>
    <row r="68" spans="1:8" s="54" customFormat="1">
      <c r="A68" s="7"/>
      <c r="B68" s="7"/>
      <c r="C68" s="51"/>
      <c r="D68" s="51"/>
      <c r="E68" s="51"/>
      <c r="F68"/>
      <c r="G68"/>
      <c r="H68"/>
    </row>
    <row r="69" spans="1:8" s="54" customFormat="1">
      <c r="A69" s="7"/>
      <c r="B69" s="7"/>
      <c r="C69" s="51"/>
      <c r="D69" s="51"/>
      <c r="E69" s="51"/>
      <c r="F69"/>
      <c r="G69"/>
      <c r="H69"/>
    </row>
    <row r="70" spans="1:8" s="54" customFormat="1">
      <c r="A70" s="7"/>
      <c r="B70" s="7"/>
      <c r="C70" s="51"/>
      <c r="D70" s="51"/>
      <c r="E70" s="51"/>
      <c r="F70"/>
      <c r="G70"/>
      <c r="H70"/>
    </row>
    <row r="71" spans="1:8" s="54" customFormat="1">
      <c r="A71" s="56"/>
      <c r="B71" s="7"/>
      <c r="C71" s="51"/>
      <c r="D71" s="51"/>
      <c r="E71" s="51"/>
      <c r="F71"/>
      <c r="G71"/>
      <c r="H71"/>
    </row>
    <row r="72" spans="1:8" s="54" customFormat="1">
      <c r="A72" s="7"/>
      <c r="B72" s="7"/>
      <c r="C72" s="51"/>
      <c r="D72" s="51"/>
      <c r="E72" s="51"/>
      <c r="F72"/>
      <c r="G72"/>
      <c r="H72"/>
    </row>
    <row r="73" spans="1:8" s="54" customFormat="1">
      <c r="A73" s="7"/>
      <c r="B73" s="7"/>
      <c r="C73" s="51"/>
      <c r="D73" s="51"/>
      <c r="E73" s="51"/>
      <c r="F73"/>
      <c r="G73"/>
      <c r="H73"/>
    </row>
    <row r="74" spans="1:8" s="54" customFormat="1">
      <c r="A74" s="7"/>
      <c r="B74" s="7"/>
      <c r="C74" s="51"/>
      <c r="D74" s="51"/>
      <c r="E74" s="51"/>
      <c r="F74"/>
      <c r="G74"/>
      <c r="H74"/>
    </row>
    <row r="75" spans="1:8" s="54" customFormat="1">
      <c r="A75" s="7"/>
      <c r="B75" s="7"/>
      <c r="C75" s="51"/>
      <c r="D75" s="51"/>
      <c r="E75" s="51"/>
    </row>
    <row r="76" spans="1:8">
      <c r="A76" s="56"/>
      <c r="B76" s="7"/>
      <c r="C76" s="51"/>
      <c r="D76" s="51"/>
      <c r="E76" s="51"/>
    </row>
    <row r="77" spans="1:8">
      <c r="A77" s="7"/>
      <c r="B77" s="7"/>
      <c r="C77" s="51"/>
      <c r="D77" s="51"/>
      <c r="E77" s="51"/>
    </row>
    <row r="78" spans="1:8">
      <c r="A78" s="7"/>
      <c r="B78" s="7"/>
      <c r="C78" s="51"/>
      <c r="D78" s="51"/>
      <c r="E78" s="51"/>
    </row>
    <row r="79" spans="1:8">
      <c r="A79" s="7"/>
      <c r="B79" s="7"/>
      <c r="C79" s="51"/>
      <c r="D79" s="51"/>
      <c r="E79" s="51"/>
    </row>
    <row r="80" spans="1:8">
      <c r="A80" s="56"/>
      <c r="B80" s="7"/>
      <c r="C80" s="51"/>
      <c r="D80" s="51"/>
      <c r="E80" s="51"/>
    </row>
    <row r="81" spans="1:5">
      <c r="A81" s="7"/>
      <c r="B81" s="7"/>
      <c r="C81" s="51"/>
      <c r="D81" s="51"/>
      <c r="E81" s="51"/>
    </row>
    <row r="82" spans="1:5">
      <c r="A82" s="7"/>
      <c r="B82" s="7"/>
      <c r="C82" s="51"/>
      <c r="D82" s="51"/>
      <c r="E82" s="51"/>
    </row>
    <row r="83" spans="1:5">
      <c r="A83" s="7"/>
      <c r="B83" s="7"/>
      <c r="C83" s="51"/>
      <c r="D83" s="51"/>
      <c r="E83" s="51"/>
    </row>
    <row r="84" spans="1:5">
      <c r="A84" s="362"/>
      <c r="B84" s="362"/>
      <c r="C84" s="51"/>
      <c r="D84" s="51"/>
      <c r="E84" s="51"/>
    </row>
    <row r="85" spans="1:5">
      <c r="A85" s="7"/>
      <c r="B85" s="7"/>
      <c r="C85" s="51"/>
      <c r="D85" s="51"/>
      <c r="E85" s="51"/>
    </row>
    <row r="86" spans="1:5">
      <c r="A86" s="7"/>
      <c r="B86" s="7"/>
      <c r="C86" s="51"/>
      <c r="D86" s="51"/>
      <c r="E86" s="51"/>
    </row>
    <row r="87" spans="1:5">
      <c r="A87" s="7"/>
      <c r="B87" s="7"/>
      <c r="C87" s="51"/>
      <c r="D87" s="51"/>
      <c r="E87" s="51"/>
    </row>
    <row r="88" spans="1:5">
      <c r="A88" s="324"/>
      <c r="B88" s="324"/>
      <c r="C88" s="51"/>
      <c r="D88" s="51"/>
      <c r="E88" s="51"/>
    </row>
    <row r="89" spans="1:5">
      <c r="A89" s="7"/>
      <c r="B89" s="7"/>
      <c r="C89" s="51"/>
      <c r="D89" s="51"/>
      <c r="E89" s="51"/>
    </row>
    <row r="90" spans="1:5">
      <c r="A90" s="7"/>
      <c r="B90" s="7"/>
      <c r="C90" s="51"/>
      <c r="D90" s="51"/>
      <c r="E90" s="51"/>
    </row>
    <row r="91" spans="1:5">
      <c r="A91" s="7"/>
      <c r="B91" s="7"/>
      <c r="C91" s="51"/>
      <c r="D91" s="51"/>
      <c r="E91" s="51"/>
    </row>
    <row r="92" spans="1:5">
      <c r="A92" s="7"/>
      <c r="B92" s="7"/>
      <c r="C92" s="51"/>
      <c r="D92" s="51"/>
      <c r="E92" s="51"/>
    </row>
    <row r="93" spans="1:5">
      <c r="A93" s="7"/>
      <c r="B93" s="7"/>
      <c r="C93" s="51"/>
      <c r="D93" s="51"/>
      <c r="E93" s="51"/>
    </row>
    <row r="94" spans="1:5">
      <c r="A94" s="7"/>
      <c r="B94" s="7"/>
      <c r="C94" s="51"/>
      <c r="D94" s="51"/>
      <c r="E94" s="51"/>
    </row>
    <row r="95" spans="1:5">
      <c r="A95" s="7"/>
      <c r="B95" s="7"/>
      <c r="C95" s="51"/>
      <c r="D95" s="51"/>
      <c r="E95" s="51"/>
    </row>
    <row r="96" spans="1:5">
      <c r="A96" s="7"/>
      <c r="B96" s="7"/>
      <c r="C96" s="51"/>
      <c r="D96" s="51"/>
      <c r="E96" s="51"/>
    </row>
    <row r="97" spans="1:5">
      <c r="A97" s="7"/>
      <c r="B97" s="7"/>
      <c r="C97" s="51"/>
      <c r="D97" s="51"/>
      <c r="E97" s="51"/>
    </row>
    <row r="98" spans="1:5">
      <c r="A98" s="7"/>
      <c r="B98" s="7"/>
      <c r="C98" s="51"/>
      <c r="D98" s="51"/>
      <c r="E98" s="51"/>
    </row>
    <row r="99" spans="1:5">
      <c r="A99" s="7"/>
      <c r="B99" s="7"/>
      <c r="C99" s="51"/>
      <c r="D99" s="51"/>
      <c r="E99" s="51"/>
    </row>
    <row r="100" spans="1:5">
      <c r="A100" s="7"/>
      <c r="B100" s="7"/>
      <c r="C100" s="51"/>
      <c r="D100" s="51"/>
      <c r="E100" s="51"/>
    </row>
    <row r="101" spans="1:5">
      <c r="A101" s="54"/>
      <c r="B101" s="54"/>
      <c r="C101" s="54"/>
      <c r="D101" s="54"/>
      <c r="E101" s="54"/>
    </row>
    <row r="105" spans="1:5">
      <c r="A105" s="7"/>
      <c r="B105" s="7"/>
      <c r="C105" s="51"/>
      <c r="D105" s="51"/>
      <c r="E105" s="51"/>
    </row>
    <row r="106" spans="1:5">
      <c r="A106" s="7"/>
      <c r="B106" s="7"/>
      <c r="C106" s="7"/>
      <c r="D106" s="7"/>
      <c r="E106" s="7"/>
    </row>
  </sheetData>
  <sheetProtection selectLockedCells="1" selectUnlockedCells="1"/>
  <mergeCells count="9">
    <mergeCell ref="A88:B88"/>
    <mergeCell ref="A28:B28"/>
    <mergeCell ref="A67:B67"/>
    <mergeCell ref="A84:B84"/>
    <mergeCell ref="A1:E1"/>
    <mergeCell ref="A3:E3"/>
    <mergeCell ref="B6:E6"/>
    <mergeCell ref="A7:B7"/>
    <mergeCell ref="A20:B20"/>
  </mergeCells>
  <phoneticPr fontId="22" type="noConversion"/>
  <pageMargins left="0.7" right="0.7" top="0.75" bottom="0.75" header="0.51180555555555551" footer="0.51180555555555551"/>
  <pageSetup paperSize="9" scale="93" firstPageNumber="0" orientation="portrait" horizontalDpi="300" verticalDpi="300" r:id="rId1"/>
  <headerFooter alignWithMargins="0"/>
  <rowBreaks count="1" manualBreakCount="1"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47"/>
  <sheetViews>
    <sheetView view="pageBreakPreview" zoomScale="60" zoomScaleNormal="100" workbookViewId="0">
      <selection sqref="A1:F1"/>
    </sheetView>
  </sheetViews>
  <sheetFormatPr defaultRowHeight="12.75"/>
  <cols>
    <col min="1" max="1" width="11" customWidth="1"/>
    <col min="3" max="3" width="41.5703125" customWidth="1"/>
    <col min="4" max="4" width="12.42578125" customWidth="1"/>
    <col min="5" max="5" width="13.7109375" customWidth="1"/>
    <col min="6" max="6" width="10.5703125" customWidth="1"/>
    <col min="7" max="7" width="10" customWidth="1"/>
  </cols>
  <sheetData>
    <row r="1" spans="1:7" s="58" customFormat="1" ht="25.35" customHeight="1">
      <c r="A1" s="317" t="s">
        <v>203</v>
      </c>
      <c r="B1" s="318"/>
      <c r="C1" s="318"/>
      <c r="D1" s="318"/>
      <c r="E1" s="318"/>
      <c r="F1" s="318"/>
    </row>
    <row r="2" spans="1:7" s="58" customFormat="1">
      <c r="A2" s="2"/>
      <c r="B2" s="2"/>
      <c r="C2" s="2"/>
      <c r="D2" s="2"/>
      <c r="E2" s="2"/>
      <c r="F2" s="2"/>
    </row>
    <row r="3" spans="1:7" s="58" customFormat="1" ht="12.75" customHeight="1">
      <c r="A3" s="319" t="s">
        <v>167</v>
      </c>
      <c r="B3" s="319"/>
      <c r="C3" s="319"/>
      <c r="D3" s="319"/>
      <c r="E3" s="319"/>
      <c r="F3" s="319"/>
    </row>
    <row r="4" spans="1:7" s="58" customFormat="1">
      <c r="A4" s="7"/>
      <c r="B4" s="7"/>
      <c r="C4" s="7"/>
      <c r="D4" s="7"/>
      <c r="E4" s="7"/>
      <c r="F4" s="7"/>
    </row>
    <row r="5" spans="1:7" s="58" customFormat="1" ht="13.5" customHeight="1" thickBot="1">
      <c r="A5" s="7"/>
      <c r="B5" s="363" t="s">
        <v>28</v>
      </c>
      <c r="C5" s="363"/>
      <c r="D5" s="363"/>
      <c r="E5" s="363"/>
      <c r="F5" s="363"/>
    </row>
    <row r="6" spans="1:7" s="58" customFormat="1" ht="47.25" customHeight="1" thickBot="1">
      <c r="A6" s="17" t="s">
        <v>60</v>
      </c>
      <c r="B6" s="370" t="s">
        <v>53</v>
      </c>
      <c r="C6" s="370"/>
      <c r="D6" s="232" t="s">
        <v>161</v>
      </c>
      <c r="E6" s="232" t="s">
        <v>162</v>
      </c>
      <c r="F6" s="111" t="s">
        <v>163</v>
      </c>
      <c r="G6" s="289" t="s">
        <v>159</v>
      </c>
    </row>
    <row r="7" spans="1:7">
      <c r="A7" s="215">
        <v>382101</v>
      </c>
      <c r="B7" s="367" t="s">
        <v>61</v>
      </c>
      <c r="C7" s="368"/>
      <c r="D7" s="177">
        <f>D8+D9+D10+D11</f>
        <v>767</v>
      </c>
      <c r="E7" s="177">
        <f>E8+E9+E10+E11</f>
        <v>767</v>
      </c>
      <c r="F7" s="207">
        <f>F8+F9+F10+F11</f>
        <v>161</v>
      </c>
      <c r="G7" s="292">
        <f>F7/E7</f>
        <v>0.20990873533246415</v>
      </c>
    </row>
    <row r="8" spans="1:7">
      <c r="A8" s="99"/>
      <c r="B8" s="108"/>
      <c r="C8" s="164" t="s">
        <v>62</v>
      </c>
      <c r="D8" s="122"/>
      <c r="E8" s="121"/>
      <c r="F8" s="45"/>
      <c r="G8" s="283"/>
    </row>
    <row r="9" spans="1:7">
      <c r="A9" s="99"/>
      <c r="B9" s="108"/>
      <c r="C9" s="164" t="s">
        <v>63</v>
      </c>
      <c r="D9" s="122">
        <v>600</v>
      </c>
      <c r="E9" s="121">
        <v>600</v>
      </c>
      <c r="F9" s="45">
        <v>127</v>
      </c>
      <c r="G9" s="283">
        <f t="shared" ref="G9:G70" si="0">F9/E9</f>
        <v>0.21166666666666667</v>
      </c>
    </row>
    <row r="10" spans="1:7">
      <c r="A10" s="99"/>
      <c r="B10" s="108"/>
      <c r="C10" s="164" t="s">
        <v>64</v>
      </c>
      <c r="D10" s="122">
        <v>162</v>
      </c>
      <c r="E10" s="121">
        <v>162</v>
      </c>
      <c r="F10" s="45">
        <v>34</v>
      </c>
      <c r="G10" s="283">
        <f t="shared" si="0"/>
        <v>0.20987654320987653</v>
      </c>
    </row>
    <row r="11" spans="1:7">
      <c r="A11" s="99"/>
      <c r="B11" s="106"/>
      <c r="C11" s="218" t="s">
        <v>77</v>
      </c>
      <c r="D11" s="122">
        <v>5</v>
      </c>
      <c r="E11" s="121">
        <v>5</v>
      </c>
      <c r="F11" s="45"/>
      <c r="G11" s="283">
        <f t="shared" si="0"/>
        <v>0</v>
      </c>
    </row>
    <row r="12" spans="1:7">
      <c r="A12" s="99"/>
      <c r="B12" s="106"/>
      <c r="C12" s="104"/>
      <c r="D12" s="122"/>
      <c r="E12" s="121"/>
      <c r="F12" s="45"/>
      <c r="G12" s="283"/>
    </row>
    <row r="13" spans="1:7">
      <c r="A13" s="99"/>
      <c r="B13" s="105"/>
      <c r="C13" s="104"/>
      <c r="D13" s="159"/>
      <c r="E13" s="159"/>
      <c r="F13" s="62"/>
      <c r="G13" s="283"/>
    </row>
    <row r="14" spans="1:7">
      <c r="A14" s="99"/>
      <c r="B14" s="106"/>
      <c r="C14" s="164"/>
      <c r="D14" s="122"/>
      <c r="E14" s="121"/>
      <c r="F14" s="45"/>
      <c r="G14" s="283"/>
    </row>
    <row r="15" spans="1:7">
      <c r="A15" s="99"/>
      <c r="B15" s="106"/>
      <c r="C15" s="164"/>
      <c r="D15" s="122"/>
      <c r="E15" s="121"/>
      <c r="F15" s="45"/>
      <c r="G15" s="283"/>
    </row>
    <row r="16" spans="1:7">
      <c r="A16" s="99"/>
      <c r="B16" s="106"/>
      <c r="C16" s="164"/>
      <c r="D16" s="122"/>
      <c r="E16" s="121"/>
      <c r="F16" s="45"/>
      <c r="G16" s="283"/>
    </row>
    <row r="17" spans="1:8">
      <c r="A17" s="99">
        <v>841401</v>
      </c>
      <c r="B17" s="105" t="s">
        <v>79</v>
      </c>
      <c r="C17" s="104"/>
      <c r="D17" s="159">
        <f>SUM(D18:D19)</f>
        <v>2657</v>
      </c>
      <c r="E17" s="159">
        <f>SUM(E18:E19)</f>
        <v>2657</v>
      </c>
      <c r="F17" s="62">
        <f>SUM(F18:F19)</f>
        <v>1304</v>
      </c>
      <c r="G17" s="291">
        <f t="shared" si="0"/>
        <v>0.49077907414377114</v>
      </c>
    </row>
    <row r="18" spans="1:8">
      <c r="A18" s="99"/>
      <c r="B18" s="108"/>
      <c r="C18" s="218" t="s">
        <v>71</v>
      </c>
      <c r="D18" s="122">
        <v>2092</v>
      </c>
      <c r="E18" s="121">
        <v>2092</v>
      </c>
      <c r="F18" s="45">
        <v>1039</v>
      </c>
      <c r="G18" s="283">
        <f t="shared" si="0"/>
        <v>0.49665391969407263</v>
      </c>
    </row>
    <row r="19" spans="1:8">
      <c r="A19" s="99"/>
      <c r="B19" s="106"/>
      <c r="C19" s="164" t="s">
        <v>64</v>
      </c>
      <c r="D19" s="122">
        <v>565</v>
      </c>
      <c r="E19" s="121">
        <v>565</v>
      </c>
      <c r="F19" s="45">
        <v>265</v>
      </c>
      <c r="G19" s="283">
        <f t="shared" si="0"/>
        <v>0.46902654867256638</v>
      </c>
    </row>
    <row r="20" spans="1:8">
      <c r="A20" s="99"/>
      <c r="B20" s="108"/>
      <c r="C20" s="218"/>
      <c r="D20" s="122"/>
      <c r="E20" s="121"/>
      <c r="F20" s="45"/>
      <c r="G20" s="283"/>
    </row>
    <row r="21" spans="1:8">
      <c r="A21" s="99">
        <v>841402</v>
      </c>
      <c r="B21" s="105" t="s">
        <v>80</v>
      </c>
      <c r="C21" s="104"/>
      <c r="D21" s="159">
        <f>SUM(D22:D41)</f>
        <v>18739</v>
      </c>
      <c r="E21" s="159">
        <f>SUM(E22:E41)</f>
        <v>23245</v>
      </c>
      <c r="F21" s="62">
        <f>SUM(F22:F41)</f>
        <v>7445</v>
      </c>
      <c r="G21" s="291">
        <f t="shared" si="0"/>
        <v>0.32028393202839323</v>
      </c>
    </row>
    <row r="22" spans="1:8">
      <c r="A22" s="99"/>
      <c r="B22" s="105"/>
      <c r="C22" s="218" t="s">
        <v>65</v>
      </c>
      <c r="D22" s="122">
        <v>150</v>
      </c>
      <c r="E22" s="121">
        <v>500</v>
      </c>
      <c r="F22" s="45">
        <v>259</v>
      </c>
      <c r="G22" s="283">
        <f t="shared" si="0"/>
        <v>0.51800000000000002</v>
      </c>
    </row>
    <row r="23" spans="1:8">
      <c r="A23" s="99"/>
      <c r="B23" s="108"/>
      <c r="C23" s="164" t="s">
        <v>123</v>
      </c>
      <c r="D23" s="122"/>
      <c r="E23" s="121">
        <v>95</v>
      </c>
      <c r="F23" s="45">
        <v>95</v>
      </c>
      <c r="G23" s="283">
        <f t="shared" si="0"/>
        <v>1</v>
      </c>
    </row>
    <row r="24" spans="1:8">
      <c r="A24" s="99"/>
      <c r="B24" s="108"/>
      <c r="C24" s="164" t="s">
        <v>185</v>
      </c>
      <c r="D24" s="122"/>
      <c r="E24" s="121">
        <v>2876</v>
      </c>
      <c r="F24" s="45">
        <v>1730</v>
      </c>
      <c r="G24" s="283"/>
    </row>
    <row r="25" spans="1:8">
      <c r="A25" s="99"/>
      <c r="B25" s="108"/>
      <c r="C25" s="164" t="s">
        <v>68</v>
      </c>
      <c r="D25" s="122">
        <v>350</v>
      </c>
      <c r="E25" s="121">
        <v>356</v>
      </c>
      <c r="F25" s="45">
        <v>207</v>
      </c>
      <c r="G25" s="283">
        <f t="shared" si="0"/>
        <v>0.5814606741573034</v>
      </c>
    </row>
    <row r="26" spans="1:8">
      <c r="A26" s="99"/>
      <c r="B26" s="108"/>
      <c r="C26" s="164" t="s">
        <v>69</v>
      </c>
      <c r="D26" s="122">
        <v>50</v>
      </c>
      <c r="E26" s="121">
        <v>50</v>
      </c>
      <c r="F26" s="45"/>
      <c r="G26" s="283"/>
    </row>
    <row r="27" spans="1:8">
      <c r="A27" s="99"/>
      <c r="B27" s="108"/>
      <c r="C27" s="164" t="s">
        <v>70</v>
      </c>
      <c r="D27" s="122">
        <v>450</v>
      </c>
      <c r="E27" s="366">
        <v>3236</v>
      </c>
      <c r="F27" s="369">
        <v>777</v>
      </c>
      <c r="G27" s="283"/>
    </row>
    <row r="28" spans="1:8">
      <c r="A28" s="99"/>
      <c r="B28" s="108"/>
      <c r="C28" s="218" t="s">
        <v>71</v>
      </c>
      <c r="D28" s="122">
        <v>380</v>
      </c>
      <c r="E28" s="366"/>
      <c r="F28" s="369"/>
      <c r="G28" s="283"/>
    </row>
    <row r="29" spans="1:8">
      <c r="A29" s="99"/>
      <c r="B29" s="108"/>
      <c r="C29" s="218" t="s">
        <v>72</v>
      </c>
      <c r="D29" s="122">
        <v>360</v>
      </c>
      <c r="E29" s="366"/>
      <c r="F29" s="369"/>
      <c r="G29" s="283"/>
    </row>
    <row r="30" spans="1:8">
      <c r="A30" s="99"/>
      <c r="B30" s="108"/>
      <c r="C30" s="164" t="s">
        <v>73</v>
      </c>
      <c r="D30" s="122">
        <v>500</v>
      </c>
      <c r="E30" s="121">
        <v>500</v>
      </c>
      <c r="F30" s="45">
        <v>171</v>
      </c>
      <c r="G30" s="283">
        <f t="shared" si="0"/>
        <v>0.34200000000000003</v>
      </c>
    </row>
    <row r="31" spans="1:8">
      <c r="A31" s="99"/>
      <c r="B31" s="108"/>
      <c r="C31" s="218" t="s">
        <v>63</v>
      </c>
      <c r="D31" s="122">
        <v>2500</v>
      </c>
      <c r="E31" s="121">
        <v>3409</v>
      </c>
      <c r="F31" s="45">
        <v>939</v>
      </c>
      <c r="G31" s="283">
        <f t="shared" si="0"/>
        <v>0.27544734526254033</v>
      </c>
      <c r="H31" s="54"/>
    </row>
    <row r="32" spans="1:8">
      <c r="A32" s="99"/>
      <c r="B32" s="108"/>
      <c r="C32" s="218" t="s">
        <v>74</v>
      </c>
      <c r="D32" s="122">
        <v>1400</v>
      </c>
      <c r="E32" s="121"/>
      <c r="F32" s="45"/>
      <c r="G32" s="283"/>
      <c r="H32" s="54"/>
    </row>
    <row r="33" spans="1:8">
      <c r="A33" s="99"/>
      <c r="B33" s="108"/>
      <c r="C33" s="218" t="s">
        <v>75</v>
      </c>
      <c r="D33" s="122">
        <v>600</v>
      </c>
      <c r="E33" s="121"/>
      <c r="F33" s="45"/>
      <c r="G33" s="283"/>
      <c r="H33" s="54"/>
    </row>
    <row r="34" spans="1:8">
      <c r="A34" s="99"/>
      <c r="B34" s="108"/>
      <c r="C34" s="164" t="s">
        <v>64</v>
      </c>
      <c r="D34" s="122">
        <v>1500</v>
      </c>
      <c r="E34" s="121">
        <v>1635</v>
      </c>
      <c r="F34" s="45">
        <v>878</v>
      </c>
      <c r="G34" s="283">
        <f t="shared" si="0"/>
        <v>0.53700305810397553</v>
      </c>
    </row>
    <row r="35" spans="1:8">
      <c r="A35" s="99"/>
      <c r="B35" s="108"/>
      <c r="C35" s="218" t="s">
        <v>76</v>
      </c>
      <c r="D35" s="122">
        <v>10</v>
      </c>
      <c r="E35" s="121">
        <v>10</v>
      </c>
      <c r="F35" s="45"/>
      <c r="G35" s="283">
        <f t="shared" si="0"/>
        <v>0</v>
      </c>
    </row>
    <row r="36" spans="1:8">
      <c r="A36" s="99"/>
      <c r="B36" s="108"/>
      <c r="C36" s="218" t="s">
        <v>77</v>
      </c>
      <c r="D36" s="122">
        <v>2000</v>
      </c>
      <c r="E36" s="121">
        <v>2389</v>
      </c>
      <c r="F36" s="45">
        <v>939</v>
      </c>
      <c r="G36" s="283">
        <f t="shared" si="0"/>
        <v>0.39305148597739642</v>
      </c>
    </row>
    <row r="37" spans="1:8">
      <c r="A37" s="99"/>
      <c r="B37" s="108"/>
      <c r="C37" s="218" t="s">
        <v>78</v>
      </c>
      <c r="D37" s="122">
        <v>100</v>
      </c>
      <c r="E37" s="121"/>
      <c r="F37" s="45"/>
      <c r="G37" s="283"/>
    </row>
    <row r="38" spans="1:8">
      <c r="A38" s="99"/>
      <c r="B38" s="106"/>
      <c r="C38" s="218" t="s">
        <v>184</v>
      </c>
      <c r="D38" s="122">
        <v>7789</v>
      </c>
      <c r="E38" s="121">
        <v>7789</v>
      </c>
      <c r="F38" s="45">
        <v>1450</v>
      </c>
      <c r="G38" s="283"/>
    </row>
    <row r="39" spans="1:8">
      <c r="A39" s="99"/>
      <c r="B39" s="105"/>
      <c r="C39" s="218" t="s">
        <v>136</v>
      </c>
      <c r="D39" s="122">
        <v>500</v>
      </c>
      <c r="E39" s="121"/>
      <c r="F39" s="45"/>
      <c r="G39" s="283"/>
    </row>
    <row r="40" spans="1:8">
      <c r="A40" s="99"/>
      <c r="B40" s="108"/>
      <c r="C40" s="218" t="s">
        <v>8</v>
      </c>
      <c r="D40" s="122">
        <v>100</v>
      </c>
      <c r="E40" s="121">
        <v>100</v>
      </c>
      <c r="F40" s="45"/>
      <c r="G40" s="283">
        <f t="shared" si="0"/>
        <v>0</v>
      </c>
    </row>
    <row r="41" spans="1:8">
      <c r="A41" s="99"/>
      <c r="B41" s="106"/>
      <c r="C41" s="218" t="s">
        <v>66</v>
      </c>
      <c r="D41" s="122"/>
      <c r="E41" s="121">
        <v>300</v>
      </c>
      <c r="F41" s="45"/>
      <c r="G41" s="283">
        <f t="shared" si="0"/>
        <v>0</v>
      </c>
    </row>
    <row r="42" spans="1:8">
      <c r="A42" s="99"/>
      <c r="B42" s="106"/>
      <c r="C42" s="104"/>
      <c r="D42" s="122"/>
      <c r="E42" s="121"/>
      <c r="F42" s="45"/>
      <c r="G42" s="283"/>
    </row>
    <row r="43" spans="1:8">
      <c r="A43" s="99">
        <v>862101</v>
      </c>
      <c r="B43" s="105" t="s">
        <v>55</v>
      </c>
      <c r="C43" s="104"/>
      <c r="D43" s="159">
        <f>SUM(D44:D58)</f>
        <v>1432</v>
      </c>
      <c r="E43" s="159">
        <f>SUM(E44:E58)</f>
        <v>8236</v>
      </c>
      <c r="F43" s="62">
        <f>SUM(F44:F58)</f>
        <v>5052</v>
      </c>
      <c r="G43" s="291">
        <f t="shared" si="0"/>
        <v>0.61340456532297227</v>
      </c>
    </row>
    <row r="44" spans="1:8">
      <c r="A44" s="99"/>
      <c r="B44" s="108"/>
      <c r="C44" s="164" t="s">
        <v>82</v>
      </c>
      <c r="D44" s="122">
        <v>300</v>
      </c>
      <c r="E44" s="121">
        <v>300</v>
      </c>
      <c r="F44" s="45">
        <v>82</v>
      </c>
      <c r="G44" s="283">
        <f t="shared" si="0"/>
        <v>0.27333333333333332</v>
      </c>
    </row>
    <row r="45" spans="1:8">
      <c r="A45" s="99"/>
      <c r="B45" s="108"/>
      <c r="C45" s="218" t="s">
        <v>65</v>
      </c>
      <c r="D45" s="122">
        <v>65</v>
      </c>
      <c r="E45" s="121">
        <v>465</v>
      </c>
      <c r="F45" s="45">
        <v>12</v>
      </c>
      <c r="G45" s="283">
        <f t="shared" si="0"/>
        <v>2.5806451612903226E-2</v>
      </c>
    </row>
    <row r="46" spans="1:8">
      <c r="A46" s="99"/>
      <c r="B46" s="108"/>
      <c r="C46" s="218" t="s">
        <v>66</v>
      </c>
      <c r="D46" s="122">
        <v>15</v>
      </c>
      <c r="E46" s="121">
        <v>15</v>
      </c>
      <c r="F46" s="45"/>
      <c r="G46" s="283">
        <f t="shared" si="0"/>
        <v>0</v>
      </c>
    </row>
    <row r="47" spans="1:8">
      <c r="A47" s="99"/>
      <c r="B47" s="108"/>
      <c r="C47" s="218" t="s">
        <v>198</v>
      </c>
      <c r="D47" s="122"/>
      <c r="E47" s="121"/>
      <c r="F47" s="45">
        <v>20</v>
      </c>
      <c r="G47" s="283"/>
    </row>
    <row r="48" spans="1:8">
      <c r="A48" s="99"/>
      <c r="B48" s="108"/>
      <c r="C48" s="164" t="s">
        <v>68</v>
      </c>
      <c r="D48" s="122">
        <v>100</v>
      </c>
      <c r="E48" s="121">
        <v>102</v>
      </c>
      <c r="F48" s="45">
        <v>63</v>
      </c>
      <c r="G48" s="283">
        <f t="shared" si="0"/>
        <v>0.61764705882352944</v>
      </c>
    </row>
    <row r="49" spans="1:7">
      <c r="A49" s="216"/>
      <c r="B49" s="107"/>
      <c r="C49" s="164" t="s">
        <v>70</v>
      </c>
      <c r="D49" s="122">
        <v>190</v>
      </c>
      <c r="E49" s="369">
        <v>320</v>
      </c>
      <c r="F49" s="369">
        <v>193</v>
      </c>
      <c r="G49" s="283">
        <f t="shared" si="0"/>
        <v>0.60312500000000002</v>
      </c>
    </row>
    <row r="50" spans="1:7">
      <c r="A50" s="99"/>
      <c r="B50" s="108"/>
      <c r="C50" s="218" t="s">
        <v>71</v>
      </c>
      <c r="D50" s="122">
        <v>100</v>
      </c>
      <c r="E50" s="369"/>
      <c r="F50" s="369"/>
      <c r="G50" s="283"/>
    </row>
    <row r="51" spans="1:7">
      <c r="A51" s="99"/>
      <c r="B51" s="108"/>
      <c r="C51" s="218" t="s">
        <v>72</v>
      </c>
      <c r="D51" s="122">
        <v>30</v>
      </c>
      <c r="E51" s="369"/>
      <c r="F51" s="369"/>
      <c r="G51" s="283"/>
    </row>
    <row r="52" spans="1:7">
      <c r="A52" s="99"/>
      <c r="B52" s="108"/>
      <c r="C52" s="164" t="s">
        <v>73</v>
      </c>
      <c r="D52" s="122">
        <v>60</v>
      </c>
      <c r="E52" s="121">
        <v>88</v>
      </c>
      <c r="F52" s="45">
        <v>85</v>
      </c>
      <c r="G52" s="283">
        <f t="shared" si="0"/>
        <v>0.96590909090909094</v>
      </c>
    </row>
    <row r="53" spans="1:7">
      <c r="A53" s="99"/>
      <c r="B53" s="108"/>
      <c r="C53" s="218" t="s">
        <v>63</v>
      </c>
      <c r="D53" s="122">
        <v>250</v>
      </c>
      <c r="E53" s="121">
        <v>260</v>
      </c>
      <c r="F53" s="45"/>
      <c r="G53" s="283">
        <f t="shared" si="0"/>
        <v>0</v>
      </c>
    </row>
    <row r="54" spans="1:7">
      <c r="A54" s="99"/>
      <c r="B54" s="108"/>
      <c r="C54" s="164" t="s">
        <v>160</v>
      </c>
      <c r="D54" s="122"/>
      <c r="E54" s="121">
        <v>64</v>
      </c>
      <c r="F54" s="45">
        <v>31</v>
      </c>
      <c r="G54" s="283">
        <f t="shared" si="0"/>
        <v>0.484375</v>
      </c>
    </row>
    <row r="55" spans="1:7">
      <c r="A55" s="99"/>
      <c r="B55" s="108"/>
      <c r="C55" s="164" t="s">
        <v>64</v>
      </c>
      <c r="D55" s="122">
        <v>200</v>
      </c>
      <c r="E55" s="121">
        <v>200</v>
      </c>
      <c r="F55" s="45">
        <v>132</v>
      </c>
      <c r="G55" s="283">
        <f t="shared" si="0"/>
        <v>0.66</v>
      </c>
    </row>
    <row r="56" spans="1:7">
      <c r="A56" s="99"/>
      <c r="B56" s="108"/>
      <c r="C56" s="218" t="s">
        <v>77</v>
      </c>
      <c r="D56" s="122">
        <v>100</v>
      </c>
      <c r="E56" s="121">
        <v>122</v>
      </c>
      <c r="F56" s="45">
        <v>27</v>
      </c>
      <c r="G56" s="283">
        <f t="shared" si="0"/>
        <v>0.22131147540983606</v>
      </c>
    </row>
    <row r="57" spans="1:7">
      <c r="A57" s="99"/>
      <c r="B57" s="108"/>
      <c r="C57" s="218" t="s">
        <v>136</v>
      </c>
      <c r="D57" s="122">
        <v>22</v>
      </c>
      <c r="E57" s="121"/>
      <c r="F57" s="45"/>
      <c r="G57" s="283"/>
    </row>
    <row r="58" spans="1:7">
      <c r="A58" s="99"/>
      <c r="B58" s="108"/>
      <c r="C58" s="164" t="s">
        <v>185</v>
      </c>
      <c r="D58" s="122"/>
      <c r="E58" s="121">
        <v>6300</v>
      </c>
      <c r="F58" s="45">
        <v>4407</v>
      </c>
      <c r="G58" s="283"/>
    </row>
    <row r="59" spans="1:7">
      <c r="A59" s="99"/>
      <c r="B59" s="108"/>
      <c r="C59" s="218"/>
      <c r="D59" s="122"/>
      <c r="E59" s="121"/>
      <c r="F59" s="45"/>
      <c r="G59" s="283"/>
    </row>
    <row r="60" spans="1:7">
      <c r="A60" s="99"/>
      <c r="B60" s="108"/>
      <c r="C60" s="218"/>
      <c r="D60" s="122"/>
      <c r="E60" s="121"/>
      <c r="F60" s="45"/>
      <c r="G60" s="283"/>
    </row>
    <row r="61" spans="1:7">
      <c r="A61" s="99">
        <v>869041</v>
      </c>
      <c r="B61" s="105" t="s">
        <v>56</v>
      </c>
      <c r="C61" s="218"/>
      <c r="D61" s="159">
        <f>SUM(D62:D74)</f>
        <v>360</v>
      </c>
      <c r="E61" s="159">
        <f>SUM(E62:E74)</f>
        <v>410</v>
      </c>
      <c r="F61" s="62">
        <f>SUM(F62:F74)</f>
        <v>113</v>
      </c>
      <c r="G61" s="291">
        <f t="shared" si="0"/>
        <v>0.275609756097561</v>
      </c>
    </row>
    <row r="62" spans="1:7">
      <c r="A62" s="99"/>
      <c r="B62" s="108"/>
      <c r="C62" s="218" t="s">
        <v>65</v>
      </c>
      <c r="D62" s="122">
        <v>20</v>
      </c>
      <c r="E62" s="121">
        <v>20</v>
      </c>
      <c r="F62" s="45"/>
      <c r="G62" s="283">
        <f t="shared" si="0"/>
        <v>0</v>
      </c>
    </row>
    <row r="63" spans="1:7">
      <c r="A63" s="99"/>
      <c r="B63" s="108"/>
      <c r="C63" s="218" t="s">
        <v>66</v>
      </c>
      <c r="D63" s="122">
        <v>10</v>
      </c>
      <c r="E63" s="121">
        <v>10</v>
      </c>
      <c r="F63" s="45"/>
      <c r="G63" s="283">
        <f t="shared" si="0"/>
        <v>0</v>
      </c>
    </row>
    <row r="64" spans="1:7">
      <c r="A64" s="99"/>
      <c r="B64" s="108"/>
      <c r="C64" s="218" t="s">
        <v>67</v>
      </c>
      <c r="D64" s="122"/>
      <c r="E64" s="121"/>
      <c r="F64" s="45"/>
      <c r="G64" s="283"/>
    </row>
    <row r="65" spans="1:7">
      <c r="A65" s="99"/>
      <c r="B65" s="108"/>
      <c r="C65" s="164" t="s">
        <v>185</v>
      </c>
      <c r="D65" s="122">
        <v>30</v>
      </c>
      <c r="E65" s="121">
        <v>30</v>
      </c>
      <c r="F65" s="45"/>
      <c r="G65" s="283">
        <f t="shared" si="0"/>
        <v>0</v>
      </c>
    </row>
    <row r="66" spans="1:7">
      <c r="A66" s="99"/>
      <c r="B66" s="108"/>
      <c r="C66" s="164" t="s">
        <v>70</v>
      </c>
      <c r="D66" s="122">
        <v>70</v>
      </c>
      <c r="E66" s="366">
        <v>125</v>
      </c>
      <c r="F66" s="45"/>
      <c r="G66" s="283">
        <f t="shared" si="0"/>
        <v>0</v>
      </c>
    </row>
    <row r="67" spans="1:7" s="59" customFormat="1">
      <c r="A67" s="99"/>
      <c r="B67" s="108"/>
      <c r="C67" s="218" t="s">
        <v>71</v>
      </c>
      <c r="D67" s="122">
        <v>40</v>
      </c>
      <c r="E67" s="366"/>
      <c r="F67" s="45"/>
      <c r="G67" s="283"/>
    </row>
    <row r="68" spans="1:7">
      <c r="A68" s="99"/>
      <c r="B68" s="108"/>
      <c r="C68" s="218" t="s">
        <v>72</v>
      </c>
      <c r="D68" s="122">
        <v>15</v>
      </c>
      <c r="E68" s="366"/>
      <c r="F68" s="45"/>
      <c r="G68" s="283"/>
    </row>
    <row r="69" spans="1:7">
      <c r="A69" s="99"/>
      <c r="B69" s="108"/>
      <c r="C69" s="164" t="s">
        <v>73</v>
      </c>
      <c r="D69" s="122">
        <v>20</v>
      </c>
      <c r="E69" s="121">
        <v>20</v>
      </c>
      <c r="F69" s="45">
        <v>3</v>
      </c>
      <c r="G69" s="283">
        <f t="shared" si="0"/>
        <v>0.15</v>
      </c>
    </row>
    <row r="70" spans="1:7">
      <c r="A70" s="99"/>
      <c r="B70" s="108"/>
      <c r="C70" s="218" t="s">
        <v>63</v>
      </c>
      <c r="D70" s="122">
        <v>50</v>
      </c>
      <c r="E70" s="121">
        <v>50</v>
      </c>
      <c r="F70" s="45"/>
      <c r="G70" s="283">
        <f t="shared" si="0"/>
        <v>0</v>
      </c>
    </row>
    <row r="71" spans="1:7">
      <c r="A71" s="99"/>
      <c r="B71" s="108"/>
      <c r="C71" s="218" t="s">
        <v>74</v>
      </c>
      <c r="D71" s="122"/>
      <c r="E71" s="121"/>
      <c r="F71" s="45"/>
      <c r="G71" s="283"/>
    </row>
    <row r="72" spans="1:7">
      <c r="A72" s="99"/>
      <c r="B72" s="108"/>
      <c r="C72" s="164" t="s">
        <v>64</v>
      </c>
      <c r="D72" s="122">
        <v>10</v>
      </c>
      <c r="E72" s="121">
        <v>12</v>
      </c>
      <c r="F72" s="45">
        <v>7</v>
      </c>
      <c r="G72" s="283">
        <f t="shared" ref="G72:G120" si="1">F72/E72</f>
        <v>0.58333333333333337</v>
      </c>
    </row>
    <row r="73" spans="1:7">
      <c r="A73" s="99"/>
      <c r="B73" s="108"/>
      <c r="C73" s="218" t="s">
        <v>76</v>
      </c>
      <c r="D73" s="122">
        <v>75</v>
      </c>
      <c r="E73" s="121">
        <v>115</v>
      </c>
      <c r="F73" s="45">
        <v>79</v>
      </c>
      <c r="G73" s="283">
        <f t="shared" si="1"/>
        <v>0.68695652173913047</v>
      </c>
    </row>
    <row r="74" spans="1:7">
      <c r="A74" s="99"/>
      <c r="B74" s="108"/>
      <c r="C74" s="218" t="s">
        <v>77</v>
      </c>
      <c r="D74" s="122">
        <v>20</v>
      </c>
      <c r="E74" s="121">
        <v>28</v>
      </c>
      <c r="F74" s="45">
        <v>24</v>
      </c>
      <c r="G74" s="283">
        <f t="shared" si="1"/>
        <v>0.8571428571428571</v>
      </c>
    </row>
    <row r="75" spans="1:7">
      <c r="A75" s="99"/>
      <c r="B75" s="108"/>
      <c r="C75" s="104"/>
      <c r="D75" s="122"/>
      <c r="E75" s="121"/>
      <c r="F75" s="45"/>
      <c r="G75" s="283"/>
    </row>
    <row r="76" spans="1:7">
      <c r="A76" s="99">
        <v>910502</v>
      </c>
      <c r="B76" s="371" t="s">
        <v>57</v>
      </c>
      <c r="C76" s="372"/>
      <c r="D76" s="159">
        <f>SUM(D77:D87)</f>
        <v>1410</v>
      </c>
      <c r="E76" s="159">
        <f>SUM(E77:E87)</f>
        <v>1457</v>
      </c>
      <c r="F76" s="62">
        <f>SUM(F77:F87)</f>
        <v>676</v>
      </c>
      <c r="G76" s="291">
        <f t="shared" si="1"/>
        <v>0.46396705559368567</v>
      </c>
    </row>
    <row r="77" spans="1:7">
      <c r="A77" s="99"/>
      <c r="B77" s="108"/>
      <c r="C77" s="218" t="s">
        <v>65</v>
      </c>
      <c r="D77" s="122">
        <v>50</v>
      </c>
      <c r="E77" s="121">
        <v>50</v>
      </c>
      <c r="F77" s="45">
        <v>7</v>
      </c>
      <c r="G77" s="283">
        <f t="shared" si="1"/>
        <v>0.14000000000000001</v>
      </c>
    </row>
    <row r="78" spans="1:7">
      <c r="A78" s="99"/>
      <c r="B78" s="108"/>
      <c r="C78" s="164" t="s">
        <v>68</v>
      </c>
      <c r="D78" s="122">
        <v>45</v>
      </c>
      <c r="E78" s="121">
        <v>47</v>
      </c>
      <c r="F78" s="45">
        <v>11</v>
      </c>
      <c r="G78" s="283">
        <f t="shared" si="1"/>
        <v>0.23404255319148937</v>
      </c>
    </row>
    <row r="79" spans="1:7">
      <c r="A79" s="99"/>
      <c r="B79" s="108"/>
      <c r="C79" s="164" t="s">
        <v>70</v>
      </c>
      <c r="D79" s="122">
        <v>500</v>
      </c>
      <c r="E79" s="366">
        <v>655</v>
      </c>
      <c r="F79" s="369">
        <v>371</v>
      </c>
      <c r="G79" s="283">
        <f t="shared" si="1"/>
        <v>0.56641221374045803</v>
      </c>
    </row>
    <row r="80" spans="1:7">
      <c r="A80" s="99"/>
      <c r="B80" s="108"/>
      <c r="C80" s="218" t="s">
        <v>71</v>
      </c>
      <c r="D80" s="122">
        <v>150</v>
      </c>
      <c r="E80" s="366"/>
      <c r="F80" s="369"/>
      <c r="G80" s="283"/>
    </row>
    <row r="81" spans="1:7">
      <c r="A81" s="99"/>
      <c r="B81" s="108"/>
      <c r="C81" s="218" t="s">
        <v>72</v>
      </c>
      <c r="D81" s="122">
        <v>5</v>
      </c>
      <c r="E81" s="366"/>
      <c r="F81" s="369"/>
      <c r="G81" s="283"/>
    </row>
    <row r="82" spans="1:7">
      <c r="A82" s="99"/>
      <c r="B82" s="108"/>
      <c r="C82" s="164" t="s">
        <v>73</v>
      </c>
      <c r="D82" s="122">
        <v>100</v>
      </c>
      <c r="E82" s="121">
        <v>100</v>
      </c>
      <c r="F82" s="45"/>
      <c r="G82" s="283">
        <f t="shared" si="1"/>
        <v>0</v>
      </c>
    </row>
    <row r="83" spans="1:7">
      <c r="A83" s="99"/>
      <c r="B83" s="108"/>
      <c r="C83" s="218" t="s">
        <v>63</v>
      </c>
      <c r="D83" s="122">
        <v>150</v>
      </c>
      <c r="E83" s="121">
        <v>160</v>
      </c>
      <c r="F83" s="45">
        <v>56</v>
      </c>
      <c r="G83" s="283">
        <f t="shared" si="1"/>
        <v>0.35</v>
      </c>
    </row>
    <row r="84" spans="1:7">
      <c r="A84" s="99"/>
      <c r="B84" s="108"/>
      <c r="C84" s="164" t="s">
        <v>64</v>
      </c>
      <c r="D84" s="122">
        <v>250</v>
      </c>
      <c r="E84" s="121">
        <v>250</v>
      </c>
      <c r="F84" s="45">
        <v>140</v>
      </c>
      <c r="G84" s="283">
        <f t="shared" si="1"/>
        <v>0.56000000000000005</v>
      </c>
    </row>
    <row r="85" spans="1:7">
      <c r="A85" s="99"/>
      <c r="B85" s="108"/>
      <c r="C85" s="218" t="s">
        <v>77</v>
      </c>
      <c r="D85" s="122">
        <v>150</v>
      </c>
      <c r="E85" s="121">
        <v>150</v>
      </c>
      <c r="F85" s="45">
        <v>53</v>
      </c>
      <c r="G85" s="283">
        <f t="shared" si="1"/>
        <v>0.35333333333333333</v>
      </c>
    </row>
    <row r="86" spans="1:7">
      <c r="A86" s="99"/>
      <c r="B86" s="108"/>
      <c r="C86" s="164" t="s">
        <v>185</v>
      </c>
      <c r="D86" s="122"/>
      <c r="E86" s="121">
        <v>45</v>
      </c>
      <c r="F86" s="45">
        <v>38</v>
      </c>
      <c r="G86" s="283"/>
    </row>
    <row r="87" spans="1:7">
      <c r="A87" s="99"/>
      <c r="B87" s="105"/>
      <c r="C87" s="164" t="s">
        <v>69</v>
      </c>
      <c r="D87" s="122">
        <v>10</v>
      </c>
      <c r="E87" s="122"/>
      <c r="F87" s="45"/>
      <c r="G87" s="283"/>
    </row>
    <row r="88" spans="1:7">
      <c r="A88" s="99"/>
      <c r="B88" s="108"/>
      <c r="C88" s="218"/>
      <c r="D88" s="122"/>
      <c r="E88" s="121"/>
      <c r="F88" s="45"/>
      <c r="G88" s="283"/>
    </row>
    <row r="89" spans="1:7">
      <c r="A89" s="99">
        <v>960302</v>
      </c>
      <c r="B89" s="105" t="s">
        <v>58</v>
      </c>
      <c r="C89" s="219"/>
      <c r="D89" s="159">
        <f>SUM(D90:D94)</f>
        <v>110</v>
      </c>
      <c r="E89" s="159">
        <f>SUM(E90:E94)</f>
        <v>150</v>
      </c>
      <c r="F89" s="62">
        <f>SUM(F90:F94)</f>
        <v>77</v>
      </c>
      <c r="G89" s="291">
        <f t="shared" si="1"/>
        <v>0.51333333333333331</v>
      </c>
    </row>
    <row r="90" spans="1:7">
      <c r="A90" s="99"/>
      <c r="B90" s="108"/>
      <c r="C90" s="218" t="s">
        <v>71</v>
      </c>
      <c r="D90" s="122">
        <v>33</v>
      </c>
      <c r="E90" s="122">
        <v>33</v>
      </c>
      <c r="F90" s="45">
        <v>10</v>
      </c>
      <c r="G90" s="283">
        <f t="shared" si="1"/>
        <v>0.30303030303030304</v>
      </c>
    </row>
    <row r="91" spans="1:7" ht="12.75" customHeight="1">
      <c r="A91" s="99"/>
      <c r="B91" s="108"/>
      <c r="C91" s="218" t="s">
        <v>72</v>
      </c>
      <c r="D91" s="122">
        <v>54</v>
      </c>
      <c r="E91" s="122">
        <v>54</v>
      </c>
      <c r="F91" s="45">
        <v>13</v>
      </c>
      <c r="G91" s="283">
        <f t="shared" si="1"/>
        <v>0.24074074074074073</v>
      </c>
    </row>
    <row r="92" spans="1:7">
      <c r="A92" s="99"/>
      <c r="B92" s="108"/>
      <c r="C92" s="164" t="s">
        <v>73</v>
      </c>
      <c r="D92" s="122"/>
      <c r="E92" s="122">
        <v>37</v>
      </c>
      <c r="F92" s="45">
        <v>36</v>
      </c>
      <c r="G92" s="283">
        <f t="shared" si="1"/>
        <v>0.97297297297297303</v>
      </c>
    </row>
    <row r="93" spans="1:7">
      <c r="A93" s="99"/>
      <c r="B93" s="108"/>
      <c r="C93" s="164" t="s">
        <v>64</v>
      </c>
      <c r="D93" s="122">
        <v>23</v>
      </c>
      <c r="E93" s="122">
        <v>23</v>
      </c>
      <c r="F93" s="45">
        <v>16</v>
      </c>
      <c r="G93" s="283">
        <f t="shared" si="1"/>
        <v>0.69565217391304346</v>
      </c>
    </row>
    <row r="94" spans="1:7">
      <c r="A94" s="99"/>
      <c r="B94" s="220"/>
      <c r="C94" s="218" t="s">
        <v>77</v>
      </c>
      <c r="D94" s="122"/>
      <c r="E94" s="122">
        <v>3</v>
      </c>
      <c r="F94" s="45">
        <v>2</v>
      </c>
      <c r="G94" s="283">
        <f t="shared" si="1"/>
        <v>0.66666666666666663</v>
      </c>
    </row>
    <row r="95" spans="1:7">
      <c r="A95" s="99"/>
      <c r="B95" s="108"/>
      <c r="C95" s="218"/>
      <c r="D95" s="122"/>
      <c r="E95" s="121"/>
      <c r="F95" s="45"/>
      <c r="G95" s="283"/>
    </row>
    <row r="96" spans="1:7">
      <c r="A96" s="99"/>
      <c r="B96" s="105" t="s">
        <v>122</v>
      </c>
      <c r="C96" s="221"/>
      <c r="D96" s="159">
        <f>SUM(D97:D98)</f>
        <v>5496</v>
      </c>
      <c r="E96" s="159">
        <f>SUM(E97:E98)</f>
        <v>5496</v>
      </c>
      <c r="F96" s="62">
        <f>SUM(F97:F98)</f>
        <v>2202</v>
      </c>
      <c r="G96" s="291">
        <f t="shared" si="1"/>
        <v>0.40065502183406115</v>
      </c>
    </row>
    <row r="97" spans="1:7">
      <c r="A97" s="99"/>
      <c r="B97" s="108"/>
      <c r="C97" s="164" t="s">
        <v>123</v>
      </c>
      <c r="D97" s="122">
        <v>5496</v>
      </c>
      <c r="E97" s="121">
        <v>5496</v>
      </c>
      <c r="F97" s="45">
        <v>2202</v>
      </c>
      <c r="G97" s="283">
        <f t="shared" si="1"/>
        <v>0.40065502183406115</v>
      </c>
    </row>
    <row r="98" spans="1:7">
      <c r="A98" s="99"/>
      <c r="B98" s="108"/>
      <c r="C98" s="164"/>
      <c r="D98" s="122"/>
      <c r="E98" s="121"/>
      <c r="F98" s="45"/>
      <c r="G98" s="283"/>
    </row>
    <row r="99" spans="1:7">
      <c r="A99" s="99"/>
      <c r="B99" s="105" t="s">
        <v>155</v>
      </c>
      <c r="C99" s="218"/>
      <c r="D99" s="159">
        <f>SUM(D100:D106)</f>
        <v>1225</v>
      </c>
      <c r="E99" s="120">
        <f>SUM(E100:E106)</f>
        <v>1935</v>
      </c>
      <c r="F99" s="50">
        <f>SUM(F100:F106)</f>
        <v>1370</v>
      </c>
      <c r="G99" s="291">
        <f t="shared" si="1"/>
        <v>0.70801033591731266</v>
      </c>
    </row>
    <row r="100" spans="1:7">
      <c r="A100" s="99"/>
      <c r="B100" s="108"/>
      <c r="C100" s="164"/>
      <c r="D100" s="122"/>
      <c r="E100" s="121"/>
      <c r="F100" s="45"/>
      <c r="G100" s="283"/>
    </row>
    <row r="101" spans="1:7">
      <c r="A101" s="99"/>
      <c r="B101" s="105"/>
      <c r="C101" s="218" t="s">
        <v>81</v>
      </c>
      <c r="D101" s="121">
        <v>600</v>
      </c>
      <c r="E101" s="121">
        <v>600</v>
      </c>
      <c r="F101" s="51">
        <v>402</v>
      </c>
      <c r="G101" s="283">
        <f t="shared" si="1"/>
        <v>0.67</v>
      </c>
    </row>
    <row r="102" spans="1:7">
      <c r="A102" s="99"/>
      <c r="B102" s="108"/>
      <c r="C102" s="218" t="s">
        <v>72</v>
      </c>
      <c r="D102" s="122">
        <v>100</v>
      </c>
      <c r="E102" s="121">
        <v>211</v>
      </c>
      <c r="F102" s="45">
        <v>157</v>
      </c>
      <c r="G102" s="283">
        <f t="shared" si="1"/>
        <v>0.74407582938388628</v>
      </c>
    </row>
    <row r="103" spans="1:7">
      <c r="A103" s="99"/>
      <c r="B103" s="108"/>
      <c r="C103" s="164" t="s">
        <v>73</v>
      </c>
      <c r="D103" s="122">
        <v>25</v>
      </c>
      <c r="E103" s="122">
        <v>223</v>
      </c>
      <c r="F103" s="45">
        <v>204</v>
      </c>
      <c r="G103" s="283">
        <f t="shared" si="1"/>
        <v>0.91479820627802688</v>
      </c>
    </row>
    <row r="104" spans="1:7">
      <c r="A104" s="99"/>
      <c r="B104" s="108"/>
      <c r="C104" s="218" t="s">
        <v>63</v>
      </c>
      <c r="D104" s="122">
        <v>250</v>
      </c>
      <c r="E104" s="121">
        <v>250</v>
      </c>
      <c r="F104" s="45">
        <v>98</v>
      </c>
      <c r="G104" s="283">
        <f t="shared" si="1"/>
        <v>0.39200000000000002</v>
      </c>
    </row>
    <row r="105" spans="1:7">
      <c r="A105" s="99"/>
      <c r="B105" s="108"/>
      <c r="C105" s="164" t="s">
        <v>64</v>
      </c>
      <c r="D105" s="122">
        <v>200</v>
      </c>
      <c r="E105" s="121">
        <v>347</v>
      </c>
      <c r="F105" s="45">
        <v>270</v>
      </c>
      <c r="G105" s="283">
        <f t="shared" si="1"/>
        <v>0.77809798270893371</v>
      </c>
    </row>
    <row r="106" spans="1:7">
      <c r="A106" s="99"/>
      <c r="B106" s="108"/>
      <c r="C106" s="218" t="s">
        <v>77</v>
      </c>
      <c r="D106" s="122">
        <v>50</v>
      </c>
      <c r="E106" s="121">
        <v>304</v>
      </c>
      <c r="F106" s="45">
        <v>239</v>
      </c>
      <c r="G106" s="283">
        <f t="shared" si="1"/>
        <v>0.78618421052631582</v>
      </c>
    </row>
    <row r="107" spans="1:7">
      <c r="A107" s="99"/>
      <c r="B107" s="108"/>
      <c r="C107" s="218" t="s">
        <v>136</v>
      </c>
      <c r="D107" s="122"/>
      <c r="E107" s="121"/>
      <c r="F107" s="45"/>
      <c r="G107" s="283"/>
    </row>
    <row r="108" spans="1:7" ht="12" customHeight="1">
      <c r="A108" s="99"/>
      <c r="B108" s="105"/>
      <c r="C108" s="219"/>
      <c r="D108" s="159"/>
      <c r="E108" s="120"/>
      <c r="F108" s="50"/>
      <c r="G108" s="283"/>
    </row>
    <row r="109" spans="1:7">
      <c r="A109" s="99"/>
      <c r="B109" s="108"/>
      <c r="C109" s="218"/>
      <c r="D109" s="122"/>
      <c r="E109" s="121"/>
      <c r="F109" s="45"/>
      <c r="G109" s="283"/>
    </row>
    <row r="110" spans="1:7">
      <c r="A110" s="99"/>
      <c r="B110" s="108"/>
      <c r="C110" s="222"/>
      <c r="D110" s="122"/>
      <c r="E110" s="121"/>
      <c r="F110" s="45"/>
      <c r="G110" s="283"/>
    </row>
    <row r="111" spans="1:7">
      <c r="A111" s="99"/>
      <c r="B111" s="108"/>
      <c r="C111" s="218"/>
      <c r="D111" s="122"/>
      <c r="E111" s="121"/>
      <c r="F111" s="45"/>
      <c r="G111" s="283"/>
    </row>
    <row r="112" spans="1:7">
      <c r="A112" s="99"/>
      <c r="B112" s="105" t="s">
        <v>137</v>
      </c>
      <c r="C112" s="218"/>
      <c r="D112" s="122"/>
      <c r="E112" s="121"/>
      <c r="F112" s="45"/>
      <c r="G112" s="283"/>
    </row>
    <row r="113" spans="1:7">
      <c r="A113" s="99"/>
      <c r="B113" s="108"/>
      <c r="C113" s="164"/>
      <c r="D113" s="122"/>
      <c r="E113" s="121"/>
      <c r="F113" s="45"/>
      <c r="G113" s="283"/>
    </row>
    <row r="114" spans="1:7">
      <c r="A114" s="99"/>
      <c r="B114" s="105"/>
      <c r="C114" s="219"/>
      <c r="D114" s="159"/>
      <c r="E114" s="120">
        <f>SUM(E115:E121)</f>
        <v>4881</v>
      </c>
      <c r="F114" s="50">
        <f>SUM(F115:F120)</f>
        <v>3098</v>
      </c>
      <c r="G114" s="291">
        <f t="shared" si="1"/>
        <v>0.63470600286826473</v>
      </c>
    </row>
    <row r="115" spans="1:7">
      <c r="A115" s="99"/>
      <c r="B115" s="108"/>
      <c r="C115" s="218" t="s">
        <v>81</v>
      </c>
      <c r="D115" s="122"/>
      <c r="E115" s="121">
        <v>802</v>
      </c>
      <c r="F115" s="45">
        <v>670</v>
      </c>
      <c r="G115" s="283">
        <f t="shared" si="1"/>
        <v>0.8354114713216958</v>
      </c>
    </row>
    <row r="116" spans="1:7">
      <c r="A116" s="99"/>
      <c r="B116" s="108"/>
      <c r="C116" s="164" t="s">
        <v>64</v>
      </c>
      <c r="D116" s="159"/>
      <c r="E116" s="122">
        <v>1003</v>
      </c>
      <c r="F116" s="45">
        <v>659</v>
      </c>
      <c r="G116" s="283">
        <f t="shared" si="1"/>
        <v>0.65702891326021939</v>
      </c>
    </row>
    <row r="117" spans="1:7">
      <c r="A117" s="99"/>
      <c r="B117" s="108"/>
      <c r="C117" s="218" t="s">
        <v>77</v>
      </c>
      <c r="D117" s="122"/>
      <c r="E117" s="121">
        <v>1505</v>
      </c>
      <c r="F117" s="45">
        <v>1217</v>
      </c>
      <c r="G117" s="283">
        <f t="shared" si="1"/>
        <v>0.80863787375415286</v>
      </c>
    </row>
    <row r="118" spans="1:7">
      <c r="A118" s="99"/>
      <c r="B118" s="108"/>
      <c r="C118" s="164" t="s">
        <v>73</v>
      </c>
      <c r="D118" s="122"/>
      <c r="E118" s="121">
        <v>20</v>
      </c>
      <c r="F118" s="45">
        <v>18</v>
      </c>
      <c r="G118" s="283">
        <f t="shared" si="1"/>
        <v>0.9</v>
      </c>
    </row>
    <row r="119" spans="1:7">
      <c r="A119" s="99"/>
      <c r="B119" s="108"/>
      <c r="C119" s="218" t="s">
        <v>63</v>
      </c>
      <c r="D119" s="122"/>
      <c r="E119" s="121">
        <v>521</v>
      </c>
      <c r="F119" s="45">
        <v>521</v>
      </c>
      <c r="G119" s="283">
        <f t="shared" si="1"/>
        <v>1</v>
      </c>
    </row>
    <row r="120" spans="1:7" ht="11.25" customHeight="1">
      <c r="A120" s="99"/>
      <c r="B120" s="108"/>
      <c r="C120" s="164" t="s">
        <v>185</v>
      </c>
      <c r="D120" s="122"/>
      <c r="E120" s="121">
        <v>1025</v>
      </c>
      <c r="F120" s="45">
        <v>13</v>
      </c>
      <c r="G120" s="283">
        <f t="shared" si="1"/>
        <v>1.2682926829268294E-2</v>
      </c>
    </row>
    <row r="121" spans="1:7">
      <c r="A121" s="99"/>
      <c r="B121" s="105"/>
      <c r="C121" s="218" t="s">
        <v>71</v>
      </c>
      <c r="D121" s="159"/>
      <c r="E121" s="120">
        <v>5</v>
      </c>
      <c r="F121" s="50"/>
      <c r="G121" s="283"/>
    </row>
    <row r="122" spans="1:7">
      <c r="A122" s="99"/>
      <c r="B122" s="108"/>
      <c r="C122" s="218"/>
      <c r="D122" s="122"/>
      <c r="E122" s="121"/>
      <c r="F122" s="45"/>
      <c r="G122" s="283"/>
    </row>
    <row r="123" spans="1:7">
      <c r="A123" s="99"/>
      <c r="B123" s="108"/>
      <c r="C123" s="222"/>
      <c r="D123" s="122"/>
      <c r="E123" s="121"/>
      <c r="F123" s="45"/>
      <c r="G123" s="283"/>
    </row>
    <row r="124" spans="1:7">
      <c r="A124" s="99"/>
      <c r="B124" s="108"/>
      <c r="C124" s="218"/>
      <c r="D124" s="122"/>
      <c r="E124" s="121"/>
      <c r="F124" s="45"/>
      <c r="G124" s="283"/>
    </row>
    <row r="125" spans="1:7">
      <c r="A125" s="99"/>
      <c r="B125" s="108"/>
      <c r="C125" s="164"/>
      <c r="D125" s="159"/>
      <c r="E125" s="121"/>
      <c r="F125" s="62"/>
      <c r="G125" s="283"/>
    </row>
    <row r="126" spans="1:7">
      <c r="A126" s="99"/>
      <c r="B126" s="108"/>
      <c r="C126" s="218"/>
      <c r="D126" s="194"/>
      <c r="E126" s="121"/>
      <c r="F126" s="62"/>
      <c r="G126" s="283"/>
    </row>
    <row r="127" spans="1:7">
      <c r="A127" s="99"/>
      <c r="B127" s="108"/>
      <c r="C127" s="218"/>
      <c r="D127" s="194"/>
      <c r="E127" s="121"/>
      <c r="F127" s="45"/>
      <c r="G127" s="283"/>
    </row>
    <row r="128" spans="1:7">
      <c r="A128" s="99"/>
      <c r="B128" s="108"/>
      <c r="C128" s="164"/>
      <c r="D128" s="122"/>
      <c r="E128" s="121"/>
      <c r="F128" s="45"/>
      <c r="G128" s="283"/>
    </row>
    <row r="129" spans="1:7">
      <c r="A129" s="99"/>
      <c r="B129" s="108"/>
      <c r="C129" s="218"/>
      <c r="D129" s="122"/>
      <c r="E129" s="121"/>
      <c r="F129" s="45"/>
      <c r="G129" s="283"/>
    </row>
    <row r="130" spans="1:7">
      <c r="A130" s="99"/>
      <c r="B130" s="105"/>
      <c r="C130" s="218"/>
      <c r="D130" s="122"/>
      <c r="E130" s="120">
        <f>SUM(E131:E133)</f>
        <v>0</v>
      </c>
      <c r="F130" s="50">
        <f>SUM(F131:F133)</f>
        <v>0</v>
      </c>
      <c r="G130" s="283"/>
    </row>
    <row r="131" spans="1:7">
      <c r="A131" s="99"/>
      <c r="B131" s="108"/>
      <c r="C131" s="218"/>
      <c r="D131" s="159"/>
      <c r="E131" s="122"/>
      <c r="F131" s="45"/>
      <c r="G131" s="283"/>
    </row>
    <row r="132" spans="1:7">
      <c r="A132" s="99"/>
      <c r="B132" s="108"/>
      <c r="C132" s="218"/>
      <c r="D132" s="121"/>
      <c r="E132" s="121"/>
      <c r="F132" s="45"/>
      <c r="G132" s="283"/>
    </row>
    <row r="133" spans="1:7">
      <c r="A133" s="99"/>
      <c r="B133" s="108"/>
      <c r="C133" s="164"/>
      <c r="D133" s="122"/>
      <c r="E133" s="121"/>
      <c r="F133" s="45"/>
      <c r="G133" s="283"/>
    </row>
    <row r="134" spans="1:7">
      <c r="A134" s="99"/>
      <c r="B134" s="108"/>
      <c r="C134" s="218"/>
      <c r="D134" s="121"/>
      <c r="E134" s="121"/>
      <c r="F134" s="45"/>
      <c r="G134" s="283"/>
    </row>
    <row r="135" spans="1:7">
      <c r="A135" s="99"/>
      <c r="B135" s="105"/>
      <c r="C135" s="223"/>
      <c r="D135" s="122"/>
      <c r="E135" s="120">
        <f>SUM(E136:E139)</f>
        <v>0</v>
      </c>
      <c r="F135" s="50">
        <f>SUM(F136:F139)</f>
        <v>0</v>
      </c>
      <c r="G135" s="283"/>
    </row>
    <row r="136" spans="1:7">
      <c r="A136" s="99"/>
      <c r="B136" s="105"/>
      <c r="C136" s="218"/>
      <c r="D136" s="121"/>
      <c r="E136" s="121"/>
      <c r="F136" s="45"/>
      <c r="G136" s="283"/>
    </row>
    <row r="137" spans="1:7">
      <c r="A137" s="99"/>
      <c r="B137" s="105"/>
      <c r="C137" s="164"/>
      <c r="D137" s="121"/>
      <c r="E137" s="121"/>
      <c r="F137" s="45"/>
      <c r="G137" s="283"/>
    </row>
    <row r="138" spans="1:7">
      <c r="A138" s="99"/>
      <c r="B138" s="105"/>
      <c r="C138" s="164"/>
      <c r="D138" s="121"/>
      <c r="E138" s="121"/>
      <c r="F138" s="45"/>
      <c r="G138" s="283"/>
    </row>
    <row r="139" spans="1:7">
      <c r="A139" s="99"/>
      <c r="B139" s="105"/>
      <c r="C139" s="218"/>
      <c r="D139" s="121"/>
      <c r="E139" s="121"/>
      <c r="F139" s="51"/>
      <c r="G139" s="283"/>
    </row>
    <row r="140" spans="1:7">
      <c r="A140" s="99"/>
      <c r="B140" s="108"/>
      <c r="C140" s="164"/>
      <c r="D140" s="122"/>
      <c r="E140" s="121"/>
      <c r="F140" s="45"/>
      <c r="G140" s="283"/>
    </row>
    <row r="141" spans="1:7">
      <c r="A141" s="99"/>
      <c r="B141" s="108"/>
      <c r="C141" s="164"/>
      <c r="D141" s="122"/>
      <c r="E141" s="121"/>
      <c r="F141" s="45"/>
      <c r="G141" s="283"/>
    </row>
    <row r="142" spans="1:7">
      <c r="A142" s="99"/>
      <c r="B142" s="105"/>
      <c r="C142" s="221"/>
      <c r="D142" s="159"/>
      <c r="E142" s="159"/>
      <c r="F142" s="62"/>
      <c r="G142" s="283"/>
    </row>
    <row r="143" spans="1:7" ht="13.5" thickBot="1">
      <c r="A143" s="217"/>
      <c r="B143" s="224"/>
      <c r="C143" s="225"/>
      <c r="D143" s="160"/>
      <c r="E143" s="123"/>
      <c r="F143" s="276"/>
      <c r="G143" s="290"/>
    </row>
    <row r="144" spans="1:7" ht="13.5" thickBot="1">
      <c r="A144" s="61"/>
      <c r="B144" s="127" t="s">
        <v>83</v>
      </c>
      <c r="C144" s="127"/>
      <c r="D144" s="141">
        <f>D7+D17+D99+D142+D118+D112+D13+D21+D43+D61+D76+D96+D89</f>
        <v>32196</v>
      </c>
      <c r="E144" s="142">
        <f>E7+E17+E99+E114+E13+E21+E43+E61+E76+E96+E89+E121+E130+E135</f>
        <v>49239</v>
      </c>
      <c r="F144" s="142">
        <f>F7+F17+F99+F114+F13+F21+F43+F61+F76+F96+F89+F121+F130+F135</f>
        <v>21498</v>
      </c>
      <c r="G144" s="293">
        <f>F144/E144</f>
        <v>0.43660513007981477</v>
      </c>
    </row>
    <row r="145" spans="1:7" ht="13.5" customHeight="1">
      <c r="A145" s="63"/>
      <c r="B145" s="362" t="s">
        <v>84</v>
      </c>
      <c r="C145" s="362"/>
      <c r="D145" s="144"/>
      <c r="E145" s="121"/>
      <c r="F145" s="45"/>
      <c r="G145" s="163"/>
    </row>
    <row r="146" spans="1:7" ht="13.5" thickBot="1">
      <c r="A146" s="63"/>
      <c r="B146" s="44"/>
      <c r="C146" s="44"/>
      <c r="D146" s="15"/>
      <c r="E146" s="123"/>
      <c r="F146" s="45"/>
      <c r="G146" s="166"/>
    </row>
    <row r="147" spans="1:7" ht="13.5" thickBot="1">
      <c r="A147" s="64"/>
      <c r="B147" s="65"/>
      <c r="C147" s="65"/>
      <c r="D147" s="16">
        <f>SUM(D145:D146)</f>
        <v>0</v>
      </c>
      <c r="E147" s="140">
        <f>SUM(E145:E146)</f>
        <v>0</v>
      </c>
      <c r="F147" s="253">
        <f>SUM(F145:F146)</f>
        <v>0</v>
      </c>
      <c r="G147" s="169"/>
    </row>
  </sheetData>
  <sheetProtection selectLockedCells="1" selectUnlockedCells="1"/>
  <mergeCells count="14">
    <mergeCell ref="F27:F29"/>
    <mergeCell ref="F49:F51"/>
    <mergeCell ref="E27:E29"/>
    <mergeCell ref="E49:E51"/>
    <mergeCell ref="E66:E68"/>
    <mergeCell ref="E79:E81"/>
    <mergeCell ref="B7:C7"/>
    <mergeCell ref="B145:C145"/>
    <mergeCell ref="F79:F81"/>
    <mergeCell ref="A1:F1"/>
    <mergeCell ref="A3:F3"/>
    <mergeCell ref="B5:F5"/>
    <mergeCell ref="B6:C6"/>
    <mergeCell ref="B76:C76"/>
  </mergeCells>
  <phoneticPr fontId="22" type="noConversion"/>
  <pageMargins left="0.7" right="0.7" top="0.75" bottom="0.75" header="0.51180555555555551" footer="0.51180555555555551"/>
  <pageSetup paperSize="9" scale="82" firstPageNumber="0" orientation="portrait" horizontalDpi="300" verticalDpi="300" r:id="rId1"/>
  <headerFooter alignWithMargins="0"/>
  <rowBreaks count="2" manualBreakCount="2">
    <brk id="60" max="16383" man="1"/>
    <brk id="1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54"/>
  <sheetViews>
    <sheetView view="pageBreakPreview" zoomScale="60" zoomScaleNormal="100" workbookViewId="0">
      <selection sqref="A1:F1"/>
    </sheetView>
  </sheetViews>
  <sheetFormatPr defaultRowHeight="12.75"/>
  <cols>
    <col min="2" max="2" width="10.5703125" customWidth="1"/>
    <col min="3" max="3" width="32.42578125" customWidth="1"/>
    <col min="4" max="4" width="12.28515625" customWidth="1"/>
    <col min="5" max="5" width="11.42578125" customWidth="1"/>
    <col min="6" max="6" width="12.28515625" customWidth="1"/>
    <col min="7" max="7" width="10.140625" customWidth="1"/>
  </cols>
  <sheetData>
    <row r="1" spans="1:7" ht="25.35" customHeight="1">
      <c r="A1" s="317" t="s">
        <v>204</v>
      </c>
      <c r="B1" s="318"/>
      <c r="C1" s="318"/>
      <c r="D1" s="318"/>
      <c r="E1" s="318"/>
      <c r="F1" s="318"/>
    </row>
    <row r="2" spans="1:7">
      <c r="A2" s="66"/>
      <c r="B2" s="67"/>
      <c r="C2" s="375"/>
      <c r="D2" s="375"/>
      <c r="E2" s="375"/>
      <c r="F2" s="375"/>
    </row>
    <row r="3" spans="1:7" ht="12.75" customHeight="1">
      <c r="A3" s="376" t="s">
        <v>168</v>
      </c>
      <c r="B3" s="376"/>
      <c r="C3" s="376"/>
      <c r="D3" s="376"/>
      <c r="E3" s="376"/>
      <c r="F3" s="376"/>
    </row>
    <row r="4" spans="1:7">
      <c r="A4" s="68"/>
      <c r="B4" s="68"/>
      <c r="C4" s="68"/>
      <c r="D4" s="68"/>
      <c r="E4" s="68"/>
      <c r="F4" s="68"/>
    </row>
    <row r="5" spans="1:7" ht="13.5" customHeight="1" thickBot="1">
      <c r="A5" s="69"/>
      <c r="B5" s="44"/>
      <c r="C5" s="375" t="s">
        <v>28</v>
      </c>
      <c r="D5" s="375"/>
      <c r="E5" s="375"/>
      <c r="F5" s="375"/>
    </row>
    <row r="6" spans="1:7" ht="40.5" customHeight="1" thickBot="1">
      <c r="A6" s="187" t="s">
        <v>85</v>
      </c>
      <c r="B6" s="373" t="s">
        <v>53</v>
      </c>
      <c r="C6" s="374"/>
      <c r="D6" s="232" t="s">
        <v>161</v>
      </c>
      <c r="E6" s="232" t="s">
        <v>162</v>
      </c>
      <c r="F6" s="111" t="s">
        <v>163</v>
      </c>
      <c r="G6" s="210" t="s">
        <v>159</v>
      </c>
    </row>
    <row r="7" spans="1:7">
      <c r="A7" s="145">
        <v>1</v>
      </c>
      <c r="B7" s="306" t="s">
        <v>121</v>
      </c>
      <c r="C7" s="307"/>
      <c r="D7" s="184">
        <v>400</v>
      </c>
      <c r="E7" s="184">
        <v>400</v>
      </c>
      <c r="F7" s="184"/>
      <c r="G7" s="184"/>
    </row>
    <row r="8" spans="1:7">
      <c r="A8" s="146">
        <v>2</v>
      </c>
      <c r="B8" s="308" t="s">
        <v>175</v>
      </c>
      <c r="C8" s="309"/>
      <c r="D8" s="185">
        <v>1201</v>
      </c>
      <c r="E8" s="185">
        <v>1201</v>
      </c>
      <c r="F8" s="185"/>
      <c r="G8" s="185"/>
    </row>
    <row r="9" spans="1:7">
      <c r="A9" s="146">
        <v>3</v>
      </c>
      <c r="B9" s="379" t="s">
        <v>176</v>
      </c>
      <c r="C9" s="380"/>
      <c r="D9" s="185">
        <v>1286</v>
      </c>
      <c r="E9" s="185">
        <v>2424</v>
      </c>
      <c r="F9" s="185"/>
      <c r="G9" s="185"/>
    </row>
    <row r="10" spans="1:7" ht="12.75" customHeight="1">
      <c r="A10" s="146">
        <v>4</v>
      </c>
      <c r="B10" s="379" t="s">
        <v>193</v>
      </c>
      <c r="C10" s="380"/>
      <c r="D10" s="185"/>
      <c r="E10" s="185"/>
      <c r="F10" s="271">
        <v>81</v>
      </c>
      <c r="G10" s="185"/>
    </row>
    <row r="11" spans="1:7" ht="12.75" customHeight="1">
      <c r="A11" s="146">
        <v>5</v>
      </c>
      <c r="B11" s="379" t="s">
        <v>192</v>
      </c>
      <c r="C11" s="380"/>
      <c r="D11" s="185"/>
      <c r="E11" s="185"/>
      <c r="F11" s="271">
        <v>32</v>
      </c>
      <c r="G11" s="185"/>
    </row>
    <row r="12" spans="1:7" ht="12.75" customHeight="1">
      <c r="A12" s="146">
        <v>6</v>
      </c>
      <c r="B12" s="379" t="s">
        <v>194</v>
      </c>
      <c r="C12" s="380"/>
      <c r="D12" s="185"/>
      <c r="E12" s="185"/>
      <c r="F12" s="271">
        <v>270</v>
      </c>
      <c r="G12" s="305"/>
    </row>
    <row r="13" spans="1:7" ht="12.75" customHeight="1">
      <c r="A13" s="146">
        <v>7</v>
      </c>
      <c r="B13" s="383" t="s">
        <v>195</v>
      </c>
      <c r="C13" s="384"/>
      <c r="D13" s="209"/>
      <c r="E13" s="209"/>
      <c r="F13" s="272">
        <v>54</v>
      </c>
      <c r="G13" s="248"/>
    </row>
    <row r="14" spans="1:7" ht="12.75" customHeight="1">
      <c r="A14" s="146">
        <v>8</v>
      </c>
      <c r="B14" s="387"/>
      <c r="C14" s="388"/>
      <c r="D14" s="185"/>
      <c r="E14" s="185"/>
      <c r="F14" s="272"/>
      <c r="G14" s="248"/>
    </row>
    <row r="15" spans="1:7" ht="12.75" customHeight="1">
      <c r="A15" s="146">
        <v>9</v>
      </c>
      <c r="B15" s="377"/>
      <c r="C15" s="378"/>
      <c r="D15" s="209"/>
      <c r="E15" s="209"/>
      <c r="F15" s="273"/>
      <c r="G15" s="248"/>
    </row>
    <row r="16" spans="1:7" ht="12.75" customHeight="1">
      <c r="A16" s="146">
        <v>10</v>
      </c>
      <c r="B16" s="377"/>
      <c r="C16" s="378"/>
      <c r="D16" s="209"/>
      <c r="E16" s="209"/>
      <c r="F16" s="273"/>
      <c r="G16" s="248"/>
    </row>
    <row r="17" spans="1:7" ht="12.75" customHeight="1">
      <c r="A17" s="146">
        <v>11</v>
      </c>
      <c r="B17" s="377"/>
      <c r="C17" s="378"/>
      <c r="D17" s="209"/>
      <c r="E17" s="209"/>
      <c r="F17" s="273"/>
      <c r="G17" s="248"/>
    </row>
    <row r="18" spans="1:7" ht="12.75" customHeight="1">
      <c r="A18" s="146">
        <v>12</v>
      </c>
      <c r="B18" s="377"/>
      <c r="C18" s="378"/>
      <c r="D18" s="209"/>
      <c r="E18" s="209"/>
      <c r="F18" s="273"/>
      <c r="G18" s="248"/>
    </row>
    <row r="19" spans="1:7" ht="12.75" customHeight="1">
      <c r="A19" s="146">
        <v>13</v>
      </c>
      <c r="B19" s="377"/>
      <c r="C19" s="378"/>
      <c r="D19" s="209"/>
      <c r="E19" s="209"/>
      <c r="F19" s="273"/>
      <c r="G19" s="248"/>
    </row>
    <row r="20" spans="1:7" ht="12.75" customHeight="1">
      <c r="A20" s="146">
        <v>14</v>
      </c>
      <c r="B20" s="389"/>
      <c r="C20" s="390"/>
      <c r="D20" s="185"/>
      <c r="E20" s="185"/>
      <c r="F20" s="274"/>
      <c r="G20" s="248"/>
    </row>
    <row r="21" spans="1:7" ht="12.75" customHeight="1" thickBot="1">
      <c r="A21" s="310">
        <v>15</v>
      </c>
      <c r="B21" s="385"/>
      <c r="C21" s="386"/>
      <c r="D21" s="226"/>
      <c r="E21" s="226"/>
      <c r="F21" s="275"/>
      <c r="G21" s="249"/>
    </row>
    <row r="22" spans="1:7" ht="13.5" thickBot="1">
      <c r="A22" s="311">
        <v>16</v>
      </c>
      <c r="B22" s="381" t="s">
        <v>59</v>
      </c>
      <c r="C22" s="382"/>
      <c r="D22" s="186">
        <f>SUM(D7:D21)</f>
        <v>2887</v>
      </c>
      <c r="E22" s="208">
        <f>SUM(E7:E21)</f>
        <v>4025</v>
      </c>
      <c r="F22" s="186">
        <f>SUM(F7:F21)</f>
        <v>437</v>
      </c>
      <c r="G22" s="169"/>
    </row>
    <row r="23" spans="1:7">
      <c r="A23" s="60"/>
      <c r="B23" s="44"/>
      <c r="C23" s="44"/>
      <c r="D23" s="51"/>
      <c r="E23" s="45"/>
      <c r="F23" s="51"/>
    </row>
    <row r="24" spans="1:7">
      <c r="A24" s="60"/>
      <c r="B24" s="48"/>
      <c r="C24" s="48"/>
      <c r="D24" s="50"/>
      <c r="E24" s="62"/>
      <c r="F24" s="50"/>
    </row>
    <row r="25" spans="1:7">
      <c r="A25" s="60"/>
      <c r="B25" s="44"/>
      <c r="C25" s="8"/>
      <c r="D25" s="70"/>
      <c r="E25" s="70"/>
      <c r="F25" s="70"/>
    </row>
    <row r="29" spans="1:7">
      <c r="A29" s="60"/>
      <c r="B29" s="71"/>
      <c r="C29" s="8"/>
      <c r="D29" s="70"/>
      <c r="E29" s="70"/>
      <c r="F29" s="70"/>
    </row>
    <row r="30" spans="1:7">
      <c r="A30" s="60"/>
      <c r="B30" s="71"/>
      <c r="C30" s="57"/>
      <c r="D30" s="70"/>
      <c r="E30" s="70"/>
      <c r="F30" s="70"/>
    </row>
    <row r="31" spans="1:7" ht="12" customHeight="1">
      <c r="A31" s="60"/>
      <c r="B31" s="72"/>
      <c r="C31" s="8"/>
      <c r="D31" s="70"/>
      <c r="E31" s="70"/>
      <c r="F31" s="70"/>
    </row>
    <row r="32" spans="1:7" ht="15.75" customHeight="1">
      <c r="A32" s="60"/>
      <c r="B32" s="56"/>
      <c r="C32" s="8"/>
      <c r="D32" s="70"/>
      <c r="E32" s="70"/>
      <c r="F32" s="70"/>
    </row>
    <row r="33" spans="1:6" ht="15.75" customHeight="1">
      <c r="A33" s="60"/>
      <c r="B33" s="71"/>
      <c r="C33" s="8"/>
      <c r="D33" s="70"/>
      <c r="E33" s="70"/>
      <c r="F33" s="70"/>
    </row>
    <row r="34" spans="1:6" ht="20.25" customHeight="1">
      <c r="A34" s="60"/>
      <c r="B34" s="71"/>
      <c r="C34" s="8"/>
      <c r="D34" s="70"/>
      <c r="E34" s="70"/>
      <c r="F34" s="70"/>
    </row>
    <row r="35" spans="1:6">
      <c r="A35" s="60"/>
      <c r="B35" s="72"/>
      <c r="C35" s="8"/>
      <c r="D35" s="70"/>
      <c r="E35" s="70"/>
      <c r="F35" s="70"/>
    </row>
    <row r="36" spans="1:6">
      <c r="A36" s="60"/>
      <c r="B36" s="56"/>
      <c r="C36" s="8"/>
      <c r="D36" s="70"/>
      <c r="E36" s="70"/>
      <c r="F36" s="70"/>
    </row>
    <row r="37" spans="1:6">
      <c r="A37" s="60"/>
      <c r="B37" s="56"/>
      <c r="C37" s="8"/>
      <c r="D37" s="70"/>
      <c r="E37" s="70"/>
      <c r="F37" s="70"/>
    </row>
    <row r="38" spans="1:6">
      <c r="A38" s="60"/>
      <c r="B38" s="44"/>
      <c r="C38" s="44"/>
      <c r="D38" s="51"/>
      <c r="E38" s="45"/>
      <c r="F38" s="51"/>
    </row>
    <row r="39" spans="1:6">
      <c r="A39" s="60"/>
      <c r="B39" s="44"/>
      <c r="C39" s="44"/>
      <c r="D39" s="51"/>
      <c r="E39" s="45"/>
      <c r="F39" s="51"/>
    </row>
    <row r="40" spans="1:6">
      <c r="A40" s="60"/>
      <c r="B40" s="72"/>
      <c r="C40" s="57"/>
      <c r="D40" s="51"/>
      <c r="E40" s="45"/>
      <c r="F40" s="51"/>
    </row>
    <row r="41" spans="1:6">
      <c r="A41" s="60"/>
      <c r="B41" s="44"/>
      <c r="C41" s="57"/>
      <c r="D41" s="51"/>
      <c r="E41" s="45"/>
      <c r="F41" s="51"/>
    </row>
    <row r="42" spans="1:6">
      <c r="A42" s="60"/>
      <c r="B42" s="72"/>
      <c r="C42" s="57"/>
      <c r="D42" s="51"/>
      <c r="E42" s="45"/>
      <c r="F42" s="51"/>
    </row>
    <row r="43" spans="1:6">
      <c r="A43" s="60"/>
      <c r="B43" s="72"/>
      <c r="C43" s="8"/>
      <c r="D43" s="73"/>
      <c r="E43" s="45"/>
      <c r="F43" s="51"/>
    </row>
    <row r="44" spans="1:6">
      <c r="A44" s="60"/>
      <c r="B44" s="72"/>
      <c r="C44" s="8"/>
      <c r="D44" s="73"/>
      <c r="E44" s="45"/>
      <c r="F44" s="51"/>
    </row>
    <row r="45" spans="1:6">
      <c r="A45" s="60"/>
      <c r="B45" s="72"/>
      <c r="C45" s="8"/>
      <c r="D45" s="73"/>
      <c r="E45" s="45"/>
      <c r="F45" s="51"/>
    </row>
    <row r="46" spans="1:6">
      <c r="A46" s="74"/>
      <c r="B46" s="48"/>
      <c r="C46" s="48"/>
      <c r="D46" s="50"/>
      <c r="E46" s="50"/>
      <c r="F46" s="50"/>
    </row>
    <row r="47" spans="1:6">
      <c r="A47" s="69"/>
      <c r="B47" s="44"/>
      <c r="C47" s="44"/>
      <c r="D47" s="51"/>
      <c r="E47" s="45"/>
      <c r="F47" s="51"/>
    </row>
    <row r="48" spans="1:6">
      <c r="A48" s="74"/>
      <c r="B48" s="48"/>
      <c r="C48" s="48"/>
      <c r="D48" s="50"/>
      <c r="E48" s="62"/>
      <c r="F48" s="50"/>
    </row>
    <row r="54" spans="1:6">
      <c r="A54" s="75"/>
      <c r="B54" s="75"/>
      <c r="C54" s="75"/>
      <c r="D54" s="75"/>
      <c r="E54" s="75"/>
      <c r="F54" s="75"/>
    </row>
  </sheetData>
  <sheetProtection selectLockedCells="1" selectUnlockedCells="1"/>
  <mergeCells count="19">
    <mergeCell ref="B17:C17"/>
    <mergeCell ref="B18:C18"/>
    <mergeCell ref="B19:C19"/>
    <mergeCell ref="B22:C22"/>
    <mergeCell ref="B13:C13"/>
    <mergeCell ref="B21:C21"/>
    <mergeCell ref="B14:C14"/>
    <mergeCell ref="B15:C15"/>
    <mergeCell ref="B20:C20"/>
    <mergeCell ref="B6:C6"/>
    <mergeCell ref="A1:F1"/>
    <mergeCell ref="C2:F2"/>
    <mergeCell ref="A3:F3"/>
    <mergeCell ref="C5:F5"/>
    <mergeCell ref="B16:C16"/>
    <mergeCell ref="B9:C9"/>
    <mergeCell ref="B10:C10"/>
    <mergeCell ref="B12:C12"/>
    <mergeCell ref="B11:C11"/>
  </mergeCells>
  <phoneticPr fontId="22" type="noConversion"/>
  <pageMargins left="0.7" right="0.7" top="0.75" bottom="0.75" header="0.51180555555555551" footer="0.51180555555555551"/>
  <pageSetup paperSize="9" scale="105" firstPageNumber="0" orientation="landscape" horizontalDpi="300" verticalDpi="300" r:id="rId1"/>
  <headerFooter alignWithMargins="0"/>
  <rowBreaks count="1" manualBreakCount="1"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15"/>
  <sheetViews>
    <sheetView view="pageBreakPreview" zoomScale="60" zoomScaleNormal="100" workbookViewId="0">
      <selection sqref="A1:F1"/>
    </sheetView>
  </sheetViews>
  <sheetFormatPr defaultRowHeight="12.75"/>
  <cols>
    <col min="1" max="1" width="8.85546875" customWidth="1"/>
    <col min="2" max="2" width="11.5703125" customWidth="1"/>
    <col min="3" max="3" width="45.42578125" customWidth="1"/>
    <col min="4" max="4" width="13.5703125" customWidth="1"/>
    <col min="5" max="5" width="12.28515625" customWidth="1"/>
    <col min="6" max="6" width="10.85546875" customWidth="1"/>
    <col min="7" max="7" width="10.140625" customWidth="1"/>
  </cols>
  <sheetData>
    <row r="1" spans="1:7" s="54" customFormat="1">
      <c r="A1" s="317" t="s">
        <v>205</v>
      </c>
      <c r="B1" s="318"/>
      <c r="C1" s="318"/>
      <c r="D1" s="318"/>
      <c r="E1" s="321"/>
      <c r="F1" s="321"/>
    </row>
    <row r="2" spans="1:7" s="54" customFormat="1">
      <c r="A2" s="67"/>
      <c r="B2" s="67"/>
      <c r="C2" s="67"/>
      <c r="D2" s="67"/>
      <c r="E2" s="76"/>
      <c r="F2"/>
    </row>
    <row r="3" spans="1:7" s="54" customFormat="1" ht="12.75" customHeight="1">
      <c r="A3" s="376" t="s">
        <v>169</v>
      </c>
      <c r="B3" s="376"/>
      <c r="C3" s="376"/>
      <c r="D3" s="376"/>
      <c r="E3" s="376"/>
      <c r="F3" s="376"/>
    </row>
    <row r="4" spans="1:7" s="54" customFormat="1" ht="12.75" customHeight="1">
      <c r="A4" s="68"/>
      <c r="B4" s="36"/>
      <c r="C4" s="36"/>
      <c r="D4" s="36"/>
      <c r="E4" s="36"/>
      <c r="F4" s="36"/>
    </row>
    <row r="5" spans="1:7" s="54" customFormat="1" ht="13.5" thickBot="1">
      <c r="A5" s="67"/>
      <c r="B5" s="67"/>
      <c r="C5" s="76"/>
      <c r="D5" s="76"/>
      <c r="E5" s="76"/>
      <c r="F5" s="76" t="s">
        <v>28</v>
      </c>
    </row>
    <row r="6" spans="1:7" s="54" customFormat="1" ht="39" customHeight="1" thickBot="1">
      <c r="A6" s="77" t="s">
        <v>85</v>
      </c>
      <c r="B6" s="395" t="s">
        <v>53</v>
      </c>
      <c r="C6" s="396"/>
      <c r="D6" s="232" t="s">
        <v>161</v>
      </c>
      <c r="E6" s="232" t="s">
        <v>162</v>
      </c>
      <c r="F6" s="111" t="s">
        <v>163</v>
      </c>
      <c r="G6" s="210" t="s">
        <v>159</v>
      </c>
    </row>
    <row r="7" spans="1:7" s="54" customFormat="1">
      <c r="A7" s="78">
        <v>1</v>
      </c>
      <c r="B7" s="79" t="s">
        <v>86</v>
      </c>
      <c r="C7" s="174"/>
      <c r="D7" s="150"/>
      <c r="E7" s="263"/>
      <c r="F7" s="264"/>
      <c r="G7" s="247"/>
    </row>
    <row r="8" spans="1:7" s="54" customFormat="1">
      <c r="A8" s="78">
        <v>2</v>
      </c>
      <c r="B8" s="80"/>
      <c r="C8" s="161" t="s">
        <v>114</v>
      </c>
      <c r="D8" s="151"/>
      <c r="E8" s="148"/>
      <c r="F8" s="265"/>
      <c r="G8" s="248"/>
    </row>
    <row r="9" spans="1:7" s="54" customFormat="1">
      <c r="A9" s="78">
        <v>3</v>
      </c>
      <c r="B9" s="103"/>
      <c r="C9" s="174"/>
      <c r="D9" s="151"/>
      <c r="E9" s="148"/>
      <c r="F9" s="265"/>
      <c r="G9" s="248"/>
    </row>
    <row r="10" spans="1:7" s="54" customFormat="1">
      <c r="A10" s="78">
        <v>4</v>
      </c>
      <c r="B10" s="313" t="s">
        <v>173</v>
      </c>
      <c r="C10" s="314"/>
      <c r="D10" s="185">
        <v>35000</v>
      </c>
      <c r="E10" s="149">
        <v>35000</v>
      </c>
      <c r="F10" s="265"/>
      <c r="G10" s="248"/>
    </row>
    <row r="11" spans="1:7" s="54" customFormat="1">
      <c r="A11" s="78">
        <v>5</v>
      </c>
      <c r="B11" s="315" t="s">
        <v>174</v>
      </c>
      <c r="C11" s="316"/>
      <c r="D11" s="153">
        <v>70000</v>
      </c>
      <c r="E11" s="152">
        <v>70000</v>
      </c>
      <c r="F11" s="266">
        <v>68750</v>
      </c>
      <c r="G11" s="248"/>
    </row>
    <row r="12" spans="1:7" s="54" customFormat="1">
      <c r="A12" s="78">
        <v>6</v>
      </c>
      <c r="B12" s="391" t="s">
        <v>143</v>
      </c>
      <c r="C12" s="392"/>
      <c r="D12" s="151">
        <v>3000</v>
      </c>
      <c r="E12" s="149">
        <v>3000</v>
      </c>
      <c r="F12" s="265"/>
      <c r="G12" s="248"/>
    </row>
    <row r="13" spans="1:7" s="54" customFormat="1">
      <c r="A13" s="78">
        <v>7</v>
      </c>
      <c r="B13" s="391" t="s">
        <v>197</v>
      </c>
      <c r="C13" s="392"/>
      <c r="D13" s="151"/>
      <c r="E13" s="149">
        <v>280</v>
      </c>
      <c r="F13" s="265">
        <v>280</v>
      </c>
      <c r="G13" s="248"/>
    </row>
    <row r="14" spans="1:7" s="54" customFormat="1" ht="13.5" thickBot="1">
      <c r="A14" s="78">
        <v>8</v>
      </c>
      <c r="B14" s="393" t="s">
        <v>196</v>
      </c>
      <c r="C14" s="394"/>
      <c r="D14" s="270"/>
      <c r="E14" s="152">
        <v>98</v>
      </c>
      <c r="F14" s="266">
        <v>98</v>
      </c>
      <c r="G14" s="280">
        <f>F14/E14</f>
        <v>1</v>
      </c>
    </row>
    <row r="15" spans="1:7" s="20" customFormat="1" ht="13.5" thickBot="1">
      <c r="A15" s="81"/>
      <c r="B15" s="381" t="s">
        <v>59</v>
      </c>
      <c r="C15" s="382"/>
      <c r="D15" s="154">
        <f>SUM(D7:D14)</f>
        <v>108000</v>
      </c>
      <c r="E15" s="155">
        <f>SUM(E7:E14)</f>
        <v>108378</v>
      </c>
      <c r="F15" s="267">
        <f>SUM(F7:F14)</f>
        <v>69128</v>
      </c>
      <c r="G15" s="301">
        <f>F15/E15</f>
        <v>0.63784162837476244</v>
      </c>
    </row>
  </sheetData>
  <sheetProtection selectLockedCells="1" selectUnlockedCells="1"/>
  <mergeCells count="7">
    <mergeCell ref="A1:F1"/>
    <mergeCell ref="A3:F3"/>
    <mergeCell ref="B12:C12"/>
    <mergeCell ref="B15:C15"/>
    <mergeCell ref="B13:C13"/>
    <mergeCell ref="B14:C14"/>
    <mergeCell ref="B6:C6"/>
  </mergeCells>
  <phoneticPr fontId="22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4"/>
  <sheetViews>
    <sheetView view="pageBreakPreview" zoomScaleNormal="100" zoomScaleSheetLayoutView="100" workbookViewId="0">
      <selection sqref="A1:E1"/>
    </sheetView>
  </sheetViews>
  <sheetFormatPr defaultRowHeight="12.75"/>
  <cols>
    <col min="1" max="1" width="4.42578125" customWidth="1"/>
    <col min="2" max="2" width="49.5703125" customWidth="1"/>
    <col min="3" max="4" width="12" customWidth="1"/>
    <col min="5" max="5" width="12.28515625" style="101" customWidth="1"/>
    <col min="6" max="6" width="10.85546875" customWidth="1"/>
  </cols>
  <sheetData>
    <row r="1" spans="1:6" s="59" customFormat="1" ht="30.75" customHeight="1">
      <c r="A1" s="317" t="s">
        <v>206</v>
      </c>
      <c r="B1" s="318"/>
      <c r="C1" s="318"/>
      <c r="D1" s="318"/>
      <c r="E1" s="318"/>
    </row>
    <row r="2" spans="1:6" s="59" customFormat="1">
      <c r="A2" s="82"/>
      <c r="B2" s="363"/>
      <c r="C2" s="363"/>
      <c r="D2" s="363"/>
      <c r="E2" s="363"/>
    </row>
    <row r="3" spans="1:6" s="59" customFormat="1" ht="26.25" customHeight="1">
      <c r="A3" s="319" t="s">
        <v>170</v>
      </c>
      <c r="B3" s="319"/>
      <c r="C3" s="319"/>
      <c r="D3" s="319"/>
      <c r="E3" s="319"/>
      <c r="F3" s="319"/>
    </row>
    <row r="4" spans="1:6" s="59" customFormat="1" ht="13.5" thickBot="1">
      <c r="A4" s="82"/>
      <c r="B4" s="363" t="s">
        <v>28</v>
      </c>
      <c r="C4" s="363"/>
      <c r="D4" s="363"/>
      <c r="E4" s="363"/>
    </row>
    <row r="5" spans="1:6" s="59" customFormat="1" ht="39" thickBot="1">
      <c r="A5" s="83"/>
      <c r="B5" s="18" t="s">
        <v>87</v>
      </c>
      <c r="C5" s="232" t="s">
        <v>161</v>
      </c>
      <c r="D5" s="232" t="s">
        <v>162</v>
      </c>
      <c r="E5" s="111" t="s">
        <v>163</v>
      </c>
      <c r="F5" s="210" t="s">
        <v>159</v>
      </c>
    </row>
    <row r="6" spans="1:6" s="59" customFormat="1">
      <c r="A6" s="100"/>
      <c r="B6" s="192" t="s">
        <v>88</v>
      </c>
      <c r="C6" s="295">
        <v>500</v>
      </c>
      <c r="D6" s="203">
        <v>500</v>
      </c>
      <c r="E6" s="254"/>
      <c r="F6" s="299">
        <f>E6/D6</f>
        <v>0</v>
      </c>
    </row>
    <row r="7" spans="1:6" s="59" customFormat="1">
      <c r="A7" s="88"/>
      <c r="B7" s="193" t="s">
        <v>89</v>
      </c>
      <c r="C7" s="296"/>
      <c r="D7" s="204"/>
      <c r="E7" s="255"/>
      <c r="F7" s="300"/>
    </row>
    <row r="8" spans="1:6" s="59" customFormat="1">
      <c r="A8" s="88"/>
      <c r="B8" s="165" t="s">
        <v>90</v>
      </c>
      <c r="C8" s="296"/>
      <c r="D8" s="204"/>
      <c r="E8" s="255"/>
      <c r="F8" s="300"/>
    </row>
    <row r="9" spans="1:6" s="59" customFormat="1">
      <c r="A9" s="88"/>
      <c r="B9" s="165" t="s">
        <v>91</v>
      </c>
      <c r="C9" s="296"/>
      <c r="D9" s="204"/>
      <c r="E9" s="255"/>
      <c r="F9" s="300"/>
    </row>
    <row r="10" spans="1:6" s="59" customFormat="1">
      <c r="A10" s="88"/>
      <c r="B10" s="194" t="s">
        <v>92</v>
      </c>
      <c r="C10" s="296"/>
      <c r="D10" s="204"/>
      <c r="E10" s="255"/>
      <c r="F10" s="300"/>
    </row>
    <row r="11" spans="1:6" s="59" customFormat="1">
      <c r="A11" s="88"/>
      <c r="B11" s="194" t="s">
        <v>93</v>
      </c>
      <c r="C11" s="296"/>
      <c r="D11" s="204"/>
      <c r="E11" s="255"/>
      <c r="F11" s="300"/>
    </row>
    <row r="12" spans="1:6" s="59" customFormat="1">
      <c r="A12" s="88"/>
      <c r="B12" s="194" t="s">
        <v>94</v>
      </c>
      <c r="C12" s="296"/>
      <c r="D12" s="204"/>
      <c r="E12" s="255"/>
      <c r="F12" s="300"/>
    </row>
    <row r="13" spans="1:6" s="59" customFormat="1">
      <c r="A13" s="88"/>
      <c r="B13" s="194" t="s">
        <v>95</v>
      </c>
      <c r="C13" s="296"/>
      <c r="D13" s="204"/>
      <c r="E13" s="255">
        <v>50</v>
      </c>
      <c r="F13" s="300"/>
    </row>
    <row r="14" spans="1:6" s="59" customFormat="1">
      <c r="A14" s="88"/>
      <c r="B14" s="194" t="s">
        <v>190</v>
      </c>
      <c r="C14" s="296"/>
      <c r="D14" s="204"/>
      <c r="E14" s="255">
        <v>300</v>
      </c>
      <c r="F14" s="300"/>
    </row>
    <row r="15" spans="1:6" s="59" customFormat="1">
      <c r="A15" s="88"/>
      <c r="B15" s="194" t="s">
        <v>96</v>
      </c>
      <c r="C15" s="297">
        <f>SUM(C6:C14)</f>
        <v>500</v>
      </c>
      <c r="D15" s="297">
        <f>SUM(D6:D14)</f>
        <v>500</v>
      </c>
      <c r="E15" s="256">
        <f>SUM(E7:E14)</f>
        <v>350</v>
      </c>
      <c r="F15" s="300">
        <f>E15/D15</f>
        <v>0.7</v>
      </c>
    </row>
    <row r="16" spans="1:6" s="59" customFormat="1">
      <c r="A16" s="88"/>
      <c r="B16" s="165"/>
      <c r="C16" s="296"/>
      <c r="D16" s="204"/>
      <c r="E16" s="255"/>
      <c r="F16" s="300"/>
    </row>
    <row r="17" spans="1:6" s="59" customFormat="1">
      <c r="A17" s="88"/>
      <c r="B17" s="165"/>
      <c r="C17" s="296"/>
      <c r="D17" s="204"/>
      <c r="E17" s="255"/>
      <c r="F17" s="300"/>
    </row>
    <row r="18" spans="1:6" s="59" customFormat="1">
      <c r="A18" s="88"/>
      <c r="B18" s="194" t="s">
        <v>97</v>
      </c>
      <c r="C18" s="255">
        <v>285</v>
      </c>
      <c r="D18" s="204">
        <v>285</v>
      </c>
      <c r="E18" s="255">
        <v>142</v>
      </c>
      <c r="F18" s="300"/>
    </row>
    <row r="19" spans="1:6" s="59" customFormat="1">
      <c r="A19" s="88"/>
      <c r="B19" s="194" t="s">
        <v>98</v>
      </c>
      <c r="C19" s="255">
        <v>30</v>
      </c>
      <c r="D19" s="204">
        <v>30</v>
      </c>
      <c r="E19" s="255"/>
      <c r="F19" s="300"/>
    </row>
    <row r="20" spans="1:6" s="59" customFormat="1">
      <c r="A20" s="88"/>
      <c r="B20" s="195" t="s">
        <v>128</v>
      </c>
      <c r="C20" s="255">
        <v>50</v>
      </c>
      <c r="D20" s="204">
        <v>50</v>
      </c>
      <c r="E20" s="255"/>
      <c r="F20" s="300"/>
    </row>
    <row r="21" spans="1:6" s="59" customFormat="1">
      <c r="A21" s="88"/>
      <c r="B21" s="194" t="s">
        <v>191</v>
      </c>
      <c r="C21" s="255"/>
      <c r="D21" s="204">
        <v>54</v>
      </c>
      <c r="E21" s="255">
        <v>54</v>
      </c>
      <c r="F21" s="300"/>
    </row>
    <row r="22" spans="1:6" s="59" customFormat="1">
      <c r="A22" s="88"/>
      <c r="B22" s="195" t="s">
        <v>147</v>
      </c>
      <c r="C22" s="255"/>
      <c r="D22" s="204"/>
      <c r="E22" s="255"/>
      <c r="F22" s="300"/>
    </row>
    <row r="23" spans="1:6" s="59" customFormat="1">
      <c r="A23" s="88"/>
      <c r="B23" s="194" t="s">
        <v>124</v>
      </c>
      <c r="C23" s="255">
        <v>10</v>
      </c>
      <c r="D23" s="204">
        <v>10</v>
      </c>
      <c r="E23" s="255">
        <v>5</v>
      </c>
      <c r="F23" s="300"/>
    </row>
    <row r="24" spans="1:6" s="59" customFormat="1">
      <c r="A24" s="88"/>
      <c r="B24" s="165"/>
      <c r="C24" s="255"/>
      <c r="D24" s="204"/>
      <c r="E24" s="255"/>
      <c r="F24" s="300"/>
    </row>
    <row r="25" spans="1:6" s="59" customFormat="1">
      <c r="A25" s="88"/>
      <c r="B25" s="196" t="s">
        <v>99</v>
      </c>
      <c r="C25" s="255"/>
      <c r="D25" s="204"/>
      <c r="E25" s="255"/>
      <c r="F25" s="300"/>
    </row>
    <row r="26" spans="1:6" s="59" customFormat="1">
      <c r="A26" s="88"/>
      <c r="B26" s="194" t="s">
        <v>100</v>
      </c>
      <c r="C26" s="257">
        <v>1981</v>
      </c>
      <c r="D26" s="312">
        <v>1981</v>
      </c>
      <c r="E26" s="257"/>
      <c r="F26" s="300">
        <f>E26/D26</f>
        <v>0</v>
      </c>
    </row>
    <row r="27" spans="1:6" s="59" customFormat="1">
      <c r="A27" s="88"/>
      <c r="B27" s="194" t="s">
        <v>101</v>
      </c>
      <c r="C27" s="397">
        <v>1135</v>
      </c>
      <c r="D27" s="399">
        <v>1135</v>
      </c>
      <c r="E27" s="397"/>
      <c r="F27" s="300"/>
    </row>
    <row r="28" spans="1:6" s="59" customFormat="1">
      <c r="A28" s="88"/>
      <c r="B28" s="194" t="s">
        <v>102</v>
      </c>
      <c r="C28" s="398"/>
      <c r="D28" s="400"/>
      <c r="E28" s="398"/>
      <c r="F28" s="300"/>
    </row>
    <row r="29" spans="1:6" s="59" customFormat="1">
      <c r="A29" s="88"/>
      <c r="B29" s="194" t="s">
        <v>125</v>
      </c>
      <c r="C29" s="258">
        <v>646</v>
      </c>
      <c r="D29" s="302">
        <v>646</v>
      </c>
      <c r="E29" s="258"/>
      <c r="F29" s="300"/>
    </row>
    <row r="30" spans="1:6" s="59" customFormat="1">
      <c r="A30" s="88"/>
      <c r="B30" s="194" t="s">
        <v>103</v>
      </c>
      <c r="C30" s="259">
        <v>7</v>
      </c>
      <c r="D30" s="302">
        <v>7</v>
      </c>
      <c r="E30" s="259">
        <v>3</v>
      </c>
      <c r="F30" s="300"/>
    </row>
    <row r="31" spans="1:6" s="59" customFormat="1">
      <c r="A31" s="88"/>
      <c r="B31" s="195" t="s">
        <v>141</v>
      </c>
      <c r="C31" s="259">
        <v>1295</v>
      </c>
      <c r="D31" s="302">
        <v>1295</v>
      </c>
      <c r="E31" s="259"/>
      <c r="F31" s="300"/>
    </row>
    <row r="32" spans="1:6" s="59" customFormat="1">
      <c r="A32" s="88"/>
      <c r="B32" s="167"/>
      <c r="C32" s="255"/>
      <c r="D32" s="204"/>
      <c r="E32" s="255"/>
      <c r="F32" s="300"/>
    </row>
    <row r="33" spans="1:8" s="59" customFormat="1">
      <c r="A33" s="88"/>
      <c r="B33" s="167"/>
      <c r="C33" s="255"/>
      <c r="D33" s="204"/>
      <c r="E33" s="255"/>
      <c r="F33" s="261"/>
    </row>
    <row r="34" spans="1:8" s="59" customFormat="1">
      <c r="A34" s="88"/>
      <c r="B34" s="196"/>
      <c r="C34" s="255"/>
      <c r="D34" s="204"/>
      <c r="E34" s="255"/>
      <c r="F34" s="261"/>
    </row>
    <row r="35" spans="1:8" s="59" customFormat="1">
      <c r="A35" s="88"/>
      <c r="B35" s="197"/>
      <c r="C35" s="296"/>
      <c r="D35" s="205"/>
      <c r="E35" s="255"/>
      <c r="F35" s="261"/>
    </row>
    <row r="36" spans="1:8" s="59" customFormat="1">
      <c r="A36" s="88"/>
      <c r="B36" s="165"/>
      <c r="C36" s="296"/>
      <c r="D36" s="204"/>
      <c r="E36" s="255"/>
      <c r="F36" s="261"/>
    </row>
    <row r="37" spans="1:8" s="59" customFormat="1">
      <c r="A37" s="88"/>
      <c r="B37" s="198"/>
      <c r="C37" s="296"/>
      <c r="D37" s="204"/>
      <c r="E37" s="255"/>
      <c r="F37" s="261"/>
    </row>
    <row r="38" spans="1:8" s="59" customFormat="1">
      <c r="A38" s="88"/>
      <c r="B38" s="199"/>
      <c r="C38" s="296"/>
      <c r="D38" s="204"/>
      <c r="E38" s="255"/>
      <c r="F38" s="261"/>
    </row>
    <row r="39" spans="1:8" s="59" customFormat="1">
      <c r="A39" s="88"/>
      <c r="B39" s="197"/>
      <c r="C39" s="257"/>
      <c r="D39" s="205"/>
      <c r="E39" s="257"/>
      <c r="F39" s="261"/>
    </row>
    <row r="40" spans="1:8" s="59" customFormat="1">
      <c r="A40" s="88"/>
      <c r="B40" s="198"/>
      <c r="C40" s="296"/>
      <c r="D40" s="204"/>
      <c r="E40" s="255"/>
      <c r="F40" s="261"/>
    </row>
    <row r="41" spans="1:8" s="59" customFormat="1" ht="13.5" thickBot="1">
      <c r="A41" s="88"/>
      <c r="B41" s="200"/>
      <c r="C41" s="298"/>
      <c r="D41" s="206"/>
      <c r="E41" s="260"/>
      <c r="F41" s="262"/>
    </row>
    <row r="42" spans="1:8" s="59" customFormat="1" ht="13.5" thickBot="1">
      <c r="A42" s="84"/>
      <c r="B42" s="127" t="s">
        <v>59</v>
      </c>
      <c r="C42" s="191">
        <f>SUM(C18:C41)+C15</f>
        <v>5939</v>
      </c>
      <c r="D42" s="191">
        <f>SUM(D18:D41)+D15</f>
        <v>5993</v>
      </c>
      <c r="E42" s="191">
        <f>SUM(E18:E41)+E15</f>
        <v>554</v>
      </c>
      <c r="F42" s="293">
        <f>E42/D42</f>
        <v>9.2441181378274659E-2</v>
      </c>
    </row>
    <row r="43" spans="1:8" s="59" customFormat="1">
      <c r="A43" s="60"/>
      <c r="B43" s="7"/>
      <c r="C43" s="45"/>
      <c r="D43" s="45"/>
      <c r="E43" s="228"/>
    </row>
    <row r="44" spans="1:8" s="59" customFormat="1">
      <c r="A44"/>
      <c r="B44"/>
      <c r="C44"/>
      <c r="D44"/>
      <c r="E44" s="101"/>
      <c r="F44"/>
      <c r="G44"/>
      <c r="H44"/>
    </row>
    <row r="45" spans="1:8" s="59" customFormat="1">
      <c r="A45"/>
      <c r="B45"/>
      <c r="C45"/>
      <c r="D45"/>
      <c r="E45" s="101"/>
      <c r="F45"/>
      <c r="G45"/>
      <c r="H45"/>
    </row>
    <row r="46" spans="1:8" s="59" customFormat="1">
      <c r="A46"/>
      <c r="B46"/>
      <c r="C46"/>
      <c r="D46"/>
      <c r="E46" s="101"/>
      <c r="G46"/>
      <c r="H46"/>
    </row>
    <row r="47" spans="1:8" s="59" customFormat="1">
      <c r="A47" s="60"/>
      <c r="B47" s="7"/>
      <c r="C47" s="45"/>
      <c r="D47" s="45"/>
      <c r="E47" s="228"/>
    </row>
    <row r="48" spans="1:8" s="59" customFormat="1">
      <c r="A48" s="60"/>
      <c r="B48" s="44"/>
      <c r="C48" s="45"/>
      <c r="D48" s="45"/>
      <c r="E48" s="228"/>
    </row>
    <row r="49" spans="1:5" s="59" customFormat="1">
      <c r="A49" s="60"/>
      <c r="B49" s="44"/>
      <c r="C49" s="45"/>
      <c r="D49" s="45"/>
      <c r="E49" s="228"/>
    </row>
    <row r="50" spans="1:5" s="59" customFormat="1">
      <c r="A50" s="60"/>
      <c r="B50" s="44"/>
      <c r="C50" s="45"/>
      <c r="D50" s="45"/>
      <c r="E50" s="228"/>
    </row>
    <row r="51" spans="1:5" s="59" customFormat="1">
      <c r="A51" s="60"/>
      <c r="B51" s="44"/>
      <c r="C51" s="45"/>
      <c r="D51" s="45"/>
      <c r="E51" s="228"/>
    </row>
    <row r="52" spans="1:5" s="59" customFormat="1">
      <c r="A52" s="60"/>
      <c r="B52" s="44"/>
      <c r="C52" s="45"/>
      <c r="D52" s="45"/>
      <c r="E52" s="228"/>
    </row>
    <row r="53" spans="1:5" s="59" customFormat="1">
      <c r="A53" s="60"/>
      <c r="B53" s="44"/>
      <c r="C53" s="45"/>
      <c r="D53" s="45"/>
      <c r="E53" s="228"/>
    </row>
    <row r="54" spans="1:5" s="59" customFormat="1" ht="27" customHeight="1">
      <c r="A54" s="60"/>
      <c r="B54" s="57"/>
      <c r="C54" s="45"/>
      <c r="D54" s="45"/>
      <c r="E54" s="228"/>
    </row>
    <row r="55" spans="1:5" s="59" customFormat="1" ht="25.5" customHeight="1">
      <c r="A55" s="60"/>
      <c r="B55" s="57"/>
      <c r="C55" s="45"/>
      <c r="D55" s="45"/>
      <c r="E55" s="228"/>
    </row>
    <row r="56" spans="1:5" s="59" customFormat="1">
      <c r="A56" s="60"/>
      <c r="B56" s="7"/>
      <c r="C56" s="45"/>
      <c r="D56" s="45"/>
      <c r="E56" s="228"/>
    </row>
    <row r="57" spans="1:5" s="59" customFormat="1">
      <c r="A57" s="60"/>
      <c r="B57" s="7"/>
      <c r="C57" s="45"/>
      <c r="D57" s="45"/>
      <c r="E57" s="228"/>
    </row>
    <row r="58" spans="1:5" s="59" customFormat="1">
      <c r="A58" s="60"/>
      <c r="B58" s="7"/>
      <c r="C58" s="45"/>
      <c r="D58" s="45"/>
      <c r="E58" s="228"/>
    </row>
    <row r="59" spans="1:5" s="59" customFormat="1">
      <c r="A59" s="60"/>
      <c r="B59" s="7"/>
      <c r="C59" s="45"/>
      <c r="D59" s="45"/>
      <c r="E59" s="228"/>
    </row>
    <row r="60" spans="1:5" s="59" customFormat="1">
      <c r="A60" s="60"/>
      <c r="B60" s="7"/>
      <c r="C60" s="45"/>
      <c r="D60" s="45"/>
      <c r="E60" s="228"/>
    </row>
    <row r="61" spans="1:5" s="59" customFormat="1">
      <c r="A61" s="60"/>
      <c r="B61" s="7"/>
      <c r="C61" s="45"/>
      <c r="D61" s="45"/>
      <c r="E61" s="228"/>
    </row>
    <row r="62" spans="1:5" s="59" customFormat="1">
      <c r="A62" s="60"/>
      <c r="B62" s="7"/>
      <c r="C62" s="45"/>
      <c r="D62" s="45"/>
      <c r="E62" s="228"/>
    </row>
    <row r="63" spans="1:5" s="59" customFormat="1">
      <c r="A63" s="60"/>
      <c r="B63" s="7"/>
      <c r="C63" s="45"/>
      <c r="D63" s="45"/>
      <c r="E63" s="228"/>
    </row>
    <row r="64" spans="1:5" s="59" customFormat="1">
      <c r="A64" s="60"/>
      <c r="B64" s="44"/>
      <c r="C64" s="45"/>
      <c r="D64" s="45"/>
      <c r="E64" s="228"/>
    </row>
    <row r="65" spans="1:5" s="59" customFormat="1">
      <c r="A65" s="60"/>
      <c r="B65" s="44"/>
      <c r="C65" s="45"/>
      <c r="D65" s="45"/>
      <c r="E65" s="228"/>
    </row>
    <row r="66" spans="1:5" s="59" customFormat="1">
      <c r="A66" s="60"/>
      <c r="B66" s="7"/>
      <c r="C66" s="45"/>
      <c r="D66" s="45"/>
      <c r="E66" s="228"/>
    </row>
    <row r="67" spans="1:5" s="59" customFormat="1">
      <c r="A67" s="60"/>
      <c r="B67" s="7"/>
      <c r="C67" s="45"/>
      <c r="D67" s="45"/>
      <c r="E67" s="228"/>
    </row>
    <row r="68" spans="1:5" s="59" customFormat="1">
      <c r="A68" s="60"/>
      <c r="B68" s="7"/>
      <c r="C68" s="45"/>
      <c r="D68" s="45"/>
      <c r="E68" s="228"/>
    </row>
    <row r="69" spans="1:5" s="59" customFormat="1">
      <c r="A69" s="60"/>
      <c r="B69" s="7"/>
      <c r="C69" s="45"/>
      <c r="D69" s="45"/>
      <c r="E69" s="228"/>
    </row>
    <row r="70" spans="1:5" s="59" customFormat="1">
      <c r="A70" s="60"/>
      <c r="B70" s="7"/>
      <c r="C70" s="45"/>
      <c r="D70" s="45"/>
      <c r="E70" s="228"/>
    </row>
    <row r="71" spans="1:5" s="59" customFormat="1">
      <c r="A71" s="60"/>
      <c r="B71" s="7"/>
      <c r="C71" s="45"/>
      <c r="D71" s="45"/>
      <c r="E71" s="228"/>
    </row>
    <row r="72" spans="1:5" s="59" customFormat="1">
      <c r="A72" s="60"/>
      <c r="B72" s="7"/>
      <c r="C72" s="45"/>
      <c r="D72" s="45"/>
      <c r="E72" s="228"/>
    </row>
    <row r="73" spans="1:5" s="59" customFormat="1">
      <c r="A73" s="60"/>
      <c r="B73" s="7"/>
      <c r="C73" s="45"/>
      <c r="D73" s="45"/>
      <c r="E73" s="228"/>
    </row>
    <row r="74" spans="1:5" s="59" customFormat="1">
      <c r="A74" s="60"/>
      <c r="B74" s="7"/>
      <c r="C74" s="45"/>
      <c r="D74" s="45"/>
      <c r="E74" s="228"/>
    </row>
    <row r="75" spans="1:5" s="59" customFormat="1">
      <c r="A75" s="60"/>
      <c r="B75" s="7"/>
      <c r="C75" s="45"/>
      <c r="D75" s="45"/>
      <c r="E75" s="228"/>
    </row>
    <row r="76" spans="1:5" s="59" customFormat="1">
      <c r="A76" s="60"/>
      <c r="B76" s="7"/>
      <c r="C76" s="45"/>
      <c r="D76" s="45"/>
      <c r="E76" s="228"/>
    </row>
    <row r="77" spans="1:5" s="59" customFormat="1">
      <c r="A77" s="60"/>
      <c r="B77" s="7"/>
      <c r="C77" s="45"/>
      <c r="D77" s="45"/>
      <c r="E77" s="228"/>
    </row>
    <row r="78" spans="1:5" s="59" customFormat="1">
      <c r="A78" s="60"/>
      <c r="B78" s="7"/>
      <c r="C78" s="45"/>
      <c r="D78" s="45"/>
      <c r="E78" s="228"/>
    </row>
    <row r="79" spans="1:5" s="59" customFormat="1">
      <c r="A79" s="60"/>
      <c r="B79" s="8"/>
      <c r="C79" s="45"/>
      <c r="D79" s="45"/>
      <c r="E79" s="228"/>
    </row>
    <row r="80" spans="1:5" s="59" customFormat="1">
      <c r="A80" s="60"/>
      <c r="B80" s="20"/>
      <c r="C80" s="62"/>
      <c r="D80" s="62"/>
      <c r="E80" s="229"/>
    </row>
    <row r="81" spans="1:5" s="59" customFormat="1">
      <c r="A81" s="60"/>
      <c r="B81" s="20"/>
      <c r="C81" s="62"/>
      <c r="D81" s="62"/>
      <c r="E81" s="229"/>
    </row>
    <row r="82" spans="1:5" s="59" customFormat="1" ht="46.5" customHeight="1">
      <c r="A82" s="60"/>
      <c r="B82" s="8"/>
      <c r="C82" s="3"/>
      <c r="D82" s="3"/>
      <c r="E82" s="112"/>
    </row>
    <row r="83" spans="1:5" s="59" customFormat="1">
      <c r="A83" s="60"/>
      <c r="B83" s="56"/>
      <c r="C83" s="70"/>
      <c r="D83" s="70"/>
      <c r="E83" s="228"/>
    </row>
    <row r="84" spans="1:5" s="59" customFormat="1">
      <c r="A84" s="60"/>
      <c r="B84" s="20"/>
      <c r="C84" s="62"/>
      <c r="D84" s="62"/>
      <c r="E84" s="229"/>
    </row>
    <row r="85" spans="1:5" s="59" customFormat="1">
      <c r="A85" s="60"/>
      <c r="B85" s="20"/>
      <c r="C85" s="62"/>
      <c r="D85" s="62"/>
      <c r="E85" s="229"/>
    </row>
    <row r="86" spans="1:5" s="59" customFormat="1">
      <c r="A86"/>
      <c r="B86"/>
      <c r="C86"/>
      <c r="D86"/>
      <c r="E86" s="101"/>
    </row>
    <row r="87" spans="1:5" s="59" customFormat="1">
      <c r="A87"/>
      <c r="B87"/>
      <c r="C87"/>
      <c r="D87"/>
      <c r="E87" s="101"/>
    </row>
    <row r="88" spans="1:5" s="59" customFormat="1">
      <c r="A88"/>
      <c r="B88"/>
      <c r="C88"/>
      <c r="D88"/>
      <c r="E88" s="101"/>
    </row>
    <row r="89" spans="1:5" s="59" customFormat="1">
      <c r="A89"/>
      <c r="B89"/>
      <c r="C89"/>
      <c r="D89"/>
      <c r="E89" s="101"/>
    </row>
    <row r="90" spans="1:5" s="59" customFormat="1">
      <c r="A90"/>
      <c r="B90"/>
      <c r="C90"/>
      <c r="D90"/>
      <c r="E90" s="101"/>
    </row>
    <row r="91" spans="1:5" s="59" customFormat="1">
      <c r="A91"/>
      <c r="B91"/>
      <c r="C91"/>
      <c r="D91"/>
      <c r="E91" s="101"/>
    </row>
    <row r="92" spans="1:5" s="59" customFormat="1">
      <c r="A92"/>
      <c r="B92"/>
      <c r="C92"/>
      <c r="D92"/>
      <c r="E92" s="101"/>
    </row>
    <row r="93" spans="1:5" s="59" customFormat="1">
      <c r="A93" s="82"/>
      <c r="B93" s="7"/>
      <c r="C93" s="45"/>
      <c r="D93" s="45"/>
      <c r="E93" s="228"/>
    </row>
    <row r="94" spans="1:5" s="59" customFormat="1">
      <c r="A94" s="60"/>
      <c r="B94" s="8"/>
      <c r="C94" s="3"/>
      <c r="D94" s="3"/>
      <c r="E94" s="112"/>
    </row>
    <row r="95" spans="1:5" s="59" customFormat="1">
      <c r="A95" s="60"/>
      <c r="B95" s="7"/>
      <c r="C95" s="45"/>
      <c r="D95" s="45"/>
      <c r="E95" s="228"/>
    </row>
    <row r="96" spans="1:5" s="59" customFormat="1">
      <c r="A96" s="60"/>
      <c r="B96" s="44"/>
      <c r="C96" s="45"/>
      <c r="D96" s="45"/>
      <c r="E96" s="228"/>
    </row>
    <row r="97" spans="1:5" s="59" customFormat="1">
      <c r="A97" s="60"/>
      <c r="B97" s="44"/>
      <c r="C97" s="8"/>
      <c r="D97" s="8"/>
      <c r="E97" s="228"/>
    </row>
    <row r="98" spans="1:5" s="59" customFormat="1">
      <c r="A98" s="60"/>
      <c r="B98" s="44"/>
      <c r="C98" s="8"/>
      <c r="D98" s="8"/>
      <c r="E98" s="228"/>
    </row>
    <row r="99" spans="1:5" s="59" customFormat="1">
      <c r="A99" s="60"/>
      <c r="B99" s="44"/>
      <c r="C99" s="8"/>
      <c r="D99" s="8"/>
      <c r="E99" s="228"/>
    </row>
    <row r="100" spans="1:5" s="59" customFormat="1">
      <c r="A100" s="60"/>
      <c r="B100" s="44"/>
      <c r="C100" s="8"/>
      <c r="D100" s="8"/>
      <c r="E100" s="228"/>
    </row>
    <row r="101" spans="1:5" s="59" customFormat="1">
      <c r="A101" s="60"/>
      <c r="B101" s="44"/>
      <c r="C101" s="8"/>
      <c r="D101" s="8"/>
      <c r="E101" s="228"/>
    </row>
    <row r="102" spans="1:5" s="59" customFormat="1">
      <c r="A102" s="60"/>
      <c r="B102" s="44"/>
      <c r="C102" s="8"/>
      <c r="D102" s="8"/>
      <c r="E102" s="228"/>
    </row>
    <row r="103" spans="1:5" s="59" customFormat="1">
      <c r="A103" s="60"/>
      <c r="B103" s="44"/>
      <c r="C103" s="8"/>
      <c r="D103" s="8"/>
      <c r="E103" s="228"/>
    </row>
    <row r="104" spans="1:5" s="59" customFormat="1" ht="39" customHeight="1">
      <c r="A104" s="60"/>
      <c r="B104" s="57"/>
      <c r="C104" s="45"/>
      <c r="D104" s="45"/>
      <c r="E104" s="228"/>
    </row>
    <row r="105" spans="1:5" s="59" customFormat="1" ht="26.25" customHeight="1">
      <c r="A105" s="60"/>
      <c r="B105" s="57"/>
      <c r="C105" s="45"/>
      <c r="D105" s="45"/>
      <c r="E105" s="228"/>
    </row>
    <row r="106" spans="1:5" s="59" customFormat="1" ht="26.25" customHeight="1">
      <c r="A106" s="60"/>
      <c r="B106" s="57"/>
      <c r="C106" s="45"/>
      <c r="D106" s="45"/>
      <c r="E106" s="228"/>
    </row>
    <row r="107" spans="1:5" s="59" customFormat="1" ht="26.25" customHeight="1">
      <c r="A107" s="60"/>
      <c r="B107" s="57"/>
      <c r="C107" s="45"/>
      <c r="D107" s="45"/>
      <c r="E107" s="228"/>
    </row>
    <row r="108" spans="1:5" s="59" customFormat="1" ht="39" customHeight="1">
      <c r="A108" s="60"/>
      <c r="B108" s="57"/>
      <c r="C108" s="45"/>
      <c r="D108" s="45"/>
      <c r="E108" s="228"/>
    </row>
    <row r="109" spans="1:5" s="59" customFormat="1" ht="37.5" customHeight="1">
      <c r="A109" s="60"/>
      <c r="B109" s="57"/>
      <c r="C109" s="45"/>
      <c r="D109" s="45"/>
      <c r="E109" s="228"/>
    </row>
    <row r="110" spans="1:5" s="59" customFormat="1" ht="38.25" customHeight="1">
      <c r="A110" s="60"/>
      <c r="B110" s="57"/>
      <c r="C110" s="45"/>
      <c r="D110" s="45"/>
      <c r="E110" s="228"/>
    </row>
    <row r="111" spans="1:5" s="59" customFormat="1" ht="16.5" customHeight="1">
      <c r="A111" s="69"/>
      <c r="B111" s="57"/>
      <c r="C111" s="45"/>
      <c r="D111" s="45"/>
      <c r="E111" s="228"/>
    </row>
    <row r="112" spans="1:5">
      <c r="A112" s="60"/>
      <c r="B112" s="44"/>
      <c r="C112" s="45"/>
      <c r="D112" s="45"/>
      <c r="E112" s="228"/>
    </row>
    <row r="113" spans="1:5">
      <c r="A113" s="39"/>
      <c r="B113" s="20"/>
      <c r="C113" s="62"/>
      <c r="D113" s="62"/>
      <c r="E113" s="229"/>
    </row>
    <row r="114" spans="1:5">
      <c r="A114" s="60"/>
      <c r="B114" s="7"/>
      <c r="C114" s="45"/>
      <c r="D114" s="45"/>
      <c r="E114" s="228"/>
    </row>
    <row r="115" spans="1:5">
      <c r="A115" s="60"/>
      <c r="B115" s="7"/>
      <c r="C115" s="3"/>
      <c r="D115" s="3"/>
      <c r="E115" s="112"/>
    </row>
    <row r="116" spans="1:5">
      <c r="A116" s="60"/>
      <c r="B116" s="44"/>
      <c r="C116" s="85"/>
      <c r="D116" s="85"/>
      <c r="E116" s="228"/>
    </row>
    <row r="117" spans="1:5">
      <c r="A117" s="60"/>
      <c r="B117" s="44"/>
      <c r="C117" s="45"/>
      <c r="D117" s="45"/>
      <c r="E117" s="228"/>
    </row>
    <row r="118" spans="1:5">
      <c r="A118" s="60"/>
      <c r="B118" s="44"/>
      <c r="C118" s="45"/>
      <c r="D118" s="45"/>
      <c r="E118" s="228"/>
    </row>
    <row r="119" spans="1:5">
      <c r="A119" s="60"/>
      <c r="B119" s="44"/>
      <c r="C119" s="45"/>
      <c r="D119" s="45"/>
      <c r="E119" s="228"/>
    </row>
    <row r="120" spans="1:5">
      <c r="A120" s="60"/>
      <c r="B120" s="7"/>
      <c r="C120" s="51"/>
      <c r="D120" s="51"/>
      <c r="E120" s="228"/>
    </row>
    <row r="121" spans="1:5">
      <c r="A121" s="60"/>
      <c r="B121" s="44"/>
      <c r="C121" s="45"/>
      <c r="D121" s="45"/>
      <c r="E121" s="228"/>
    </row>
    <row r="122" spans="1:5">
      <c r="A122" s="60"/>
      <c r="B122" s="20"/>
      <c r="C122" s="62"/>
      <c r="D122" s="62"/>
      <c r="E122" s="229"/>
    </row>
    <row r="123" spans="1:5">
      <c r="A123" s="60"/>
      <c r="B123" s="7"/>
      <c r="C123" s="7"/>
      <c r="D123" s="7"/>
      <c r="E123" s="55"/>
    </row>
    <row r="124" spans="1:5" ht="39" customHeight="1">
      <c r="A124" s="60"/>
      <c r="B124" s="7"/>
      <c r="C124" s="3"/>
      <c r="D124" s="3"/>
      <c r="E124" s="112"/>
    </row>
    <row r="125" spans="1:5">
      <c r="A125" s="60"/>
      <c r="B125" s="44"/>
      <c r="C125" s="85"/>
      <c r="D125" s="85"/>
      <c r="E125" s="228"/>
    </row>
    <row r="126" spans="1:5">
      <c r="A126" s="60"/>
      <c r="B126" s="44"/>
      <c r="C126" s="45"/>
      <c r="D126" s="45"/>
      <c r="E126" s="228"/>
    </row>
    <row r="127" spans="1:5">
      <c r="A127" s="60"/>
      <c r="B127" s="44"/>
      <c r="C127" s="45"/>
      <c r="D127" s="45"/>
      <c r="E127" s="228"/>
    </row>
    <row r="128" spans="1:5">
      <c r="A128" s="60"/>
      <c r="B128" s="7"/>
      <c r="C128" s="51"/>
      <c r="D128" s="51"/>
      <c r="E128" s="228"/>
    </row>
    <row r="129" spans="1:5">
      <c r="A129" s="60"/>
      <c r="B129" s="44"/>
      <c r="C129" s="45"/>
      <c r="D129" s="45"/>
      <c r="E129" s="228"/>
    </row>
    <row r="130" spans="1:5">
      <c r="A130" s="60"/>
      <c r="B130" s="20"/>
      <c r="C130" s="62"/>
      <c r="D130" s="62"/>
      <c r="E130" s="229"/>
    </row>
    <row r="131" spans="1:5">
      <c r="A131" s="54"/>
      <c r="B131" s="54"/>
      <c r="C131" s="54"/>
      <c r="D131" s="54"/>
      <c r="E131" s="227"/>
    </row>
    <row r="132" spans="1:5">
      <c r="A132" s="54"/>
      <c r="B132" s="54"/>
      <c r="C132" s="54"/>
      <c r="D132" s="54"/>
      <c r="E132" s="227"/>
    </row>
    <row r="133" spans="1:5">
      <c r="A133" s="54"/>
      <c r="B133" s="54"/>
      <c r="C133" s="54"/>
      <c r="D133" s="54"/>
      <c r="E133" s="227"/>
    </row>
    <row r="134" spans="1:5">
      <c r="A134" s="54"/>
      <c r="B134" s="54"/>
      <c r="C134" s="54"/>
      <c r="D134" s="54"/>
      <c r="E134" s="227"/>
    </row>
    <row r="135" spans="1:5">
      <c r="A135" s="54"/>
      <c r="B135" s="54"/>
      <c r="C135" s="54"/>
      <c r="D135" s="54"/>
      <c r="E135" s="227"/>
    </row>
    <row r="136" spans="1:5">
      <c r="A136" s="54"/>
      <c r="B136" s="54"/>
      <c r="C136" s="54"/>
      <c r="D136" s="54"/>
      <c r="E136" s="227"/>
    </row>
    <row r="137" spans="1:5">
      <c r="A137" s="54"/>
      <c r="B137" s="54"/>
      <c r="C137" s="54"/>
      <c r="D137" s="54"/>
      <c r="E137" s="227"/>
    </row>
    <row r="138" spans="1:5">
      <c r="A138" s="54"/>
      <c r="B138" s="54"/>
      <c r="C138" s="54"/>
      <c r="D138" s="54"/>
      <c r="E138" s="227"/>
    </row>
    <row r="139" spans="1:5">
      <c r="A139" s="54"/>
      <c r="B139" s="54"/>
      <c r="C139" s="54"/>
      <c r="D139" s="54"/>
      <c r="E139" s="227"/>
    </row>
    <row r="140" spans="1:5">
      <c r="A140" s="54"/>
      <c r="B140" s="54"/>
      <c r="C140" s="54"/>
      <c r="D140" s="54"/>
      <c r="E140" s="227"/>
    </row>
    <row r="141" spans="1:5">
      <c r="A141" s="54"/>
      <c r="B141" s="54"/>
      <c r="C141" s="54"/>
      <c r="D141" s="54"/>
      <c r="E141" s="227"/>
    </row>
    <row r="142" spans="1:5">
      <c r="A142" s="54"/>
      <c r="B142" s="54"/>
      <c r="C142" s="54"/>
      <c r="D142" s="54"/>
      <c r="E142" s="227"/>
    </row>
    <row r="143" spans="1:5">
      <c r="A143" s="54"/>
      <c r="B143" s="54"/>
      <c r="C143" s="54"/>
      <c r="D143" s="54"/>
      <c r="E143" s="227"/>
    </row>
    <row r="144" spans="1:5">
      <c r="A144" s="54"/>
      <c r="B144" s="54"/>
      <c r="C144" s="54"/>
      <c r="D144" s="54"/>
      <c r="E144" s="227"/>
    </row>
    <row r="145" spans="1:5">
      <c r="A145" s="54"/>
      <c r="B145" s="54"/>
      <c r="C145" s="54"/>
      <c r="D145" s="54"/>
      <c r="E145" s="227"/>
    </row>
    <row r="146" spans="1:5">
      <c r="A146" s="54"/>
      <c r="B146" s="54"/>
      <c r="C146" s="54"/>
      <c r="D146" s="54"/>
      <c r="E146" s="227"/>
    </row>
    <row r="147" spans="1:5">
      <c r="A147" s="54"/>
      <c r="B147" s="54"/>
      <c r="C147" s="54"/>
      <c r="D147" s="54"/>
      <c r="E147" s="227"/>
    </row>
    <row r="148" spans="1:5">
      <c r="A148" s="54"/>
      <c r="B148" s="54"/>
      <c r="C148" s="54"/>
      <c r="D148" s="54"/>
      <c r="E148" s="227"/>
    </row>
    <row r="149" spans="1:5">
      <c r="A149" s="54"/>
      <c r="B149" s="54"/>
      <c r="C149" s="54"/>
      <c r="D149" s="54"/>
      <c r="E149" s="227"/>
    </row>
    <row r="150" spans="1:5">
      <c r="A150" s="54"/>
      <c r="B150" s="54"/>
      <c r="C150" s="54"/>
      <c r="D150" s="54"/>
      <c r="E150" s="227"/>
    </row>
    <row r="151" spans="1:5">
      <c r="A151" s="54"/>
      <c r="B151" s="54"/>
      <c r="C151" s="54"/>
      <c r="D151" s="54"/>
      <c r="E151" s="227"/>
    </row>
    <row r="152" spans="1:5">
      <c r="A152" s="54"/>
      <c r="B152" s="54"/>
      <c r="C152" s="54"/>
      <c r="D152" s="54"/>
      <c r="E152" s="227"/>
    </row>
    <row r="153" spans="1:5">
      <c r="A153" s="54"/>
      <c r="B153" s="54"/>
      <c r="C153" s="54"/>
      <c r="D153" s="54"/>
      <c r="E153" s="227"/>
    </row>
    <row r="154" spans="1:5">
      <c r="A154" s="54"/>
      <c r="B154" s="54"/>
      <c r="C154" s="54"/>
      <c r="D154" s="54"/>
      <c r="E154" s="227"/>
    </row>
    <row r="155" spans="1:5">
      <c r="A155" s="54"/>
      <c r="B155" s="54"/>
      <c r="C155" s="54"/>
      <c r="D155" s="54"/>
      <c r="E155" s="227"/>
    </row>
    <row r="156" spans="1:5">
      <c r="A156" s="54"/>
      <c r="B156" s="54"/>
      <c r="C156" s="54"/>
      <c r="D156" s="54"/>
      <c r="E156" s="227"/>
    </row>
    <row r="157" spans="1:5">
      <c r="A157" s="54"/>
      <c r="B157" s="54"/>
      <c r="C157" s="54"/>
      <c r="D157" s="54"/>
      <c r="E157" s="227"/>
    </row>
    <row r="158" spans="1:5">
      <c r="A158" s="54"/>
      <c r="B158" s="54"/>
      <c r="C158" s="54"/>
      <c r="D158" s="54"/>
      <c r="E158" s="227"/>
    </row>
    <row r="159" spans="1:5">
      <c r="A159" s="54"/>
      <c r="B159" s="54"/>
      <c r="C159" s="54"/>
      <c r="D159" s="54"/>
      <c r="E159" s="227"/>
    </row>
    <row r="160" spans="1:5">
      <c r="A160" s="54"/>
      <c r="B160" s="54"/>
      <c r="C160" s="54"/>
      <c r="D160" s="54"/>
      <c r="E160" s="227"/>
    </row>
    <row r="161" spans="1:5">
      <c r="A161" s="54"/>
      <c r="B161" s="54"/>
      <c r="C161" s="54"/>
      <c r="D161" s="54"/>
      <c r="E161" s="227"/>
    </row>
    <row r="162" spans="1:5">
      <c r="A162" s="54"/>
      <c r="B162" s="54"/>
      <c r="C162" s="54"/>
      <c r="D162" s="54"/>
      <c r="E162" s="227"/>
    </row>
    <row r="163" spans="1:5">
      <c r="A163" s="54"/>
      <c r="B163" s="54"/>
      <c r="C163" s="54"/>
      <c r="D163" s="54"/>
      <c r="E163" s="227"/>
    </row>
    <row r="164" spans="1:5">
      <c r="A164" s="54"/>
      <c r="B164" s="54"/>
      <c r="C164" s="54"/>
      <c r="D164" s="54"/>
      <c r="E164" s="227"/>
    </row>
    <row r="165" spans="1:5">
      <c r="A165" s="54"/>
      <c r="B165" s="54"/>
      <c r="C165" s="54"/>
      <c r="D165" s="54"/>
      <c r="E165" s="227"/>
    </row>
    <row r="166" spans="1:5">
      <c r="A166" s="54"/>
      <c r="B166" s="54"/>
      <c r="C166" s="54"/>
      <c r="D166" s="54"/>
      <c r="E166" s="227"/>
    </row>
    <row r="167" spans="1:5">
      <c r="A167" s="54"/>
      <c r="B167" s="54"/>
      <c r="C167" s="54"/>
      <c r="D167" s="54"/>
      <c r="E167" s="227"/>
    </row>
    <row r="168" spans="1:5">
      <c r="A168" s="54"/>
      <c r="B168" s="54"/>
      <c r="C168" s="54"/>
      <c r="D168" s="54"/>
      <c r="E168" s="227"/>
    </row>
    <row r="169" spans="1:5">
      <c r="A169" s="54"/>
      <c r="B169" s="54"/>
      <c r="C169" s="54"/>
      <c r="D169" s="54"/>
      <c r="E169" s="227"/>
    </row>
    <row r="170" spans="1:5">
      <c r="A170" s="54"/>
      <c r="B170" s="54"/>
      <c r="C170" s="54"/>
      <c r="D170" s="54"/>
      <c r="E170" s="227"/>
    </row>
    <row r="171" spans="1:5">
      <c r="A171" s="54"/>
      <c r="B171" s="54"/>
      <c r="C171" s="54"/>
      <c r="D171" s="54"/>
      <c r="E171" s="227"/>
    </row>
    <row r="172" spans="1:5">
      <c r="A172" s="54"/>
      <c r="B172" s="54"/>
      <c r="C172" s="54"/>
      <c r="D172" s="54"/>
      <c r="E172" s="227"/>
    </row>
    <row r="173" spans="1:5">
      <c r="A173" s="54"/>
      <c r="B173" s="54"/>
      <c r="C173" s="54"/>
      <c r="D173" s="54"/>
      <c r="E173" s="227"/>
    </row>
    <row r="174" spans="1:5">
      <c r="A174" s="54"/>
      <c r="B174" s="54"/>
      <c r="C174" s="54"/>
      <c r="D174" s="54"/>
      <c r="E174" s="227"/>
    </row>
  </sheetData>
  <sheetProtection selectLockedCells="1" selectUnlockedCells="1"/>
  <mergeCells count="7">
    <mergeCell ref="A1:E1"/>
    <mergeCell ref="B2:E2"/>
    <mergeCell ref="B4:E4"/>
    <mergeCell ref="C27:C28"/>
    <mergeCell ref="E27:E28"/>
    <mergeCell ref="A3:F3"/>
    <mergeCell ref="D27:D28"/>
  </mergeCells>
  <phoneticPr fontId="22" type="noConversion"/>
  <pageMargins left="0.7" right="0.7" top="0.75" bottom="0.75" header="0.51180555555555551" footer="0.51180555555555551"/>
  <pageSetup paperSize="9" scale="88" firstPageNumber="0" orientation="portrait" horizontalDpi="300" verticalDpi="300" r:id="rId1"/>
  <headerFooter alignWithMargins="0"/>
  <rowBreaks count="1" manualBreakCount="1">
    <brk id="11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G35"/>
  <sheetViews>
    <sheetView tabSelected="1" view="pageBreakPreview" zoomScale="60" zoomScaleNormal="100" workbookViewId="0">
      <selection sqref="A1:E1"/>
    </sheetView>
  </sheetViews>
  <sheetFormatPr defaultRowHeight="12.75"/>
  <cols>
    <col min="1" max="1" width="11" customWidth="1"/>
    <col min="2" max="2" width="37.140625" customWidth="1"/>
    <col min="3" max="3" width="12.140625" customWidth="1"/>
    <col min="4" max="5" width="11.140625" customWidth="1"/>
    <col min="6" max="6" width="10.140625" customWidth="1"/>
  </cols>
  <sheetData>
    <row r="1" spans="1:6" ht="29.25" customHeight="1">
      <c r="A1" s="317" t="s">
        <v>199</v>
      </c>
      <c r="B1" s="318"/>
      <c r="C1" s="318"/>
      <c r="D1" s="318"/>
      <c r="E1" s="318"/>
    </row>
    <row r="2" spans="1:6">
      <c r="A2" s="1"/>
      <c r="B2" s="55"/>
      <c r="C2" s="35"/>
      <c r="D2" s="35"/>
      <c r="E2" s="35"/>
    </row>
    <row r="3" spans="1:6" ht="12.75" customHeight="1">
      <c r="A3" s="319" t="s">
        <v>171</v>
      </c>
      <c r="B3" s="319"/>
      <c r="C3" s="319"/>
      <c r="D3" s="319"/>
      <c r="E3" s="319"/>
    </row>
    <row r="4" spans="1:6">
      <c r="A4" s="86"/>
      <c r="B4" s="3"/>
      <c r="C4" s="3"/>
      <c r="D4" s="3"/>
      <c r="E4" s="3"/>
    </row>
    <row r="5" spans="1:6" ht="13.5" customHeight="1" thickBot="1">
      <c r="A5" s="1"/>
      <c r="B5" s="401" t="s">
        <v>28</v>
      </c>
      <c r="C5" s="363"/>
      <c r="D5" s="363"/>
      <c r="E5" s="363"/>
    </row>
    <row r="6" spans="1:6" ht="43.5" customHeight="1" thickBot="1">
      <c r="A6" s="87" t="s">
        <v>85</v>
      </c>
      <c r="B6" s="87" t="s">
        <v>53</v>
      </c>
      <c r="C6" s="232" t="s">
        <v>161</v>
      </c>
      <c r="D6" s="232" t="s">
        <v>162</v>
      </c>
      <c r="E6" s="111" t="s">
        <v>163</v>
      </c>
      <c r="F6" s="232" t="s">
        <v>159</v>
      </c>
    </row>
    <row r="7" spans="1:6">
      <c r="A7" s="88">
        <v>1</v>
      </c>
      <c r="B7" s="89" t="s">
        <v>189</v>
      </c>
      <c r="C7" s="43"/>
      <c r="D7" s="42">
        <v>408</v>
      </c>
      <c r="E7" s="45">
        <v>408</v>
      </c>
      <c r="F7" s="281">
        <f>E7/D7</f>
        <v>1</v>
      </c>
    </row>
    <row r="8" spans="1:6">
      <c r="A8" s="88">
        <v>2</v>
      </c>
      <c r="B8" s="90" t="s">
        <v>104</v>
      </c>
      <c r="C8" s="43"/>
      <c r="D8" s="42"/>
      <c r="E8" s="45"/>
      <c r="F8" s="282"/>
    </row>
    <row r="9" spans="1:6">
      <c r="A9" s="88">
        <v>3</v>
      </c>
      <c r="B9" s="90" t="s">
        <v>105</v>
      </c>
      <c r="C9" s="43"/>
      <c r="D9" s="42"/>
      <c r="E9" s="45"/>
      <c r="F9" s="282"/>
    </row>
    <row r="10" spans="1:6">
      <c r="A10" s="88">
        <v>4</v>
      </c>
      <c r="B10" s="90" t="s">
        <v>106</v>
      </c>
      <c r="C10" s="43"/>
      <c r="D10" s="42"/>
      <c r="E10" s="45"/>
      <c r="F10" s="282"/>
    </row>
    <row r="11" spans="1:6">
      <c r="A11" s="88">
        <v>5</v>
      </c>
      <c r="B11" s="90" t="s">
        <v>107</v>
      </c>
      <c r="C11" s="43"/>
      <c r="D11" s="42"/>
      <c r="E11" s="45"/>
      <c r="F11" s="282"/>
    </row>
    <row r="12" spans="1:6">
      <c r="A12" s="88">
        <v>6</v>
      </c>
      <c r="B12" s="90" t="s">
        <v>108</v>
      </c>
      <c r="C12" s="43"/>
      <c r="D12" s="43"/>
      <c r="E12" s="45"/>
      <c r="F12" s="282"/>
    </row>
    <row r="13" spans="1:6">
      <c r="A13" s="88">
        <v>7</v>
      </c>
      <c r="B13" s="90" t="s">
        <v>109</v>
      </c>
      <c r="C13" s="43"/>
      <c r="D13" s="42"/>
      <c r="E13" s="45"/>
      <c r="F13" s="282"/>
    </row>
    <row r="14" spans="1:6">
      <c r="A14" s="88">
        <v>8</v>
      </c>
      <c r="B14" s="90" t="s">
        <v>110</v>
      </c>
      <c r="C14" s="43"/>
      <c r="D14" s="42"/>
      <c r="E14" s="45"/>
      <c r="F14" s="282"/>
    </row>
    <row r="15" spans="1:6">
      <c r="A15" s="88">
        <v>9</v>
      </c>
      <c r="B15" s="90" t="s">
        <v>111</v>
      </c>
      <c r="C15" s="43"/>
      <c r="D15" s="42"/>
      <c r="E15" s="45"/>
      <c r="F15" s="282"/>
    </row>
    <row r="16" spans="1:6">
      <c r="A16" s="88">
        <v>10</v>
      </c>
      <c r="B16" s="91" t="s">
        <v>112</v>
      </c>
      <c r="C16" s="43"/>
      <c r="D16" s="42">
        <v>616</v>
      </c>
      <c r="E16" s="45">
        <v>616</v>
      </c>
      <c r="F16" s="282"/>
    </row>
    <row r="17" spans="1:7">
      <c r="A17" s="88">
        <v>11</v>
      </c>
      <c r="B17" s="90" t="s">
        <v>113</v>
      </c>
      <c r="C17" s="43"/>
      <c r="D17" s="42"/>
      <c r="E17" s="45"/>
      <c r="F17" s="282"/>
    </row>
    <row r="18" spans="1:7">
      <c r="A18" s="88">
        <v>12</v>
      </c>
      <c r="B18" s="147" t="s">
        <v>144</v>
      </c>
      <c r="C18" s="43">
        <v>6515</v>
      </c>
      <c r="D18" s="42">
        <v>5323</v>
      </c>
      <c r="E18" s="45">
        <v>401</v>
      </c>
      <c r="F18" s="282">
        <f>E18/D18</f>
        <v>7.5333458575990983E-2</v>
      </c>
    </row>
    <row r="19" spans="1:7">
      <c r="A19" s="88">
        <v>13</v>
      </c>
      <c r="B19" s="102" t="s">
        <v>183</v>
      </c>
      <c r="C19" s="43">
        <v>1500</v>
      </c>
      <c r="D19" s="42">
        <v>1500</v>
      </c>
      <c r="E19" s="45"/>
      <c r="F19" s="282"/>
    </row>
    <row r="20" spans="1:7" ht="25.5">
      <c r="A20" s="88">
        <v>14</v>
      </c>
      <c r="B20" s="102" t="s">
        <v>145</v>
      </c>
      <c r="C20" s="43"/>
      <c r="D20" s="42">
        <v>168</v>
      </c>
      <c r="E20" s="45">
        <v>168</v>
      </c>
      <c r="F20" s="282">
        <f>E20/D20</f>
        <v>1</v>
      </c>
    </row>
    <row r="21" spans="1:7">
      <c r="A21" s="88"/>
      <c r="B21" s="90"/>
      <c r="C21" s="43"/>
      <c r="D21" s="42"/>
      <c r="E21" s="45"/>
      <c r="F21" s="282"/>
    </row>
    <row r="22" spans="1:7">
      <c r="A22" s="88"/>
      <c r="B22" s="147"/>
      <c r="C22" s="43"/>
      <c r="D22" s="42"/>
      <c r="E22" s="45"/>
      <c r="F22" s="283"/>
      <c r="G22" s="45"/>
    </row>
    <row r="23" spans="1:7">
      <c r="A23" s="88"/>
      <c r="B23" s="90"/>
      <c r="C23" s="43"/>
      <c r="D23" s="42"/>
      <c r="E23" s="45"/>
      <c r="F23" s="282"/>
    </row>
    <row r="24" spans="1:7">
      <c r="A24" s="88"/>
      <c r="B24" s="90"/>
      <c r="C24" s="43"/>
      <c r="D24" s="42"/>
      <c r="E24" s="45"/>
      <c r="F24" s="282"/>
    </row>
    <row r="25" spans="1:7">
      <c r="A25" s="88"/>
      <c r="B25" s="90"/>
      <c r="C25" s="43"/>
      <c r="D25" s="42"/>
      <c r="E25" s="45"/>
      <c r="F25" s="282"/>
    </row>
    <row r="26" spans="1:7">
      <c r="A26" s="88"/>
      <c r="B26" s="91"/>
      <c r="C26" s="43"/>
      <c r="D26" s="43"/>
      <c r="E26" s="45"/>
      <c r="F26" s="282"/>
    </row>
    <row r="27" spans="1:7">
      <c r="A27" s="88"/>
      <c r="B27" s="91"/>
      <c r="C27" s="43"/>
      <c r="D27" s="43"/>
      <c r="E27" s="45"/>
      <c r="F27" s="282"/>
    </row>
    <row r="28" spans="1:7">
      <c r="A28" s="88"/>
      <c r="B28" s="91"/>
      <c r="C28" s="43"/>
      <c r="D28" s="43"/>
      <c r="E28" s="45"/>
      <c r="F28" s="282"/>
    </row>
    <row r="29" spans="1:7">
      <c r="A29" s="88"/>
      <c r="B29" s="90"/>
      <c r="C29" s="43"/>
      <c r="D29" s="43"/>
      <c r="E29" s="45"/>
      <c r="F29" s="282"/>
    </row>
    <row r="30" spans="1:7">
      <c r="A30" s="88"/>
      <c r="B30" s="90"/>
      <c r="C30" s="43"/>
      <c r="D30" s="43"/>
      <c r="E30" s="45"/>
      <c r="F30" s="282"/>
    </row>
    <row r="31" spans="1:7">
      <c r="A31" s="88"/>
      <c r="B31" s="90"/>
      <c r="C31" s="43"/>
      <c r="D31" s="42"/>
      <c r="E31" s="45"/>
      <c r="F31" s="282"/>
    </row>
    <row r="32" spans="1:7" ht="13.5" thickBot="1">
      <c r="A32" s="92"/>
      <c r="B32" s="93"/>
      <c r="C32" s="43"/>
      <c r="D32" s="43"/>
      <c r="E32" s="45"/>
      <c r="F32" s="167"/>
    </row>
    <row r="33" spans="1:6">
      <c r="A33" s="31"/>
      <c r="B33" s="89"/>
      <c r="C33" s="94"/>
      <c r="D33" s="95"/>
      <c r="E33" s="268"/>
      <c r="F33" s="163"/>
    </row>
    <row r="34" spans="1:6">
      <c r="A34" s="27"/>
      <c r="B34" s="96" t="s">
        <v>59</v>
      </c>
      <c r="C34" s="97">
        <f>SUM(C7:C32)-C19</f>
        <v>6515</v>
      </c>
      <c r="D34" s="97">
        <f>SUM(D7:D32)-D19</f>
        <v>6515</v>
      </c>
      <c r="E34" s="97">
        <f>SUM(E7:E32)-E19</f>
        <v>1593</v>
      </c>
      <c r="F34" s="286">
        <f>E34/D34</f>
        <v>0.24451266308518801</v>
      </c>
    </row>
    <row r="35" spans="1:6" ht="13.5" thickBot="1">
      <c r="A35" s="22"/>
      <c r="B35" s="98"/>
      <c r="C35" s="46"/>
      <c r="D35" s="46"/>
      <c r="E35" s="269"/>
      <c r="F35" s="166"/>
    </row>
  </sheetData>
  <sheetProtection selectLockedCells="1" selectUnlockedCells="1"/>
  <mergeCells count="3">
    <mergeCell ref="A1:E1"/>
    <mergeCell ref="A3:E3"/>
    <mergeCell ref="B5:E5"/>
  </mergeCells>
  <phoneticPr fontId="22" type="noConversion"/>
  <pageMargins left="0.7" right="0.7" top="0.75" bottom="0.75" header="0.51180555555555551" footer="0.51180555555555551"/>
  <pageSetup paperSize="9" scale="9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781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4</vt:i4>
      </vt:variant>
    </vt:vector>
  </HeadingPairs>
  <TitlesOfParts>
    <vt:vector size="12" baseType="lpstr">
      <vt:lpstr>Önk. bev-kiad 1.m.</vt:lpstr>
      <vt:lpstr>bevétel 2.m.</vt:lpstr>
      <vt:lpstr>bér,járulék 3.m.</vt:lpstr>
      <vt:lpstr>Dologi 4.m.</vt:lpstr>
      <vt:lpstr>Beruházás 5.m.</vt:lpstr>
      <vt:lpstr>Felújítás 6.m.</vt:lpstr>
      <vt:lpstr>Átadott p.eszk. 7.m.</vt:lpstr>
      <vt:lpstr>szoc.8.m.</vt:lpstr>
      <vt:lpstr>'bevétel 2.m.'!Nyomtatási_cím</vt:lpstr>
      <vt:lpstr>'Önk. bev-kiad 1.m.'!Nyomtatási_cím</vt:lpstr>
      <vt:lpstr>'bér,járulék 3.m.'!Nyomtatási_terület</vt:lpstr>
      <vt:lpstr>'bevétel 2.m.'!Nyomtatási_terület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repar</cp:lastModifiedBy>
  <cp:revision>4</cp:revision>
  <cp:lastPrinted>2018-10-19T07:44:04Z</cp:lastPrinted>
  <dcterms:created xsi:type="dcterms:W3CDTF">2010-01-23T19:26:02Z</dcterms:created>
  <dcterms:modified xsi:type="dcterms:W3CDTF">2018-10-29T13:42:34Z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Űrlap</vt:lpwstr>
  </property>
  <property fmtid="{D5CDD505-2E9C-101B-9397-08002B2CF9AE}" pid="3" name="Készítette">
    <vt:lpwstr>;#Simonné Fazekas Erika;#</vt:lpwstr>
  </property>
  <property fmtid="{D5CDD505-2E9C-101B-9397-08002B2CF9AE}" pid="4" name="Megtárgyalás módja">
    <vt:lpwstr>nyílt ülés</vt:lpwstr>
  </property>
  <property fmtid="{D5CDD505-2E9C-101B-9397-08002B2CF9AE}" pid="5" name="Megtárgyalásra javasolt bizottságok">
    <vt:lpwstr>;#Ügyrendi , Pénzügyi, Közbeszerzési és Tulajdonosi Bizottság;#</vt:lpwstr>
  </property>
  <property fmtid="{D5CDD505-2E9C-101B-9397-08002B2CF9AE}" pid="6" name="sorszám">
    <vt:lpwstr>1/4</vt:lpwstr>
  </property>
</Properties>
</file>