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1340" windowHeight="8835" tabRatio="908" activeTab="1"/>
  </bookViews>
  <sheets>
    <sheet name="1. mell." sheetId="31" r:id="rId1"/>
    <sheet name="11.mell. összesen" sheetId="25" r:id="rId2"/>
    <sheet name="2.1.Műk.mérleg" sheetId="30" r:id="rId3"/>
    <sheet name="2.2.Felhalm..mérleg" sheetId="29" r:id="rId4"/>
    <sheet name="3. mell. adóss.kel.köt." sheetId="7" r:id="rId5"/>
    <sheet name="4. mell." sheetId="28" r:id="rId6"/>
    <sheet name="5.mell adóss.kel.fejl.cél" sheetId="11" r:id="rId7"/>
    <sheet name="6.mell.Normatíva" sheetId="27" r:id="rId8"/>
    <sheet name="7.sz.mell. beruh." sheetId="19" r:id="rId9"/>
    <sheet name="8.sz.mell.felúj." sheetId="20" r:id="rId10"/>
    <sheet name="9.mell.Támogatások" sheetId="26" r:id="rId11"/>
    <sheet name="10. mell eu.projekt" sheetId="10" r:id="rId12"/>
    <sheet name="12.mell. önkorm." sheetId="24" r:id="rId13"/>
    <sheet name="13.mell. hivatal" sheetId="14" r:id="rId14"/>
    <sheet name="14.mell. óvoda" sheetId="15" r:id="rId15"/>
    <sheet name="15. tartozásállomány" sheetId="9" r:id="rId16"/>
  </sheets>
  <externalReferences>
    <externalReference r:id="rId17"/>
  </externalReferences>
  <definedNames>
    <definedName name="_xlnm.Print_Titles" localSheetId="1">'11.mell. összesen'!$1:$3</definedName>
    <definedName name="_xlnm.Print_Titles" localSheetId="12">'12.mell. önkorm.'!$1:$3</definedName>
    <definedName name="_xlnm.Print_Titles" localSheetId="13">'13.mell. hivatal'!$1:$3</definedName>
    <definedName name="_xlnm.Print_Titles" localSheetId="14">'14.mell. óvoda'!$1:$3</definedName>
  </definedNames>
  <calcPr calcId="152511"/>
</workbook>
</file>

<file path=xl/calcChain.xml><?xml version="1.0" encoding="utf-8"?>
<calcChain xmlns="http://schemas.openxmlformats.org/spreadsheetml/2006/main">
  <c r="E92" i="31"/>
  <c r="D92"/>
  <c r="C92"/>
  <c r="E90"/>
  <c r="E41"/>
  <c r="D41"/>
  <c r="C41"/>
  <c r="E40"/>
  <c r="D40"/>
  <c r="C40"/>
  <c r="C39" s="1"/>
  <c r="E25"/>
  <c r="D25"/>
  <c r="C25"/>
  <c r="E24"/>
  <c r="D24"/>
  <c r="C24"/>
  <c r="E23"/>
  <c r="D23"/>
  <c r="C23"/>
  <c r="E10"/>
  <c r="D10"/>
  <c r="C10"/>
  <c r="E9"/>
  <c r="D9"/>
  <c r="C9"/>
  <c r="D107"/>
  <c r="C107"/>
  <c r="D98"/>
  <c r="D97" s="1"/>
  <c r="C98"/>
  <c r="E97"/>
  <c r="C97"/>
  <c r="E87"/>
  <c r="E59"/>
  <c r="D59"/>
  <c r="C59"/>
  <c r="E52"/>
  <c r="D52"/>
  <c r="D51" s="1"/>
  <c r="C52"/>
  <c r="E51"/>
  <c r="C51"/>
  <c r="D43"/>
  <c r="C43"/>
  <c r="E39"/>
  <c r="E33"/>
  <c r="D33"/>
  <c r="C33"/>
  <c r="E27"/>
  <c r="D27"/>
  <c r="D26" s="1"/>
  <c r="C27"/>
  <c r="C26" s="1"/>
  <c r="E22"/>
  <c r="D22"/>
  <c r="D39" l="1"/>
  <c r="E26"/>
  <c r="C22"/>
  <c r="I28" i="30"/>
  <c r="H28"/>
  <c r="G28"/>
  <c r="I26" i="29"/>
  <c r="H26"/>
  <c r="G26"/>
  <c r="E26"/>
  <c r="D26"/>
  <c r="C26"/>
  <c r="H10"/>
  <c r="D90" i="31" s="1"/>
  <c r="D87" s="1"/>
  <c r="G10" i="29"/>
  <c r="C90" i="31" s="1"/>
  <c r="C87" s="1"/>
  <c r="H6" i="29"/>
  <c r="G6"/>
  <c r="H5"/>
  <c r="H15" s="1"/>
  <c r="H27" s="1"/>
  <c r="G5"/>
  <c r="E11" i="28"/>
  <c r="E7" i="30" s="1"/>
  <c r="C11" i="28"/>
  <c r="C7" i="30" s="1"/>
  <c r="E4" i="28"/>
  <c r="E7" i="31" s="1"/>
  <c r="E6" s="1"/>
  <c r="D4" i="28"/>
  <c r="D7" i="31" s="1"/>
  <c r="D6" s="1"/>
  <c r="C4" i="28"/>
  <c r="C7" i="31" s="1"/>
  <c r="C6" s="1"/>
  <c r="E48" i="27"/>
  <c r="D48"/>
  <c r="C9"/>
  <c r="C48" s="1"/>
  <c r="B26" i="19"/>
  <c r="I5" i="29" s="1"/>
  <c r="D8" i="19"/>
  <c r="D6"/>
  <c r="D11" i="28" l="1"/>
  <c r="D7" i="30" s="1"/>
  <c r="G15" i="29"/>
  <c r="G27" s="1"/>
  <c r="F46" i="26"/>
  <c r="F11"/>
  <c r="F38" s="1"/>
  <c r="E46"/>
  <c r="D46"/>
  <c r="D38"/>
  <c r="E11"/>
  <c r="E38" s="1"/>
  <c r="F56" i="25"/>
  <c r="F55"/>
  <c r="F54"/>
  <c r="F50"/>
  <c r="F49"/>
  <c r="F48"/>
  <c r="F47"/>
  <c r="E82" i="31" s="1"/>
  <c r="F46" i="25"/>
  <c r="E81" i="31" s="1"/>
  <c r="F44" i="25"/>
  <c r="I10" i="30" s="1"/>
  <c r="F42" i="25"/>
  <c r="F41"/>
  <c r="F40"/>
  <c r="F39"/>
  <c r="F38"/>
  <c r="E56"/>
  <c r="E55"/>
  <c r="E54"/>
  <c r="E50"/>
  <c r="E49"/>
  <c r="E48"/>
  <c r="E47"/>
  <c r="D82" i="31" s="1"/>
  <c r="E46" i="25"/>
  <c r="D81" i="31" s="1"/>
  <c r="D80" s="1"/>
  <c r="E44" i="25"/>
  <c r="H10" i="30" s="1"/>
  <c r="E42" i="25"/>
  <c r="E41"/>
  <c r="E40"/>
  <c r="E39"/>
  <c r="E38"/>
  <c r="F29"/>
  <c r="F28" s="1"/>
  <c r="E9" i="30" s="1"/>
  <c r="F27" i="25"/>
  <c r="F26"/>
  <c r="F24"/>
  <c r="E21" i="30" s="1"/>
  <c r="F23" i="25"/>
  <c r="F22"/>
  <c r="E12" i="29" s="1"/>
  <c r="E15" s="1"/>
  <c r="E27" s="1"/>
  <c r="F21" i="25"/>
  <c r="F19"/>
  <c r="E12" i="30" s="1"/>
  <c r="F18" i="25"/>
  <c r="F17"/>
  <c r="F15" s="1"/>
  <c r="F16"/>
  <c r="E10" i="30" s="1"/>
  <c r="F14" i="25"/>
  <c r="F13"/>
  <c r="E19" i="31" s="1"/>
  <c r="F12" i="25"/>
  <c r="F11"/>
  <c r="E18" i="31" s="1"/>
  <c r="F10" i="25"/>
  <c r="E17" i="31" s="1"/>
  <c r="F9" i="25"/>
  <c r="E16" i="31" s="1"/>
  <c r="F8" i="25"/>
  <c r="E15" i="31" s="1"/>
  <c r="F7" i="25"/>
  <c r="F6"/>
  <c r="E13" i="31" s="1"/>
  <c r="E29" i="25"/>
  <c r="E28" s="1"/>
  <c r="D9" i="30" s="1"/>
  <c r="E27" i="25"/>
  <c r="E26"/>
  <c r="E24"/>
  <c r="D21" i="30" s="1"/>
  <c r="E23" i="25"/>
  <c r="E22"/>
  <c r="D12" i="29" s="1"/>
  <c r="D15" s="1"/>
  <c r="D27" s="1"/>
  <c r="E21" i="25"/>
  <c r="E20"/>
  <c r="E19"/>
  <c r="E18"/>
  <c r="E17"/>
  <c r="E16"/>
  <c r="E14"/>
  <c r="E13"/>
  <c r="D19" i="31" s="1"/>
  <c r="E12" i="25"/>
  <c r="E11"/>
  <c r="D18" i="31" s="1"/>
  <c r="E10" i="25"/>
  <c r="D17" i="31" s="1"/>
  <c r="E9" i="25"/>
  <c r="D16" i="31" s="1"/>
  <c r="E8" i="25"/>
  <c r="D15" i="31" s="1"/>
  <c r="E7" i="25"/>
  <c r="D14" i="31" s="1"/>
  <c r="E6" i="25"/>
  <c r="F45" i="24"/>
  <c r="F37"/>
  <c r="E45"/>
  <c r="E37"/>
  <c r="E52" s="1"/>
  <c r="F28"/>
  <c r="F25"/>
  <c r="F20"/>
  <c r="F15"/>
  <c r="F5"/>
  <c r="E28"/>
  <c r="E25"/>
  <c r="E20"/>
  <c r="E15"/>
  <c r="E5"/>
  <c r="F45" i="14"/>
  <c r="F37"/>
  <c r="F52" s="1"/>
  <c r="E45"/>
  <c r="E37"/>
  <c r="E52" s="1"/>
  <c r="F28"/>
  <c r="F25"/>
  <c r="F20"/>
  <c r="F15"/>
  <c r="F5"/>
  <c r="E28"/>
  <c r="E25"/>
  <c r="E20"/>
  <c r="E15"/>
  <c r="E5"/>
  <c r="E31" s="1"/>
  <c r="F46" i="15"/>
  <c r="F38"/>
  <c r="F28"/>
  <c r="F25"/>
  <c r="F20"/>
  <c r="F15"/>
  <c r="F5"/>
  <c r="E46"/>
  <c r="E38"/>
  <c r="E28"/>
  <c r="E25"/>
  <c r="E20"/>
  <c r="E15"/>
  <c r="E5"/>
  <c r="D14" i="25"/>
  <c r="D5" i="24"/>
  <c r="D5" i="14"/>
  <c r="D5" i="15"/>
  <c r="D22" i="25"/>
  <c r="C12" i="29" s="1"/>
  <c r="C15" s="1"/>
  <c r="C27" s="1"/>
  <c r="D21" i="25"/>
  <c r="D56"/>
  <c r="D55"/>
  <c r="D54"/>
  <c r="D50"/>
  <c r="D49"/>
  <c r="D48"/>
  <c r="D47"/>
  <c r="C82" i="31" s="1"/>
  <c r="D46" i="25"/>
  <c r="C81" i="31" s="1"/>
  <c r="D44" i="25"/>
  <c r="G10" i="30" s="1"/>
  <c r="D42" i="25"/>
  <c r="D41"/>
  <c r="D40"/>
  <c r="D39"/>
  <c r="D38"/>
  <c r="D29"/>
  <c r="D27"/>
  <c r="D26"/>
  <c r="D24"/>
  <c r="C21" i="30" s="1"/>
  <c r="D23" i="25"/>
  <c r="D19"/>
  <c r="D18"/>
  <c r="D17"/>
  <c r="D16"/>
  <c r="C10" i="30" s="1"/>
  <c r="D13" i="25"/>
  <c r="C19" i="31" s="1"/>
  <c r="D12" i="25"/>
  <c r="D11"/>
  <c r="C18" i="31" s="1"/>
  <c r="D10" i="25"/>
  <c r="C17" i="31" s="1"/>
  <c r="D9" i="25"/>
  <c r="C16" i="31" s="1"/>
  <c r="D8" i="25"/>
  <c r="C15" i="31" s="1"/>
  <c r="D7" i="25"/>
  <c r="C14" i="31" s="1"/>
  <c r="D6" i="25"/>
  <c r="C13" i="31" s="1"/>
  <c r="D20" i="15"/>
  <c r="D20" i="14"/>
  <c r="D20" i="24"/>
  <c r="D28"/>
  <c r="D28" i="14"/>
  <c r="D31" s="1"/>
  <c r="D28" i="15"/>
  <c r="D45" i="24"/>
  <c r="D37"/>
  <c r="D52" s="1"/>
  <c r="D25"/>
  <c r="D15"/>
  <c r="E15" i="10"/>
  <c r="E16"/>
  <c r="E17"/>
  <c r="E18"/>
  <c r="E19"/>
  <c r="F13" i="20"/>
  <c r="B13"/>
  <c r="I6" i="29" s="1"/>
  <c r="I15" s="1"/>
  <c r="I27" s="1"/>
  <c r="D13" i="20"/>
  <c r="E13"/>
  <c r="F4" i="19"/>
  <c r="F9"/>
  <c r="F24"/>
  <c r="F25"/>
  <c r="E26"/>
  <c r="D26"/>
  <c r="D15" i="15"/>
  <c r="D25"/>
  <c r="D38"/>
  <c r="D46"/>
  <c r="D53" s="1"/>
  <c r="D25" i="14"/>
  <c r="D37"/>
  <c r="D45"/>
  <c r="D15"/>
  <c r="C8" i="11"/>
  <c r="E38" i="10"/>
  <c r="E39"/>
  <c r="E43" s="1"/>
  <c r="E40"/>
  <c r="E41"/>
  <c r="E42"/>
  <c r="C43"/>
  <c r="B43"/>
  <c r="E28"/>
  <c r="E30"/>
  <c r="E31"/>
  <c r="E32"/>
  <c r="E33"/>
  <c r="E34"/>
  <c r="E35"/>
  <c r="C35"/>
  <c r="B35"/>
  <c r="E29"/>
  <c r="C20"/>
  <c r="B20"/>
  <c r="E5"/>
  <c r="E7"/>
  <c r="E8"/>
  <c r="E9"/>
  <c r="E10"/>
  <c r="E11"/>
  <c r="E12" s="1"/>
  <c r="C12"/>
  <c r="B12"/>
  <c r="E6"/>
  <c r="G17" i="9"/>
  <c r="G16"/>
  <c r="G15"/>
  <c r="G14"/>
  <c r="G13"/>
  <c r="G12"/>
  <c r="F18"/>
  <c r="E18"/>
  <c r="D18"/>
  <c r="C18"/>
  <c r="G4" i="7"/>
  <c r="G5"/>
  <c r="G6"/>
  <c r="G7"/>
  <c r="G8"/>
  <c r="F9"/>
  <c r="E9"/>
  <c r="D9"/>
  <c r="C9"/>
  <c r="E20" i="10"/>
  <c r="C12" i="31" l="1"/>
  <c r="C5" s="1"/>
  <c r="C47" s="1"/>
  <c r="G9" i="7"/>
  <c r="E31" i="15"/>
  <c r="F31"/>
  <c r="F45" i="25"/>
  <c r="F25"/>
  <c r="G11" i="30"/>
  <c r="C78" i="31"/>
  <c r="E15" i="25"/>
  <c r="D10" i="30"/>
  <c r="C75" i="31"/>
  <c r="G6" i="30"/>
  <c r="C77" i="31"/>
  <c r="G8" i="30"/>
  <c r="C79" i="31"/>
  <c r="G9" i="30"/>
  <c r="E5" i="25"/>
  <c r="D13" i="31"/>
  <c r="E25" i="25"/>
  <c r="D49" i="31"/>
  <c r="D48" s="1"/>
  <c r="D17" i="30"/>
  <c r="D28" s="1"/>
  <c r="E37" i="25"/>
  <c r="H6" i="30"/>
  <c r="D75" i="31"/>
  <c r="H8" i="30"/>
  <c r="D77" i="31"/>
  <c r="D79"/>
  <c r="H9" i="30"/>
  <c r="I7"/>
  <c r="E76" i="31"/>
  <c r="I11" i="30"/>
  <c r="E78" i="31"/>
  <c r="C80"/>
  <c r="C95"/>
  <c r="C93" s="1"/>
  <c r="D12"/>
  <c r="D5" s="1"/>
  <c r="D47" s="1"/>
  <c r="F20" i="25"/>
  <c r="E45"/>
  <c r="E80" i="31"/>
  <c r="E95"/>
  <c r="E93" s="1"/>
  <c r="C49"/>
  <c r="C48" s="1"/>
  <c r="C67" s="1"/>
  <c r="C17" i="30"/>
  <c r="C28" s="1"/>
  <c r="G7"/>
  <c r="C76" i="31"/>
  <c r="F5" i="25"/>
  <c r="E6" i="30" s="1"/>
  <c r="E16" s="1"/>
  <c r="E29" s="1"/>
  <c r="E14" i="31"/>
  <c r="E12" s="1"/>
  <c r="E5" s="1"/>
  <c r="E47" s="1"/>
  <c r="E49"/>
  <c r="E48" s="1"/>
  <c r="E17" i="30"/>
  <c r="E28" s="1"/>
  <c r="D76" i="31"/>
  <c r="H7" i="30"/>
  <c r="D78" i="31"/>
  <c r="H11" i="30"/>
  <c r="F37" i="25"/>
  <c r="F52" s="1"/>
  <c r="E75" i="31"/>
  <c r="I6" i="30"/>
  <c r="E77" i="31"/>
  <c r="I8" i="30"/>
  <c r="E79" i="31"/>
  <c r="I9" i="30"/>
  <c r="D95" i="31"/>
  <c r="D93" s="1"/>
  <c r="F26" i="19"/>
  <c r="E48" i="26"/>
  <c r="D48"/>
  <c r="F48"/>
  <c r="F52" i="24"/>
  <c r="F31"/>
  <c r="E31"/>
  <c r="D52" i="14"/>
  <c r="F31"/>
  <c r="F53" i="15"/>
  <c r="E53"/>
  <c r="D31" i="24"/>
  <c r="D5" i="25"/>
  <c r="C6" i="30" s="1"/>
  <c r="C16" s="1"/>
  <c r="C29" s="1"/>
  <c r="D45" i="25"/>
  <c r="D20"/>
  <c r="D31" i="15"/>
  <c r="D25" i="25"/>
  <c r="D28"/>
  <c r="C9" i="30" s="1"/>
  <c r="D37" i="25"/>
  <c r="D15"/>
  <c r="D67" i="31" l="1"/>
  <c r="I16" i="30"/>
  <c r="I29" s="1"/>
  <c r="E67" i="31"/>
  <c r="E31" i="25"/>
  <c r="D6" i="30"/>
  <c r="D16" s="1"/>
  <c r="D29" s="1"/>
  <c r="H16"/>
  <c r="H29" s="1"/>
  <c r="C74" i="31"/>
  <c r="C96" s="1"/>
  <c r="C116" s="1"/>
  <c r="F31" i="25"/>
  <c r="E74" i="31"/>
  <c r="E96" s="1"/>
  <c r="E116" s="1"/>
  <c r="D74"/>
  <c r="D96" s="1"/>
  <c r="D116" s="1"/>
  <c r="E52" i="25"/>
  <c r="G16" i="30"/>
  <c r="G29" s="1"/>
  <c r="D52" i="25"/>
  <c r="D31"/>
</calcChain>
</file>

<file path=xl/sharedStrings.xml><?xml version="1.0" encoding="utf-8"?>
<sst xmlns="http://schemas.openxmlformats.org/spreadsheetml/2006/main" count="1061" uniqueCount="448">
  <si>
    <t>Sor-szám</t>
  </si>
  <si>
    <t>Támogatott szervezet neve</t>
  </si>
  <si>
    <t>Támogatás célja</t>
  </si>
  <si>
    <t>2012.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</si>
  <si>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</si>
  <si>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</si>
  <si>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</si>
  <si>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</si>
  <si>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</si>
  <si>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</si>
  <si>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</si>
  <si>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</si>
  <si>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</si>
  <si>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</si>
  <si>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</si>
  <si>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</si>
  <si>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</si>
  <si>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</si>
  <si>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</si>
  <si>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</si>
  <si>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</si>
  <si>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</si>
  <si>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</si>
  <si>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</si>
  <si>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</si>
  <si>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</si>
  <si>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</si>
  <si>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25.</t>
  </si>
  <si>
    <t>Összesen:</t>
  </si>
  <si>
    <t>Öttevényi Kézilabda Egyesület</t>
  </si>
  <si>
    <t>Működési célú támogatás</t>
  </si>
  <si>
    <t>Őszidők Nyugdíjas Egyesület</t>
  </si>
  <si>
    <t>Öttevényi Polgárőr Egyesület</t>
  </si>
  <si>
    <t>Öttevényi Nyugdíjas és Polgári Egyesület</t>
  </si>
  <si>
    <t>Öttevényi Önkéntes Tűzoltó Egyesület</t>
  </si>
  <si>
    <t>Öttevényi Torna Club</t>
  </si>
  <si>
    <t>Bevételi jogcímek</t>
  </si>
  <si>
    <t>Győr Nagytérségi Hulladéklerakó</t>
  </si>
  <si>
    <t>Pannon-Víz Rt.</t>
  </si>
  <si>
    <t>NPT-2011/063. önrész</t>
  </si>
  <si>
    <t>GYŐR-SZOL Zrt.</t>
  </si>
  <si>
    <t>BURSA Hungarica Alapítvány</t>
  </si>
  <si>
    <t>Diákok támogatása</t>
  </si>
  <si>
    <t>Jogcím</t>
  </si>
  <si>
    <t>Pénzbeli szociális juttatások</t>
  </si>
  <si>
    <t>Civil szervezetek összesen:</t>
  </si>
  <si>
    <t>MEGNEVEZÉS</t>
  </si>
  <si>
    <t>Évek</t>
  </si>
  <si>
    <t>Összesen
(7=3+4+5+6)</t>
  </si>
  <si>
    <t>2013.</t>
  </si>
  <si>
    <t>2014.</t>
  </si>
  <si>
    <t>ÖSSZES KÖTELEZETTSÉG</t>
  </si>
  <si>
    <t>Öttevény Község Önkormányzata</t>
  </si>
  <si>
    <t>Éves eredeti előirányzata:</t>
  </si>
  <si>
    <t>ezer ft.</t>
  </si>
  <si>
    <t>30 napon túli elismert tartozásállomány összesen:</t>
  </si>
  <si>
    <t>ft.</t>
  </si>
  <si>
    <t>Tartozásállomány megnevezése</t>
  </si>
  <si>
    <t>30 nap alatti állomány</t>
  </si>
  <si>
    <t>30-60 nap közötti állomány</t>
  </si>
  <si>
    <t>60 napon túli állomány</t>
  </si>
  <si>
    <t>Át-ütemezett</t>
  </si>
  <si>
    <t>Összesen</t>
  </si>
  <si>
    <t>Állammal szembeni tartozások</t>
  </si>
  <si>
    <t>Központi költségvetéssel szembeni tart.</t>
  </si>
  <si>
    <t>Elkülönített állami pénzalapokkal szemb. tart.</t>
  </si>
  <si>
    <t>TB alapokkal szembeni tartozások</t>
  </si>
  <si>
    <t>Tartozásállomány önkorm. és int. felé</t>
  </si>
  <si>
    <t>Egyéb tartozásállomány</t>
  </si>
  <si>
    <t>--------</t>
  </si>
  <si>
    <t>………………………………………….</t>
  </si>
  <si>
    <t>polgármester</t>
  </si>
  <si>
    <t>EU-s projekt neve, azonosítója: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</si>
  <si>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</si>
  <si>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</si>
  <si>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</si>
  <si>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</si>
  <si>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</si>
  <si>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</si>
  <si>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</si>
  <si>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</si>
  <si>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</si>
  <si>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</si>
  <si>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</si>
  <si>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</si>
  <si>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</si>
  <si>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Támogatott neve</t>
  </si>
  <si>
    <t>Fejlesztési cél leírása</t>
  </si>
  <si>
    <t>Fejlesztés várható kiadása</t>
  </si>
  <si>
    <t>ADÓSSÁGOT KELETKEZTETŐ ÜGYLETEK VÁRHATÓ EGYÜTTES ÖSSZEGE</t>
  </si>
  <si>
    <t>Sor-
szám</t>
  </si>
  <si>
    <t>Bevételek</t>
  </si>
  <si>
    <t>Kiadások</t>
  </si>
  <si>
    <t>Megnevezés</t>
  </si>
  <si>
    <t>Személyi juttatások</t>
  </si>
  <si>
    <t>Munkaadókat terhelő járulék</t>
  </si>
  <si>
    <t>Közhatalmi bevételek</t>
  </si>
  <si>
    <t>Dologi kiadások</t>
  </si>
  <si>
    <t>Támogatásértékű bevételek</t>
  </si>
  <si>
    <t>Tartalékok</t>
  </si>
  <si>
    <t>EU támogatás</t>
  </si>
  <si>
    <t>Működési célú pénzeszközátvétel</t>
  </si>
  <si>
    <t>Működési célú kölcsön visszatérítése, igénybevétele</t>
  </si>
  <si>
    <t>Költségvetési bevételek összesen:</t>
  </si>
  <si>
    <t>Költségvetési kiadások összesen:</t>
  </si>
  <si>
    <t>Előző évi műk. célú pénzm. igénybev.</t>
  </si>
  <si>
    <t>Értékpapír vásárlása, visszavásárlása</t>
  </si>
  <si>
    <t>Előző évi váll. maradv. igénybev.</t>
  </si>
  <si>
    <t>Likviditási hitelek törlesztése</t>
  </si>
  <si>
    <t>Értékpapír kibocsátása, értékesítése</t>
  </si>
  <si>
    <t>Rövid lejáratú hitelek tölresztése</t>
  </si>
  <si>
    <t>Hitelek felvétele</t>
  </si>
  <si>
    <t>Hosszú lejáratú hitelek törlesztése</t>
  </si>
  <si>
    <t>Kapott kölcsön, nyújtott kölcsön visszatér.</t>
  </si>
  <si>
    <t>Kölcsön törlesztése, adott kölcsön</t>
  </si>
  <si>
    <t>Befektetési célú belf., külf. értékpapírok vásárlása</t>
  </si>
  <si>
    <t>Betét visszavonásából származó bevétel</t>
  </si>
  <si>
    <t>Forgatási célú belföldi, külföldi értékpapírok vásárlása</t>
  </si>
  <si>
    <t>Egyéb működési finanszírozási célú bevétel</t>
  </si>
  <si>
    <t>Betét elhelyezése</t>
  </si>
  <si>
    <t xml:space="preserve">Egyéb </t>
  </si>
  <si>
    <t>Finanszírozási célú bevételek (16+…+24)</t>
  </si>
  <si>
    <t>Finanszírozási célú kiadások (14+…+24)</t>
  </si>
  <si>
    <t>BEVÉTELEK ÖSSZESEN (13+14+15+25)</t>
  </si>
  <si>
    <t>KIADÁSOK ÖSSZESEN (13+25)</t>
  </si>
  <si>
    <t>Pénzeszköz átadások</t>
  </si>
  <si>
    <t>Száma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</si>
  <si>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</si>
  <si>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</si>
  <si>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</si>
  <si>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</si>
  <si>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</si>
  <si>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</si>
  <si>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</si>
  <si>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</si>
  <si>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</si>
  <si>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</si>
  <si>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</si>
  <si>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</si>
  <si>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</si>
  <si>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</si>
  <si>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</si>
  <si>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</si>
  <si>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</si>
  <si>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</si>
  <si>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</si>
  <si>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</si>
  <si>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</si>
  <si>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</si>
  <si>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</si>
  <si>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</si>
  <si>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III. Felhalmozási célú egyéb bevételek</t>
  </si>
  <si>
    <t>V. Kölcsön</t>
  </si>
  <si>
    <t>VI. Pénzmaradvány, vállalk. tev. maradványa (6.1.+6.2.)</t>
  </si>
  <si>
    <t>6.1.</t>
  </si>
  <si>
    <t>Előző évi pénzmaradvány igénybevétele</t>
  </si>
  <si>
    <t>6.2.</t>
  </si>
  <si>
    <t>Előző évi vállalkozási maradvány igénybevétele</t>
  </si>
  <si>
    <t>VII. Önkormányzati támogatás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</si>
  <si>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</si>
  <si>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</si>
  <si>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</si>
  <si>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</si>
  <si>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</si>
  <si>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Intézményi beruházási kiadások</t>
  </si>
  <si>
    <t>Felújítások</t>
  </si>
  <si>
    <t>2.5.</t>
  </si>
  <si>
    <t>EU-s forrásból finanszírozott támogatással megvalósuló programok, projektek kiadásai</t>
  </si>
  <si>
    <t>III. Kölcsön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</si>
  <si>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</si>
  <si>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</si>
  <si>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</si>
  <si>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</si>
  <si>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Feladat</t>
  </si>
  <si>
    <t>Megnevezése</t>
  </si>
  <si>
    <t>Működési céltartalék</t>
  </si>
  <si>
    <t>Felhalmozási céltartalék</t>
  </si>
  <si>
    <t>Üres álláshely (fő)</t>
  </si>
  <si>
    <t>Beruházás  megnevezése</t>
  </si>
  <si>
    <t>Teljes költség</t>
  </si>
  <si>
    <t>Kivitelezés kezdési és befejezési éve</t>
  </si>
  <si>
    <t>6=(2-4-5)</t>
  </si>
  <si>
    <t>ÖSSZESEN:</t>
  </si>
  <si>
    <t>B E V É T E L E K</t>
  </si>
  <si>
    <t>Bevételi jogcím</t>
  </si>
  <si>
    <t>I. Önkormányzat működési bevételei (2+3+4)</t>
  </si>
  <si>
    <t>Illetékek</t>
  </si>
  <si>
    <t>Bírságok, díjak, pótlékok</t>
  </si>
  <si>
    <t>2.6.</t>
  </si>
  <si>
    <t>Egyéb fizetési kötelezettségből származó bevételek</t>
  </si>
  <si>
    <t>I/2. Intézményi működési bevételek (3.1.+…+3.8.)</t>
  </si>
  <si>
    <t>3.1.</t>
  </si>
  <si>
    <t>3.2.</t>
  </si>
  <si>
    <t>3.3.</t>
  </si>
  <si>
    <t>3.4.</t>
  </si>
  <si>
    <t>3.5.</t>
  </si>
  <si>
    <t>3.6.</t>
  </si>
  <si>
    <t>3.7.</t>
  </si>
  <si>
    <t>Működési célú hozam- és kamatbevételek</t>
  </si>
  <si>
    <t>3.8.</t>
  </si>
  <si>
    <t>Egyéb működési célú bevétel</t>
  </si>
  <si>
    <t xml:space="preserve">4. </t>
  </si>
  <si>
    <t>II. Közhatalmi bevételek</t>
  </si>
  <si>
    <t>5.1.</t>
  </si>
  <si>
    <t>5.2.</t>
  </si>
  <si>
    <t>5.3.</t>
  </si>
  <si>
    <t>Címzett és céltámogatások</t>
  </si>
  <si>
    <t>Működési célú támogatásértékű bevétel (6.1.1.+…+6.1.5.)</t>
  </si>
  <si>
    <t>6.1.1.</t>
  </si>
  <si>
    <t>Társadalombiztosítás pénzügyi alapjából átvett pénzeszköz</t>
  </si>
  <si>
    <t>6.1.2.</t>
  </si>
  <si>
    <t>Helyi, nemzetiségi önkormányzattól átvett pénzeszköz</t>
  </si>
  <si>
    <t>6.1.3.</t>
  </si>
  <si>
    <t>Többcélú kistérségi társulástól, jogi személyiségű társulástól átvett pénzeszköz</t>
  </si>
  <si>
    <t>6.1.4.</t>
  </si>
  <si>
    <t>6.1.5.</t>
  </si>
  <si>
    <t>Felhalmozási célú támogatásértékű bevétel (6.2.1.+…+6.2.5.)</t>
  </si>
  <si>
    <t>6.2.1.</t>
  </si>
  <si>
    <t>6.2.2.</t>
  </si>
  <si>
    <t>6.2.3.</t>
  </si>
  <si>
    <t>6.2.4.</t>
  </si>
  <si>
    <t>6.2.5.</t>
  </si>
  <si>
    <t>Egyéb felhalmozási célú támogatásértékű bevétel</t>
  </si>
  <si>
    <t xml:space="preserve">7. </t>
  </si>
  <si>
    <t>7.1.</t>
  </si>
  <si>
    <t>7.2.</t>
  </si>
  <si>
    <t>7.3.</t>
  </si>
  <si>
    <t>Pénzügyi befektetésekből származó bevétel</t>
  </si>
  <si>
    <t>8.1.</t>
  </si>
  <si>
    <t>Működési célú pénzeszköz átvétel államháztartáson kívülről</t>
  </si>
  <si>
    <t>8.2.</t>
  </si>
  <si>
    <t>Felhalmozási célú pénzeszk. átvétel államháztartáson kívülről</t>
  </si>
  <si>
    <t xml:space="preserve">9. </t>
  </si>
  <si>
    <t>VII. Kölcsön (munkavállalónak adott kölcsön) visszatérülése</t>
  </si>
  <si>
    <t>KÖLTSÉGVETÉSI BEVÉTELEK ÖSSZESEN: (2+…+9)</t>
  </si>
  <si>
    <t>VIII. Pénzmaradvány, vállalkozási tevékenység maradványa (12.1.+12.2.)</t>
  </si>
  <si>
    <t>11.1.</t>
  </si>
  <si>
    <t>Előző évek működési célú pénzmaradványa, vállalkozási maradványa</t>
  </si>
  <si>
    <t>11.2.</t>
  </si>
  <si>
    <t>Előző évek felhalmozási célú pénzmaradványa, vállalkozási maradványa</t>
  </si>
  <si>
    <t>IX. Finanszírozási célú pénzügyi műveletek bevételei (10.1+10.2.)</t>
  </si>
  <si>
    <t>12.1.</t>
  </si>
  <si>
    <t>Működési célú pénzügyi műveletek bevételei (12.1.1.+…+.12.1.6.)</t>
  </si>
  <si>
    <t>12.1.1.</t>
  </si>
  <si>
    <t>12.1.2.</t>
  </si>
  <si>
    <t>12.1.3.</t>
  </si>
  <si>
    <t>Kapott kölcsön, nyújtott kölcsön visszatérülése</t>
  </si>
  <si>
    <t>12.1.4.</t>
  </si>
  <si>
    <t>Forgatási célú belföldi, külföldi értékpapírok kibocsátása, értékesítése</t>
  </si>
  <si>
    <t>12.1.5.</t>
  </si>
  <si>
    <t>12.1.6.</t>
  </si>
  <si>
    <t>Egyéb működési, finanszírozási célú bevétel</t>
  </si>
  <si>
    <t>12.2.</t>
  </si>
  <si>
    <t>Felhalmozási célú pénzügyi műveletek bevételei (12.2.1.+…+.12.2.7.)</t>
  </si>
  <si>
    <t>12.2.1.</t>
  </si>
  <si>
    <t>12.2.2.</t>
  </si>
  <si>
    <t>Rövid lejáratú hitelek felvétele</t>
  </si>
  <si>
    <t>12.2.3.</t>
  </si>
  <si>
    <t>Hosszú lejáratú hitelek felvétele</t>
  </si>
  <si>
    <t>12.2.4.</t>
  </si>
  <si>
    <t>12.2.5.</t>
  </si>
  <si>
    <t>Befektetési célú belföldi, külföldi értékpapírok kibocsátása, értékesítése</t>
  </si>
  <si>
    <t>12.2.6.</t>
  </si>
  <si>
    <t>12.2.7.</t>
  </si>
  <si>
    <t>Egyéb felhalmozási finanszírozási célú bevétel</t>
  </si>
  <si>
    <t>BEVÉTELEK ÖSSZESEN: (10+11+12)</t>
  </si>
  <si>
    <t>K I A D Á S O K</t>
  </si>
  <si>
    <t>Kiadási jogcímek</t>
  </si>
  <si>
    <t>1.5</t>
  </si>
  <si>
    <t>1.9.</t>
  </si>
  <si>
    <t>Lakástámogatás</t>
  </si>
  <si>
    <t>Lakásépítés</t>
  </si>
  <si>
    <t>EU-s forrásból finanszírozott támogatással megvalósuló programok, projektek önkormányzati hozzájárulásának kiadásai</t>
  </si>
  <si>
    <t>2.7.</t>
  </si>
  <si>
    <t>Egyéb felhalmozási célú kiadások</t>
  </si>
  <si>
    <t>2.8.</t>
  </si>
  <si>
    <t xml:space="preserve"> - a 2.7-ből: - Felhalmozási célú pénzmaradvány átadás</t>
  </si>
  <si>
    <t>2.9.</t>
  </si>
  <si>
    <t xml:space="preserve"> - Felhalmozási célú pénzeszközátadás államháztartáson kívülre</t>
  </si>
  <si>
    <t>2.10.</t>
  </si>
  <si>
    <t xml:space="preserve"> - Felhalmozási célú támogatásértékű kiadás</t>
  </si>
  <si>
    <t>2.11.</t>
  </si>
  <si>
    <t xml:space="preserve"> - Pénzügyi befektetések kiadásai</t>
  </si>
  <si>
    <t>III. Kölcsön (munkavállalónak adott kölcsön)</t>
  </si>
  <si>
    <t>4.1.</t>
  </si>
  <si>
    <t>Általános tartalék</t>
  </si>
  <si>
    <t>4.2.</t>
  </si>
  <si>
    <t>Céltartalék</t>
  </si>
  <si>
    <t>KÖLTSÉGVETÉSI KIADÁSOK ÖSSZESEN (1+2+3+4)</t>
  </si>
  <si>
    <t>VI. Finanszírozási célú pénzügyi műveletek kiadásai (6.1+6.2.)</t>
  </si>
  <si>
    <t>Működési célú pénzügyi műveletek kiadásai (6.1.1.+…+6.1.8.)</t>
  </si>
  <si>
    <t>Rövid lejáratú hitelek törlesztése</t>
  </si>
  <si>
    <t>6.1.6.</t>
  </si>
  <si>
    <t>6.1.7.</t>
  </si>
  <si>
    <t>6.1.8.</t>
  </si>
  <si>
    <t>Egyéb</t>
  </si>
  <si>
    <t>Felhalmozási célú pénzügyi műveletek kiadásai (6.2.1.+…+.6.2.8.)</t>
  </si>
  <si>
    <t>Hitelek törlesztése</t>
  </si>
  <si>
    <t>6.2.6.</t>
  </si>
  <si>
    <t>Befektetési célú belföldi, külföldi értékpapírok vásárlása</t>
  </si>
  <si>
    <t>6.2.7.</t>
  </si>
  <si>
    <t>6.2.8.</t>
  </si>
  <si>
    <t>Egyéb hitel, kölcsön kiadásai</t>
  </si>
  <si>
    <t xml:space="preserve"> KIADÁSOK ÖSSZESEN: (5+6)</t>
  </si>
  <si>
    <t>Tárgyi eszközök, immateriális javak értékesítése</t>
  </si>
  <si>
    <t>Egyéb központi támogatás</t>
  </si>
  <si>
    <t>Központosított előirányzatokból támogatás</t>
  </si>
  <si>
    <t>Átvett pénzeszközök államháztartáson kívülről</t>
  </si>
  <si>
    <t>EU-s támogatásból származó forrás</t>
  </si>
  <si>
    <t>Előző évi felh. célú pénzm. igénybev.</t>
  </si>
  <si>
    <t>BEVÉTELEK ÖSSZESEN (11+12+22)</t>
  </si>
  <si>
    <t>KIADÁSOK ÖSSZESEN (11+22)</t>
  </si>
  <si>
    <t>Egyéb felhalmozási célú kiadások (pénzeszköz átadás)</t>
  </si>
  <si>
    <t>KÉK Csillag Ifjúsági Klub</t>
  </si>
  <si>
    <t xml:space="preserve">          8 hónapra</t>
  </si>
  <si>
    <t xml:space="preserve">          4 hónapra</t>
  </si>
  <si>
    <t>Óvodaműködtetési támogatás</t>
  </si>
  <si>
    <t>Óvodapedagógusok támogatása</t>
  </si>
  <si>
    <t>Óvodapedagógusok munkáját segítők támogatása</t>
  </si>
  <si>
    <t>Önkormányzati hivatal működésének támogatása</t>
  </si>
  <si>
    <t>Település-üzemeltetéshez kapcsolódó feladatok támogatása</t>
  </si>
  <si>
    <t>Beszámítás összege (iparűzési adóalap 0,5%-a)  ( - )</t>
  </si>
  <si>
    <t>Egyéb kötelező önkormányzati feladatok támogatása</t>
  </si>
  <si>
    <t>Könyvtári, közművelődési és műzeumi feladatok támogatása</t>
  </si>
  <si>
    <t>Működési hozzájárulás 296 ft *2968 fő</t>
  </si>
  <si>
    <t>Önkormányzaton kívüli EU-s projektekhez történő hozzájárulás 2013. évi előirányzat</t>
  </si>
  <si>
    <t>2013. évi előirányzat</t>
  </si>
  <si>
    <t>2015.</t>
  </si>
  <si>
    <t>2015. 
után</t>
  </si>
  <si>
    <t>Állami támogatás</t>
  </si>
  <si>
    <t>Önkormányzati finanszírozás</t>
  </si>
  <si>
    <t>Általános forgalmi adó bevétel és visszatérülés</t>
  </si>
  <si>
    <t>Öttevény, 2013. ……………………………….</t>
  </si>
  <si>
    <t>Felhalmozási célú bevételek</t>
  </si>
  <si>
    <t>III. Felhalmozási célú bevételek</t>
  </si>
  <si>
    <t>Intézményfinanszírozűs</t>
  </si>
  <si>
    <t>Tárgyi eszközök, immateriális javak hasznosítása</t>
  </si>
  <si>
    <t>Állami támogatások</t>
  </si>
  <si>
    <t>Sajátos működési bevételek (illetékek, helyi adók, bírságok, talajterhelési díj)</t>
  </si>
  <si>
    <t>IV. Közhatalmi bevételek (anyakönyvi szolgáltatás)</t>
  </si>
  <si>
    <t>Átengedett központi adók (gépjárműadó)</t>
  </si>
  <si>
    <t>Központi költségvetési szervtől átvett pénzeszköz</t>
  </si>
  <si>
    <t>Tárgyi eszközök és immateriális javak értékesítése</t>
  </si>
  <si>
    <t>Tárgyi eszközök és immateriális javak hasznosítása</t>
  </si>
  <si>
    <t>I. Intézményi működési bevételek (1.1.+…+1.9.)</t>
  </si>
  <si>
    <t>Eredeti előirányzat</t>
  </si>
  <si>
    <t>Módosított előirányzat</t>
  </si>
  <si>
    <t>Teljesítés</t>
  </si>
  <si>
    <r>
      <t xml:space="preserve">I. Működési költségvetés kiadásai </t>
    </r>
    <r>
      <rPr>
        <sz val="8"/>
        <rFont val="Times New Roman"/>
        <family val="1"/>
        <charset val="238"/>
      </rPr>
      <t>(1.1+…+1.5.)</t>
    </r>
  </si>
  <si>
    <r>
      <t xml:space="preserve">II. Felhalmozási költségvetés kiadásai </t>
    </r>
    <r>
      <rPr>
        <sz val="8"/>
        <rFont val="Times New Roman"/>
        <family val="1"/>
        <charset val="238"/>
      </rPr>
      <t>(2.1+…+2.4)</t>
    </r>
  </si>
  <si>
    <t>Nyújtott szolgáltatások ellenértéke (továbbszámlázott szolgáltatások is)</t>
  </si>
  <si>
    <t>IV. Közhatalmi bevételek</t>
  </si>
  <si>
    <t>Felhalmozási célú kölcsön visszatérülések</t>
  </si>
  <si>
    <t>Működési célú pénzeszközátvétel, visszatérülés</t>
  </si>
  <si>
    <t>Egyéb működési célú kiadások (pénzeszköz átadások, támogatások, kölcsönök)</t>
  </si>
  <si>
    <t>Egyéb fejlesztési célú kiadások, kölcsönök</t>
  </si>
  <si>
    <t>Alkalmazottak térítése, kötbér, kártérítés</t>
  </si>
  <si>
    <t>EU-s forrásból finanszírozott támogatással megvalósuló programok, projektek</t>
  </si>
  <si>
    <t>KÖLTSÉGVETÉSI KIADÁSOK ÖSSZESEN: (1+2+3)</t>
  </si>
  <si>
    <t>KÖLTSÉGVETÉSI BEVÉTELEK ÖSSZESEN (1+2+3+4+5+6+7)</t>
  </si>
  <si>
    <t>Működési célú támogatás (2012. évre)</t>
  </si>
  <si>
    <t>Egyéb, külkapcsolatok ápolása</t>
  </si>
  <si>
    <t>Győri Többcélú Kistérségi Társulás</t>
  </si>
  <si>
    <t>Családsegítő szolg. 2012. évi elszámolás</t>
  </si>
  <si>
    <t>Gyermekjóléti szolg. 2012. évi elszámolás</t>
  </si>
  <si>
    <t>Sarka &amp; Hauser &amp; Karácsony</t>
  </si>
  <si>
    <t>M &amp; H Food Hungary Kft. Letét átadás</t>
  </si>
  <si>
    <t>Működési célú pénzeszköz átadás összesen:</t>
  </si>
  <si>
    <t>Felhalmozási célú pénzeszk. átad.</t>
  </si>
  <si>
    <t>Felhalmozási célú pénzeszköz átadás összesen:</t>
  </si>
  <si>
    <t>Győrújfalu Községi Önkormányzat</t>
  </si>
  <si>
    <t>Gyermekjóléti szolgálat elszámolás</t>
  </si>
  <si>
    <t xml:space="preserve">ÖTC Öregfiúk </t>
  </si>
  <si>
    <t>Szlovákiai kapcsolat</t>
  </si>
  <si>
    <t>Mosonmagyaróvári Vízitársulat</t>
  </si>
  <si>
    <t>2013. évi önkéntes tagi hozzájárulás</t>
  </si>
  <si>
    <t>ÖTC</t>
  </si>
  <si>
    <t>Sportöltöző felújítása. (felhalm.tartalékból)</t>
  </si>
  <si>
    <t>Római Katolikus Plébánia</t>
  </si>
  <si>
    <t>Táboroztatás támogatása.</t>
  </si>
  <si>
    <t>Szalai Gyula Gyermekrák Alapítvány</t>
  </si>
  <si>
    <t>2012. évi támogatás</t>
  </si>
  <si>
    <t>2013. évi támogatás</t>
  </si>
  <si>
    <t>Mosonszentmiklósi Fúvós Zenekar</t>
  </si>
  <si>
    <t>Támogatás.</t>
  </si>
  <si>
    <t>Öttevény Községért Közalapítvány</t>
  </si>
  <si>
    <t>Képviselői tiszteletdíjak.</t>
  </si>
  <si>
    <t>Tűzoltószertár tetőfelújítás</t>
  </si>
  <si>
    <t xml:space="preserve">
2013. év utáni szükséglet
</t>
  </si>
  <si>
    <t>Fő út járdafelújítás</t>
  </si>
  <si>
    <t>Leneskerti út vízelvezetés.</t>
  </si>
  <si>
    <t>"Mária-szobor" felújítása</t>
  </si>
  <si>
    <t>Felhasználás
2013. XII.31-ig</t>
  </si>
  <si>
    <t>Fénymásoló beszerzés - védőnőnek</t>
  </si>
  <si>
    <t>Számítógép beszerzés - védőnő</t>
  </si>
  <si>
    <t>Laptop jegyző részére</t>
  </si>
  <si>
    <t>Ingatlanrész közúthoz való lejegyzése 56 hrsz.</t>
  </si>
  <si>
    <t>Hómaró beszerzés</t>
  </si>
  <si>
    <t>Irattartó szerkrény tárgyalóba</t>
  </si>
  <si>
    <t>Traktorhoz tolólap</t>
  </si>
  <si>
    <t>Irodabútor óvodába</t>
  </si>
  <si>
    <t>Íróasztal óvodába</t>
  </si>
  <si>
    <t>Fénymásoló beszerzés óvodába</t>
  </si>
  <si>
    <t>Lenovo számítógép óvodába.</t>
  </si>
  <si>
    <t>Önkormányzat működési támogatása összesen:</t>
  </si>
  <si>
    <t>Gyermekétkeztetés támogatása</t>
  </si>
  <si>
    <t xml:space="preserve">   -   Szociális juttatások, egyéb szolgáltatások   -   étkezés   -   óvoda</t>
  </si>
  <si>
    <t xml:space="preserve">   -   Szociális juttatások, egyéb szolgáltatások   -   étkezés   -   iskola</t>
  </si>
  <si>
    <t>Bérkompenzáció</t>
  </si>
  <si>
    <t>Szerkezetátalakítási tartalékból folyósított támogatás</t>
  </si>
  <si>
    <t>Egyes jövedelempótló támogatások kiegészítése</t>
  </si>
  <si>
    <t>Működőképesség megőrzését szolgáló kiegészítő támogatás</t>
  </si>
  <si>
    <t>Egyes szociális és gyermekjóléti feladatok támogatása</t>
  </si>
  <si>
    <t xml:space="preserve">   -   Szociális étkeztetés</t>
  </si>
  <si>
    <t xml:space="preserve">   -   Házi segítségnyújtás</t>
  </si>
  <si>
    <t xml:space="preserve">   -   Bölcsődei ellátás</t>
  </si>
  <si>
    <t>Szociális tűzifa</t>
  </si>
  <si>
    <t>Helyi adók és adójellegű bevételek</t>
  </si>
  <si>
    <t xml:space="preserve">   -   Magánszemélyek kommunális adója</t>
  </si>
  <si>
    <t xml:space="preserve">   -   Idegenforgalmi adó</t>
  </si>
  <si>
    <t xml:space="preserve">   -   Iparűzési adó</t>
  </si>
  <si>
    <t xml:space="preserve">   -   Talajterhelési díj</t>
  </si>
  <si>
    <t>Gépjárműadó</t>
  </si>
  <si>
    <t>Adópótlék, adóbírság</t>
  </si>
  <si>
    <t>EU-s támogatással megv. progr. kiadásai</t>
  </si>
  <si>
    <t>Befektetési célú értékpapírok kibocsátása</t>
  </si>
  <si>
    <t>Befektetési célú értékpapírok vásárlása</t>
  </si>
  <si>
    <t>Működési bevételek</t>
  </si>
  <si>
    <t xml:space="preserve">   -   sajátos működési bevételek (adók)</t>
  </si>
  <si>
    <t>Ellátottak pénzbeli juttatásai (segélyek)</t>
  </si>
  <si>
    <t>Forgatási célú belf., külf. értékpapírok kibocsátása</t>
  </si>
  <si>
    <t>Finanszírozási célú bev. (13+…+21)</t>
  </si>
  <si>
    <t>Finanszírozási célú kiad. (12+...+21)</t>
  </si>
  <si>
    <r>
      <t xml:space="preserve">I/1. Önkormányzat sajátos működési bevételei </t>
    </r>
    <r>
      <rPr>
        <sz val="9"/>
        <rFont val="Arial"/>
        <family val="2"/>
        <charset val="238"/>
      </rPr>
      <t>(2.1+…+2.6)</t>
    </r>
  </si>
  <si>
    <t>Helyi adók, adójellegű bevételek</t>
  </si>
  <si>
    <r>
      <t xml:space="preserve">III. Támogatások, kiegészítések </t>
    </r>
    <r>
      <rPr>
        <sz val="9"/>
        <rFont val="Arial"/>
        <family val="2"/>
        <charset val="238"/>
      </rPr>
      <t>(5.1+…+5.8.)</t>
    </r>
  </si>
  <si>
    <t>Önkormányzat támogatása</t>
  </si>
  <si>
    <t>Polgármesteri Hivatal támogatása</t>
  </si>
  <si>
    <t>Óvoda támogatása</t>
  </si>
  <si>
    <r>
      <t xml:space="preserve">IV. Támogatásértékű bevételek </t>
    </r>
    <r>
      <rPr>
        <sz val="9"/>
        <rFont val="Arial"/>
        <family val="2"/>
        <charset val="238"/>
      </rPr>
      <t>(6.1+6.2)</t>
    </r>
  </si>
  <si>
    <r>
      <t xml:space="preserve">V. Felhalmozási célú bevételek </t>
    </r>
    <r>
      <rPr>
        <sz val="9"/>
        <rFont val="Arial"/>
        <family val="2"/>
        <charset val="238"/>
      </rPr>
      <t>(7.1+…+7.3)</t>
    </r>
  </si>
  <si>
    <r>
      <t xml:space="preserve">VI. Átvett pénzeszközök </t>
    </r>
    <r>
      <rPr>
        <sz val="9"/>
        <rFont val="Arial"/>
        <family val="2"/>
        <charset val="238"/>
      </rPr>
      <t>(8.1+8.2.)</t>
    </r>
  </si>
  <si>
    <r>
      <t xml:space="preserve">I. Működési költségvetés kiadásai </t>
    </r>
    <r>
      <rPr>
        <sz val="9"/>
        <rFont val="Arial"/>
        <family val="2"/>
        <charset val="238"/>
      </rPr>
      <t>(1.1+…+1.5.)</t>
    </r>
  </si>
  <si>
    <r>
      <t xml:space="preserve">II. Felhalmozási költségvetés kiadásai </t>
    </r>
    <r>
      <rPr>
        <sz val="9"/>
        <rFont val="Arial"/>
        <family val="2"/>
        <charset val="238"/>
      </rPr>
      <t>(2.1+…+2.7)</t>
    </r>
  </si>
  <si>
    <r>
      <t xml:space="preserve">IV. Tartalékok </t>
    </r>
    <r>
      <rPr>
        <sz val="9"/>
        <rFont val="Arial"/>
        <family val="2"/>
        <charset val="238"/>
      </rPr>
      <t>(4.1.+4.2.)</t>
    </r>
  </si>
  <si>
    <t>Felhalmozási célú kölcsön visszatérülés</t>
  </si>
  <si>
    <t>Helyi önkormányzattól</t>
  </si>
  <si>
    <t>Működési célú kölcsön visszatérülés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</si>
</sst>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5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1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</fills>
  <borders count="1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7" borderId="1" applyNumberFormat="0" applyAlignment="0" applyProtection="0"/>
    <xf numFmtId="0" fontId="26" fillId="0" borderId="0" applyNumberFormat="0" applyFill="0" applyBorder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5" applyNumberFormat="0" applyAlignment="0" applyProtection="0"/>
    <xf numFmtId="43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1" fillId="4" borderId="7" applyNumberFormat="0" applyFont="0" applyAlignment="0" applyProtection="0"/>
    <xf numFmtId="0" fontId="24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9" borderId="0" applyNumberFormat="0" applyBorder="0" applyAlignment="0" applyProtection="0"/>
    <xf numFmtId="0" fontId="24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6" borderId="8" applyNumberFormat="0" applyAlignment="0" applyProtection="0"/>
    <xf numFmtId="0" fontId="36" fillId="0" borderId="0" applyNumberFormat="0" applyFill="0" applyBorder="0" applyAlignment="0" applyProtection="0"/>
    <xf numFmtId="0" fontId="6" fillId="0" borderId="0"/>
    <xf numFmtId="0" fontId="31" fillId="0" borderId="0"/>
    <xf numFmtId="0" fontId="37" fillId="0" borderId="9" applyNumberFormat="0" applyFill="0" applyAlignment="0" applyProtection="0"/>
    <xf numFmtId="0" fontId="38" fillId="17" borderId="0" applyNumberFormat="0" applyBorder="0" applyAlignment="0" applyProtection="0"/>
    <xf numFmtId="0" fontId="39" fillId="7" borderId="0" applyNumberFormat="0" applyBorder="0" applyAlignment="0" applyProtection="0"/>
    <xf numFmtId="0" fontId="40" fillId="16" borderId="1" applyNumberFormat="0" applyAlignment="0" applyProtection="0"/>
    <xf numFmtId="0" fontId="1" fillId="0" borderId="0"/>
  </cellStyleXfs>
  <cellXfs count="8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2" fillId="0" borderId="0" xfId="0" applyFont="1"/>
    <xf numFmtId="3" fontId="0" fillId="0" borderId="11" xfId="0" applyNumberFormat="1" applyBorder="1"/>
    <xf numFmtId="3" fontId="0" fillId="0" borderId="16" xfId="0" applyNumberFormat="1" applyBorder="1"/>
    <xf numFmtId="3" fontId="0" fillId="0" borderId="27" xfId="0" applyNumberFormat="1" applyBorder="1"/>
    <xf numFmtId="164" fontId="5" fillId="0" borderId="0" xfId="39" applyNumberFormat="1" applyFont="1" applyFill="1" applyBorder="1" applyAlignment="1" applyProtection="1">
      <alignment horizontal="centerContinuous" vertical="center"/>
    </xf>
    <xf numFmtId="0" fontId="7" fillId="0" borderId="16" xfId="39" applyFont="1" applyFill="1" applyBorder="1" applyAlignment="1">
      <alignment horizontal="center" vertical="center" wrapText="1"/>
    </xf>
    <xf numFmtId="0" fontId="8" fillId="0" borderId="34" xfId="39" applyFont="1" applyFill="1" applyBorder="1" applyAlignment="1">
      <alignment horizontal="center" vertical="center"/>
    </xf>
    <xf numFmtId="0" fontId="8" fillId="0" borderId="25" xfId="39" applyFont="1" applyFill="1" applyBorder="1" applyAlignment="1">
      <alignment horizontal="center" vertical="center"/>
    </xf>
    <xf numFmtId="0" fontId="8" fillId="0" borderId="35" xfId="39" applyFont="1" applyFill="1" applyBorder="1" applyAlignment="1">
      <alignment horizontal="center" vertical="center"/>
    </xf>
    <xf numFmtId="0" fontId="8" fillId="0" borderId="36" xfId="39" applyFont="1" applyFill="1" applyBorder="1" applyAlignment="1">
      <alignment horizontal="center" vertical="center"/>
    </xf>
    <xf numFmtId="0" fontId="8" fillId="0" borderId="13" xfId="39" applyFont="1" applyFill="1" applyBorder="1" applyProtection="1">
      <protection locked="0"/>
    </xf>
    <xf numFmtId="165" fontId="8" fillId="0" borderId="13" xfId="26" applyNumberFormat="1" applyFont="1" applyFill="1" applyBorder="1" applyProtection="1">
      <protection locked="0"/>
    </xf>
    <xf numFmtId="165" fontId="8" fillId="0" borderId="37" xfId="26" applyNumberFormat="1" applyFont="1" applyFill="1" applyBorder="1"/>
    <xf numFmtId="0" fontId="8" fillId="0" borderId="38" xfId="39" applyFont="1" applyFill="1" applyBorder="1" applyAlignment="1">
      <alignment horizontal="center" vertical="center"/>
    </xf>
    <xf numFmtId="0" fontId="8" fillId="0" borderId="11" xfId="39" applyFont="1" applyFill="1" applyBorder="1" applyProtection="1">
      <protection locked="0"/>
    </xf>
    <xf numFmtId="165" fontId="8" fillId="0" borderId="11" xfId="26" applyNumberFormat="1" applyFont="1" applyFill="1" applyBorder="1" applyProtection="1">
      <protection locked="0"/>
    </xf>
    <xf numFmtId="165" fontId="8" fillId="0" borderId="39" xfId="26" applyNumberFormat="1" applyFont="1" applyFill="1" applyBorder="1"/>
    <xf numFmtId="0" fontId="8" fillId="0" borderId="40" xfId="39" applyFont="1" applyFill="1" applyBorder="1" applyAlignment="1">
      <alignment horizontal="center" vertical="center"/>
    </xf>
    <xf numFmtId="0" fontId="8" fillId="0" borderId="16" xfId="39" applyFont="1" applyFill="1" applyBorder="1" applyProtection="1">
      <protection locked="0"/>
    </xf>
    <xf numFmtId="165" fontId="8" fillId="0" borderId="16" xfId="26" applyNumberFormat="1" applyFont="1" applyFill="1" applyBorder="1" applyProtection="1">
      <protection locked="0"/>
    </xf>
    <xf numFmtId="0" fontId="7" fillId="0" borderId="25" xfId="39" applyFont="1" applyFill="1" applyBorder="1"/>
    <xf numFmtId="165" fontId="8" fillId="0" borderId="25" xfId="39" applyNumberFormat="1" applyFont="1" applyFill="1" applyBorder="1"/>
    <xf numFmtId="165" fontId="8" fillId="0" borderId="35" xfId="39" applyNumberFormat="1" applyFont="1" applyFill="1" applyBorder="1"/>
    <xf numFmtId="3" fontId="0" fillId="0" borderId="0" xfId="0" applyNumberFormat="1"/>
    <xf numFmtId="0" fontId="11" fillId="0" borderId="11" xfId="0" applyFont="1" applyBorder="1"/>
    <xf numFmtId="0" fontId="0" fillId="0" borderId="41" xfId="0" applyBorder="1"/>
    <xf numFmtId="0" fontId="11" fillId="0" borderId="27" xfId="0" applyFont="1" applyBorder="1"/>
    <xf numFmtId="0" fontId="0" fillId="0" borderId="27" xfId="0" applyBorder="1"/>
    <xf numFmtId="0" fontId="0" fillId="0" borderId="28" xfId="0" applyBorder="1"/>
    <xf numFmtId="49" fontId="2" fillId="0" borderId="23" xfId="0" applyNumberFormat="1" applyFont="1" applyBorder="1" applyAlignment="1">
      <alignment horizontal="center"/>
    </xf>
    <xf numFmtId="0" fontId="0" fillId="0" borderId="0" xfId="0" applyFill="1" applyProtection="1"/>
    <xf numFmtId="0" fontId="12" fillId="0" borderId="0" xfId="0" applyFont="1" applyFill="1" applyProtection="1"/>
    <xf numFmtId="0" fontId="14" fillId="0" borderId="42" xfId="0" applyFont="1" applyFill="1" applyBorder="1" applyAlignment="1" applyProtection="1">
      <alignment vertical="center"/>
    </xf>
    <xf numFmtId="0" fontId="14" fillId="0" borderId="43" xfId="0" applyFont="1" applyFill="1" applyBorder="1" applyAlignment="1" applyProtection="1">
      <alignment horizontal="center" vertical="center"/>
    </xf>
    <xf numFmtId="0" fontId="14" fillId="0" borderId="44" xfId="0" applyFont="1" applyFill="1" applyBorder="1" applyAlignment="1" applyProtection="1">
      <alignment horizontal="center" vertical="center"/>
    </xf>
    <xf numFmtId="49" fontId="15" fillId="0" borderId="45" xfId="0" applyNumberFormat="1" applyFont="1" applyFill="1" applyBorder="1" applyAlignment="1" applyProtection="1">
      <alignment vertical="center"/>
    </xf>
    <xf numFmtId="3" fontId="15" fillId="0" borderId="27" xfId="0" applyNumberFormat="1" applyFont="1" applyFill="1" applyBorder="1" applyAlignment="1" applyProtection="1">
      <alignment vertical="center"/>
      <protection locked="0"/>
    </xf>
    <xf numFmtId="3" fontId="15" fillId="0" borderId="46" xfId="0" applyNumberFormat="1" applyFont="1" applyFill="1" applyBorder="1" applyAlignment="1" applyProtection="1">
      <alignment vertical="center"/>
    </xf>
    <xf numFmtId="49" fontId="16" fillId="0" borderId="38" xfId="0" quotePrefix="1" applyNumberFormat="1" applyFont="1" applyFill="1" applyBorder="1" applyAlignment="1" applyProtection="1">
      <alignment horizontal="left" vertical="center" indent="1"/>
    </xf>
    <xf numFmtId="3" fontId="16" fillId="0" borderId="11" xfId="0" applyNumberFormat="1" applyFont="1" applyFill="1" applyBorder="1" applyAlignment="1" applyProtection="1">
      <alignment vertical="center"/>
      <protection locked="0"/>
    </xf>
    <xf numFmtId="3" fontId="16" fillId="0" borderId="39" xfId="0" applyNumberFormat="1" applyFont="1" applyFill="1" applyBorder="1" applyAlignment="1" applyProtection="1">
      <alignment vertical="center"/>
    </xf>
    <xf numFmtId="49" fontId="15" fillId="0" borderId="38" xfId="0" applyNumberFormat="1" applyFont="1" applyFill="1" applyBorder="1" applyAlignment="1" applyProtection="1">
      <alignment vertical="center"/>
    </xf>
    <xf numFmtId="3" fontId="15" fillId="0" borderId="11" xfId="0" applyNumberFormat="1" applyFont="1" applyFill="1" applyBorder="1" applyAlignment="1" applyProtection="1">
      <alignment vertical="center"/>
      <protection locked="0"/>
    </xf>
    <xf numFmtId="3" fontId="15" fillId="0" borderId="39" xfId="0" applyNumberFormat="1" applyFont="1" applyFill="1" applyBorder="1" applyAlignment="1" applyProtection="1">
      <alignment vertical="center"/>
    </xf>
    <xf numFmtId="49" fontId="15" fillId="0" borderId="40" xfId="0" applyNumberFormat="1" applyFont="1" applyFill="1" applyBorder="1" applyAlignment="1" applyProtection="1">
      <alignment vertical="center"/>
      <protection locked="0"/>
    </xf>
    <xf numFmtId="3" fontId="15" fillId="0" borderId="16" xfId="0" applyNumberFormat="1" applyFont="1" applyFill="1" applyBorder="1" applyAlignment="1" applyProtection="1">
      <alignment vertical="center"/>
      <protection locked="0"/>
    </xf>
    <xf numFmtId="49" fontId="14" fillId="0" borderId="34" xfId="0" applyNumberFormat="1" applyFont="1" applyFill="1" applyBorder="1" applyAlignment="1" applyProtection="1">
      <alignment vertical="center"/>
    </xf>
    <xf numFmtId="3" fontId="15" fillId="0" borderId="25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right"/>
    </xf>
    <xf numFmtId="0" fontId="17" fillId="0" borderId="45" xfId="39" applyFont="1" applyFill="1" applyBorder="1" applyAlignment="1" applyProtection="1">
      <alignment horizontal="center" vertical="center" wrapText="1"/>
    </xf>
    <xf numFmtId="0" fontId="17" fillId="0" borderId="27" xfId="39" applyFont="1" applyFill="1" applyBorder="1" applyAlignment="1" applyProtection="1">
      <alignment horizontal="center" vertical="center" wrapText="1"/>
    </xf>
    <xf numFmtId="0" fontId="17" fillId="0" borderId="46" xfId="39" applyFont="1" applyFill="1" applyBorder="1" applyAlignment="1" applyProtection="1">
      <alignment horizontal="center" vertical="center" wrapText="1"/>
    </xf>
    <xf numFmtId="0" fontId="15" fillId="0" borderId="34" xfId="39" applyFont="1" applyFill="1" applyBorder="1" applyAlignment="1" applyProtection="1">
      <alignment horizontal="center" vertical="center"/>
    </xf>
    <xf numFmtId="0" fontId="15" fillId="0" borderId="25" xfId="39" applyFont="1" applyFill="1" applyBorder="1" applyAlignment="1" applyProtection="1">
      <alignment horizontal="center" vertical="center"/>
    </xf>
    <xf numFmtId="0" fontId="15" fillId="0" borderId="35" xfId="39" applyFont="1" applyFill="1" applyBorder="1" applyAlignment="1" applyProtection="1">
      <alignment horizontal="center" vertical="center"/>
    </xf>
    <xf numFmtId="0" fontId="15" fillId="0" borderId="45" xfId="39" applyFont="1" applyFill="1" applyBorder="1" applyAlignment="1" applyProtection="1">
      <alignment horizontal="center" vertical="center"/>
    </xf>
    <xf numFmtId="0" fontId="15" fillId="0" borderId="27" xfId="39" applyFont="1" applyFill="1" applyBorder="1" applyProtection="1">
      <protection locked="0"/>
    </xf>
    <xf numFmtId="165" fontId="15" fillId="0" borderId="46" xfId="26" applyNumberFormat="1" applyFont="1" applyFill="1" applyBorder="1" applyProtection="1">
      <protection locked="0"/>
    </xf>
    <xf numFmtId="0" fontId="15" fillId="0" borderId="38" xfId="39" applyFont="1" applyFill="1" applyBorder="1" applyAlignment="1" applyProtection="1">
      <alignment horizontal="center" vertical="center"/>
    </xf>
    <xf numFmtId="0" fontId="15" fillId="0" borderId="11" xfId="39" applyFont="1" applyFill="1" applyBorder="1" applyProtection="1">
      <protection locked="0"/>
    </xf>
    <xf numFmtId="165" fontId="15" fillId="0" borderId="39" xfId="26" applyNumberFormat="1" applyFont="1" applyFill="1" applyBorder="1" applyProtection="1">
      <protection locked="0"/>
    </xf>
    <xf numFmtId="0" fontId="15" fillId="0" borderId="40" xfId="39" applyFont="1" applyFill="1" applyBorder="1" applyAlignment="1" applyProtection="1">
      <alignment horizontal="center" vertical="center"/>
    </xf>
    <xf numFmtId="0" fontId="15" fillId="0" borderId="16" xfId="39" applyFont="1" applyFill="1" applyBorder="1" applyProtection="1">
      <protection locked="0"/>
    </xf>
    <xf numFmtId="165" fontId="15" fillId="0" borderId="47" xfId="26" applyNumberFormat="1" applyFont="1" applyFill="1" applyBorder="1" applyProtection="1">
      <protection locked="0"/>
    </xf>
    <xf numFmtId="0" fontId="17" fillId="0" borderId="25" xfId="39" applyFont="1" applyFill="1" applyBorder="1" applyAlignment="1" applyProtection="1">
      <alignment horizontal="left" vertical="center" wrapText="1"/>
    </xf>
    <xf numFmtId="165" fontId="15" fillId="0" borderId="35" xfId="26" applyNumberFormat="1" applyFont="1" applyFill="1" applyBorder="1" applyProtection="1"/>
    <xf numFmtId="0" fontId="19" fillId="0" borderId="0" xfId="39" applyFont="1" applyFill="1"/>
    <xf numFmtId="0" fontId="22" fillId="0" borderId="27" xfId="39" applyFont="1" applyFill="1" applyBorder="1" applyAlignment="1" applyProtection="1">
      <alignment horizontal="left" vertical="center" wrapText="1" indent="1"/>
    </xf>
    <xf numFmtId="0" fontId="22" fillId="0" borderId="11" xfId="39" applyFont="1" applyFill="1" applyBorder="1" applyAlignment="1" applyProtection="1">
      <alignment horizontal="left" vertical="center" wrapText="1" indent="1"/>
    </xf>
    <xf numFmtId="0" fontId="22" fillId="0" borderId="32" xfId="39" applyFont="1" applyFill="1" applyBorder="1" applyAlignment="1" applyProtection="1">
      <alignment horizontal="left" vertical="center" wrapText="1" indent="1"/>
    </xf>
    <xf numFmtId="0" fontId="22" fillId="0" borderId="13" xfId="39" applyFont="1" applyFill="1" applyBorder="1" applyAlignment="1" applyProtection="1">
      <alignment horizontal="left" vertical="center" wrapText="1" indent="1"/>
    </xf>
    <xf numFmtId="0" fontId="17" fillId="0" borderId="25" xfId="39" applyFont="1" applyFill="1" applyBorder="1" applyAlignment="1" applyProtection="1">
      <alignment horizontal="left" vertical="center" wrapText="1" indent="1"/>
    </xf>
    <xf numFmtId="49" fontId="17" fillId="0" borderId="25" xfId="39" applyNumberFormat="1" applyFont="1" applyFill="1" applyBorder="1" applyAlignment="1" applyProtection="1">
      <alignment horizontal="left" vertical="center" wrapText="1" indent="1"/>
    </xf>
    <xf numFmtId="49" fontId="22" fillId="0" borderId="27" xfId="39" applyNumberFormat="1" applyFont="1" applyFill="1" applyBorder="1" applyAlignment="1" applyProtection="1">
      <alignment horizontal="left" vertical="center" wrapText="1" indent="1"/>
    </xf>
    <xf numFmtId="0" fontId="15" fillId="0" borderId="27" xfId="39" applyFont="1" applyFill="1" applyBorder="1" applyAlignment="1" applyProtection="1">
      <alignment horizontal="left" vertical="center" wrapText="1" indent="1"/>
    </xf>
    <xf numFmtId="49" fontId="22" fillId="0" borderId="19" xfId="39" applyNumberFormat="1" applyFont="1" applyFill="1" applyBorder="1" applyAlignment="1" applyProtection="1">
      <alignment horizontal="left" vertical="center" wrapText="1" indent="1"/>
    </xf>
    <xf numFmtId="0" fontId="15" fillId="0" borderId="51" xfId="39" applyFont="1" applyFill="1" applyBorder="1" applyAlignment="1" applyProtection="1">
      <alignment horizontal="left" vertical="center" wrapText="1" indent="1"/>
    </xf>
    <xf numFmtId="0" fontId="42" fillId="0" borderId="25" xfId="39" applyFont="1" applyFill="1" applyBorder="1" applyAlignment="1" applyProtection="1">
      <alignment horizontal="left" vertical="center" wrapText="1" indent="1"/>
    </xf>
    <xf numFmtId="0" fontId="42" fillId="0" borderId="25" xfId="39" applyFont="1" applyFill="1" applyBorder="1" applyAlignment="1" applyProtection="1">
      <alignment vertical="center" wrapText="1"/>
    </xf>
    <xf numFmtId="49" fontId="22" fillId="0" borderId="13" xfId="39" applyNumberFormat="1" applyFont="1" applyFill="1" applyBorder="1" applyAlignment="1" applyProtection="1">
      <alignment horizontal="left" vertical="center" wrapText="1" indent="1"/>
    </xf>
    <xf numFmtId="49" fontId="22" fillId="0" borderId="11" xfId="39" applyNumberFormat="1" applyFont="1" applyFill="1" applyBorder="1" applyAlignment="1" applyProtection="1">
      <alignment horizontal="left" vertical="center" wrapText="1" indent="1"/>
    </xf>
    <xf numFmtId="0" fontId="18" fillId="0" borderId="25" xfId="0" applyFont="1" applyFill="1" applyBorder="1" applyAlignment="1" applyProtection="1">
      <alignment horizontal="center" vertical="center" wrapText="1"/>
    </xf>
    <xf numFmtId="0" fontId="17" fillId="0" borderId="25" xfId="0" applyFont="1" applyFill="1" applyBorder="1" applyAlignment="1" applyProtection="1">
      <alignment horizontal="left" vertical="center" wrapText="1" indent="1"/>
    </xf>
    <xf numFmtId="49" fontId="22" fillId="0" borderId="11" xfId="0" applyNumberFormat="1" applyFont="1" applyFill="1" applyBorder="1" applyAlignment="1" applyProtection="1">
      <alignment horizontal="center" vertical="center" wrapText="1"/>
    </xf>
    <xf numFmtId="0" fontId="44" fillId="0" borderId="25" xfId="0" applyFont="1" applyBorder="1" applyAlignment="1" applyProtection="1">
      <alignment horizontal="center" wrapText="1"/>
    </xf>
    <xf numFmtId="0" fontId="45" fillId="0" borderId="53" xfId="0" applyFont="1" applyBorder="1" applyAlignment="1" applyProtection="1">
      <alignment horizontal="center" wrapText="1"/>
    </xf>
    <xf numFmtId="0" fontId="46" fillId="0" borderId="5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42" fillId="0" borderId="5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41" xfId="0" applyFont="1" applyFill="1" applyBorder="1" applyAlignment="1" applyProtection="1">
      <alignment horizontal="center" vertical="center" wrapText="1"/>
    </xf>
    <xf numFmtId="0" fontId="42" fillId="0" borderId="10" xfId="0" applyFont="1" applyFill="1" applyBorder="1" applyAlignment="1" applyProtection="1">
      <alignment horizontal="center" vertical="center" wrapText="1"/>
    </xf>
    <xf numFmtId="0" fontId="42" fillId="0" borderId="56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43" fillId="0" borderId="24" xfId="0" applyFont="1" applyBorder="1" applyAlignment="1" applyProtection="1">
      <alignment horizontal="center" vertical="center" wrapText="1"/>
    </xf>
    <xf numFmtId="0" fontId="22" fillId="0" borderId="58" xfId="0" applyFont="1" applyFill="1" applyBorder="1" applyAlignment="1" applyProtection="1">
      <alignment horizontal="center" vertical="center" wrapText="1"/>
    </xf>
    <xf numFmtId="0" fontId="21" fillId="0" borderId="58" xfId="0" applyFont="1" applyFill="1" applyBorder="1" applyAlignment="1" applyProtection="1">
      <alignment horizontal="left" vertical="center" wrapText="1" indent="1"/>
    </xf>
    <xf numFmtId="3" fontId="17" fillId="0" borderId="62" xfId="0" applyNumberFormat="1" applyFont="1" applyFill="1" applyBorder="1" applyAlignment="1" applyProtection="1">
      <alignment vertical="center" wrapText="1"/>
    </xf>
    <xf numFmtId="3" fontId="15" fillId="0" borderId="63" xfId="0" applyNumberFormat="1" applyFont="1" applyFill="1" applyBorder="1" applyAlignment="1" applyProtection="1">
      <alignment vertical="center" wrapText="1"/>
      <protection locked="0"/>
    </xf>
    <xf numFmtId="3" fontId="42" fillId="0" borderId="62" xfId="0" applyNumberFormat="1" applyFont="1" applyFill="1" applyBorder="1" applyAlignment="1" applyProtection="1">
      <alignment vertical="center" wrapText="1"/>
    </xf>
    <xf numFmtId="3" fontId="42" fillId="0" borderId="58" xfId="0" applyNumberFormat="1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Alignment="1">
      <alignment vertical="center" wrapText="1"/>
    </xf>
    <xf numFmtId="3" fontId="4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right"/>
    </xf>
    <xf numFmtId="49" fontId="12" fillId="0" borderId="0" xfId="0" applyNumberFormat="1" applyFont="1" applyFill="1" applyBorder="1" applyAlignment="1" applyProtection="1">
      <alignment horizontal="left" vertical="center"/>
    </xf>
    <xf numFmtId="0" fontId="14" fillId="0" borderId="58" xfId="0" applyFont="1" applyFill="1" applyBorder="1" applyAlignment="1" applyProtection="1">
      <alignment horizontal="center"/>
    </xf>
    <xf numFmtId="0" fontId="14" fillId="0" borderId="44" xfId="0" applyFont="1" applyFill="1" applyBorder="1" applyAlignment="1" applyProtection="1">
      <alignment horizontal="center"/>
    </xf>
    <xf numFmtId="0" fontId="15" fillId="0" borderId="64" xfId="0" applyFont="1" applyFill="1" applyBorder="1" applyAlignment="1" applyProtection="1">
      <alignment horizontal="left" indent="1"/>
      <protection locked="0"/>
    </xf>
    <xf numFmtId="0" fontId="15" fillId="0" borderId="46" xfId="0" applyFont="1" applyFill="1" applyBorder="1" applyAlignment="1" applyProtection="1">
      <alignment horizontal="right" indent="1"/>
      <protection locked="0"/>
    </xf>
    <xf numFmtId="0" fontId="15" fillId="0" borderId="52" xfId="0" applyFont="1" applyFill="1" applyBorder="1" applyAlignment="1" applyProtection="1">
      <alignment horizontal="left" indent="1"/>
      <protection locked="0"/>
    </xf>
    <xf numFmtId="0" fontId="15" fillId="0" borderId="47" xfId="0" applyFont="1" applyFill="1" applyBorder="1" applyAlignment="1" applyProtection="1">
      <alignment horizontal="right" indent="1"/>
      <protection locked="0"/>
    </xf>
    <xf numFmtId="0" fontId="14" fillId="0" borderId="54" xfId="0" applyFont="1" applyFill="1" applyBorder="1" applyAlignment="1" applyProtection="1">
      <alignment horizontal="left" indent="1"/>
    </xf>
    <xf numFmtId="0" fontId="17" fillId="0" borderId="35" xfId="0" applyFont="1" applyFill="1" applyBorder="1" applyAlignment="1" applyProtection="1">
      <alignment horizontal="right" indent="1"/>
    </xf>
    <xf numFmtId="3" fontId="17" fillId="0" borderId="62" xfId="0" applyNumberFormat="1" applyFont="1" applyFill="1" applyBorder="1" applyAlignment="1" applyProtection="1">
      <alignment horizontal="right" vertical="center" wrapText="1"/>
    </xf>
    <xf numFmtId="164" fontId="31" fillId="0" borderId="0" xfId="40" applyNumberFormat="1" applyFill="1" applyAlignment="1" applyProtection="1">
      <alignment horizontal="center" vertical="center" wrapText="1"/>
    </xf>
    <xf numFmtId="164" fontId="31" fillId="0" borderId="0" xfId="40" applyNumberFormat="1" applyFill="1" applyAlignment="1" applyProtection="1">
      <alignment vertical="center" wrapText="1"/>
    </xf>
    <xf numFmtId="164" fontId="20" fillId="0" borderId="0" xfId="40" applyNumberFormat="1" applyFont="1" applyFill="1" applyAlignment="1" applyProtection="1">
      <alignment horizontal="right" wrapText="1"/>
    </xf>
    <xf numFmtId="164" fontId="31" fillId="0" borderId="0" xfId="40" applyNumberFormat="1" applyFill="1" applyAlignment="1">
      <alignment vertical="center" wrapText="1"/>
    </xf>
    <xf numFmtId="164" fontId="21" fillId="0" borderId="34" xfId="40" applyNumberFormat="1" applyFont="1" applyFill="1" applyBorder="1" applyAlignment="1" applyProtection="1">
      <alignment horizontal="center" vertical="center" wrapText="1"/>
    </xf>
    <xf numFmtId="164" fontId="21" fillId="0" borderId="25" xfId="40" applyNumberFormat="1" applyFont="1" applyFill="1" applyBorder="1" applyAlignment="1" applyProtection="1">
      <alignment horizontal="center" vertical="center" wrapText="1"/>
    </xf>
    <xf numFmtId="164" fontId="21" fillId="0" borderId="35" xfId="40" applyNumberFormat="1" applyFont="1" applyFill="1" applyBorder="1" applyAlignment="1" applyProtection="1">
      <alignment horizontal="center" vertical="center" wrapText="1"/>
    </xf>
    <xf numFmtId="164" fontId="42" fillId="0" borderId="65" xfId="40" applyNumberFormat="1" applyFont="1" applyFill="1" applyBorder="1" applyAlignment="1" applyProtection="1">
      <alignment horizontal="center" vertical="center" wrapText="1"/>
    </xf>
    <xf numFmtId="164" fontId="42" fillId="0" borderId="51" xfId="40" applyNumberFormat="1" applyFont="1" applyFill="1" applyBorder="1" applyAlignment="1" applyProtection="1">
      <alignment horizontal="center" vertical="center" wrapText="1"/>
    </xf>
    <xf numFmtId="164" fontId="42" fillId="0" borderId="66" xfId="40" applyNumberFormat="1" applyFont="1" applyFill="1" applyBorder="1" applyAlignment="1" applyProtection="1">
      <alignment horizontal="center" vertical="center" wrapText="1"/>
    </xf>
    <xf numFmtId="164" fontId="22" fillId="0" borderId="38" xfId="4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1" xfId="40" applyNumberFormat="1" applyFont="1" applyFill="1" applyBorder="1" applyAlignment="1" applyProtection="1">
      <alignment vertical="center" wrapText="1"/>
      <protection locked="0"/>
    </xf>
    <xf numFmtId="164" fontId="22" fillId="0" borderId="39" xfId="40" applyNumberFormat="1" applyFont="1" applyFill="1" applyBorder="1" applyAlignment="1" applyProtection="1">
      <alignment vertical="center" wrapText="1"/>
    </xf>
    <xf numFmtId="164" fontId="22" fillId="0" borderId="40" xfId="4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6" xfId="40" applyNumberFormat="1" applyFont="1" applyFill="1" applyBorder="1" applyAlignment="1" applyProtection="1">
      <alignment vertical="center" wrapText="1"/>
      <protection locked="0"/>
    </xf>
    <xf numFmtId="164" fontId="21" fillId="0" borderId="34" xfId="40" applyNumberFormat="1" applyFont="1" applyFill="1" applyBorder="1" applyAlignment="1" applyProtection="1">
      <alignment horizontal="left" vertical="center" wrapText="1"/>
    </xf>
    <xf numFmtId="164" fontId="42" fillId="0" borderId="25" xfId="40" applyNumberFormat="1" applyFont="1" applyFill="1" applyBorder="1" applyAlignment="1" applyProtection="1">
      <alignment vertical="center" wrapText="1"/>
    </xf>
    <xf numFmtId="164" fontId="42" fillId="18" borderId="25" xfId="40" applyNumberFormat="1" applyFont="1" applyFill="1" applyBorder="1" applyAlignment="1" applyProtection="1">
      <alignment vertical="center" wrapText="1"/>
    </xf>
    <xf numFmtId="164" fontId="31" fillId="0" borderId="0" xfId="40" applyNumberFormat="1" applyFill="1" applyAlignment="1">
      <alignment horizontal="center" vertical="center" wrapText="1"/>
    </xf>
    <xf numFmtId="1" fontId="22" fillId="0" borderId="11" xfId="40" applyNumberFormat="1" applyFont="1" applyFill="1" applyBorder="1" applyAlignment="1" applyProtection="1">
      <alignment horizontal="center" vertical="center" wrapText="1"/>
      <protection locked="0"/>
    </xf>
    <xf numFmtId="1" fontId="22" fillId="0" borderId="39" xfId="40" applyNumberFormat="1" applyFont="1" applyFill="1" applyBorder="1" applyAlignment="1" applyProtection="1">
      <alignment vertical="center" wrapText="1"/>
    </xf>
    <xf numFmtId="1" fontId="22" fillId="0" borderId="47" xfId="40" applyNumberFormat="1" applyFont="1" applyFill="1" applyBorder="1" applyAlignment="1" applyProtection="1">
      <alignment vertical="center" wrapText="1"/>
    </xf>
    <xf numFmtId="1" fontId="42" fillId="0" borderId="35" xfId="40" applyNumberFormat="1" applyFont="1" applyFill="1" applyBorder="1" applyAlignment="1" applyProtection="1">
      <alignment vertical="center" wrapText="1"/>
    </xf>
    <xf numFmtId="3" fontId="22" fillId="0" borderId="39" xfId="0" applyNumberFormat="1" applyFont="1" applyFill="1" applyBorder="1" applyAlignment="1" applyProtection="1">
      <alignment vertical="center" wrapText="1"/>
      <protection locked="0"/>
    </xf>
    <xf numFmtId="3" fontId="22" fillId="0" borderId="11" xfId="0" applyNumberFormat="1" applyFont="1" applyFill="1" applyBorder="1" applyAlignment="1" applyProtection="1">
      <alignment vertical="center" wrapText="1"/>
      <protection locked="0"/>
    </xf>
    <xf numFmtId="3" fontId="22" fillId="0" borderId="70" xfId="0" applyNumberFormat="1" applyFont="1" applyFill="1" applyBorder="1" applyAlignment="1" applyProtection="1">
      <alignment vertical="center" wrapText="1"/>
      <protection locked="0"/>
    </xf>
    <xf numFmtId="3" fontId="17" fillId="0" borderId="25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0" fontId="14" fillId="0" borderId="71" xfId="0" applyFont="1" applyFill="1" applyBorder="1" applyAlignment="1" applyProtection="1">
      <alignment horizontal="center" vertical="center"/>
    </xf>
    <xf numFmtId="3" fontId="15" fillId="0" borderId="72" xfId="0" applyNumberFormat="1" applyFont="1" applyFill="1" applyBorder="1" applyAlignment="1" applyProtection="1">
      <alignment vertical="center"/>
      <protection locked="0"/>
    </xf>
    <xf numFmtId="3" fontId="16" fillId="0" borderId="70" xfId="0" applyNumberFormat="1" applyFont="1" applyFill="1" applyBorder="1" applyAlignment="1" applyProtection="1">
      <alignment vertical="center"/>
      <protection locked="0"/>
    </xf>
    <xf numFmtId="3" fontId="15" fillId="0" borderId="70" xfId="0" applyNumberFormat="1" applyFont="1" applyFill="1" applyBorder="1" applyAlignment="1" applyProtection="1">
      <alignment vertical="center"/>
      <protection locked="0"/>
    </xf>
    <xf numFmtId="3" fontId="15" fillId="0" borderId="73" xfId="0" applyNumberFormat="1" applyFont="1" applyFill="1" applyBorder="1" applyAlignment="1" applyProtection="1">
      <alignment vertical="center"/>
      <protection locked="0"/>
    </xf>
    <xf numFmtId="3" fontId="15" fillId="0" borderId="74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3" fillId="0" borderId="0" xfId="0" applyFont="1" applyFill="1" applyProtection="1"/>
    <xf numFmtId="3" fontId="3" fillId="0" borderId="0" xfId="0" applyNumberFormat="1" applyFont="1" applyFill="1" applyProtection="1"/>
    <xf numFmtId="0" fontId="3" fillId="0" borderId="0" xfId="0" applyFont="1"/>
    <xf numFmtId="49" fontId="14" fillId="0" borderId="0" xfId="0" applyNumberFormat="1" applyFont="1" applyFill="1" applyBorder="1" applyAlignment="1" applyProtection="1">
      <alignment vertical="center"/>
    </xf>
    <xf numFmtId="3" fontId="15" fillId="0" borderId="0" xfId="0" applyNumberFormat="1" applyFont="1" applyFill="1" applyBorder="1" applyAlignment="1" applyProtection="1">
      <alignment vertical="center"/>
    </xf>
    <xf numFmtId="0" fontId="47" fillId="0" borderId="0" xfId="0" applyFont="1"/>
    <xf numFmtId="49" fontId="22" fillId="0" borderId="51" xfId="39" applyNumberFormat="1" applyFont="1" applyFill="1" applyBorder="1" applyAlignment="1" applyProtection="1">
      <alignment horizontal="left" vertical="center" wrapText="1" indent="1"/>
    </xf>
    <xf numFmtId="0" fontId="43" fillId="0" borderId="75" xfId="0" applyFont="1" applyBorder="1" applyAlignment="1" applyProtection="1">
      <alignment horizontal="center" vertical="center" wrapText="1"/>
    </xf>
    <xf numFmtId="0" fontId="15" fillId="0" borderId="76" xfId="39" applyFont="1" applyFill="1" applyBorder="1" applyAlignment="1" applyProtection="1">
      <alignment horizontal="left" vertical="center" wrapText="1" indent="1"/>
    </xf>
    <xf numFmtId="3" fontId="15" fillId="0" borderId="77" xfId="0" applyNumberFormat="1" applyFont="1" applyFill="1" applyBorder="1" applyAlignment="1" applyProtection="1">
      <alignment horizontal="right" vertical="center" wrapText="1"/>
      <protection locked="0"/>
    </xf>
    <xf numFmtId="0" fontId="43" fillId="0" borderId="41" xfId="0" applyFont="1" applyBorder="1" applyAlignment="1" applyProtection="1">
      <alignment horizontal="center" vertical="center" wrapText="1"/>
    </xf>
    <xf numFmtId="0" fontId="15" fillId="0" borderId="78" xfId="39" applyFont="1" applyFill="1" applyBorder="1" applyAlignment="1" applyProtection="1">
      <alignment horizontal="left" vertical="center" wrapText="1" indent="1"/>
    </xf>
    <xf numFmtId="3" fontId="15" fillId="0" borderId="7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75" xfId="0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 wrapText="1"/>
    </xf>
    <xf numFmtId="0" fontId="17" fillId="0" borderId="41" xfId="0" applyFont="1" applyFill="1" applyBorder="1" applyAlignment="1" applyProtection="1">
      <alignment horizontal="center" vertical="center" wrapText="1"/>
    </xf>
    <xf numFmtId="49" fontId="22" fillId="0" borderId="27" xfId="0" applyNumberFormat="1" applyFont="1" applyFill="1" applyBorder="1" applyAlignment="1" applyProtection="1">
      <alignment horizontal="center" vertical="center" wrapText="1"/>
    </xf>
    <xf numFmtId="49" fontId="22" fillId="0" borderId="32" xfId="0" applyNumberFormat="1" applyFont="1" applyFill="1" applyBorder="1" applyAlignment="1" applyProtection="1">
      <alignment horizontal="center" vertical="center" wrapText="1"/>
    </xf>
    <xf numFmtId="49" fontId="22" fillId="0" borderId="19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3" fontId="42" fillId="0" borderId="96" xfId="0" applyNumberFormat="1" applyFont="1" applyFill="1" applyBorder="1" applyAlignment="1" applyProtection="1">
      <alignment horizontal="center" vertical="center" wrapText="1"/>
    </xf>
    <xf numFmtId="3" fontId="17" fillId="0" borderId="74" xfId="0" applyNumberFormat="1" applyFont="1" applyFill="1" applyBorder="1" applyAlignment="1" applyProtection="1">
      <alignment horizontal="right" vertical="center" wrapText="1"/>
    </xf>
    <xf numFmtId="3" fontId="17" fillId="0" borderId="74" xfId="0" applyNumberFormat="1" applyFont="1" applyFill="1" applyBorder="1" applyAlignment="1" applyProtection="1">
      <alignment vertical="center" wrapText="1"/>
      <protection locked="0"/>
    </xf>
    <xf numFmtId="3" fontId="15" fillId="0" borderId="72" xfId="0" applyNumberFormat="1" applyFont="1" applyFill="1" applyBorder="1" applyAlignment="1" applyProtection="1">
      <alignment vertical="center" wrapText="1"/>
      <protection locked="0"/>
    </xf>
    <xf numFmtId="3" fontId="15" fillId="0" borderId="98" xfId="0" applyNumberFormat="1" applyFont="1" applyFill="1" applyBorder="1" applyAlignment="1" applyProtection="1">
      <alignment vertical="center" wrapText="1"/>
      <protection locked="0"/>
    </xf>
    <xf numFmtId="3" fontId="17" fillId="0" borderId="74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64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68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25" xfId="0" applyNumberFormat="1" applyFont="1" applyFill="1" applyBorder="1" applyAlignment="1" applyProtection="1">
      <alignment horizontal="right" vertical="center" wrapText="1"/>
    </xf>
    <xf numFmtId="3" fontId="17" fillId="0" borderId="25" xfId="0" applyNumberFormat="1" applyFont="1" applyFill="1" applyBorder="1" applyAlignment="1" applyProtection="1">
      <alignment vertical="center" wrapText="1"/>
      <protection locked="0"/>
    </xf>
    <xf numFmtId="3" fontId="15" fillId="0" borderId="27" xfId="0" applyNumberFormat="1" applyFont="1" applyFill="1" applyBorder="1" applyAlignment="1" applyProtection="1">
      <alignment vertical="center" wrapText="1"/>
      <protection locked="0"/>
    </xf>
    <xf numFmtId="3" fontId="15" fillId="0" borderId="51" xfId="0" applyNumberFormat="1" applyFont="1" applyFill="1" applyBorder="1" applyAlignment="1" applyProtection="1">
      <alignment vertical="center" wrapText="1"/>
      <protection locked="0"/>
    </xf>
    <xf numFmtId="3" fontId="17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50" xfId="0" applyFont="1" applyFill="1" applyBorder="1" applyAlignment="1" applyProtection="1">
      <alignment horizontal="center" vertical="center" wrapText="1"/>
    </xf>
    <xf numFmtId="0" fontId="17" fillId="0" borderId="34" xfId="0" applyFont="1" applyFill="1" applyBorder="1" applyAlignment="1" applyProtection="1">
      <alignment horizontal="center" vertical="center" wrapText="1"/>
    </xf>
    <xf numFmtId="0" fontId="17" fillId="0" borderId="36" xfId="0" applyFont="1" applyFill="1" applyBorder="1" applyAlignment="1" applyProtection="1">
      <alignment horizontal="center" vertical="center" wrapText="1"/>
    </xf>
    <xf numFmtId="0" fontId="17" fillId="0" borderId="38" xfId="0" applyFont="1" applyFill="1" applyBorder="1" applyAlignment="1" applyProtection="1">
      <alignment horizontal="center" vertical="center" wrapText="1"/>
    </xf>
    <xf numFmtId="0" fontId="22" fillId="0" borderId="25" xfId="0" applyFont="1" applyFill="1" applyBorder="1" applyAlignment="1" applyProtection="1">
      <alignment horizontal="center" vertical="center" wrapText="1"/>
    </xf>
    <xf numFmtId="0" fontId="49" fillId="0" borderId="0" xfId="0" applyFont="1"/>
    <xf numFmtId="0" fontId="48" fillId="0" borderId="11" xfId="0" applyFont="1" applyFill="1" applyBorder="1" applyAlignment="1" applyProtection="1">
      <alignment horizontal="center" vertical="center" wrapText="1"/>
    </xf>
    <xf numFmtId="0" fontId="50" fillId="0" borderId="25" xfId="0" applyFont="1" applyFill="1" applyBorder="1" applyAlignment="1" applyProtection="1">
      <alignment horizontal="center" vertical="center" wrapText="1"/>
    </xf>
    <xf numFmtId="0" fontId="43" fillId="0" borderId="25" xfId="0" applyFont="1" applyFill="1" applyBorder="1" applyAlignment="1" applyProtection="1">
      <alignment horizontal="left" vertical="center" wrapText="1" indent="1"/>
    </xf>
    <xf numFmtId="3" fontId="43" fillId="0" borderId="74" xfId="0" applyNumberFormat="1" applyFont="1" applyFill="1" applyBorder="1" applyAlignment="1" applyProtection="1">
      <alignment horizontal="right" vertical="center" wrapText="1"/>
    </xf>
    <xf numFmtId="3" fontId="43" fillId="0" borderId="25" xfId="0" applyNumberFormat="1" applyFont="1" applyFill="1" applyBorder="1" applyAlignment="1" applyProtection="1">
      <alignment horizontal="right" vertical="center" wrapText="1"/>
    </xf>
    <xf numFmtId="49" fontId="51" fillId="0" borderId="11" xfId="0" applyNumberFormat="1" applyFont="1" applyFill="1" applyBorder="1" applyAlignment="1" applyProtection="1">
      <alignment horizontal="center" vertical="center" wrapText="1"/>
    </xf>
    <xf numFmtId="0" fontId="51" fillId="0" borderId="27" xfId="39" applyFont="1" applyFill="1" applyBorder="1" applyAlignment="1" applyProtection="1">
      <alignment horizontal="left" vertical="center" wrapText="1" indent="1"/>
    </xf>
    <xf numFmtId="3" fontId="51" fillId="0" borderId="72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27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11" xfId="39" applyFont="1" applyFill="1" applyBorder="1" applyAlignment="1" applyProtection="1">
      <alignment horizontal="left" vertical="center" wrapText="1" indent="1"/>
    </xf>
    <xf numFmtId="3" fontId="51" fillId="0" borderId="70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32" xfId="39" applyFont="1" applyFill="1" applyBorder="1" applyAlignment="1" applyProtection="1">
      <alignment horizontal="left" vertical="center" wrapText="1" indent="1"/>
    </xf>
    <xf numFmtId="3" fontId="51" fillId="0" borderId="97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51" fillId="0" borderId="32" xfId="0" applyNumberFormat="1" applyFont="1" applyFill="1" applyBorder="1" applyAlignment="1" applyProtection="1">
      <alignment horizontal="center" vertical="center" wrapText="1"/>
    </xf>
    <xf numFmtId="0" fontId="51" fillId="0" borderId="13" xfId="39" applyFont="1" applyFill="1" applyBorder="1" applyAlignment="1" applyProtection="1">
      <alignment horizontal="left" vertical="center" wrapText="1" indent="1"/>
    </xf>
    <xf numFmtId="0" fontId="43" fillId="0" borderId="25" xfId="39" applyFont="1" applyFill="1" applyBorder="1" applyAlignment="1" applyProtection="1">
      <alignment horizontal="left" vertical="center" wrapText="1" indent="1"/>
    </xf>
    <xf numFmtId="3" fontId="43" fillId="0" borderId="74" xfId="0" applyNumberFormat="1" applyFont="1" applyFill="1" applyBorder="1" applyAlignment="1" applyProtection="1">
      <alignment vertical="center" wrapText="1"/>
      <protection locked="0"/>
    </xf>
    <xf numFmtId="3" fontId="43" fillId="0" borderId="25" xfId="0" applyNumberFormat="1" applyFont="1" applyFill="1" applyBorder="1" applyAlignment="1" applyProtection="1">
      <alignment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</xf>
    <xf numFmtId="3" fontId="51" fillId="0" borderId="72" xfId="0" applyNumberFormat="1" applyFont="1" applyFill="1" applyBorder="1" applyAlignment="1" applyProtection="1">
      <alignment vertical="center" wrapText="1"/>
      <protection locked="0"/>
    </xf>
    <xf numFmtId="3" fontId="51" fillId="0" borderId="27" xfId="0" applyNumberFormat="1" applyFont="1" applyFill="1" applyBorder="1" applyAlignment="1" applyProtection="1">
      <alignment vertical="center" wrapText="1"/>
      <protection locked="0"/>
    </xf>
    <xf numFmtId="49" fontId="51" fillId="0" borderId="13" xfId="0" applyNumberFormat="1" applyFont="1" applyFill="1" applyBorder="1" applyAlignment="1" applyProtection="1">
      <alignment horizontal="center" vertical="center" wrapText="1"/>
    </xf>
    <xf numFmtId="0" fontId="51" fillId="0" borderId="51" xfId="39" applyFont="1" applyFill="1" applyBorder="1" applyAlignment="1" applyProtection="1">
      <alignment horizontal="left" vertical="center" wrapText="1" indent="1"/>
    </xf>
    <xf numFmtId="3" fontId="51" fillId="0" borderId="98" xfId="0" applyNumberFormat="1" applyFont="1" applyFill="1" applyBorder="1" applyAlignment="1" applyProtection="1">
      <alignment vertical="center" wrapText="1"/>
      <protection locked="0"/>
    </xf>
    <xf numFmtId="3" fontId="51" fillId="0" borderId="51" xfId="0" applyNumberFormat="1" applyFont="1" applyFill="1" applyBorder="1" applyAlignment="1" applyProtection="1">
      <alignment vertical="center" wrapText="1"/>
      <protection locked="0"/>
    </xf>
    <xf numFmtId="3" fontId="43" fillId="0" borderId="74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43" fillId="0" borderId="25" xfId="39" applyNumberFormat="1" applyFont="1" applyFill="1" applyBorder="1" applyAlignment="1" applyProtection="1">
      <alignment horizontal="left" vertical="center" wrapText="1" indent="1"/>
    </xf>
    <xf numFmtId="3" fontId="43" fillId="0" borderId="54" xfId="0" applyNumberFormat="1" applyFont="1" applyFill="1" applyBorder="1" applyAlignment="1" applyProtection="1">
      <alignment horizontal="right" vertical="center" wrapText="1"/>
    </xf>
    <xf numFmtId="49" fontId="51" fillId="0" borderId="27" xfId="39" applyNumberFormat="1" applyFont="1" applyFill="1" applyBorder="1" applyAlignment="1" applyProtection="1">
      <alignment horizontal="left" vertical="center" wrapText="1" indent="1"/>
    </xf>
    <xf numFmtId="3" fontId="5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43" xfId="0" applyNumberFormat="1" applyFont="1" applyFill="1" applyBorder="1" applyAlignment="1" applyProtection="1">
      <alignment horizontal="right" vertical="center" wrapText="1"/>
      <protection locked="0"/>
    </xf>
    <xf numFmtId="49" fontId="51" fillId="0" borderId="19" xfId="39" applyNumberFormat="1" applyFont="1" applyFill="1" applyBorder="1" applyAlignment="1" applyProtection="1">
      <alignment horizontal="left" vertical="center" wrapText="1" indent="1"/>
    </xf>
    <xf numFmtId="3" fontId="51" fillId="0" borderId="96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78" xfId="39" applyFont="1" applyFill="1" applyBorder="1" applyAlignment="1" applyProtection="1">
      <alignment horizontal="left" vertical="center" wrapText="1" indent="1"/>
    </xf>
    <xf numFmtId="3" fontId="51" fillId="0" borderId="64" xfId="0" applyNumberFormat="1" applyFont="1" applyFill="1" applyBorder="1" applyAlignment="1" applyProtection="1">
      <alignment horizontal="right" vertical="center" wrapText="1"/>
      <protection locked="0"/>
    </xf>
    <xf numFmtId="49" fontId="51" fillId="0" borderId="51" xfId="39" applyNumberFormat="1" applyFont="1" applyFill="1" applyBorder="1" applyAlignment="1" applyProtection="1">
      <alignment horizontal="left" vertical="center" wrapText="1" indent="1"/>
    </xf>
    <xf numFmtId="0" fontId="51" fillId="0" borderId="76" xfId="39" applyFont="1" applyFill="1" applyBorder="1" applyAlignment="1" applyProtection="1">
      <alignment horizontal="left" vertical="center" wrapText="1" indent="1"/>
    </xf>
    <xf numFmtId="3" fontId="51" fillId="0" borderId="68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0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left" vertical="center" wrapText="1" indent="1"/>
    </xf>
    <xf numFmtId="3" fontId="43" fillId="0" borderId="0" xfId="0" applyNumberFormat="1" applyFont="1" applyFill="1" applyBorder="1" applyAlignment="1" applyProtection="1">
      <alignment horizontal="right" vertical="center" wrapText="1"/>
    </xf>
    <xf numFmtId="0" fontId="43" fillId="0" borderId="25" xfId="39" applyFont="1" applyFill="1" applyBorder="1" applyAlignment="1" applyProtection="1">
      <alignment vertical="center" wrapText="1"/>
    </xf>
    <xf numFmtId="49" fontId="51" fillId="0" borderId="13" xfId="39" applyNumberFormat="1" applyFont="1" applyFill="1" applyBorder="1" applyAlignment="1" applyProtection="1">
      <alignment horizontal="left" vertical="center" wrapText="1" indent="1"/>
    </xf>
    <xf numFmtId="3" fontId="51" fillId="0" borderId="95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51" fillId="0" borderId="11" xfId="39" applyNumberFormat="1" applyFont="1" applyFill="1" applyBorder="1" applyAlignment="1" applyProtection="1">
      <alignment horizontal="left" vertical="center" wrapText="1" indent="1"/>
    </xf>
    <xf numFmtId="3" fontId="51" fillId="0" borderId="74" xfId="0" applyNumberFormat="1" applyFont="1" applyFill="1" applyBorder="1" applyAlignment="1" applyProtection="1">
      <alignment horizontal="right" vertical="center" wrapText="1"/>
    </xf>
    <xf numFmtId="3" fontId="51" fillId="0" borderId="25" xfId="0" applyNumberFormat="1" applyFont="1" applyFill="1" applyBorder="1" applyAlignment="1" applyProtection="1">
      <alignment horizontal="right" vertical="center" wrapText="1"/>
    </xf>
    <xf numFmtId="0" fontId="49" fillId="0" borderId="0" xfId="0" applyFont="1" applyFill="1" applyAlignment="1" applyProtection="1">
      <alignment horizontal="left" vertical="center" wrapText="1"/>
    </xf>
    <xf numFmtId="0" fontId="49" fillId="0" borderId="0" xfId="0" applyFont="1" applyFill="1" applyAlignment="1" applyProtection="1">
      <alignment vertical="center" wrapText="1"/>
    </xf>
    <xf numFmtId="0" fontId="49" fillId="0" borderId="0" xfId="0" applyFont="1" applyFill="1" applyAlignment="1">
      <alignment horizontal="left" vertical="center" wrapText="1"/>
    </xf>
    <xf numFmtId="0" fontId="49" fillId="0" borderId="0" xfId="0" applyFont="1" applyFill="1" applyAlignment="1">
      <alignment vertical="center" wrapText="1"/>
    </xf>
    <xf numFmtId="3" fontId="49" fillId="0" borderId="0" xfId="0" applyNumberFormat="1" applyFont="1" applyFill="1" applyAlignment="1">
      <alignment horizontal="right" vertical="center" wrapText="1"/>
    </xf>
    <xf numFmtId="3" fontId="49" fillId="0" borderId="0" xfId="0" applyNumberFormat="1" applyFont="1" applyAlignment="1">
      <alignment horizontal="right"/>
    </xf>
    <xf numFmtId="3" fontId="51" fillId="0" borderId="0" xfId="0" applyNumberFormat="1" applyFont="1" applyAlignment="1">
      <alignment horizontal="right"/>
    </xf>
    <xf numFmtId="3" fontId="43" fillId="0" borderId="35" xfId="0" applyNumberFormat="1" applyFont="1" applyFill="1" applyBorder="1" applyAlignment="1" applyProtection="1">
      <alignment horizontal="right" vertical="center" wrapText="1"/>
    </xf>
    <xf numFmtId="3" fontId="51" fillId="0" borderId="69" xfId="0" applyNumberFormat="1" applyFont="1" applyBorder="1" applyAlignment="1">
      <alignment horizontal="right"/>
    </xf>
    <xf numFmtId="3" fontId="5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35" xfId="0" applyNumberFormat="1" applyFont="1" applyFill="1" applyBorder="1" applyAlignment="1" applyProtection="1">
      <alignment vertical="center" wrapText="1"/>
      <protection locked="0"/>
    </xf>
    <xf numFmtId="3" fontId="51" fillId="0" borderId="46" xfId="0" applyNumberFormat="1" applyFont="1" applyFill="1" applyBorder="1" applyAlignment="1" applyProtection="1">
      <alignment vertical="center" wrapText="1"/>
      <protection locked="0"/>
    </xf>
    <xf numFmtId="3" fontId="51" fillId="0" borderId="66" xfId="0" applyNumberFormat="1" applyFont="1" applyFill="1" applyBorder="1" applyAlignment="1" applyProtection="1">
      <alignment vertical="center" wrapText="1"/>
      <protection locked="0"/>
    </xf>
    <xf numFmtId="3" fontId="43" fillId="0" borderId="35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44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46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66" xfId="0" applyNumberFormat="1" applyFont="1" applyFill="1" applyBorder="1" applyAlignment="1" applyProtection="1">
      <alignment horizontal="right" vertical="center" wrapText="1"/>
      <protection locked="0"/>
    </xf>
    <xf numFmtId="0" fontId="43" fillId="0" borderId="34" xfId="0" applyFont="1" applyFill="1" applyBorder="1" applyAlignment="1" applyProtection="1">
      <alignment horizontal="center" vertical="center" wrapText="1"/>
    </xf>
    <xf numFmtId="0" fontId="43" fillId="0" borderId="45" xfId="0" applyFont="1" applyFill="1" applyBorder="1" applyAlignment="1" applyProtection="1">
      <alignment horizontal="center" vertical="center" wrapText="1"/>
    </xf>
    <xf numFmtId="3" fontId="51" fillId="0" borderId="106" xfId="0" applyNumberFormat="1" applyFont="1" applyBorder="1" applyAlignment="1">
      <alignment horizontal="right"/>
    </xf>
    <xf numFmtId="0" fontId="43" fillId="0" borderId="38" xfId="0" applyFont="1" applyFill="1" applyBorder="1" applyAlignment="1" applyProtection="1">
      <alignment horizontal="center" vertical="center" wrapText="1"/>
    </xf>
    <xf numFmtId="3" fontId="51" fillId="0" borderId="107" xfId="0" applyNumberFormat="1" applyFont="1" applyBorder="1" applyAlignment="1">
      <alignment horizontal="right"/>
    </xf>
    <xf numFmtId="3" fontId="51" fillId="0" borderId="107" xfId="0" applyNumberFormat="1" applyFont="1" applyBorder="1" applyAlignment="1">
      <alignment horizontal="right" vertical="center"/>
    </xf>
    <xf numFmtId="0" fontId="43" fillId="0" borderId="49" xfId="0" applyFont="1" applyFill="1" applyBorder="1" applyAlignment="1" applyProtection="1">
      <alignment horizontal="center" vertical="center" wrapText="1"/>
    </xf>
    <xf numFmtId="0" fontId="43" fillId="0" borderId="65" xfId="0" applyFont="1" applyFill="1" applyBorder="1" applyAlignment="1" applyProtection="1">
      <alignment horizontal="center" vertical="center" wrapText="1"/>
    </xf>
    <xf numFmtId="0" fontId="43" fillId="0" borderId="50" xfId="0" applyFont="1" applyFill="1" applyBorder="1" applyAlignment="1" applyProtection="1">
      <alignment horizontal="center" vertical="center" wrapText="1"/>
    </xf>
    <xf numFmtId="0" fontId="43" fillId="0" borderId="34" xfId="0" applyFont="1" applyBorder="1" applyAlignment="1" applyProtection="1">
      <alignment horizontal="center" vertical="center" wrapText="1"/>
    </xf>
    <xf numFmtId="0" fontId="43" fillId="0" borderId="45" xfId="0" applyFont="1" applyBorder="1" applyAlignment="1" applyProtection="1">
      <alignment horizontal="center" vertical="center" wrapText="1"/>
    </xf>
    <xf numFmtId="0" fontId="43" fillId="0" borderId="65" xfId="0" applyFont="1" applyBorder="1" applyAlignment="1" applyProtection="1">
      <alignment horizontal="center" vertical="center" wrapText="1"/>
    </xf>
    <xf numFmtId="0" fontId="43" fillId="0" borderId="36" xfId="0" applyFont="1" applyFill="1" applyBorder="1" applyAlignment="1" applyProtection="1">
      <alignment horizontal="center" vertical="center" wrapText="1"/>
    </xf>
    <xf numFmtId="0" fontId="51" fillId="0" borderId="25" xfId="0" applyFont="1" applyFill="1" applyBorder="1" applyAlignment="1" applyProtection="1">
      <alignment horizontal="center" vertical="center" wrapText="1"/>
    </xf>
    <xf numFmtId="0" fontId="48" fillId="0" borderId="25" xfId="0" applyFont="1" applyFill="1" applyBorder="1" applyAlignment="1" applyProtection="1">
      <alignment horizontal="left" vertical="center" wrapText="1" indent="1"/>
    </xf>
    <xf numFmtId="0" fontId="43" fillId="0" borderId="19" xfId="0" applyFont="1" applyFill="1" applyBorder="1" applyAlignment="1" applyProtection="1">
      <alignment horizontal="center" vertical="center" wrapText="1"/>
    </xf>
    <xf numFmtId="3" fontId="43" fillId="0" borderId="96" xfId="0" applyNumberFormat="1" applyFont="1" applyFill="1" applyBorder="1" applyAlignment="1" applyProtection="1">
      <alignment horizontal="center" vertical="center" wrapText="1"/>
    </xf>
    <xf numFmtId="0" fontId="43" fillId="0" borderId="51" xfId="0" applyFont="1" applyFill="1" applyBorder="1" applyAlignment="1" applyProtection="1">
      <alignment horizontal="center" vertical="center" wrapText="1"/>
    </xf>
    <xf numFmtId="3" fontId="48" fillId="0" borderId="104" xfId="0" applyNumberFormat="1" applyFont="1" applyFill="1" applyBorder="1" applyAlignment="1" applyProtection="1">
      <alignment horizontal="center" vertical="center" wrapText="1"/>
    </xf>
    <xf numFmtId="3" fontId="51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35" xfId="0" applyNumberFormat="1" applyFont="1" applyFill="1" applyBorder="1" applyAlignment="1" applyProtection="1">
      <alignment horizontal="right" vertical="center" wrapText="1"/>
    </xf>
    <xf numFmtId="3" fontId="49" fillId="0" borderId="54" xfId="0" applyNumberFormat="1" applyFont="1" applyFill="1" applyBorder="1" applyAlignment="1" applyProtection="1">
      <alignment horizontal="right" vertical="center" wrapText="1"/>
    </xf>
    <xf numFmtId="3" fontId="22" fillId="0" borderId="72" xfId="0" applyNumberFormat="1" applyFont="1" applyFill="1" applyBorder="1" applyAlignment="1" applyProtection="1">
      <alignment vertical="center" wrapText="1"/>
      <protection locked="0"/>
    </xf>
    <xf numFmtId="3" fontId="22" fillId="0" borderId="97" xfId="0" applyNumberFormat="1" applyFont="1" applyFill="1" applyBorder="1" applyAlignment="1" applyProtection="1">
      <alignment vertical="center" wrapText="1"/>
      <protection locked="0"/>
    </xf>
    <xf numFmtId="3" fontId="17" fillId="0" borderId="74" xfId="0" applyNumberFormat="1" applyFont="1" applyFill="1" applyBorder="1" applyAlignment="1" applyProtection="1">
      <alignment vertical="center" wrapText="1"/>
    </xf>
    <xf numFmtId="3" fontId="17" fillId="0" borderId="54" xfId="0" applyNumberFormat="1" applyFont="1" applyFill="1" applyBorder="1" applyAlignment="1" applyProtection="1">
      <alignment vertical="center" wrapText="1"/>
    </xf>
    <xf numFmtId="3" fontId="15" fillId="0" borderId="58" xfId="0" applyNumberFormat="1" applyFont="1" applyFill="1" applyBorder="1" applyAlignment="1" applyProtection="1">
      <alignment vertical="center" wrapText="1"/>
      <protection locked="0"/>
    </xf>
    <xf numFmtId="3" fontId="15" fillId="0" borderId="96" xfId="0" applyNumberFormat="1" applyFont="1" applyFill="1" applyBorder="1" applyAlignment="1" applyProtection="1">
      <alignment vertical="center" wrapText="1"/>
      <protection locked="0"/>
    </xf>
    <xf numFmtId="3" fontId="42" fillId="0" borderId="54" xfId="0" applyNumberFormat="1" applyFont="1" applyFill="1" applyBorder="1" applyAlignment="1" applyProtection="1">
      <alignment vertical="center" wrapText="1"/>
    </xf>
    <xf numFmtId="3" fontId="22" fillId="0" borderId="79" xfId="0" applyNumberFormat="1" applyFont="1" applyFill="1" applyBorder="1" applyAlignment="1" applyProtection="1">
      <alignment vertical="center" wrapText="1"/>
      <protection locked="0"/>
    </xf>
    <xf numFmtId="3" fontId="22" fillId="0" borderId="100" xfId="0" applyNumberFormat="1" applyFont="1" applyFill="1" applyBorder="1" applyAlignment="1" applyProtection="1">
      <alignment vertical="center" wrapText="1"/>
      <protection locked="0"/>
    </xf>
    <xf numFmtId="3" fontId="22" fillId="0" borderId="99" xfId="0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 applyAlignment="1" applyProtection="1">
      <alignment vertical="center" wrapText="1"/>
      <protection locked="0"/>
    </xf>
    <xf numFmtId="3" fontId="15" fillId="0" borderId="79" xfId="0" applyNumberFormat="1" applyFont="1" applyFill="1" applyBorder="1" applyAlignment="1" applyProtection="1">
      <alignment vertical="center" wrapText="1"/>
      <protection locked="0"/>
    </xf>
    <xf numFmtId="3" fontId="15" fillId="0" borderId="77" xfId="0" applyNumberFormat="1" applyFont="1" applyFill="1" applyBorder="1" applyAlignment="1" applyProtection="1">
      <alignment vertical="center" wrapText="1"/>
      <protection locked="0"/>
    </xf>
    <xf numFmtId="3" fontId="15" fillId="0" borderId="101" xfId="0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7" xfId="0" applyNumberFormat="1" applyFont="1" applyFill="1" applyBorder="1" applyAlignment="1" applyProtection="1">
      <alignment vertical="center" wrapText="1"/>
      <protection locked="0"/>
    </xf>
    <xf numFmtId="3" fontId="22" fillId="0" borderId="32" xfId="0" applyNumberFormat="1" applyFont="1" applyFill="1" applyBorder="1" applyAlignment="1" applyProtection="1">
      <alignment vertical="center" wrapText="1"/>
      <protection locked="0"/>
    </xf>
    <xf numFmtId="3" fontId="15" fillId="0" borderId="43" xfId="0" applyNumberFormat="1" applyFont="1" applyFill="1" applyBorder="1" applyAlignment="1" applyProtection="1">
      <alignment vertical="center" wrapText="1"/>
      <protection locked="0"/>
    </xf>
    <xf numFmtId="3" fontId="15" fillId="0" borderId="19" xfId="0" applyNumberFormat="1" applyFont="1" applyFill="1" applyBorder="1" applyAlignment="1" applyProtection="1">
      <alignment vertical="center" wrapText="1"/>
      <protection locked="0"/>
    </xf>
    <xf numFmtId="3" fontId="42" fillId="0" borderId="25" xfId="0" applyNumberFormat="1" applyFont="1" applyFill="1" applyBorder="1" applyAlignment="1" applyProtection="1">
      <alignment vertical="center" wrapText="1"/>
    </xf>
    <xf numFmtId="3" fontId="43" fillId="0" borderId="19" xfId="0" applyNumberFormat="1" applyFont="1" applyBorder="1" applyAlignment="1">
      <alignment horizontal="center" vertical="center"/>
    </xf>
    <xf numFmtId="0" fontId="43" fillId="0" borderId="111" xfId="0" applyFont="1" applyFill="1" applyBorder="1" applyAlignment="1" applyProtection="1">
      <alignment horizontal="center" vertical="center" wrapText="1"/>
    </xf>
    <xf numFmtId="3" fontId="15" fillId="0" borderId="95" xfId="0" applyNumberFormat="1" applyFont="1" applyFill="1" applyBorder="1" applyAlignment="1" applyProtection="1">
      <alignment vertical="center" wrapText="1"/>
      <protection locked="0"/>
    </xf>
    <xf numFmtId="3" fontId="15" fillId="0" borderId="70" xfId="0" applyNumberFormat="1" applyFont="1" applyFill="1" applyBorder="1" applyAlignment="1" applyProtection="1">
      <alignment vertical="center" wrapText="1"/>
      <protection locked="0"/>
    </xf>
    <xf numFmtId="3" fontId="15" fillId="0" borderId="74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  <protection locked="0"/>
    </xf>
    <xf numFmtId="3" fontId="15" fillId="0" borderId="11" xfId="0" applyNumberFormat="1" applyFont="1" applyFill="1" applyBorder="1" applyAlignment="1" applyProtection="1">
      <alignment vertical="center" wrapText="1"/>
      <protection locked="0"/>
    </xf>
    <xf numFmtId="3" fontId="15" fillId="0" borderId="25" xfId="0" applyNumberFormat="1" applyFont="1" applyFill="1" applyBorder="1" applyAlignment="1" applyProtection="1">
      <alignment vertical="center" wrapText="1"/>
    </xf>
    <xf numFmtId="3" fontId="17" fillId="0" borderId="105" xfId="0" applyNumberFormat="1" applyFont="1" applyFill="1" applyBorder="1" applyAlignment="1" applyProtection="1">
      <alignment vertical="center" wrapText="1"/>
    </xf>
    <xf numFmtId="3" fontId="15" fillId="0" borderId="103" xfId="0" applyNumberFormat="1" applyFont="1" applyFill="1" applyBorder="1" applyAlignment="1" applyProtection="1">
      <alignment vertical="center" wrapText="1"/>
      <protection locked="0"/>
    </xf>
    <xf numFmtId="3" fontId="15" fillId="0" borderId="107" xfId="0" applyNumberFormat="1" applyFont="1" applyFill="1" applyBorder="1" applyAlignment="1" applyProtection="1">
      <alignment vertical="center" wrapText="1"/>
      <protection locked="0"/>
    </xf>
    <xf numFmtId="3" fontId="15" fillId="0" borderId="105" xfId="0" applyNumberFormat="1" applyFont="1" applyFill="1" applyBorder="1" applyAlignment="1" applyProtection="1">
      <alignment vertical="center" wrapText="1"/>
    </xf>
    <xf numFmtId="3" fontId="17" fillId="0" borderId="105" xfId="0" applyNumberFormat="1" applyFont="1" applyFill="1" applyBorder="1" applyAlignment="1" applyProtection="1">
      <alignment vertical="center" wrapText="1"/>
      <protection locked="0"/>
    </xf>
    <xf numFmtId="3" fontId="42" fillId="0" borderId="74" xfId="0" applyNumberFormat="1" applyFont="1" applyFill="1" applyBorder="1" applyAlignment="1" applyProtection="1">
      <alignment vertical="center" wrapText="1"/>
    </xf>
    <xf numFmtId="3" fontId="42" fillId="0" borderId="105" xfId="0" applyNumberFormat="1" applyFont="1" applyFill="1" applyBorder="1" applyAlignment="1" applyProtection="1">
      <alignment vertical="center" wrapText="1"/>
    </xf>
    <xf numFmtId="0" fontId="41" fillId="0" borderId="45" xfId="0" applyFont="1" applyFill="1" applyBorder="1" applyAlignment="1" applyProtection="1">
      <alignment horizontal="left" vertical="center"/>
    </xf>
    <xf numFmtId="0" fontId="8" fillId="0" borderId="27" xfId="0" applyFont="1" applyFill="1" applyBorder="1" applyAlignment="1" applyProtection="1">
      <alignment vertical="center" wrapText="1"/>
    </xf>
    <xf numFmtId="0" fontId="41" fillId="0" borderId="27" xfId="0" applyFont="1" applyFill="1" applyBorder="1" applyAlignment="1" applyProtection="1">
      <alignment vertical="center" wrapText="1"/>
    </xf>
    <xf numFmtId="3" fontId="4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50" xfId="0" applyFont="1" applyFill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vertical="center" wrapText="1"/>
    </xf>
    <xf numFmtId="0" fontId="41" fillId="0" borderId="19" xfId="0" applyFont="1" applyFill="1" applyBorder="1" applyAlignment="1" applyProtection="1">
      <alignment vertical="center" wrapText="1"/>
    </xf>
    <xf numFmtId="3" fontId="4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45" xfId="0" applyFont="1" applyFill="1" applyBorder="1" applyAlignment="1" applyProtection="1">
      <alignment horizontal="left" vertical="center"/>
    </xf>
    <xf numFmtId="0" fontId="49" fillId="0" borderId="27" xfId="0" applyFont="1" applyFill="1" applyBorder="1" applyAlignment="1" applyProtection="1">
      <alignment vertical="center" wrapText="1"/>
    </xf>
    <xf numFmtId="0" fontId="52" fillId="0" borderId="27" xfId="0" applyFont="1" applyFill="1" applyBorder="1" applyAlignment="1" applyProtection="1">
      <alignment vertical="center" wrapText="1"/>
    </xf>
    <xf numFmtId="3" fontId="5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52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5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52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50" xfId="0" applyFont="1" applyFill="1" applyBorder="1" applyAlignment="1" applyProtection="1">
      <alignment horizontal="left" vertical="center"/>
    </xf>
    <xf numFmtId="0" fontId="49" fillId="0" borderId="19" xfId="0" applyFont="1" applyFill="1" applyBorder="1" applyAlignment="1" applyProtection="1">
      <alignment vertical="center" wrapText="1"/>
    </xf>
    <xf numFmtId="0" fontId="52" fillId="0" borderId="19" xfId="0" applyFont="1" applyFill="1" applyBorder="1" applyAlignment="1" applyProtection="1">
      <alignment vertical="center" wrapText="1"/>
    </xf>
    <xf numFmtId="3" fontId="5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52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34" xfId="0" applyFont="1" applyFill="1" applyBorder="1" applyAlignment="1" applyProtection="1">
      <alignment horizontal="center" vertical="center" wrapText="1"/>
    </xf>
    <xf numFmtId="3" fontId="17" fillId="0" borderId="105" xfId="0" applyNumberFormat="1" applyFont="1" applyFill="1" applyBorder="1" applyAlignment="1" applyProtection="1">
      <alignment horizontal="right" vertical="center" wrapText="1"/>
    </xf>
    <xf numFmtId="0" fontId="42" fillId="0" borderId="45" xfId="0" applyFont="1" applyFill="1" applyBorder="1" applyAlignment="1" applyProtection="1">
      <alignment horizontal="center" vertical="center" wrapText="1"/>
    </xf>
    <xf numFmtId="3" fontId="22" fillId="0" borderId="106" xfId="0" applyNumberFormat="1" applyFont="1" applyFill="1" applyBorder="1" applyAlignment="1" applyProtection="1">
      <alignment vertical="center" wrapText="1"/>
      <protection locked="0"/>
    </xf>
    <xf numFmtId="0" fontId="42" fillId="0" borderId="38" xfId="0" applyFont="1" applyFill="1" applyBorder="1" applyAlignment="1" applyProtection="1">
      <alignment horizontal="center" vertical="center" wrapText="1"/>
    </xf>
    <xf numFmtId="3" fontId="22" fillId="0" borderId="107" xfId="0" applyNumberFormat="1" applyFont="1" applyFill="1" applyBorder="1" applyAlignment="1" applyProtection="1">
      <alignment vertical="center" wrapText="1"/>
      <protection locked="0"/>
    </xf>
    <xf numFmtId="0" fontId="42" fillId="0" borderId="49" xfId="0" applyFont="1" applyFill="1" applyBorder="1" applyAlignment="1" applyProtection="1">
      <alignment horizontal="center" vertical="center" wrapText="1"/>
    </xf>
    <xf numFmtId="3" fontId="22" fillId="0" borderId="108" xfId="0" applyNumberFormat="1" applyFont="1" applyFill="1" applyBorder="1" applyAlignment="1" applyProtection="1">
      <alignment vertical="center" wrapText="1"/>
      <protection locked="0"/>
    </xf>
    <xf numFmtId="0" fontId="17" fillId="0" borderId="45" xfId="0" applyFont="1" applyFill="1" applyBorder="1" applyAlignment="1" applyProtection="1">
      <alignment horizontal="center" vertical="center" wrapText="1"/>
    </xf>
    <xf numFmtId="3" fontId="15" fillId="0" borderId="106" xfId="0" applyNumberFormat="1" applyFont="1" applyFill="1" applyBorder="1" applyAlignment="1" applyProtection="1">
      <alignment vertical="center" wrapText="1"/>
      <protection locked="0"/>
    </xf>
    <xf numFmtId="0" fontId="17" fillId="0" borderId="65" xfId="0" applyFont="1" applyFill="1" applyBorder="1" applyAlignment="1" applyProtection="1">
      <alignment horizontal="center" vertical="center" wrapText="1"/>
    </xf>
    <xf numFmtId="3" fontId="15" fillId="0" borderId="104" xfId="0" applyNumberFormat="1" applyFont="1" applyFill="1" applyBorder="1" applyAlignment="1" applyProtection="1">
      <alignment vertical="center" wrapText="1"/>
      <protection locked="0"/>
    </xf>
    <xf numFmtId="3" fontId="15" fillId="0" borderId="102" xfId="0" applyNumberFormat="1" applyFont="1" applyFill="1" applyBorder="1" applyAlignment="1" applyProtection="1">
      <alignment vertical="center" wrapText="1"/>
      <protection locked="0"/>
    </xf>
    <xf numFmtId="3" fontId="15" fillId="0" borderId="111" xfId="0" applyNumberFormat="1" applyFont="1" applyFill="1" applyBorder="1" applyAlignment="1" applyProtection="1">
      <alignment vertical="center" wrapText="1"/>
      <protection locked="0"/>
    </xf>
    <xf numFmtId="3" fontId="15" fillId="0" borderId="106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104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96" xfId="0" applyNumberFormat="1" applyFont="1" applyFill="1" applyBorder="1" applyAlignment="1" applyProtection="1">
      <alignment vertical="center" wrapText="1"/>
      <protection locked="0"/>
    </xf>
    <xf numFmtId="3" fontId="17" fillId="0" borderId="72" xfId="0" applyNumberFormat="1" applyFont="1" applyFill="1" applyBorder="1" applyAlignment="1" applyProtection="1">
      <alignment vertical="center" wrapText="1"/>
      <protection locked="0"/>
    </xf>
    <xf numFmtId="3" fontId="22" fillId="0" borderId="19" xfId="0" applyNumberFormat="1" applyFont="1" applyFill="1" applyBorder="1" applyAlignment="1" applyProtection="1">
      <alignment vertical="center" wrapText="1"/>
      <protection locked="0"/>
    </xf>
    <xf numFmtId="3" fontId="17" fillId="0" borderId="27" xfId="0" applyNumberFormat="1" applyFont="1" applyFill="1" applyBorder="1" applyAlignment="1" applyProtection="1">
      <alignment vertical="center" wrapText="1"/>
      <protection locked="0"/>
    </xf>
    <xf numFmtId="3" fontId="22" fillId="0" borderId="111" xfId="0" applyNumberFormat="1" applyFont="1" applyFill="1" applyBorder="1" applyAlignment="1" applyProtection="1">
      <alignment vertical="center" wrapText="1"/>
      <protection locked="0"/>
    </xf>
    <xf numFmtId="0" fontId="17" fillId="0" borderId="50" xfId="0" applyFont="1" applyFill="1" applyBorder="1" applyAlignment="1" applyProtection="1">
      <alignment horizontal="center" vertical="center" wrapText="1"/>
    </xf>
    <xf numFmtId="3" fontId="17" fillId="0" borderId="106" xfId="0" applyNumberFormat="1" applyFont="1" applyFill="1" applyBorder="1" applyAlignment="1" applyProtection="1">
      <alignment vertical="center" wrapText="1"/>
      <protection locked="0"/>
    </xf>
    <xf numFmtId="0" fontId="43" fillId="0" borderId="50" xfId="0" applyFont="1" applyBorder="1" applyAlignment="1" applyProtection="1">
      <alignment horizontal="center" vertical="center" wrapText="1"/>
    </xf>
    <xf numFmtId="3" fontId="0" fillId="0" borderId="0" xfId="0" applyNumberFormat="1" applyFill="1" applyBorder="1" applyAlignment="1" applyProtection="1">
      <alignment vertical="center" wrapText="1"/>
    </xf>
    <xf numFmtId="3" fontId="22" fillId="0" borderId="46" xfId="0" applyNumberFormat="1" applyFont="1" applyFill="1" applyBorder="1" applyAlignment="1" applyProtection="1">
      <alignment vertical="center" wrapText="1"/>
      <protection locked="0"/>
    </xf>
    <xf numFmtId="3" fontId="22" fillId="0" borderId="69" xfId="0" applyNumberFormat="1" applyFont="1" applyFill="1" applyBorder="1" applyAlignment="1" applyProtection="1">
      <alignment vertical="center" wrapText="1"/>
      <protection locked="0"/>
    </xf>
    <xf numFmtId="0" fontId="3" fillId="0" borderId="0" xfId="45" applyFont="1" applyAlignment="1">
      <alignment horizontal="center" vertical="center" wrapText="1"/>
    </xf>
    <xf numFmtId="0" fontId="3" fillId="0" borderId="0" xfId="45" applyFont="1"/>
    <xf numFmtId="0" fontId="3" fillId="0" borderId="12" xfId="45" applyFont="1" applyBorder="1"/>
    <xf numFmtId="0" fontId="3" fillId="0" borderId="13" xfId="45" applyFont="1" applyBorder="1"/>
    <xf numFmtId="3" fontId="3" fillId="0" borderId="95" xfId="45" applyNumberFormat="1" applyFont="1" applyBorder="1"/>
    <xf numFmtId="3" fontId="3" fillId="0" borderId="27" xfId="45" applyNumberFormat="1" applyFont="1" applyBorder="1"/>
    <xf numFmtId="3" fontId="3" fillId="0" borderId="28" xfId="45" applyNumberFormat="1" applyFont="1" applyBorder="1"/>
    <xf numFmtId="0" fontId="3" fillId="0" borderId="10" xfId="45" applyFont="1" applyBorder="1"/>
    <xf numFmtId="0" fontId="3" fillId="0" borderId="11" xfId="45" applyFont="1" applyBorder="1"/>
    <xf numFmtId="3" fontId="3" fillId="0" borderId="70" xfId="45" applyNumberFormat="1" applyFont="1" applyBorder="1"/>
    <xf numFmtId="3" fontId="3" fillId="0" borderId="11" xfId="45" applyNumberFormat="1" applyFont="1" applyBorder="1"/>
    <xf numFmtId="3" fontId="3" fillId="0" borderId="21" xfId="45" applyNumberFormat="1" applyFont="1" applyBorder="1"/>
    <xf numFmtId="0" fontId="3" fillId="0" borderId="32" xfId="45" applyFont="1" applyFill="1" applyBorder="1"/>
    <xf numFmtId="0" fontId="3" fillId="0" borderId="0" xfId="45" applyFont="1" applyBorder="1"/>
    <xf numFmtId="3" fontId="3" fillId="0" borderId="97" xfId="45" applyNumberFormat="1" applyFont="1" applyFill="1" applyBorder="1"/>
    <xf numFmtId="3" fontId="3" fillId="0" borderId="32" xfId="45" applyNumberFormat="1" applyFont="1" applyFill="1" applyBorder="1"/>
    <xf numFmtId="3" fontId="10" fillId="0" borderId="70" xfId="45" applyNumberFormat="1" applyFont="1" applyBorder="1"/>
    <xf numFmtId="3" fontId="10" fillId="0" borderId="21" xfId="45" applyNumberFormat="1" applyFont="1" applyBorder="1"/>
    <xf numFmtId="0" fontId="10" fillId="0" borderId="17" xfId="45" applyFont="1" applyBorder="1" applyAlignment="1">
      <alignment horizontal="left"/>
    </xf>
    <xf numFmtId="3" fontId="10" fillId="0" borderId="23" xfId="45" applyNumberFormat="1" applyFont="1" applyBorder="1"/>
    <xf numFmtId="3" fontId="3" fillId="0" borderId="0" xfId="45" applyNumberFormat="1" applyFont="1"/>
    <xf numFmtId="0" fontId="10" fillId="0" borderId="0" xfId="45" applyFont="1"/>
    <xf numFmtId="0" fontId="3" fillId="0" borderId="70" xfId="45" applyFont="1" applyBorder="1"/>
    <xf numFmtId="0" fontId="55" fillId="0" borderId="11" xfId="45" applyFont="1" applyBorder="1"/>
    <xf numFmtId="3" fontId="55" fillId="0" borderId="70" xfId="45" applyNumberFormat="1" applyFont="1" applyBorder="1"/>
    <xf numFmtId="3" fontId="55" fillId="0" borderId="11" xfId="45" applyNumberFormat="1" applyFont="1" applyBorder="1"/>
    <xf numFmtId="3" fontId="55" fillId="0" borderId="21" xfId="45" applyNumberFormat="1" applyFont="1" applyBorder="1"/>
    <xf numFmtId="0" fontId="55" fillId="0" borderId="87" xfId="45" applyFont="1" applyBorder="1" applyAlignment="1">
      <alignment horizontal="left"/>
    </xf>
    <xf numFmtId="0" fontId="55" fillId="0" borderId="67" xfId="45" applyFont="1" applyBorder="1" applyAlignment="1">
      <alignment horizontal="left"/>
    </xf>
    <xf numFmtId="0" fontId="2" fillId="0" borderId="18" xfId="45" applyFont="1" applyBorder="1" applyAlignment="1">
      <alignment horizontal="left"/>
    </xf>
    <xf numFmtId="0" fontId="2" fillId="0" borderId="18" xfId="45" applyFont="1" applyBorder="1"/>
    <xf numFmtId="3" fontId="2" fillId="0" borderId="112" xfId="45" applyNumberFormat="1" applyFont="1" applyBorder="1"/>
    <xf numFmtId="3" fontId="2" fillId="0" borderId="23" xfId="45" applyNumberFormat="1" applyFont="1" applyBorder="1"/>
    <xf numFmtId="1" fontId="22" fillId="0" borderId="16" xfId="4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5" applyAlignment="1">
      <alignment horizontal="center" vertical="center" wrapText="1"/>
    </xf>
    <xf numFmtId="0" fontId="1" fillId="0" borderId="0" xfId="45"/>
    <xf numFmtId="3" fontId="1" fillId="0" borderId="117" xfId="45" applyNumberFormat="1" applyFont="1" applyBorder="1" applyAlignment="1">
      <alignment horizontal="center"/>
    </xf>
    <xf numFmtId="3" fontId="1" fillId="0" borderId="118" xfId="45" applyNumberFormat="1" applyFont="1" applyBorder="1" applyAlignment="1">
      <alignment horizontal="center"/>
    </xf>
    <xf numFmtId="0" fontId="1" fillId="0" borderId="0" xfId="45" applyAlignment="1">
      <alignment horizontal="center"/>
    </xf>
    <xf numFmtId="0" fontId="1" fillId="0" borderId="12" xfId="45" applyBorder="1"/>
    <xf numFmtId="0" fontId="1" fillId="0" borderId="29" xfId="45" applyFont="1" applyBorder="1"/>
    <xf numFmtId="3" fontId="1" fillId="0" borderId="13" xfId="45" applyNumberFormat="1" applyBorder="1"/>
    <xf numFmtId="3" fontId="1" fillId="0" borderId="27" xfId="45" applyNumberFormat="1" applyBorder="1"/>
    <xf numFmtId="3" fontId="1" fillId="0" borderId="79" xfId="45" applyNumberFormat="1" applyBorder="1"/>
    <xf numFmtId="0" fontId="1" fillId="0" borderId="10" xfId="45" applyBorder="1"/>
    <xf numFmtId="0" fontId="1" fillId="0" borderId="30" xfId="45" applyFont="1" applyBorder="1"/>
    <xf numFmtId="3" fontId="1" fillId="0" borderId="11" xfId="45" applyNumberFormat="1" applyBorder="1"/>
    <xf numFmtId="3" fontId="1" fillId="0" borderId="100" xfId="45" applyNumberFormat="1" applyBorder="1"/>
    <xf numFmtId="0" fontId="54" fillId="0" borderId="30" xfId="45" applyFont="1" applyBorder="1"/>
    <xf numFmtId="3" fontId="54" fillId="0" borderId="11" xfId="45" applyNumberFormat="1" applyFont="1" applyBorder="1"/>
    <xf numFmtId="3" fontId="54" fillId="0" borderId="100" xfId="45" applyNumberFormat="1" applyFont="1" applyBorder="1"/>
    <xf numFmtId="0" fontId="1" fillId="0" borderId="12" xfId="45" applyFont="1" applyBorder="1"/>
    <xf numFmtId="0" fontId="1" fillId="0" borderId="30" xfId="45" applyBorder="1" applyAlignment="1"/>
    <xf numFmtId="0" fontId="1" fillId="0" borderId="30" xfId="45" applyBorder="1"/>
    <xf numFmtId="0" fontId="1" fillId="0" borderId="10" xfId="45" applyFont="1" applyBorder="1"/>
    <xf numFmtId="3" fontId="1" fillId="0" borderId="11" xfId="45" applyNumberFormat="1" applyBorder="1" applyAlignment="1">
      <alignment horizontal="center"/>
    </xf>
    <xf numFmtId="3" fontId="1" fillId="0" borderId="16" xfId="45" applyNumberFormat="1" applyBorder="1"/>
    <xf numFmtId="3" fontId="1" fillId="0" borderId="19" xfId="45" applyNumberFormat="1" applyBorder="1"/>
    <xf numFmtId="3" fontId="1" fillId="0" borderId="101" xfId="45" applyNumberFormat="1" applyBorder="1"/>
    <xf numFmtId="0" fontId="1" fillId="0" borderId="17" xfId="45" applyBorder="1"/>
    <xf numFmtId="0" fontId="2" fillId="0" borderId="31" xfId="45" applyFont="1" applyBorder="1"/>
    <xf numFmtId="3" fontId="2" fillId="0" borderId="18" xfId="45" applyNumberFormat="1" applyFont="1" applyBorder="1"/>
    <xf numFmtId="3" fontId="1" fillId="0" borderId="0" xfId="45" applyNumberFormat="1"/>
    <xf numFmtId="0" fontId="3" fillId="0" borderId="24" xfId="45" applyFont="1" applyBorder="1" applyAlignment="1">
      <alignment horizontal="center"/>
    </xf>
    <xf numFmtId="0" fontId="3" fillId="0" borderId="25" xfId="45" applyFont="1" applyBorder="1" applyAlignment="1">
      <alignment horizontal="center"/>
    </xf>
    <xf numFmtId="3" fontId="3" fillId="0" borderId="25" xfId="45" applyNumberFormat="1" applyFont="1" applyBorder="1" applyAlignment="1">
      <alignment horizontal="center"/>
    </xf>
    <xf numFmtId="3" fontId="3" fillId="0" borderId="62" xfId="45" applyNumberFormat="1" applyFont="1" applyBorder="1" applyAlignment="1">
      <alignment horizontal="center"/>
    </xf>
    <xf numFmtId="0" fontId="3" fillId="0" borderId="0" xfId="45" applyFont="1" applyAlignment="1">
      <alignment horizontal="center"/>
    </xf>
    <xf numFmtId="3" fontId="3" fillId="0" borderId="13" xfId="45" applyNumberFormat="1" applyFont="1" applyBorder="1"/>
    <xf numFmtId="3" fontId="3" fillId="0" borderId="20" xfId="45" applyNumberFormat="1" applyFont="1" applyBorder="1"/>
    <xf numFmtId="0" fontId="55" fillId="0" borderId="13" xfId="45" applyFont="1" applyBorder="1"/>
    <xf numFmtId="3" fontId="55" fillId="0" borderId="13" xfId="45" applyNumberFormat="1" applyFont="1" applyBorder="1"/>
    <xf numFmtId="3" fontId="55" fillId="0" borderId="20" xfId="45" applyNumberFormat="1" applyFont="1" applyBorder="1"/>
    <xf numFmtId="0" fontId="3" fillId="0" borderId="11" xfId="45" applyFont="1" applyBorder="1" applyAlignment="1">
      <alignment wrapText="1"/>
    </xf>
    <xf numFmtId="3" fontId="10" fillId="0" borderId="18" xfId="45" applyNumberFormat="1" applyFont="1" applyBorder="1"/>
    <xf numFmtId="164" fontId="3" fillId="0" borderId="0" xfId="45" applyNumberFormat="1" applyFont="1" applyFill="1" applyAlignment="1">
      <alignment vertical="center" wrapText="1"/>
    </xf>
    <xf numFmtId="164" fontId="3" fillId="0" borderId="0" xfId="45" applyNumberFormat="1" applyFont="1" applyFill="1" applyAlignment="1">
      <alignment horizontal="center" vertical="center" wrapText="1"/>
    </xf>
    <xf numFmtId="3" fontId="3" fillId="0" borderId="0" xfId="45" applyNumberFormat="1" applyFont="1" applyFill="1" applyAlignment="1">
      <alignment vertical="center" wrapText="1"/>
    </xf>
    <xf numFmtId="3" fontId="18" fillId="0" borderId="0" xfId="45" applyNumberFormat="1" applyFont="1" applyFill="1" applyAlignment="1">
      <alignment horizontal="right" vertical="center"/>
    </xf>
    <xf numFmtId="0" fontId="3" fillId="0" borderId="0" xfId="45" applyFont="1" applyAlignment="1">
      <alignment vertical="center"/>
    </xf>
    <xf numFmtId="164" fontId="42" fillId="0" borderId="120" xfId="45" applyNumberFormat="1" applyFont="1" applyFill="1" applyBorder="1" applyAlignment="1">
      <alignment horizontal="centerContinuous" vertical="center" wrapText="1"/>
    </xf>
    <xf numFmtId="3" fontId="42" fillId="0" borderId="121" xfId="45" applyNumberFormat="1" applyFont="1" applyFill="1" applyBorder="1" applyAlignment="1">
      <alignment horizontal="centerContinuous" vertical="center" wrapText="1"/>
    </xf>
    <xf numFmtId="3" fontId="42" fillId="0" borderId="61" xfId="45" applyNumberFormat="1" applyFont="1" applyFill="1" applyBorder="1" applyAlignment="1">
      <alignment horizontal="centerContinuous" vertical="center" wrapText="1"/>
    </xf>
    <xf numFmtId="164" fontId="42" fillId="0" borderId="34" xfId="45" applyNumberFormat="1" applyFont="1" applyFill="1" applyBorder="1" applyAlignment="1">
      <alignment horizontal="center" vertical="center" wrapText="1"/>
    </xf>
    <xf numFmtId="3" fontId="42" fillId="0" borderId="74" xfId="45" applyNumberFormat="1" applyFont="1" applyFill="1" applyBorder="1" applyAlignment="1">
      <alignment horizontal="center" vertical="center" wrapText="1"/>
    </xf>
    <xf numFmtId="3" fontId="42" fillId="0" borderId="25" xfId="45" applyNumberFormat="1" applyFont="1" applyFill="1" applyBorder="1" applyAlignment="1">
      <alignment horizontal="center" vertical="center" wrapText="1"/>
    </xf>
    <xf numFmtId="3" fontId="42" fillId="0" borderId="53" xfId="45" applyNumberFormat="1" applyFont="1" applyFill="1" applyBorder="1" applyAlignment="1">
      <alignment horizontal="center" vertical="center" wrapText="1"/>
    </xf>
    <xf numFmtId="3" fontId="42" fillId="0" borderId="62" xfId="45" applyNumberFormat="1" applyFont="1" applyFill="1" applyBorder="1" applyAlignment="1">
      <alignment horizontal="center" vertical="center" wrapText="1"/>
    </xf>
    <xf numFmtId="164" fontId="17" fillId="0" borderId="125" xfId="45" applyNumberFormat="1" applyFont="1" applyFill="1" applyBorder="1" applyAlignment="1">
      <alignment horizontal="center" vertical="center" wrapText="1"/>
    </xf>
    <xf numFmtId="164" fontId="17" fillId="0" borderId="34" xfId="45" applyNumberFormat="1" applyFont="1" applyFill="1" applyBorder="1" applyAlignment="1">
      <alignment horizontal="center" vertical="center" wrapText="1"/>
    </xf>
    <xf numFmtId="3" fontId="17" fillId="0" borderId="74" xfId="45" applyNumberFormat="1" applyFont="1" applyFill="1" applyBorder="1" applyAlignment="1">
      <alignment horizontal="center" vertical="center" wrapText="1"/>
    </xf>
    <xf numFmtId="3" fontId="17" fillId="0" borderId="25" xfId="45" applyNumberFormat="1" applyFont="1" applyFill="1" applyBorder="1" applyAlignment="1">
      <alignment horizontal="center" vertical="center" wrapText="1"/>
    </xf>
    <xf numFmtId="3" fontId="17" fillId="0" borderId="53" xfId="45" applyNumberFormat="1" applyFont="1" applyFill="1" applyBorder="1" applyAlignment="1">
      <alignment horizontal="center" vertical="center" wrapText="1"/>
    </xf>
    <xf numFmtId="0" fontId="3" fillId="0" borderId="25" xfId="45" applyFont="1" applyBorder="1" applyAlignment="1">
      <alignment vertical="center"/>
    </xf>
    <xf numFmtId="0" fontId="3" fillId="0" borderId="26" xfId="45" applyFont="1" applyBorder="1" applyAlignment="1">
      <alignment vertical="center"/>
    </xf>
    <xf numFmtId="164" fontId="3" fillId="0" borderId="126" xfId="45" applyNumberFormat="1" applyFont="1" applyFill="1" applyBorder="1" applyAlignment="1">
      <alignment horizontal="left" vertical="center" wrapText="1"/>
    </xf>
    <xf numFmtId="164" fontId="22" fillId="0" borderId="36" xfId="45" applyNumberFormat="1" applyFont="1" applyFill="1" applyBorder="1" applyAlignment="1" applyProtection="1">
      <alignment horizontal="left" vertical="center" wrapText="1"/>
      <protection locked="0"/>
    </xf>
    <xf numFmtId="3" fontId="3" fillId="0" borderId="95" xfId="45" applyNumberFormat="1" applyFont="1" applyFill="1" applyBorder="1" applyAlignment="1" applyProtection="1">
      <alignment vertical="center" wrapText="1"/>
      <protection locked="0"/>
    </xf>
    <xf numFmtId="3" fontId="3" fillId="0" borderId="13" xfId="45" applyNumberFormat="1" applyFont="1" applyFill="1" applyBorder="1" applyAlignment="1" applyProtection="1">
      <alignment vertical="center" wrapText="1"/>
      <protection locked="0"/>
    </xf>
    <xf numFmtId="3" fontId="3" fillId="0" borderId="127" xfId="45" applyNumberFormat="1" applyFont="1" applyFill="1" applyBorder="1" applyAlignment="1" applyProtection="1">
      <alignment vertical="center" wrapText="1"/>
      <protection locked="0"/>
    </xf>
    <xf numFmtId="3" fontId="22" fillId="0" borderId="95" xfId="45" applyNumberFormat="1" applyFont="1" applyFill="1" applyBorder="1" applyAlignment="1" applyProtection="1">
      <alignment vertical="center" wrapText="1"/>
      <protection locked="0"/>
    </xf>
    <xf numFmtId="3" fontId="22" fillId="0" borderId="20" xfId="45" applyNumberFormat="1" applyFont="1" applyFill="1" applyBorder="1" applyAlignment="1" applyProtection="1">
      <alignment vertical="center" wrapText="1"/>
      <protection locked="0"/>
    </xf>
    <xf numFmtId="164" fontId="3" fillId="0" borderId="128" xfId="45" applyNumberFormat="1" applyFont="1" applyFill="1" applyBorder="1" applyAlignment="1">
      <alignment horizontal="left" vertical="center" wrapText="1"/>
    </xf>
    <xf numFmtId="3" fontId="22" fillId="0" borderId="70" xfId="45" applyNumberFormat="1" applyFont="1" applyFill="1" applyBorder="1" applyAlignment="1" applyProtection="1">
      <alignment vertical="center" wrapText="1"/>
      <protection locked="0"/>
    </xf>
    <xf numFmtId="3" fontId="22" fillId="0" borderId="11" xfId="45" applyNumberFormat="1" applyFont="1" applyFill="1" applyBorder="1" applyAlignment="1" applyProtection="1">
      <alignment vertical="center" wrapText="1"/>
      <protection locked="0"/>
    </xf>
    <xf numFmtId="3" fontId="22" fillId="0" borderId="67" xfId="45" applyNumberFormat="1" applyFont="1" applyFill="1" applyBorder="1" applyAlignment="1" applyProtection="1">
      <alignment vertical="center" wrapText="1"/>
      <protection locked="0"/>
    </xf>
    <xf numFmtId="164" fontId="22" fillId="0" borderId="38" xfId="45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45" applyFont="1" applyBorder="1" applyAlignment="1">
      <alignment vertical="center"/>
    </xf>
    <xf numFmtId="0" fontId="3" fillId="0" borderId="21" xfId="45" applyFont="1" applyBorder="1" applyAlignment="1">
      <alignment vertical="center"/>
    </xf>
    <xf numFmtId="0" fontId="3" fillId="0" borderId="100" xfId="45" applyFont="1" applyBorder="1" applyAlignment="1">
      <alignment vertical="center"/>
    </xf>
    <xf numFmtId="3" fontId="22" fillId="0" borderId="30" xfId="45" applyNumberFormat="1" applyFont="1" applyFill="1" applyBorder="1" applyAlignment="1" applyProtection="1">
      <alignment vertical="center" wrapText="1"/>
      <protection locked="0"/>
    </xf>
    <xf numFmtId="3" fontId="22" fillId="0" borderId="21" xfId="45" applyNumberFormat="1" applyFont="1" applyFill="1" applyBorder="1" applyAlignment="1" applyProtection="1">
      <alignment vertical="center" wrapText="1"/>
      <protection locked="0"/>
    </xf>
    <xf numFmtId="164" fontId="15" fillId="0" borderId="38" xfId="45" applyNumberFormat="1" applyFont="1" applyFill="1" applyBorder="1" applyAlignment="1" applyProtection="1">
      <alignment horizontal="left" vertical="center" wrapText="1"/>
      <protection locked="0"/>
    </xf>
    <xf numFmtId="0" fontId="3" fillId="0" borderId="19" xfId="45" applyFont="1" applyBorder="1" applyAlignment="1">
      <alignment vertical="center"/>
    </xf>
    <xf numFmtId="0" fontId="3" fillId="0" borderId="101" xfId="45" applyFont="1" applyBorder="1" applyAlignment="1">
      <alignment vertical="center"/>
    </xf>
    <xf numFmtId="164" fontId="17" fillId="0" borderId="125" xfId="45" applyNumberFormat="1" applyFont="1" applyFill="1" applyBorder="1" applyAlignment="1">
      <alignment horizontal="left" vertical="center" wrapText="1"/>
    </xf>
    <xf numFmtId="164" fontId="17" fillId="0" borderId="34" xfId="45" applyNumberFormat="1" applyFont="1" applyFill="1" applyBorder="1" applyAlignment="1" applyProtection="1">
      <alignment horizontal="left" vertical="center" wrapText="1"/>
      <protection locked="0"/>
    </xf>
    <xf numFmtId="3" fontId="17" fillId="0" borderId="74" xfId="45" applyNumberFormat="1" applyFont="1" applyFill="1" applyBorder="1" applyAlignment="1" applyProtection="1">
      <alignment vertical="center" wrapText="1"/>
    </xf>
    <xf numFmtId="3" fontId="17" fillId="0" borderId="26" xfId="45" applyNumberFormat="1" applyFont="1" applyFill="1" applyBorder="1" applyAlignment="1" applyProtection="1">
      <alignment vertical="center" wrapText="1"/>
    </xf>
    <xf numFmtId="164" fontId="17" fillId="0" borderId="126" xfId="45" applyNumberFormat="1" applyFont="1" applyFill="1" applyBorder="1" applyAlignment="1">
      <alignment horizontal="left" vertical="center" wrapText="1"/>
    </xf>
    <xf numFmtId="164" fontId="17" fillId="0" borderId="49" xfId="45" applyNumberFormat="1" applyFont="1" applyFill="1" applyBorder="1" applyAlignment="1" applyProtection="1">
      <alignment horizontal="left" vertical="center" wrapText="1"/>
      <protection locked="0"/>
    </xf>
    <xf numFmtId="3" fontId="17" fillId="0" borderId="95" xfId="45" applyNumberFormat="1" applyFont="1" applyFill="1" applyBorder="1" applyAlignment="1" applyProtection="1">
      <alignment horizontal="right" vertical="center" wrapText="1"/>
      <protection locked="0"/>
    </xf>
    <xf numFmtId="3" fontId="17" fillId="0" borderId="13" xfId="45" applyNumberFormat="1" applyFont="1" applyFill="1" applyBorder="1" applyAlignment="1" applyProtection="1">
      <alignment horizontal="right" vertical="center" wrapText="1"/>
      <protection locked="0"/>
    </xf>
    <xf numFmtId="3" fontId="17" fillId="0" borderId="127" xfId="45" applyNumberFormat="1" applyFont="1" applyFill="1" applyBorder="1" applyAlignment="1" applyProtection="1">
      <alignment horizontal="right" vertical="center" wrapText="1"/>
      <protection locked="0"/>
    </xf>
    <xf numFmtId="3" fontId="15" fillId="0" borderId="95" xfId="45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45" applyFont="1" applyBorder="1" applyAlignment="1">
      <alignment vertical="center"/>
    </xf>
    <xf numFmtId="0" fontId="3" fillId="0" borderId="79" xfId="45" applyFont="1" applyBorder="1" applyAlignment="1">
      <alignment vertical="center"/>
    </xf>
    <xf numFmtId="3" fontId="15" fillId="0" borderId="70" xfId="45" applyNumberFormat="1" applyFont="1" applyFill="1" applyBorder="1" applyAlignment="1" applyProtection="1">
      <alignment horizontal="right" vertical="center" wrapText="1"/>
      <protection locked="0"/>
    </xf>
    <xf numFmtId="3" fontId="15" fillId="0" borderId="11" xfId="45" applyNumberFormat="1" applyFont="1" applyFill="1" applyBorder="1" applyAlignment="1" applyProtection="1">
      <alignment horizontal="right" vertical="center" wrapText="1"/>
      <protection locked="0"/>
    </xf>
    <xf numFmtId="3" fontId="15" fillId="0" borderId="67" xfId="45" applyNumberFormat="1" applyFont="1" applyFill="1" applyBorder="1" applyAlignment="1" applyProtection="1">
      <alignment horizontal="right" vertical="center" wrapText="1"/>
      <protection locked="0"/>
    </xf>
    <xf numFmtId="3" fontId="15" fillId="0" borderId="32" xfId="45" applyNumberFormat="1" applyFont="1" applyFill="1" applyBorder="1" applyAlignment="1" applyProtection="1">
      <alignment horizontal="right" vertical="center" wrapText="1"/>
      <protection locked="0"/>
    </xf>
    <xf numFmtId="3" fontId="15" fillId="0" borderId="129" xfId="45" applyNumberFormat="1" applyFont="1" applyFill="1" applyBorder="1" applyAlignment="1" applyProtection="1">
      <alignment horizontal="right" vertical="center" wrapText="1"/>
      <protection locked="0"/>
    </xf>
    <xf numFmtId="164" fontId="15" fillId="0" borderId="49" xfId="45" applyNumberFormat="1" applyFont="1" applyFill="1" applyBorder="1" applyAlignment="1" applyProtection="1">
      <alignment horizontal="left" vertical="center" wrapText="1"/>
      <protection locked="0"/>
    </xf>
    <xf numFmtId="3" fontId="15" fillId="0" borderId="13" xfId="45" applyNumberFormat="1" applyFont="1" applyFill="1" applyBorder="1" applyAlignment="1" applyProtection="1">
      <alignment horizontal="right" vertical="center" wrapText="1"/>
      <protection locked="0"/>
    </xf>
    <xf numFmtId="3" fontId="15" fillId="0" borderId="127" xfId="45" applyNumberFormat="1" applyFont="1" applyFill="1" applyBorder="1" applyAlignment="1" applyProtection="1">
      <alignment horizontal="right" vertical="center" wrapText="1"/>
      <protection locked="0"/>
    </xf>
    <xf numFmtId="164" fontId="22" fillId="0" borderId="40" xfId="45" applyNumberFormat="1" applyFont="1" applyFill="1" applyBorder="1" applyAlignment="1" applyProtection="1">
      <alignment horizontal="left" vertical="center" wrapText="1"/>
      <protection locked="0"/>
    </xf>
    <xf numFmtId="164" fontId="3" fillId="0" borderId="130" xfId="45" applyNumberFormat="1" applyFont="1" applyFill="1" applyBorder="1" applyAlignment="1">
      <alignment horizontal="left" vertical="center" wrapText="1"/>
    </xf>
    <xf numFmtId="164" fontId="22" fillId="0" borderId="50" xfId="45" applyNumberFormat="1" applyFont="1" applyFill="1" applyBorder="1" applyAlignment="1" applyProtection="1">
      <alignment horizontal="left" vertical="center" wrapText="1"/>
      <protection locked="0"/>
    </xf>
    <xf numFmtId="3" fontId="15" fillId="0" borderId="73" xfId="45" applyNumberFormat="1" applyFont="1" applyFill="1" applyBorder="1" applyAlignment="1" applyProtection="1">
      <alignment horizontal="right" vertical="center" wrapText="1"/>
      <protection locked="0"/>
    </xf>
    <xf numFmtId="3" fontId="15" fillId="0" borderId="16" xfId="45" applyNumberFormat="1" applyFont="1" applyFill="1" applyBorder="1" applyAlignment="1" applyProtection="1">
      <alignment horizontal="right" vertical="center" wrapText="1"/>
      <protection locked="0"/>
    </xf>
    <xf numFmtId="3" fontId="15" fillId="0" borderId="89" xfId="45" applyNumberFormat="1" applyFont="1" applyFill="1" applyBorder="1" applyAlignment="1" applyProtection="1">
      <alignment horizontal="right" vertical="center" wrapText="1"/>
      <protection locked="0"/>
    </xf>
    <xf numFmtId="3" fontId="22" fillId="0" borderId="74" xfId="45" applyNumberFormat="1" applyFont="1" applyFill="1" applyBorder="1" applyAlignment="1" applyProtection="1">
      <alignment vertical="center" wrapText="1"/>
    </xf>
    <xf numFmtId="3" fontId="22" fillId="0" borderId="26" xfId="45" applyNumberFormat="1" applyFont="1" applyFill="1" applyBorder="1" applyAlignment="1" applyProtection="1">
      <alignment vertical="center" wrapText="1"/>
    </xf>
    <xf numFmtId="164" fontId="17" fillId="0" borderId="131" xfId="45" applyNumberFormat="1" applyFont="1" applyFill="1" applyBorder="1" applyAlignment="1">
      <alignment horizontal="left" vertical="center" wrapText="1"/>
    </xf>
    <xf numFmtId="164" fontId="17" fillId="0" borderId="132" xfId="45" applyNumberFormat="1" applyFont="1" applyFill="1" applyBorder="1" applyAlignment="1">
      <alignment horizontal="left" vertical="center" wrapText="1"/>
    </xf>
    <xf numFmtId="3" fontId="17" fillId="0" borderId="112" xfId="45" applyNumberFormat="1" applyFont="1" applyFill="1" applyBorder="1" applyAlignment="1">
      <alignment vertical="center" wrapText="1"/>
    </xf>
    <xf numFmtId="3" fontId="17" fillId="0" borderId="23" xfId="45" applyNumberFormat="1" applyFont="1" applyFill="1" applyBorder="1" applyAlignment="1">
      <alignment vertical="center" wrapText="1"/>
    </xf>
    <xf numFmtId="3" fontId="3" fillId="0" borderId="0" xfId="45" applyNumberFormat="1" applyFont="1" applyAlignment="1">
      <alignment vertical="center"/>
    </xf>
    <xf numFmtId="0" fontId="10" fillId="0" borderId="0" xfId="45" applyFont="1" applyAlignment="1">
      <alignment vertical="center"/>
    </xf>
    <xf numFmtId="3" fontId="10" fillId="0" borderId="0" xfId="45" applyNumberFormat="1" applyFont="1" applyAlignment="1">
      <alignment vertical="center"/>
    </xf>
    <xf numFmtId="164" fontId="42" fillId="0" borderId="0" xfId="45" applyNumberFormat="1" applyFont="1" applyFill="1" applyAlignment="1">
      <alignment horizontal="centerContinuous" vertical="center" wrapText="1"/>
    </xf>
    <xf numFmtId="3" fontId="3" fillId="0" borderId="0" xfId="45" applyNumberFormat="1" applyFont="1" applyFill="1" applyAlignment="1">
      <alignment horizontal="centerContinuous" vertical="center"/>
    </xf>
    <xf numFmtId="164" fontId="3" fillId="0" borderId="0" xfId="45" applyNumberFormat="1" applyFont="1" applyFill="1" applyAlignment="1">
      <alignment horizontal="centerContinuous" vertical="center"/>
    </xf>
    <xf numFmtId="0" fontId="3" fillId="0" borderId="25" xfId="45" applyFont="1" applyBorder="1"/>
    <xf numFmtId="0" fontId="3" fillId="0" borderId="26" xfId="45" applyFont="1" applyBorder="1"/>
    <xf numFmtId="164" fontId="3" fillId="0" borderId="126" xfId="45" applyNumberFormat="1" applyFont="1" applyFill="1" applyBorder="1" applyAlignment="1">
      <alignment horizontal="left" vertical="center" wrapText="1" indent="1"/>
    </xf>
    <xf numFmtId="164" fontId="22" fillId="0" borderId="36" xfId="45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8" xfId="45" applyNumberFormat="1" applyFont="1" applyFill="1" applyBorder="1" applyAlignment="1">
      <alignment horizontal="left" vertical="center" wrapText="1" indent="1"/>
    </xf>
    <xf numFmtId="164" fontId="22" fillId="0" borderId="38" xfId="45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48" xfId="45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21" xfId="45" applyFont="1" applyBorder="1"/>
    <xf numFmtId="164" fontId="3" fillId="0" borderId="0" xfId="45" applyNumberFormat="1" applyFont="1" applyFill="1" applyBorder="1" applyAlignment="1" applyProtection="1">
      <alignment horizontal="center" vertical="center" wrapText="1"/>
      <protection locked="0"/>
    </xf>
    <xf numFmtId="0" fontId="3" fillId="0" borderId="100" xfId="45" applyFont="1" applyBorder="1"/>
    <xf numFmtId="164" fontId="3" fillId="0" borderId="130" xfId="45" applyNumberFormat="1" applyFont="1" applyFill="1" applyBorder="1" applyAlignment="1">
      <alignment horizontal="left" vertical="center" wrapText="1" indent="1"/>
    </xf>
    <xf numFmtId="164" fontId="22" fillId="0" borderId="40" xfId="45" applyNumberFormat="1" applyFont="1" applyFill="1" applyBorder="1" applyAlignment="1" applyProtection="1">
      <alignment horizontal="left" vertical="center" wrapText="1" indent="1"/>
      <protection locked="0"/>
    </xf>
    <xf numFmtId="3" fontId="22" fillId="0" borderId="73" xfId="45" applyNumberFormat="1" applyFont="1" applyFill="1" applyBorder="1" applyAlignment="1" applyProtection="1">
      <alignment vertical="center" wrapText="1"/>
      <protection locked="0"/>
    </xf>
    <xf numFmtId="3" fontId="22" fillId="0" borderId="16" xfId="45" applyNumberFormat="1" applyFont="1" applyFill="1" applyBorder="1" applyAlignment="1" applyProtection="1">
      <alignment vertical="center" wrapText="1"/>
      <protection locked="0"/>
    </xf>
    <xf numFmtId="3" fontId="22" fillId="0" borderId="89" xfId="45" applyNumberFormat="1" applyFont="1" applyFill="1" applyBorder="1" applyAlignment="1" applyProtection="1">
      <alignment vertical="center" wrapText="1"/>
      <protection locked="0"/>
    </xf>
    <xf numFmtId="0" fontId="3" fillId="0" borderId="19" xfId="45" applyFont="1" applyBorder="1"/>
    <xf numFmtId="0" fontId="3" fillId="0" borderId="101" xfId="45" applyFont="1" applyBorder="1"/>
    <xf numFmtId="164" fontId="10" fillId="0" borderId="125" xfId="45" applyNumberFormat="1" applyFont="1" applyFill="1" applyBorder="1" applyAlignment="1">
      <alignment horizontal="left" vertical="center" wrapText="1" indent="1"/>
    </xf>
    <xf numFmtId="164" fontId="17" fillId="0" borderId="34" xfId="45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4" xfId="45" applyNumberFormat="1" applyFont="1" applyFill="1" applyBorder="1" applyAlignment="1" applyProtection="1">
      <alignment horizontal="left" vertical="center" wrapText="1" indent="1"/>
    </xf>
    <xf numFmtId="164" fontId="15" fillId="0" borderId="49" xfId="45" applyNumberFormat="1" applyFont="1" applyFill="1" applyBorder="1" applyAlignment="1" applyProtection="1">
      <alignment horizontal="left" vertical="center" wrapText="1" indent="1"/>
      <protection locked="0"/>
    </xf>
    <xf numFmtId="3" fontId="15" fillId="0" borderId="97" xfId="45" applyNumberFormat="1" applyFont="1" applyFill="1" applyBorder="1" applyAlignment="1" applyProtection="1">
      <alignment horizontal="right" vertical="center" wrapText="1"/>
      <protection locked="0"/>
    </xf>
    <xf numFmtId="164" fontId="15" fillId="0" borderId="38" xfId="45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27" xfId="45" applyFont="1" applyBorder="1"/>
    <xf numFmtId="0" fontId="3" fillId="0" borderId="136" xfId="45" applyFont="1" applyBorder="1"/>
    <xf numFmtId="164" fontId="22" fillId="0" borderId="50" xfId="45" applyNumberFormat="1" applyFont="1" applyFill="1" applyBorder="1" applyAlignment="1" applyProtection="1">
      <alignment horizontal="left" vertical="center" wrapText="1" indent="1"/>
      <protection locked="0"/>
    </xf>
    <xf numFmtId="3" fontId="15" fillId="19" borderId="96" xfId="45" applyNumberFormat="1" applyFont="1" applyFill="1" applyBorder="1" applyAlignment="1" applyProtection="1">
      <alignment horizontal="right" vertical="center" wrapText="1"/>
      <protection locked="0"/>
    </xf>
    <xf numFmtId="3" fontId="15" fillId="19" borderId="19" xfId="45" applyNumberFormat="1" applyFont="1" applyFill="1" applyBorder="1" applyAlignment="1" applyProtection="1">
      <alignment horizontal="right" vertical="center" wrapText="1"/>
      <protection locked="0"/>
    </xf>
    <xf numFmtId="3" fontId="15" fillId="19" borderId="137" xfId="45" applyNumberFormat="1" applyFont="1" applyFill="1" applyBorder="1" applyAlignment="1" applyProtection="1">
      <alignment horizontal="right" vertical="center" wrapText="1"/>
      <protection locked="0"/>
    </xf>
    <xf numFmtId="164" fontId="10" fillId="0" borderId="131" xfId="45" applyNumberFormat="1" applyFont="1" applyFill="1" applyBorder="1" applyAlignment="1">
      <alignment horizontal="left" vertical="center" wrapText="1" indent="1"/>
    </xf>
    <xf numFmtId="164" fontId="17" fillId="0" borderId="132" xfId="45" applyNumberFormat="1" applyFont="1" applyFill="1" applyBorder="1" applyAlignment="1">
      <alignment horizontal="left" vertical="center" wrapText="1" indent="1"/>
    </xf>
    <xf numFmtId="3" fontId="17" fillId="0" borderId="112" xfId="45" applyNumberFormat="1" applyFont="1" applyFill="1" applyBorder="1" applyAlignment="1" applyProtection="1">
      <alignment vertical="center" wrapText="1"/>
    </xf>
    <xf numFmtId="3" fontId="10" fillId="0" borderId="0" xfId="45" applyNumberFormat="1" applyFont="1"/>
    <xf numFmtId="3" fontId="22" fillId="0" borderId="28" xfId="45" applyNumberFormat="1" applyFont="1" applyFill="1" applyBorder="1" applyAlignment="1" applyProtection="1">
      <alignment vertical="center" wrapText="1"/>
      <protection locked="0"/>
    </xf>
    <xf numFmtId="0" fontId="11" fillId="0" borderId="0" xfId="45" applyFont="1"/>
    <xf numFmtId="3" fontId="56" fillId="0" borderId="0" xfId="45" applyNumberFormat="1" applyFont="1" applyFill="1" applyBorder="1" applyAlignment="1" applyProtection="1">
      <alignment horizontal="right"/>
    </xf>
    <xf numFmtId="3" fontId="11" fillId="0" borderId="0" xfId="45" applyNumberFormat="1" applyFont="1"/>
    <xf numFmtId="0" fontId="9" fillId="0" borderId="59" xfId="39" applyFont="1" applyFill="1" applyBorder="1" applyAlignment="1" applyProtection="1">
      <alignment horizontal="center" vertical="center" wrapText="1"/>
    </xf>
    <xf numFmtId="0" fontId="9" fillId="0" borderId="121" xfId="39" applyFont="1" applyFill="1" applyBorder="1" applyAlignment="1" applyProtection="1">
      <alignment horizontal="center" vertical="center" wrapText="1"/>
    </xf>
    <xf numFmtId="3" fontId="9" fillId="0" borderId="138" xfId="39" applyNumberFormat="1" applyFont="1" applyFill="1" applyBorder="1" applyAlignment="1" applyProtection="1">
      <alignment horizontal="center" vertical="center" wrapText="1"/>
    </xf>
    <xf numFmtId="3" fontId="9" fillId="0" borderId="121" xfId="39" applyNumberFormat="1" applyFont="1" applyFill="1" applyBorder="1" applyAlignment="1" applyProtection="1">
      <alignment horizontal="center" vertical="center" wrapText="1"/>
    </xf>
    <xf numFmtId="0" fontId="9" fillId="0" borderId="139" xfId="45" applyFont="1" applyBorder="1" applyAlignment="1">
      <alignment horizontal="center" vertical="center"/>
    </xf>
    <xf numFmtId="0" fontId="9" fillId="0" borderId="24" xfId="39" applyFont="1" applyFill="1" applyBorder="1" applyAlignment="1" applyProtection="1">
      <alignment horizontal="center" vertical="center" wrapText="1"/>
    </xf>
    <xf numFmtId="0" fontId="9" fillId="0" borderId="25" xfId="39" applyFont="1" applyFill="1" applyBorder="1" applyAlignment="1" applyProtection="1">
      <alignment horizontal="center" vertical="center" wrapText="1"/>
    </xf>
    <xf numFmtId="3" fontId="9" fillId="0" borderId="74" xfId="39" applyNumberFormat="1" applyFont="1" applyFill="1" applyBorder="1" applyAlignment="1" applyProtection="1">
      <alignment horizontal="center" vertical="center" wrapText="1"/>
    </xf>
    <xf numFmtId="3" fontId="9" fillId="0" borderId="43" xfId="45" applyNumberFormat="1" applyFont="1" applyBorder="1" applyAlignment="1">
      <alignment horizontal="center"/>
    </xf>
    <xf numFmtId="0" fontId="9" fillId="0" borderId="140" xfId="45" applyFont="1" applyBorder="1" applyAlignment="1">
      <alignment horizontal="center"/>
    </xf>
    <xf numFmtId="0" fontId="9" fillId="0" borderId="141" xfId="39" applyFont="1" applyFill="1" applyBorder="1" applyAlignment="1" applyProtection="1">
      <alignment horizontal="center" vertical="center" wrapText="1"/>
    </xf>
    <xf numFmtId="0" fontId="9" fillId="0" borderId="43" xfId="39" applyFont="1" applyFill="1" applyBorder="1" applyAlignment="1" applyProtection="1">
      <alignment horizontal="left" vertical="center" wrapText="1" indent="1"/>
    </xf>
    <xf numFmtId="3" fontId="9" fillId="0" borderId="71" xfId="39" applyNumberFormat="1" applyFont="1" applyFill="1" applyBorder="1" applyAlignment="1" applyProtection="1">
      <alignment horizontal="right" vertical="center" wrapText="1"/>
    </xf>
    <xf numFmtId="3" fontId="9" fillId="0" borderId="43" xfId="39" applyNumberFormat="1" applyFont="1" applyFill="1" applyBorder="1" applyAlignment="1" applyProtection="1">
      <alignment horizontal="right" vertical="center" wrapText="1"/>
    </xf>
    <xf numFmtId="3" fontId="9" fillId="0" borderId="140" xfId="39" applyNumberFormat="1" applyFont="1" applyFill="1" applyBorder="1" applyAlignment="1" applyProtection="1">
      <alignment horizontal="right" vertical="center" wrapText="1"/>
    </xf>
    <xf numFmtId="0" fontId="9" fillId="0" borderId="25" xfId="39" applyFont="1" applyFill="1" applyBorder="1" applyAlignment="1" applyProtection="1">
      <alignment horizontal="left" vertical="center" wrapText="1" indent="1"/>
    </xf>
    <xf numFmtId="3" fontId="9" fillId="0" borderId="74" xfId="39" applyNumberFormat="1" applyFont="1" applyFill="1" applyBorder="1" applyAlignment="1" applyProtection="1">
      <alignment horizontal="right" vertical="center" wrapText="1"/>
      <protection locked="0"/>
    </xf>
    <xf numFmtId="3" fontId="9" fillId="0" borderId="25" xfId="39" applyNumberFormat="1" applyFont="1" applyFill="1" applyBorder="1" applyAlignment="1" applyProtection="1">
      <alignment horizontal="right" vertical="center" wrapText="1"/>
      <protection locked="0"/>
    </xf>
    <xf numFmtId="3" fontId="9" fillId="0" borderId="26" xfId="39" applyNumberFormat="1" applyFont="1" applyFill="1" applyBorder="1" applyAlignment="1" applyProtection="1">
      <alignment horizontal="right" vertical="center" wrapText="1"/>
      <protection locked="0"/>
    </xf>
    <xf numFmtId="49" fontId="11" fillId="0" borderId="10" xfId="39" applyNumberFormat="1" applyFont="1" applyFill="1" applyBorder="1" applyAlignment="1" applyProtection="1">
      <alignment horizontal="center" vertical="center" wrapText="1"/>
    </xf>
    <xf numFmtId="0" fontId="11" fillId="0" borderId="11" xfId="39" applyFont="1" applyFill="1" applyBorder="1" applyAlignment="1" applyProtection="1">
      <alignment horizontal="left" vertical="center" wrapText="1" indent="1"/>
    </xf>
    <xf numFmtId="3" fontId="11" fillId="0" borderId="70" xfId="39" applyNumberFormat="1" applyFont="1" applyFill="1" applyBorder="1" applyAlignment="1" applyProtection="1">
      <alignment horizontal="right" vertical="center" wrapText="1"/>
      <protection locked="0"/>
    </xf>
    <xf numFmtId="3" fontId="11" fillId="0" borderId="21" xfId="39" applyNumberFormat="1" applyFont="1" applyFill="1" applyBorder="1" applyAlignment="1" applyProtection="1">
      <alignment horizontal="right" vertical="center" wrapText="1"/>
      <protection locked="0"/>
    </xf>
    <xf numFmtId="3" fontId="11" fillId="0" borderId="11" xfId="39" applyNumberFormat="1" applyFont="1" applyFill="1" applyBorder="1" applyAlignment="1" applyProtection="1">
      <alignment horizontal="right" vertical="center" wrapText="1"/>
      <protection locked="0"/>
    </xf>
    <xf numFmtId="0" fontId="11" fillId="0" borderId="21" xfId="45" applyFont="1" applyBorder="1"/>
    <xf numFmtId="0" fontId="11" fillId="0" borderId="14" xfId="45" applyFont="1" applyBorder="1"/>
    <xf numFmtId="3" fontId="9" fillId="0" borderId="74" xfId="39" applyNumberFormat="1" applyFont="1" applyFill="1" applyBorder="1" applyAlignment="1" applyProtection="1">
      <alignment horizontal="right" vertical="center" wrapText="1"/>
    </xf>
    <xf numFmtId="3" fontId="9" fillId="0" borderId="25" xfId="39" applyNumberFormat="1" applyFont="1" applyFill="1" applyBorder="1" applyAlignment="1" applyProtection="1">
      <alignment horizontal="right" vertical="center" wrapText="1"/>
    </xf>
    <xf numFmtId="3" fontId="9" fillId="0" borderId="26" xfId="39" applyNumberFormat="1" applyFont="1" applyFill="1" applyBorder="1" applyAlignment="1" applyProtection="1">
      <alignment horizontal="right" vertical="center" wrapText="1"/>
    </xf>
    <xf numFmtId="49" fontId="11" fillId="0" borderId="41" xfId="39" applyNumberFormat="1" applyFont="1" applyFill="1" applyBorder="1" applyAlignment="1" applyProtection="1">
      <alignment horizontal="center" vertical="center" wrapText="1"/>
    </xf>
    <xf numFmtId="0" fontId="11" fillId="0" borderId="27" xfId="39" applyFont="1" applyFill="1" applyBorder="1" applyAlignment="1" applyProtection="1">
      <alignment horizontal="left" vertical="center" wrapText="1" indent="1"/>
    </xf>
    <xf numFmtId="3" fontId="11" fillId="0" borderId="72" xfId="39" applyNumberFormat="1" applyFont="1" applyFill="1" applyBorder="1" applyAlignment="1" applyProtection="1">
      <alignment horizontal="right" vertical="center" wrapText="1"/>
      <protection locked="0"/>
    </xf>
    <xf numFmtId="3" fontId="11" fillId="0" borderId="28" xfId="39" applyNumberFormat="1" applyFont="1" applyFill="1" applyBorder="1" applyAlignment="1" applyProtection="1">
      <alignment horizontal="right" vertical="center" wrapText="1"/>
      <protection locked="0"/>
    </xf>
    <xf numFmtId="49" fontId="11" fillId="0" borderId="56" xfId="39" applyNumberFormat="1" applyFont="1" applyFill="1" applyBorder="1" applyAlignment="1" applyProtection="1">
      <alignment horizontal="center" vertical="center" wrapText="1"/>
    </xf>
    <xf numFmtId="0" fontId="11" fillId="0" borderId="32" xfId="39" applyFont="1" applyFill="1" applyBorder="1" applyAlignment="1" applyProtection="1">
      <alignment horizontal="left" vertical="center" wrapText="1" indent="1"/>
    </xf>
    <xf numFmtId="3" fontId="11" fillId="0" borderId="97" xfId="39" applyNumberFormat="1" applyFont="1" applyFill="1" applyBorder="1" applyAlignment="1" applyProtection="1">
      <alignment horizontal="right" vertical="center" wrapText="1"/>
      <protection locked="0"/>
    </xf>
    <xf numFmtId="49" fontId="11" fillId="0" borderId="75" xfId="39" applyNumberFormat="1" applyFont="1" applyFill="1" applyBorder="1" applyAlignment="1" applyProtection="1">
      <alignment horizontal="center" vertical="center" wrapText="1"/>
    </xf>
    <xf numFmtId="0" fontId="11" fillId="0" borderId="51" xfId="39" applyFont="1" applyFill="1" applyBorder="1" applyAlignment="1" applyProtection="1">
      <alignment horizontal="left" vertical="center" wrapText="1" indent="1"/>
    </xf>
    <xf numFmtId="3" fontId="11" fillId="0" borderId="98" xfId="39" applyNumberFormat="1" applyFont="1" applyFill="1" applyBorder="1" applyAlignment="1" applyProtection="1">
      <alignment horizontal="right" vertical="center" wrapText="1"/>
      <protection locked="0"/>
    </xf>
    <xf numFmtId="3" fontId="11" fillId="0" borderId="51" xfId="39" applyNumberFormat="1" applyFont="1" applyFill="1" applyBorder="1" applyAlignment="1" applyProtection="1">
      <alignment horizontal="right" vertical="center" wrapText="1"/>
      <protection locked="0"/>
    </xf>
    <xf numFmtId="3" fontId="9" fillId="0" borderId="98" xfId="39" applyNumberFormat="1" applyFont="1" applyFill="1" applyBorder="1" applyAlignment="1" applyProtection="1">
      <alignment horizontal="right" vertical="center" wrapText="1"/>
      <protection locked="0"/>
    </xf>
    <xf numFmtId="3" fontId="9" fillId="0" borderId="51" xfId="39" applyNumberFormat="1" applyFont="1" applyFill="1" applyBorder="1" applyAlignment="1" applyProtection="1">
      <alignment horizontal="right" vertical="center" wrapText="1"/>
      <protection locked="0"/>
    </xf>
    <xf numFmtId="3" fontId="9" fillId="0" borderId="80" xfId="39" applyNumberFormat="1" applyFont="1" applyFill="1" applyBorder="1" applyAlignment="1" applyProtection="1">
      <alignment horizontal="right" vertical="center" wrapText="1"/>
      <protection locked="0"/>
    </xf>
    <xf numFmtId="49" fontId="11" fillId="0" borderId="12" xfId="39" applyNumberFormat="1" applyFont="1" applyFill="1" applyBorder="1" applyAlignment="1" applyProtection="1">
      <alignment horizontal="center" vertical="center" wrapText="1"/>
    </xf>
    <xf numFmtId="0" fontId="11" fillId="0" borderId="13" xfId="39" applyFont="1" applyFill="1" applyBorder="1" applyAlignment="1" applyProtection="1">
      <alignment horizontal="left" vertical="center" wrapText="1" indent="1"/>
    </xf>
    <xf numFmtId="3" fontId="11" fillId="0" borderId="95" xfId="39" applyNumberFormat="1" applyFont="1" applyFill="1" applyBorder="1" applyAlignment="1" applyProtection="1">
      <alignment horizontal="right" vertical="center" wrapText="1"/>
      <protection locked="0"/>
    </xf>
    <xf numFmtId="3" fontId="11" fillId="0" borderId="20" xfId="39" applyNumberFormat="1" applyFont="1" applyFill="1" applyBorder="1" applyAlignment="1" applyProtection="1">
      <alignment horizontal="right" vertical="center" wrapText="1"/>
      <protection locked="0"/>
    </xf>
    <xf numFmtId="0" fontId="57" fillId="0" borderId="13" xfId="39" applyFont="1" applyFill="1" applyBorder="1" applyAlignment="1" applyProtection="1">
      <alignment horizontal="left" vertical="center" wrapText="1" indent="1"/>
    </xf>
    <xf numFmtId="3" fontId="11" fillId="0" borderId="95" xfId="39" applyNumberFormat="1" applyFont="1" applyFill="1" applyBorder="1" applyAlignment="1" applyProtection="1">
      <alignment horizontal="right" vertical="center" wrapText="1"/>
    </xf>
    <xf numFmtId="3" fontId="11" fillId="0" borderId="13" xfId="39" applyNumberFormat="1" applyFont="1" applyFill="1" applyBorder="1" applyAlignment="1" applyProtection="1">
      <alignment horizontal="right" vertical="center" wrapText="1"/>
    </xf>
    <xf numFmtId="3" fontId="11" fillId="0" borderId="20" xfId="39" applyNumberFormat="1" applyFont="1" applyFill="1" applyBorder="1" applyAlignment="1" applyProtection="1">
      <alignment horizontal="right" vertical="center" wrapText="1"/>
    </xf>
    <xf numFmtId="0" fontId="11" fillId="0" borderId="11" xfId="39" applyFont="1" applyFill="1" applyBorder="1" applyAlignment="1" applyProtection="1">
      <alignment horizontal="left" vertical="center" wrapText="1" indent="2"/>
    </xf>
    <xf numFmtId="3" fontId="11" fillId="0" borderId="70" xfId="39" applyNumberFormat="1" applyFont="1" applyFill="1" applyBorder="1" applyAlignment="1" applyProtection="1">
      <alignment horizontal="right" vertical="center" wrapText="1"/>
    </xf>
    <xf numFmtId="3" fontId="11" fillId="0" borderId="11" xfId="39" applyNumberFormat="1" applyFont="1" applyFill="1" applyBorder="1" applyAlignment="1" applyProtection="1">
      <alignment horizontal="right" vertical="center" wrapText="1"/>
    </xf>
    <xf numFmtId="3" fontId="11" fillId="0" borderId="21" xfId="39" applyNumberFormat="1" applyFont="1" applyFill="1" applyBorder="1" applyAlignment="1" applyProtection="1">
      <alignment horizontal="right" vertical="center" wrapText="1"/>
    </xf>
    <xf numFmtId="49" fontId="11" fillId="0" borderId="15" xfId="39" applyNumberFormat="1" applyFont="1" applyFill="1" applyBorder="1" applyAlignment="1" applyProtection="1">
      <alignment horizontal="center" vertical="center" wrapText="1"/>
    </xf>
    <xf numFmtId="0" fontId="11" fillId="0" borderId="16" xfId="39" applyFont="1" applyFill="1" applyBorder="1" applyAlignment="1" applyProtection="1">
      <alignment horizontal="left" vertical="center" wrapText="1" indent="2"/>
    </xf>
    <xf numFmtId="3" fontId="11" fillId="0" borderId="73" xfId="39" applyNumberFormat="1" applyFont="1" applyFill="1" applyBorder="1" applyAlignment="1" applyProtection="1">
      <alignment horizontal="right" vertical="center" wrapText="1"/>
      <protection locked="0"/>
    </xf>
    <xf numFmtId="3" fontId="11" fillId="0" borderId="16" xfId="39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39" applyFont="1" applyFill="1" applyBorder="1" applyAlignment="1" applyProtection="1">
      <alignment horizontal="left" indent="1"/>
    </xf>
    <xf numFmtId="0" fontId="11" fillId="0" borderId="26" xfId="45" applyFont="1" applyBorder="1"/>
    <xf numFmtId="3" fontId="11" fillId="0" borderId="13" xfId="39" applyNumberFormat="1" applyFont="1" applyFill="1" applyBorder="1" applyAlignment="1" applyProtection="1">
      <alignment horizontal="right" vertical="center" wrapText="1"/>
      <protection locked="0"/>
    </xf>
    <xf numFmtId="0" fontId="11" fillId="0" borderId="28" xfId="45" applyFont="1" applyBorder="1"/>
    <xf numFmtId="3" fontId="11" fillId="0" borderId="32" xfId="39" applyNumberFormat="1" applyFont="1" applyFill="1" applyBorder="1" applyAlignment="1" applyProtection="1">
      <alignment horizontal="right" vertical="center" wrapText="1"/>
      <protection locked="0"/>
    </xf>
    <xf numFmtId="0" fontId="56" fillId="0" borderId="25" xfId="39" applyFont="1" applyFill="1" applyBorder="1" applyAlignment="1" applyProtection="1">
      <alignment horizontal="left" vertical="center" wrapText="1" indent="1"/>
    </xf>
    <xf numFmtId="3" fontId="56" fillId="0" borderId="74" xfId="39" applyNumberFormat="1" applyFont="1" applyFill="1" applyBorder="1" applyAlignment="1" applyProtection="1">
      <alignment horizontal="right" vertical="center" wrapText="1"/>
    </xf>
    <xf numFmtId="3" fontId="56" fillId="0" borderId="25" xfId="39" applyNumberFormat="1" applyFont="1" applyFill="1" applyBorder="1" applyAlignment="1" applyProtection="1">
      <alignment horizontal="right" vertical="center" wrapText="1"/>
    </xf>
    <xf numFmtId="3" fontId="56" fillId="0" borderId="26" xfId="39" applyNumberFormat="1" applyFont="1" applyFill="1" applyBorder="1" applyAlignment="1" applyProtection="1">
      <alignment horizontal="right" vertical="center" wrapText="1"/>
    </xf>
    <xf numFmtId="49" fontId="9" fillId="0" borderId="24" xfId="39" applyNumberFormat="1" applyFont="1" applyFill="1" applyBorder="1" applyAlignment="1" applyProtection="1">
      <alignment horizontal="center" vertical="center" wrapText="1"/>
    </xf>
    <xf numFmtId="3" fontId="57" fillId="0" borderId="97" xfId="39" applyNumberFormat="1" applyFont="1" applyFill="1" applyBorder="1" applyAlignment="1" applyProtection="1">
      <alignment horizontal="right" vertical="center" wrapText="1"/>
    </xf>
    <xf numFmtId="3" fontId="57" fillId="0" borderId="32" xfId="39" applyNumberFormat="1" applyFont="1" applyFill="1" applyBorder="1" applyAlignment="1" applyProtection="1">
      <alignment horizontal="right" vertical="center" wrapText="1"/>
    </xf>
    <xf numFmtId="3" fontId="57" fillId="0" borderId="33" xfId="39" applyNumberFormat="1" applyFont="1" applyFill="1" applyBorder="1" applyAlignment="1" applyProtection="1">
      <alignment horizontal="right" vertical="center" wrapText="1"/>
    </xf>
    <xf numFmtId="0" fontId="11" fillId="0" borderId="13" xfId="39" applyFont="1" applyFill="1" applyBorder="1" applyAlignment="1" applyProtection="1">
      <alignment horizontal="left" vertical="center" wrapText="1" indent="2"/>
    </xf>
    <xf numFmtId="3" fontId="57" fillId="0" borderId="73" xfId="39" applyNumberFormat="1" applyFont="1" applyFill="1" applyBorder="1" applyAlignment="1" applyProtection="1">
      <alignment horizontal="right" vertical="center" wrapText="1"/>
    </xf>
    <xf numFmtId="3" fontId="57" fillId="0" borderId="16" xfId="39" applyNumberFormat="1" applyFont="1" applyFill="1" applyBorder="1" applyAlignment="1" applyProtection="1">
      <alignment horizontal="right" vertical="center" wrapText="1"/>
    </xf>
    <xf numFmtId="3" fontId="57" fillId="0" borderId="22" xfId="39" applyNumberFormat="1" applyFont="1" applyFill="1" applyBorder="1" applyAlignment="1" applyProtection="1">
      <alignment horizontal="right" vertical="center" wrapText="1"/>
    </xf>
    <xf numFmtId="49" fontId="11" fillId="0" borderId="55" xfId="39" applyNumberFormat="1" applyFont="1" applyFill="1" applyBorder="1" applyAlignment="1" applyProtection="1">
      <alignment horizontal="center" vertical="center" wrapText="1"/>
    </xf>
    <xf numFmtId="0" fontId="11" fillId="0" borderId="19" xfId="39" applyFont="1" applyFill="1" applyBorder="1" applyAlignment="1" applyProtection="1">
      <alignment horizontal="left" vertical="center" wrapText="1" indent="2"/>
    </xf>
    <xf numFmtId="3" fontId="11" fillId="0" borderId="96" xfId="39" applyNumberFormat="1" applyFont="1" applyFill="1" applyBorder="1" applyAlignment="1" applyProtection="1">
      <alignment horizontal="right" vertical="center" wrapText="1"/>
      <protection locked="0"/>
    </xf>
    <xf numFmtId="3" fontId="11" fillId="0" borderId="19" xfId="39" applyNumberFormat="1" applyFont="1" applyFill="1" applyBorder="1" applyAlignment="1" applyProtection="1">
      <alignment horizontal="right" vertical="center" wrapText="1"/>
      <protection locked="0"/>
    </xf>
    <xf numFmtId="0" fontId="9" fillId="0" borderId="17" xfId="39" applyFont="1" applyFill="1" applyBorder="1" applyAlignment="1" applyProtection="1">
      <alignment horizontal="center" vertical="center" wrapText="1"/>
    </xf>
    <xf numFmtId="0" fontId="9" fillId="0" borderId="18" xfId="39" applyFont="1" applyFill="1" applyBorder="1" applyAlignment="1" applyProtection="1">
      <alignment horizontal="left" vertical="center" wrapText="1" indent="1"/>
    </xf>
    <xf numFmtId="3" fontId="9" fillId="0" borderId="112" xfId="39" applyNumberFormat="1" applyFont="1" applyFill="1" applyBorder="1" applyAlignment="1" applyProtection="1">
      <alignment horizontal="right" vertical="center" wrapText="1"/>
    </xf>
    <xf numFmtId="3" fontId="9" fillId="0" borderId="18" xfId="39" applyNumberFormat="1" applyFont="1" applyFill="1" applyBorder="1" applyAlignment="1" applyProtection="1">
      <alignment horizontal="right" vertical="center" wrapText="1"/>
    </xf>
    <xf numFmtId="3" fontId="9" fillId="0" borderId="23" xfId="39" applyNumberFormat="1" applyFont="1" applyFill="1" applyBorder="1" applyAlignment="1" applyProtection="1">
      <alignment horizontal="right" vertical="center" wrapText="1"/>
    </xf>
    <xf numFmtId="0" fontId="9" fillId="0" borderId="0" xfId="39" applyFont="1" applyFill="1" applyBorder="1" applyAlignment="1" applyProtection="1">
      <alignment horizontal="center" vertical="center" wrapText="1"/>
    </xf>
    <xf numFmtId="0" fontId="9" fillId="0" borderId="0" xfId="39" applyFont="1" applyFill="1" applyBorder="1" applyAlignment="1" applyProtection="1">
      <alignment vertical="center" wrapText="1"/>
    </xf>
    <xf numFmtId="3" fontId="9" fillId="0" borderId="0" xfId="39" applyNumberFormat="1" applyFont="1" applyFill="1" applyBorder="1" applyAlignment="1" applyProtection="1">
      <alignment vertical="center" wrapText="1"/>
    </xf>
    <xf numFmtId="0" fontId="9" fillId="0" borderId="43" xfId="39" applyFont="1" applyFill="1" applyBorder="1" applyAlignment="1" applyProtection="1">
      <alignment vertical="center" wrapText="1"/>
    </xf>
    <xf numFmtId="3" fontId="9" fillId="0" borderId="71" xfId="39" applyNumberFormat="1" applyFont="1" applyFill="1" applyBorder="1" applyAlignment="1" applyProtection="1">
      <alignment vertical="center" wrapText="1"/>
    </xf>
    <xf numFmtId="3" fontId="9" fillId="0" borderId="43" xfId="39" applyNumberFormat="1" applyFont="1" applyFill="1" applyBorder="1" applyAlignment="1" applyProtection="1">
      <alignment vertical="center" wrapText="1"/>
    </xf>
    <xf numFmtId="3" fontId="9" fillId="0" borderId="140" xfId="39" applyNumberFormat="1" applyFont="1" applyFill="1" applyBorder="1" applyAlignment="1" applyProtection="1">
      <alignment vertical="center" wrapText="1"/>
    </xf>
    <xf numFmtId="3" fontId="11" fillId="0" borderId="27" xfId="39" applyNumberFormat="1" applyFont="1" applyFill="1" applyBorder="1" applyAlignment="1" applyProtection="1">
      <alignment vertical="center" wrapText="1"/>
      <protection locked="0"/>
    </xf>
    <xf numFmtId="3" fontId="11" fillId="0" borderId="28" xfId="39" applyNumberFormat="1" applyFont="1" applyFill="1" applyBorder="1" applyAlignment="1" applyProtection="1">
      <alignment vertical="center" wrapText="1"/>
      <protection locked="0"/>
    </xf>
    <xf numFmtId="3" fontId="11" fillId="0" borderId="70" xfId="39" applyNumberFormat="1" applyFont="1" applyFill="1" applyBorder="1" applyAlignment="1" applyProtection="1">
      <alignment vertical="center" wrapText="1"/>
      <protection locked="0"/>
    </xf>
    <xf numFmtId="3" fontId="11" fillId="0" borderId="11" xfId="39" applyNumberFormat="1" applyFont="1" applyFill="1" applyBorder="1" applyAlignment="1" applyProtection="1">
      <alignment vertical="center" wrapText="1"/>
      <protection locked="0"/>
    </xf>
    <xf numFmtId="3" fontId="11" fillId="0" borderId="21" xfId="39" applyNumberFormat="1" applyFont="1" applyFill="1" applyBorder="1" applyAlignment="1" applyProtection="1">
      <alignment vertical="center" wrapText="1"/>
      <protection locked="0"/>
    </xf>
    <xf numFmtId="3" fontId="11" fillId="0" borderId="73" xfId="39" applyNumberFormat="1" applyFont="1" applyFill="1" applyBorder="1" applyAlignment="1" applyProtection="1">
      <alignment vertical="center" wrapText="1"/>
      <protection locked="0"/>
    </xf>
    <xf numFmtId="3" fontId="11" fillId="0" borderId="16" xfId="39" applyNumberFormat="1" applyFont="1" applyFill="1" applyBorder="1" applyAlignment="1" applyProtection="1">
      <alignment vertical="center" wrapText="1"/>
      <protection locked="0"/>
    </xf>
    <xf numFmtId="3" fontId="11" fillId="0" borderId="22" xfId="39" applyNumberFormat="1" applyFont="1" applyFill="1" applyBorder="1" applyAlignment="1" applyProtection="1">
      <alignment vertical="center" wrapText="1"/>
      <protection locked="0"/>
    </xf>
    <xf numFmtId="0" fontId="11" fillId="0" borderId="67" xfId="39" applyFont="1" applyFill="1" applyBorder="1" applyAlignment="1" applyProtection="1">
      <alignment horizontal="left" vertical="center" wrapText="1" indent="1"/>
    </xf>
    <xf numFmtId="0" fontId="11" fillId="0" borderId="0" xfId="39" applyFont="1" applyFill="1" applyBorder="1" applyAlignment="1" applyProtection="1">
      <alignment horizontal="left" vertical="center" wrapText="1" indent="1"/>
    </xf>
    <xf numFmtId="0" fontId="9" fillId="0" borderId="25" xfId="39" applyFont="1" applyFill="1" applyBorder="1" applyAlignment="1" applyProtection="1">
      <alignment vertical="center" wrapText="1"/>
    </xf>
    <xf numFmtId="3" fontId="9" fillId="0" borderId="74" xfId="39" applyNumberFormat="1" applyFont="1" applyFill="1" applyBorder="1" applyAlignment="1" applyProtection="1">
      <alignment vertical="center" wrapText="1"/>
    </xf>
    <xf numFmtId="3" fontId="9" fillId="0" borderId="25" xfId="39" applyNumberFormat="1" applyFont="1" applyFill="1" applyBorder="1" applyAlignment="1" applyProtection="1">
      <alignment vertical="center" wrapText="1"/>
    </xf>
    <xf numFmtId="3" fontId="9" fillId="0" borderId="26" xfId="39" applyNumberFormat="1" applyFont="1" applyFill="1" applyBorder="1" applyAlignment="1" applyProtection="1">
      <alignment vertical="center" wrapText="1"/>
    </xf>
    <xf numFmtId="3" fontId="11" fillId="0" borderId="95" xfId="39" applyNumberFormat="1" applyFont="1" applyFill="1" applyBorder="1" applyAlignment="1" applyProtection="1">
      <alignment vertical="center" wrapText="1"/>
      <protection locked="0"/>
    </xf>
    <xf numFmtId="3" fontId="11" fillId="0" borderId="20" xfId="39" applyNumberFormat="1" applyFont="1" applyFill="1" applyBorder="1" applyAlignment="1" applyProtection="1">
      <alignment vertical="center" wrapText="1"/>
      <protection locked="0"/>
    </xf>
    <xf numFmtId="0" fontId="11" fillId="0" borderId="11" xfId="39" applyFont="1" applyFill="1" applyBorder="1" applyAlignment="1" applyProtection="1">
      <alignment horizontal="left" indent="6"/>
    </xf>
    <xf numFmtId="3" fontId="9" fillId="0" borderId="74" xfId="39" applyNumberFormat="1" applyFont="1" applyFill="1" applyBorder="1" applyAlignment="1" applyProtection="1">
      <alignment vertical="center" wrapText="1"/>
      <protection locked="0"/>
    </xf>
    <xf numFmtId="3" fontId="9" fillId="0" borderId="26" xfId="39" applyNumberFormat="1" applyFont="1" applyFill="1" applyBorder="1" applyAlignment="1" applyProtection="1">
      <alignment vertical="center" wrapText="1"/>
      <protection locked="0"/>
    </xf>
    <xf numFmtId="3" fontId="11" fillId="0" borderId="13" xfId="39" applyNumberFormat="1" applyFont="1" applyFill="1" applyBorder="1" applyAlignment="1" applyProtection="1">
      <alignment vertical="center" wrapText="1"/>
      <protection locked="0"/>
    </xf>
    <xf numFmtId="3" fontId="11" fillId="0" borderId="70" xfId="39" applyNumberFormat="1" applyFont="1" applyFill="1" applyBorder="1" applyAlignment="1" applyProtection="1">
      <alignment vertical="center" wrapText="1"/>
    </xf>
    <xf numFmtId="3" fontId="11" fillId="0" borderId="11" xfId="39" applyNumberFormat="1" applyFont="1" applyFill="1" applyBorder="1" applyAlignment="1" applyProtection="1">
      <alignment vertical="center" wrapText="1"/>
    </xf>
    <xf numFmtId="3" fontId="11" fillId="0" borderId="97" xfId="39" applyNumberFormat="1" applyFont="1" applyFill="1" applyBorder="1" applyAlignment="1" applyProtection="1">
      <alignment vertical="center" wrapText="1"/>
      <protection locked="0"/>
    </xf>
    <xf numFmtId="3" fontId="11" fillId="0" borderId="32" xfId="39" applyNumberFormat="1" applyFont="1" applyFill="1" applyBorder="1" applyAlignment="1" applyProtection="1">
      <alignment vertical="center" wrapText="1"/>
      <protection locked="0"/>
    </xf>
    <xf numFmtId="3" fontId="11" fillId="19" borderId="96" xfId="39" applyNumberFormat="1" applyFont="1" applyFill="1" applyBorder="1" applyAlignment="1" applyProtection="1">
      <alignment horizontal="right" vertical="center" wrapText="1"/>
      <protection locked="0"/>
    </xf>
    <xf numFmtId="3" fontId="11" fillId="19" borderId="19" xfId="39" applyNumberFormat="1" applyFont="1" applyFill="1" applyBorder="1" applyAlignment="1" applyProtection="1">
      <alignment horizontal="right" vertical="center" wrapText="1"/>
      <protection locked="0"/>
    </xf>
    <xf numFmtId="0" fontId="9" fillId="0" borderId="18" xfId="39" applyFont="1" applyFill="1" applyBorder="1" applyAlignment="1" applyProtection="1">
      <alignment vertical="center" wrapText="1"/>
    </xf>
    <xf numFmtId="3" fontId="9" fillId="0" borderId="112" xfId="39" applyNumberFormat="1" applyFont="1" applyFill="1" applyBorder="1" applyAlignment="1" applyProtection="1">
      <alignment vertical="center" wrapText="1"/>
    </xf>
    <xf numFmtId="3" fontId="9" fillId="0" borderId="18" xfId="39" applyNumberFormat="1" applyFont="1" applyFill="1" applyBorder="1" applyAlignment="1" applyProtection="1">
      <alignment vertical="center" wrapText="1"/>
    </xf>
    <xf numFmtId="3" fontId="9" fillId="0" borderId="23" xfId="39" applyNumberFormat="1" applyFont="1" applyFill="1" applyBorder="1" applyAlignment="1" applyProtection="1">
      <alignment vertical="center" wrapText="1"/>
    </xf>
    <xf numFmtId="0" fontId="11" fillId="0" borderId="0" xfId="39" applyFont="1" applyFill="1" applyAlignment="1">
      <alignment horizontal="center"/>
    </xf>
    <xf numFmtId="0" fontId="11" fillId="0" borderId="0" xfId="39" applyFont="1" applyFill="1"/>
    <xf numFmtId="3" fontId="11" fillId="0" borderId="0" xfId="39" applyNumberFormat="1" applyFont="1" applyFill="1"/>
    <xf numFmtId="0" fontId="11" fillId="0" borderId="0" xfId="45" applyFont="1" applyAlignment="1">
      <alignment horizontal="center"/>
    </xf>
    <xf numFmtId="3" fontId="17" fillId="0" borderId="23" xfId="45" applyNumberFormat="1" applyFont="1" applyFill="1" applyBorder="1" applyAlignment="1" applyProtection="1">
      <alignment vertical="center" wrapText="1"/>
    </xf>
    <xf numFmtId="3" fontId="11" fillId="0" borderId="14" xfId="39" applyNumberFormat="1" applyFont="1" applyFill="1" applyBorder="1" applyAlignment="1" applyProtection="1">
      <alignment horizontal="right" vertical="center" wrapText="1"/>
      <protection locked="0"/>
    </xf>
    <xf numFmtId="3" fontId="11" fillId="0" borderId="21" xfId="45" applyNumberFormat="1" applyFont="1" applyBorder="1"/>
    <xf numFmtId="3" fontId="11" fillId="0" borderId="19" xfId="39" applyNumberFormat="1" applyFont="1" applyFill="1" applyBorder="1" applyAlignment="1" applyProtection="1">
      <alignment vertical="center" wrapText="1"/>
      <protection locked="0"/>
    </xf>
    <xf numFmtId="3" fontId="11" fillId="0" borderId="14" xfId="39" applyNumberFormat="1" applyFont="1" applyFill="1" applyBorder="1" applyAlignment="1" applyProtection="1">
      <alignment vertical="center" wrapText="1"/>
      <protection locked="0"/>
    </xf>
    <xf numFmtId="0" fontId="58" fillId="0" borderId="0" xfId="39" applyFont="1" applyFill="1" applyBorder="1" applyAlignment="1" applyProtection="1">
      <alignment horizontal="left" vertical="center" wrapText="1"/>
    </xf>
    <xf numFmtId="164" fontId="9" fillId="0" borderId="0" xfId="39" applyNumberFormat="1" applyFont="1" applyFill="1" applyBorder="1" applyAlignment="1" applyProtection="1">
      <alignment horizontal="center" vertical="center"/>
    </xf>
    <xf numFmtId="164" fontId="56" fillId="0" borderId="0" xfId="39" applyNumberFormat="1" applyFont="1" applyFill="1" applyBorder="1" applyAlignment="1" applyProtection="1">
      <alignment horizontal="left" vertical="center"/>
    </xf>
    <xf numFmtId="0" fontId="41" fillId="0" borderId="38" xfId="0" applyFont="1" applyFill="1" applyBorder="1" applyAlignment="1" applyProtection="1">
      <alignment horizontal="left" vertical="center"/>
    </xf>
    <xf numFmtId="0" fontId="41" fillId="0" borderId="11" xfId="0" applyFont="1" applyFill="1" applyBorder="1" applyAlignment="1" applyProtection="1">
      <alignment horizontal="left" vertical="center"/>
    </xf>
    <xf numFmtId="3" fontId="21" fillId="0" borderId="27" xfId="0" applyNumberFormat="1" applyFont="1" applyFill="1" applyBorder="1" applyAlignment="1" applyProtection="1">
      <alignment horizontal="center" vertical="center" wrapText="1"/>
    </xf>
    <xf numFmtId="3" fontId="21" fillId="0" borderId="11" xfId="0" applyNumberFormat="1" applyFont="1" applyFill="1" applyBorder="1" applyAlignment="1" applyProtection="1">
      <alignment horizontal="center" vertical="center" wrapText="1"/>
    </xf>
    <xf numFmtId="3" fontId="21" fillId="0" borderId="106" xfId="0" applyNumberFormat="1" applyFont="1" applyFill="1" applyBorder="1" applyAlignment="1" applyProtection="1">
      <alignment horizontal="center" vertical="center" wrapText="1"/>
    </xf>
    <xf numFmtId="3" fontId="21" fillId="0" borderId="107" xfId="0" applyNumberFormat="1" applyFont="1" applyFill="1" applyBorder="1" applyAlignment="1" applyProtection="1">
      <alignment horizontal="center" vertical="center" wrapText="1"/>
    </xf>
    <xf numFmtId="0" fontId="21" fillId="0" borderId="91" xfId="0" applyFont="1" applyFill="1" applyBorder="1" applyAlignment="1" applyProtection="1">
      <alignment horizontal="center" vertical="center" wrapText="1"/>
    </xf>
    <xf numFmtId="0" fontId="21" fillId="0" borderId="58" xfId="0" applyFont="1" applyFill="1" applyBorder="1" applyAlignment="1" applyProtection="1">
      <alignment horizontal="center" vertical="center" wrapText="1"/>
    </xf>
    <xf numFmtId="0" fontId="21" fillId="0" borderId="102" xfId="0" applyFont="1" applyFill="1" applyBorder="1" applyAlignment="1" applyProtection="1">
      <alignment horizontal="center" vertical="center" wrapText="1"/>
    </xf>
    <xf numFmtId="0" fontId="21" fillId="0" borderId="45" xfId="0" applyFont="1" applyFill="1" applyBorder="1" applyAlignment="1" applyProtection="1">
      <alignment horizontal="center" vertical="center"/>
    </xf>
    <xf numFmtId="0" fontId="21" fillId="0" borderId="27" xfId="0" applyFont="1" applyFill="1" applyBorder="1" applyAlignment="1" applyProtection="1">
      <alignment horizontal="center" vertical="center"/>
    </xf>
    <xf numFmtId="3" fontId="21" fillId="0" borderId="72" xfId="0" applyNumberFormat="1" applyFont="1" applyFill="1" applyBorder="1" applyAlignment="1" applyProtection="1">
      <alignment horizontal="center" vertical="center" wrapText="1"/>
    </xf>
    <xf numFmtId="3" fontId="21" fillId="0" borderId="70" xfId="0" applyNumberFormat="1" applyFont="1" applyFill="1" applyBorder="1" applyAlignment="1" applyProtection="1">
      <alignment horizontal="center" vertical="center" wrapText="1"/>
    </xf>
    <xf numFmtId="0" fontId="21" fillId="0" borderId="38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164" fontId="17" fillId="0" borderId="133" xfId="45" applyNumberFormat="1" applyFont="1" applyFill="1" applyBorder="1" applyAlignment="1">
      <alignment horizontal="center" vertical="center" wrapText="1"/>
    </xf>
    <xf numFmtId="164" fontId="17" fillId="0" borderId="135" xfId="45" applyNumberFormat="1" applyFont="1" applyFill="1" applyBorder="1" applyAlignment="1">
      <alignment horizontal="center" vertical="center" wrapText="1"/>
    </xf>
    <xf numFmtId="164" fontId="42" fillId="0" borderId="134" xfId="45" applyNumberFormat="1" applyFont="1" applyFill="1" applyBorder="1" applyAlignment="1">
      <alignment horizontal="center" vertical="center" wrapText="1"/>
    </xf>
    <xf numFmtId="164" fontId="42" fillId="0" borderId="85" xfId="45" applyNumberFormat="1" applyFont="1" applyFill="1" applyBorder="1" applyAlignment="1">
      <alignment horizontal="center" vertical="center" wrapText="1"/>
    </xf>
    <xf numFmtId="164" fontId="42" fillId="0" borderId="114" xfId="45" applyNumberFormat="1" applyFont="1" applyFill="1" applyBorder="1" applyAlignment="1">
      <alignment horizontal="center" vertical="center" wrapText="1"/>
    </xf>
    <xf numFmtId="164" fontId="17" fillId="0" borderId="119" xfId="45" applyNumberFormat="1" applyFont="1" applyFill="1" applyBorder="1" applyAlignment="1">
      <alignment horizontal="center" vertical="center" wrapText="1"/>
    </xf>
    <xf numFmtId="164" fontId="17" fillId="0" borderId="124" xfId="45" applyNumberFormat="1" applyFont="1" applyFill="1" applyBorder="1" applyAlignment="1">
      <alignment horizontal="center" vertical="center" wrapText="1"/>
    </xf>
    <xf numFmtId="164" fontId="42" fillId="0" borderId="122" xfId="45" applyNumberFormat="1" applyFont="1" applyFill="1" applyBorder="1" applyAlignment="1">
      <alignment horizontal="center" vertical="center" wrapText="1"/>
    </xf>
    <xf numFmtId="164" fontId="42" fillId="0" borderId="60" xfId="45" applyNumberFormat="1" applyFont="1" applyFill="1" applyBorder="1" applyAlignment="1">
      <alignment horizontal="center" vertical="center" wrapText="1"/>
    </xf>
    <xf numFmtId="164" fontId="42" fillId="0" borderId="123" xfId="45" applyNumberFormat="1" applyFont="1" applyFill="1" applyBorder="1" applyAlignment="1">
      <alignment horizontal="center" vertical="center" wrapText="1"/>
    </xf>
    <xf numFmtId="0" fontId="7" fillId="0" borderId="27" xfId="39" applyFont="1" applyFill="1" applyBorder="1" applyAlignment="1">
      <alignment horizontal="center" vertical="center" wrapText="1"/>
    </xf>
    <xf numFmtId="0" fontId="7" fillId="0" borderId="46" xfId="39" applyFont="1" applyFill="1" applyBorder="1" applyAlignment="1">
      <alignment horizontal="center" vertical="center" wrapText="1"/>
    </xf>
    <xf numFmtId="0" fontId="7" fillId="0" borderId="47" xfId="39" applyFont="1" applyFill="1" applyBorder="1" applyAlignment="1">
      <alignment horizontal="center" vertical="center" wrapText="1"/>
    </xf>
    <xf numFmtId="0" fontId="7" fillId="0" borderId="45" xfId="39" applyFont="1" applyFill="1" applyBorder="1" applyAlignment="1">
      <alignment horizontal="center" vertical="center" wrapText="1"/>
    </xf>
    <xf numFmtId="0" fontId="7" fillId="0" borderId="40" xfId="39" applyFont="1" applyFill="1" applyBorder="1" applyAlignment="1">
      <alignment horizontal="center" vertical="center" wrapText="1"/>
    </xf>
    <xf numFmtId="0" fontId="7" fillId="0" borderId="16" xfId="39" applyFont="1" applyFill="1" applyBorder="1" applyAlignment="1">
      <alignment horizontal="center" vertical="center" wrapText="1"/>
    </xf>
    <xf numFmtId="3" fontId="10" fillId="0" borderId="114" xfId="45" applyNumberFormat="1" applyFont="1" applyBorder="1" applyAlignment="1">
      <alignment horizontal="center" vertical="center" wrapText="1"/>
    </xf>
    <xf numFmtId="3" fontId="10" fillId="0" borderId="77" xfId="45" applyNumberFormat="1" applyFont="1" applyBorder="1" applyAlignment="1">
      <alignment horizontal="center" vertical="center" wrapText="1"/>
    </xf>
    <xf numFmtId="0" fontId="10" fillId="0" borderId="17" xfId="45" applyFont="1" applyBorder="1" applyAlignment="1">
      <alignment horizontal="left"/>
    </xf>
    <xf numFmtId="0" fontId="10" fillId="0" borderId="18" xfId="45" applyFont="1" applyBorder="1" applyAlignment="1">
      <alignment horizontal="left"/>
    </xf>
    <xf numFmtId="0" fontId="10" fillId="0" borderId="82" xfId="45" applyFont="1" applyBorder="1" applyAlignment="1">
      <alignment horizontal="center" vertical="center" wrapText="1"/>
    </xf>
    <xf numFmtId="0" fontId="10" fillId="0" borderId="55" xfId="45" applyFont="1" applyBorder="1" applyAlignment="1">
      <alignment horizontal="center" vertical="center" wrapText="1"/>
    </xf>
    <xf numFmtId="0" fontId="10" fillId="0" borderId="83" xfId="45" applyFont="1" applyBorder="1" applyAlignment="1">
      <alignment horizontal="center" vertical="center" wrapText="1"/>
    </xf>
    <xf numFmtId="0" fontId="10" fillId="0" borderId="19" xfId="45" applyFont="1" applyBorder="1" applyAlignment="1">
      <alignment horizontal="center" vertical="center" wrapText="1"/>
    </xf>
    <xf numFmtId="0" fontId="10" fillId="0" borderId="94" xfId="45" applyFont="1" applyBorder="1" applyAlignment="1">
      <alignment horizontal="center" vertical="center" wrapText="1"/>
    </xf>
    <xf numFmtId="0" fontId="10" fillId="0" borderId="51" xfId="45" applyFont="1" applyBorder="1" applyAlignment="1">
      <alignment horizontal="center" vertical="center" wrapText="1"/>
    </xf>
    <xf numFmtId="164" fontId="5" fillId="0" borderId="0" xfId="39" applyNumberFormat="1" applyFont="1" applyFill="1" applyBorder="1" applyAlignment="1" applyProtection="1">
      <alignment horizontal="center" vertical="center" wrapText="1"/>
    </xf>
    <xf numFmtId="0" fontId="2" fillId="0" borderId="84" xfId="45" applyFont="1" applyBorder="1" applyAlignment="1">
      <alignment horizontal="center" vertical="center" wrapText="1"/>
    </xf>
    <xf numFmtId="0" fontId="2" fillId="0" borderId="85" xfId="45" applyFont="1" applyBorder="1" applyAlignment="1">
      <alignment horizontal="center" vertical="center" wrapText="1"/>
    </xf>
    <xf numFmtId="0" fontId="2" fillId="0" borderId="86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 wrapText="1"/>
    </xf>
    <xf numFmtId="3" fontId="2" fillId="0" borderId="94" xfId="45" applyNumberFormat="1" applyFont="1" applyBorder="1" applyAlignment="1">
      <alignment horizontal="center" vertical="center" wrapText="1"/>
    </xf>
    <xf numFmtId="3" fontId="2" fillId="0" borderId="32" xfId="45" applyNumberFormat="1" applyFont="1" applyBorder="1" applyAlignment="1">
      <alignment horizontal="center" vertical="center" wrapText="1"/>
    </xf>
    <xf numFmtId="3" fontId="2" fillId="0" borderId="114" xfId="45" applyNumberFormat="1" applyFont="1" applyBorder="1" applyAlignment="1">
      <alignment horizontal="center" vertical="center" wrapText="1"/>
    </xf>
    <xf numFmtId="3" fontId="2" fillId="0" borderId="99" xfId="45" applyNumberFormat="1" applyFont="1" applyBorder="1" applyAlignment="1">
      <alignment horizontal="center" vertical="center" wrapText="1"/>
    </xf>
    <xf numFmtId="0" fontId="1" fillId="0" borderId="115" xfId="45" applyBorder="1" applyAlignment="1">
      <alignment horizontal="center"/>
    </xf>
    <xf numFmtId="0" fontId="1" fillId="0" borderId="116" xfId="45" applyBorder="1" applyAlignment="1">
      <alignment horizontal="center"/>
    </xf>
    <xf numFmtId="0" fontId="10" fillId="0" borderId="113" xfId="45" applyFont="1" applyBorder="1" applyAlignment="1">
      <alignment horizontal="center" vertical="center" wrapText="1"/>
    </xf>
    <xf numFmtId="0" fontId="10" fillId="0" borderId="98" xfId="45" applyFont="1" applyBorder="1" applyAlignment="1">
      <alignment horizontal="center" vertical="center" wrapText="1"/>
    </xf>
    <xf numFmtId="3" fontId="10" fillId="0" borderId="81" xfId="45" applyNumberFormat="1" applyFont="1" applyBorder="1" applyAlignment="1">
      <alignment horizontal="center" vertical="center" wrapText="1"/>
    </xf>
    <xf numFmtId="3" fontId="10" fillId="0" borderId="80" xfId="45" applyNumberFormat="1" applyFont="1" applyBorder="1" applyAlignment="1">
      <alignment horizontal="center" vertical="center" wrapText="1"/>
    </xf>
    <xf numFmtId="0" fontId="55" fillId="0" borderId="87" xfId="45" applyFont="1" applyBorder="1" applyAlignment="1">
      <alignment horizontal="left"/>
    </xf>
    <xf numFmtId="0" fontId="55" fillId="0" borderId="67" xfId="45" applyFont="1" applyBorder="1" applyAlignment="1">
      <alignment horizontal="left"/>
    </xf>
    <xf numFmtId="0" fontId="10" fillId="0" borderId="70" xfId="45" applyFont="1" applyBorder="1" applyAlignment="1">
      <alignment horizontal="left"/>
    </xf>
    <xf numFmtId="0" fontId="10" fillId="0" borderId="67" xfId="45" applyFont="1" applyBorder="1" applyAlignment="1">
      <alignment horizontal="left"/>
    </xf>
    <xf numFmtId="0" fontId="15" fillId="0" borderId="88" xfId="0" applyFont="1" applyFill="1" applyBorder="1" applyAlignment="1" applyProtection="1">
      <alignment horizontal="left" indent="1"/>
      <protection locked="0"/>
    </xf>
    <xf numFmtId="0" fontId="15" fillId="0" borderId="52" xfId="0" applyFont="1" applyFill="1" applyBorder="1" applyAlignment="1" applyProtection="1">
      <alignment horizontal="left" indent="1"/>
      <protection locked="0"/>
    </xf>
    <xf numFmtId="0" fontId="15" fillId="0" borderId="89" xfId="0" applyFont="1" applyFill="1" applyBorder="1" applyAlignment="1" applyProtection="1">
      <alignment horizontal="left" indent="1"/>
      <protection locked="0"/>
    </xf>
    <xf numFmtId="0" fontId="14" fillId="0" borderId="90" xfId="0" applyFont="1" applyFill="1" applyBorder="1" applyAlignment="1" applyProtection="1">
      <alignment horizontal="left" indent="1"/>
    </xf>
    <xf numFmtId="0" fontId="14" fillId="0" borderId="54" xfId="0" applyFont="1" applyFill="1" applyBorder="1" applyAlignment="1" applyProtection="1">
      <alignment horizontal="left" indent="1"/>
    </xf>
    <xf numFmtId="0" fontId="14" fillId="0" borderId="53" xfId="0" applyFont="1" applyFill="1" applyBorder="1" applyAlignment="1" applyProtection="1">
      <alignment horizontal="left" indent="1"/>
    </xf>
    <xf numFmtId="0" fontId="4" fillId="0" borderId="0" xfId="0" applyFont="1" applyFill="1" applyAlignment="1" applyProtection="1">
      <alignment horizontal="left"/>
    </xf>
    <xf numFmtId="0" fontId="14" fillId="0" borderId="91" xfId="0" applyFont="1" applyFill="1" applyBorder="1" applyAlignment="1" applyProtection="1">
      <alignment horizontal="center"/>
    </xf>
    <xf numFmtId="0" fontId="14" fillId="0" borderId="58" xfId="0" applyFont="1" applyFill="1" applyBorder="1" applyAlignment="1" applyProtection="1">
      <alignment horizontal="center"/>
    </xf>
    <xf numFmtId="0" fontId="14" fillId="0" borderId="92" xfId="0" applyFont="1" applyFill="1" applyBorder="1" applyAlignment="1" applyProtection="1">
      <alignment horizontal="center"/>
    </xf>
    <xf numFmtId="0" fontId="15" fillId="0" borderId="93" xfId="0" applyFont="1" applyFill="1" applyBorder="1" applyAlignment="1" applyProtection="1">
      <alignment horizontal="left" indent="1"/>
      <protection locked="0"/>
    </xf>
    <xf numFmtId="0" fontId="15" fillId="0" borderId="64" xfId="0" applyFont="1" applyFill="1" applyBorder="1" applyAlignment="1" applyProtection="1">
      <alignment horizontal="left" indent="1"/>
      <protection locked="0"/>
    </xf>
    <xf numFmtId="0" fontId="15" fillId="0" borderId="78" xfId="0" applyFont="1" applyFill="1" applyBorder="1" applyAlignment="1" applyProtection="1">
      <alignment horizontal="left" indent="1"/>
      <protection locked="0"/>
    </xf>
    <xf numFmtId="0" fontId="21" fillId="0" borderId="90" xfId="0" applyFont="1" applyFill="1" applyBorder="1" applyAlignment="1" applyProtection="1">
      <alignment horizontal="center" vertical="center" wrapText="1"/>
    </xf>
    <xf numFmtId="0" fontId="21" fillId="0" borderId="54" xfId="0" applyFont="1" applyFill="1" applyBorder="1" applyAlignment="1" applyProtection="1">
      <alignment horizontal="center" vertical="center" wrapText="1"/>
    </xf>
    <xf numFmtId="0" fontId="21" fillId="0" borderId="105" xfId="0" applyFont="1" applyFill="1" applyBorder="1" applyAlignment="1" applyProtection="1">
      <alignment horizontal="center" vertical="center" wrapText="1"/>
    </xf>
    <xf numFmtId="3" fontId="21" fillId="0" borderId="83" xfId="0" applyNumberFormat="1" applyFont="1" applyFill="1" applyBorder="1" applyAlignment="1" applyProtection="1">
      <alignment horizontal="center" vertical="center" wrapText="1"/>
    </xf>
    <xf numFmtId="3" fontId="21" fillId="0" borderId="110" xfId="0" applyNumberFormat="1" applyFont="1" applyFill="1" applyBorder="1" applyAlignment="1" applyProtection="1">
      <alignment horizontal="center" vertical="center" wrapText="1"/>
    </xf>
    <xf numFmtId="3" fontId="21" fillId="0" borderId="100" xfId="0" applyNumberFormat="1" applyFont="1" applyFill="1" applyBorder="1" applyAlignment="1" applyProtection="1">
      <alignment horizontal="center" vertical="center" wrapText="1"/>
    </xf>
    <xf numFmtId="0" fontId="21" fillId="0" borderId="57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3" fontId="21" fillId="0" borderId="109" xfId="0" applyNumberFormat="1" applyFont="1" applyFill="1" applyBorder="1" applyAlignment="1" applyProtection="1">
      <alignment horizontal="center" vertical="center" wrapText="1"/>
    </xf>
    <xf numFmtId="0" fontId="21" fillId="0" borderId="82" xfId="0" applyFont="1" applyFill="1" applyBorder="1" applyAlignment="1" applyProtection="1">
      <alignment horizontal="center" vertical="center"/>
    </xf>
    <xf numFmtId="0" fontId="21" fillId="0" borderId="83" xfId="0" applyFont="1" applyFill="1" applyBorder="1" applyAlignment="1" applyProtection="1">
      <alignment horizontal="center" vertical="center"/>
    </xf>
    <xf numFmtId="0" fontId="52" fillId="0" borderId="38" xfId="0" applyFont="1" applyFill="1" applyBorder="1" applyAlignment="1" applyProtection="1">
      <alignment horizontal="left" vertical="center"/>
    </xf>
    <xf numFmtId="0" fontId="52" fillId="0" borderId="11" xfId="0" applyFont="1" applyFill="1" applyBorder="1" applyAlignment="1" applyProtection="1">
      <alignment horizontal="left" vertical="center"/>
    </xf>
    <xf numFmtId="3" fontId="48" fillId="0" borderId="43" xfId="0" applyNumberFormat="1" applyFont="1" applyFill="1" applyBorder="1" applyAlignment="1" applyProtection="1">
      <alignment horizontal="center" vertical="center" wrapText="1"/>
    </xf>
    <xf numFmtId="0" fontId="49" fillId="0" borderId="13" xfId="0" applyFont="1" applyBorder="1" applyAlignment="1">
      <alignment horizontal="center"/>
    </xf>
    <xf numFmtId="3" fontId="48" fillId="0" borderId="44" xfId="0" applyNumberFormat="1" applyFont="1" applyFill="1" applyBorder="1" applyAlignment="1" applyProtection="1">
      <alignment horizontal="center" vertical="center" wrapText="1"/>
    </xf>
    <xf numFmtId="3" fontId="53" fillId="0" borderId="37" xfId="0" applyNumberFormat="1" applyFont="1" applyBorder="1" applyAlignment="1">
      <alignment horizontal="center"/>
    </xf>
    <xf numFmtId="0" fontId="48" fillId="0" borderId="90" xfId="0" applyFont="1" applyFill="1" applyBorder="1" applyAlignment="1" applyProtection="1">
      <alignment horizontal="center" vertical="center" wrapText="1"/>
    </xf>
    <xf numFmtId="0" fontId="48" fillId="0" borderId="54" xfId="0" applyFont="1" applyFill="1" applyBorder="1" applyAlignment="1" applyProtection="1">
      <alignment horizontal="center" vertical="center" wrapText="1"/>
    </xf>
    <xf numFmtId="0" fontId="48" fillId="0" borderId="105" xfId="0" applyFont="1" applyFill="1" applyBorder="1" applyAlignment="1" applyProtection="1">
      <alignment horizontal="center" vertical="center" wrapText="1"/>
    </xf>
    <xf numFmtId="0" fontId="48" fillId="0" borderId="90" xfId="0" applyFont="1" applyFill="1" applyBorder="1" applyAlignment="1" applyProtection="1">
      <alignment horizontal="center" vertical="center"/>
    </xf>
    <xf numFmtId="0" fontId="48" fillId="0" borderId="54" xfId="0" applyFont="1" applyFill="1" applyBorder="1" applyAlignment="1" applyProtection="1">
      <alignment horizontal="center" vertical="center"/>
    </xf>
    <xf numFmtId="0" fontId="48" fillId="0" borderId="105" xfId="0" applyFont="1" applyFill="1" applyBorder="1" applyAlignment="1" applyProtection="1">
      <alignment horizontal="center" vertical="center"/>
    </xf>
    <xf numFmtId="0" fontId="48" fillId="0" borderId="38" xfId="0" applyFont="1" applyFill="1" applyBorder="1" applyAlignment="1" applyProtection="1">
      <alignment horizontal="center" vertical="center" wrapText="1"/>
    </xf>
    <xf numFmtId="0" fontId="48" fillId="0" borderId="11" xfId="0" applyFont="1" applyFill="1" applyBorder="1" applyAlignment="1" applyProtection="1">
      <alignment horizontal="center" vertical="center" wrapText="1"/>
    </xf>
    <xf numFmtId="3" fontId="48" fillId="0" borderId="71" xfId="0" applyNumberFormat="1" applyFont="1" applyFill="1" applyBorder="1" applyAlignment="1" applyProtection="1">
      <alignment horizontal="center" vertical="center" wrapText="1"/>
    </xf>
    <xf numFmtId="0" fontId="49" fillId="0" borderId="95" xfId="0" applyFont="1" applyBorder="1" applyAlignment="1">
      <alignment horizontal="center"/>
    </xf>
    <xf numFmtId="0" fontId="48" fillId="0" borderId="45" xfId="0" applyFont="1" applyFill="1" applyBorder="1" applyAlignment="1" applyProtection="1">
      <alignment horizontal="center" vertical="center"/>
    </xf>
    <xf numFmtId="0" fontId="48" fillId="0" borderId="27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0" borderId="94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5"/>
    <cellStyle name="Normál_KVRENMUNKA" xfId="39"/>
    <cellStyle name="Normál_Mellékletek 2012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</xdr:row>
      <xdr:rowOff>0</xdr:rowOff>
    </xdr:from>
    <xdr:to>
      <xdr:col>4</xdr:col>
      <xdr:colOff>0</xdr:colOff>
      <xdr:row>8</xdr:row>
      <xdr:rowOff>0</xdr:rowOff>
    </xdr:to>
    <xdr:cxnSp macro="">
      <xdr:nvCxnSpPr>
        <xdr:cNvPr id="2" name="Egyenes összekötő 1"/>
        <xdr:cNvCxnSpPr/>
      </xdr:nvCxnSpPr>
      <xdr:spPr>
        <a:xfrm flipV="1">
          <a:off x="6305550" y="819150"/>
          <a:ext cx="1066800" cy="647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</xdr:row>
      <xdr:rowOff>9525</xdr:rowOff>
    </xdr:from>
    <xdr:to>
      <xdr:col>5</xdr:col>
      <xdr:colOff>0</xdr:colOff>
      <xdr:row>8</xdr:row>
      <xdr:rowOff>1</xdr:rowOff>
    </xdr:to>
    <xdr:cxnSp macro="">
      <xdr:nvCxnSpPr>
        <xdr:cNvPr id="3" name="Egyenes összekötő 2"/>
        <xdr:cNvCxnSpPr/>
      </xdr:nvCxnSpPr>
      <xdr:spPr>
        <a:xfrm flipV="1">
          <a:off x="7381875" y="828675"/>
          <a:ext cx="1066800" cy="63817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29</xdr:row>
      <xdr:rowOff>0</xdr:rowOff>
    </xdr:to>
    <xdr:cxnSp macro="">
      <xdr:nvCxnSpPr>
        <xdr:cNvPr id="4" name="Egyenes összekötő 3"/>
        <xdr:cNvCxnSpPr/>
      </xdr:nvCxnSpPr>
      <xdr:spPr>
        <a:xfrm flipV="1">
          <a:off x="6296025" y="3895725"/>
          <a:ext cx="1076325" cy="8096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1009650</xdr:colOff>
      <xdr:row>24</xdr:row>
      <xdr:rowOff>0</xdr:rowOff>
    </xdr:from>
    <xdr:to>
      <xdr:col>4</xdr:col>
      <xdr:colOff>1009650</xdr:colOff>
      <xdr:row>29</xdr:row>
      <xdr:rowOff>0</xdr:rowOff>
    </xdr:to>
    <xdr:cxnSp macro="">
      <xdr:nvCxnSpPr>
        <xdr:cNvPr id="5" name="Egyenes összekötő 4"/>
        <xdr:cNvCxnSpPr/>
      </xdr:nvCxnSpPr>
      <xdr:spPr>
        <a:xfrm flipV="1">
          <a:off x="7305675" y="3895725"/>
          <a:ext cx="1076325" cy="8096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9525</xdr:rowOff>
    </xdr:from>
    <xdr:to>
      <xdr:col>4</xdr:col>
      <xdr:colOff>0</xdr:colOff>
      <xdr:row>22</xdr:row>
      <xdr:rowOff>0</xdr:rowOff>
    </xdr:to>
    <xdr:cxnSp macro="">
      <xdr:nvCxnSpPr>
        <xdr:cNvPr id="6" name="Egyenes összekötő 5"/>
        <xdr:cNvCxnSpPr/>
      </xdr:nvCxnSpPr>
      <xdr:spPr>
        <a:xfrm flipV="1">
          <a:off x="6296025" y="3257550"/>
          <a:ext cx="1076325" cy="314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22</xdr:row>
      <xdr:rowOff>9525</xdr:rowOff>
    </xdr:to>
    <xdr:cxnSp macro="">
      <xdr:nvCxnSpPr>
        <xdr:cNvPr id="7" name="Egyenes összekötő 6"/>
        <xdr:cNvCxnSpPr/>
      </xdr:nvCxnSpPr>
      <xdr:spPr>
        <a:xfrm flipV="1">
          <a:off x="7372350" y="3248025"/>
          <a:ext cx="1076325" cy="333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31</xdr:row>
      <xdr:rowOff>0</xdr:rowOff>
    </xdr:from>
    <xdr:to>
      <xdr:col>4</xdr:col>
      <xdr:colOff>0</xdr:colOff>
      <xdr:row>33</xdr:row>
      <xdr:rowOff>0</xdr:rowOff>
    </xdr:to>
    <xdr:cxnSp macro="">
      <xdr:nvCxnSpPr>
        <xdr:cNvPr id="8" name="Egyenes összekötő 7"/>
        <xdr:cNvCxnSpPr/>
      </xdr:nvCxnSpPr>
      <xdr:spPr>
        <a:xfrm flipV="1">
          <a:off x="6305550" y="5029200"/>
          <a:ext cx="1066800" cy="323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1009650</xdr:colOff>
      <xdr:row>31</xdr:row>
      <xdr:rowOff>9525</xdr:rowOff>
    </xdr:from>
    <xdr:to>
      <xdr:col>5</xdr:col>
      <xdr:colOff>0</xdr:colOff>
      <xdr:row>33</xdr:row>
      <xdr:rowOff>9525</xdr:rowOff>
    </xdr:to>
    <xdr:cxnSp macro="">
      <xdr:nvCxnSpPr>
        <xdr:cNvPr id="9" name="Egyenes összekötő 8"/>
        <xdr:cNvCxnSpPr/>
      </xdr:nvCxnSpPr>
      <xdr:spPr>
        <a:xfrm flipV="1">
          <a:off x="7305675" y="5038725"/>
          <a:ext cx="1143000" cy="323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15</xdr:row>
      <xdr:rowOff>0</xdr:rowOff>
    </xdr:from>
    <xdr:to>
      <xdr:col>4</xdr:col>
      <xdr:colOff>9525</xdr:colOff>
      <xdr:row>18</xdr:row>
      <xdr:rowOff>0</xdr:rowOff>
    </xdr:to>
    <xdr:cxnSp macro="">
      <xdr:nvCxnSpPr>
        <xdr:cNvPr id="12" name="Egyenes összekötő 11"/>
        <xdr:cNvCxnSpPr/>
      </xdr:nvCxnSpPr>
      <xdr:spPr>
        <a:xfrm flipH="1">
          <a:off x="6305550" y="2600325"/>
          <a:ext cx="1076325" cy="485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15</xdr:row>
      <xdr:rowOff>0</xdr:rowOff>
    </xdr:from>
    <xdr:to>
      <xdr:col>4</xdr:col>
      <xdr:colOff>9525</xdr:colOff>
      <xdr:row>18</xdr:row>
      <xdr:rowOff>0</xdr:rowOff>
    </xdr:to>
    <xdr:cxnSp macro="">
      <xdr:nvCxnSpPr>
        <xdr:cNvPr id="13" name="Egyenes összekötő 12"/>
        <xdr:cNvCxnSpPr/>
      </xdr:nvCxnSpPr>
      <xdr:spPr>
        <a:xfrm flipH="1">
          <a:off x="6305550" y="2600325"/>
          <a:ext cx="1076325" cy="4857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18</xdr:row>
      <xdr:rowOff>0</xdr:rowOff>
    </xdr:to>
    <xdr:cxnSp macro="">
      <xdr:nvCxnSpPr>
        <xdr:cNvPr id="14" name="Egyenes összekötő 13"/>
        <xdr:cNvCxnSpPr/>
      </xdr:nvCxnSpPr>
      <xdr:spPr>
        <a:xfrm flipH="1">
          <a:off x="7372350" y="2600325"/>
          <a:ext cx="1076325" cy="4857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nkorm&#225;nyzati%20anyagok/K&#233;pvisel&#337;test&#252;leti%20&#252;l&#233;sek/2013/2013.09.11/2013.%20I.%20f&#233;l&#233;vi%20besz&#225;mol&#243;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. "/>
      <sheetName val="2.1.Műk.mérleg"/>
      <sheetName val="2.2.Felhalm..mérleg"/>
      <sheetName val="3. mell. adóss.kel.köt."/>
      <sheetName val="4. mell."/>
      <sheetName val="5.mell adóss.kel.fejl.cél"/>
      <sheetName val="7.sz.mell.beruh."/>
      <sheetName val="6.mell.Normatíva"/>
      <sheetName val="8.sz.mell.felúj."/>
      <sheetName val="9.mell.Támogatások"/>
      <sheetName val="10. mell eu.projekt"/>
      <sheetName val="11.mell. összesen"/>
      <sheetName val="12.mell. önkorm."/>
      <sheetName val="13.mell. hivatal"/>
      <sheetName val="14.mell. óvoda"/>
      <sheetName val="15. tartozásállomány"/>
    </sheetNames>
    <sheetDataSet>
      <sheetData sheetId="0"/>
      <sheetData sheetId="1">
        <row r="17">
          <cell r="C17">
            <v>23000</v>
          </cell>
        </row>
      </sheetData>
      <sheetData sheetId="2">
        <row r="5">
          <cell r="C5">
            <v>7000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D40">
            <v>83497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10373</v>
          </cell>
          <cell r="E50">
            <v>10373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E159"/>
  <sheetViews>
    <sheetView view="pageLayout" topLeftCell="A4" zoomScaleNormal="120" workbookViewId="0">
      <selection activeCell="C59" sqref="C59"/>
    </sheetView>
  </sheetViews>
  <sheetFormatPr defaultRowHeight="12"/>
  <cols>
    <col min="1" max="1" width="9.28515625" style="705" customWidth="1"/>
    <col min="2" max="2" width="69.140625" style="577" customWidth="1"/>
    <col min="3" max="3" width="12.7109375" style="579" customWidth="1"/>
    <col min="4" max="4" width="12.85546875" style="579" customWidth="1"/>
    <col min="5" max="5" width="12.7109375" style="577" customWidth="1"/>
    <col min="6" max="11" width="8.7109375" style="577" customWidth="1"/>
    <col min="12" max="256" width="9.140625" style="577"/>
    <col min="257" max="257" width="9.28515625" style="577" customWidth="1"/>
    <col min="258" max="258" width="69.140625" style="577" customWidth="1"/>
    <col min="259" max="259" width="12.7109375" style="577" customWidth="1"/>
    <col min="260" max="260" width="12.85546875" style="577" customWidth="1"/>
    <col min="261" max="261" width="12.7109375" style="577" customWidth="1"/>
    <col min="262" max="267" width="8.7109375" style="577" customWidth="1"/>
    <col min="268" max="512" width="9.140625" style="577"/>
    <col min="513" max="513" width="9.28515625" style="577" customWidth="1"/>
    <col min="514" max="514" width="69.140625" style="577" customWidth="1"/>
    <col min="515" max="515" width="12.7109375" style="577" customWidth="1"/>
    <col min="516" max="516" width="12.85546875" style="577" customWidth="1"/>
    <col min="517" max="517" width="12.7109375" style="577" customWidth="1"/>
    <col min="518" max="523" width="8.7109375" style="577" customWidth="1"/>
    <col min="524" max="768" width="9.140625" style="577"/>
    <col min="769" max="769" width="9.28515625" style="577" customWidth="1"/>
    <col min="770" max="770" width="69.140625" style="577" customWidth="1"/>
    <col min="771" max="771" width="12.7109375" style="577" customWidth="1"/>
    <col min="772" max="772" width="12.85546875" style="577" customWidth="1"/>
    <col min="773" max="773" width="12.7109375" style="577" customWidth="1"/>
    <col min="774" max="779" width="8.7109375" style="577" customWidth="1"/>
    <col min="780" max="1024" width="9.140625" style="577"/>
    <col min="1025" max="1025" width="9.28515625" style="577" customWidth="1"/>
    <col min="1026" max="1026" width="69.140625" style="577" customWidth="1"/>
    <col min="1027" max="1027" width="12.7109375" style="577" customWidth="1"/>
    <col min="1028" max="1028" width="12.85546875" style="577" customWidth="1"/>
    <col min="1029" max="1029" width="12.7109375" style="577" customWidth="1"/>
    <col min="1030" max="1035" width="8.7109375" style="577" customWidth="1"/>
    <col min="1036" max="1280" width="9.140625" style="577"/>
    <col min="1281" max="1281" width="9.28515625" style="577" customWidth="1"/>
    <col min="1282" max="1282" width="69.140625" style="577" customWidth="1"/>
    <col min="1283" max="1283" width="12.7109375" style="577" customWidth="1"/>
    <col min="1284" max="1284" width="12.85546875" style="577" customWidth="1"/>
    <col min="1285" max="1285" width="12.7109375" style="577" customWidth="1"/>
    <col min="1286" max="1291" width="8.7109375" style="577" customWidth="1"/>
    <col min="1292" max="1536" width="9.140625" style="577"/>
    <col min="1537" max="1537" width="9.28515625" style="577" customWidth="1"/>
    <col min="1538" max="1538" width="69.140625" style="577" customWidth="1"/>
    <col min="1539" max="1539" width="12.7109375" style="577" customWidth="1"/>
    <col min="1540" max="1540" width="12.85546875" style="577" customWidth="1"/>
    <col min="1541" max="1541" width="12.7109375" style="577" customWidth="1"/>
    <col min="1542" max="1547" width="8.7109375" style="577" customWidth="1"/>
    <col min="1548" max="1792" width="9.140625" style="577"/>
    <col min="1793" max="1793" width="9.28515625" style="577" customWidth="1"/>
    <col min="1794" max="1794" width="69.140625" style="577" customWidth="1"/>
    <col min="1795" max="1795" width="12.7109375" style="577" customWidth="1"/>
    <col min="1796" max="1796" width="12.85546875" style="577" customWidth="1"/>
    <col min="1797" max="1797" width="12.7109375" style="577" customWidth="1"/>
    <col min="1798" max="1803" width="8.7109375" style="577" customWidth="1"/>
    <col min="1804" max="2048" width="9.140625" style="577"/>
    <col min="2049" max="2049" width="9.28515625" style="577" customWidth="1"/>
    <col min="2050" max="2050" width="69.140625" style="577" customWidth="1"/>
    <col min="2051" max="2051" width="12.7109375" style="577" customWidth="1"/>
    <col min="2052" max="2052" width="12.85546875" style="577" customWidth="1"/>
    <col min="2053" max="2053" width="12.7109375" style="577" customWidth="1"/>
    <col min="2054" max="2059" width="8.7109375" style="577" customWidth="1"/>
    <col min="2060" max="2304" width="9.140625" style="577"/>
    <col min="2305" max="2305" width="9.28515625" style="577" customWidth="1"/>
    <col min="2306" max="2306" width="69.140625" style="577" customWidth="1"/>
    <col min="2307" max="2307" width="12.7109375" style="577" customWidth="1"/>
    <col min="2308" max="2308" width="12.85546875" style="577" customWidth="1"/>
    <col min="2309" max="2309" width="12.7109375" style="577" customWidth="1"/>
    <col min="2310" max="2315" width="8.7109375" style="577" customWidth="1"/>
    <col min="2316" max="2560" width="9.140625" style="577"/>
    <col min="2561" max="2561" width="9.28515625" style="577" customWidth="1"/>
    <col min="2562" max="2562" width="69.140625" style="577" customWidth="1"/>
    <col min="2563" max="2563" width="12.7109375" style="577" customWidth="1"/>
    <col min="2564" max="2564" width="12.85546875" style="577" customWidth="1"/>
    <col min="2565" max="2565" width="12.7109375" style="577" customWidth="1"/>
    <col min="2566" max="2571" width="8.7109375" style="577" customWidth="1"/>
    <col min="2572" max="2816" width="9.140625" style="577"/>
    <col min="2817" max="2817" width="9.28515625" style="577" customWidth="1"/>
    <col min="2818" max="2818" width="69.140625" style="577" customWidth="1"/>
    <col min="2819" max="2819" width="12.7109375" style="577" customWidth="1"/>
    <col min="2820" max="2820" width="12.85546875" style="577" customWidth="1"/>
    <col min="2821" max="2821" width="12.7109375" style="577" customWidth="1"/>
    <col min="2822" max="2827" width="8.7109375" style="577" customWidth="1"/>
    <col min="2828" max="3072" width="9.140625" style="577"/>
    <col min="3073" max="3073" width="9.28515625" style="577" customWidth="1"/>
    <col min="3074" max="3074" width="69.140625" style="577" customWidth="1"/>
    <col min="3075" max="3075" width="12.7109375" style="577" customWidth="1"/>
    <col min="3076" max="3076" width="12.85546875" style="577" customWidth="1"/>
    <col min="3077" max="3077" width="12.7109375" style="577" customWidth="1"/>
    <col min="3078" max="3083" width="8.7109375" style="577" customWidth="1"/>
    <col min="3084" max="3328" width="9.140625" style="577"/>
    <col min="3329" max="3329" width="9.28515625" style="577" customWidth="1"/>
    <col min="3330" max="3330" width="69.140625" style="577" customWidth="1"/>
    <col min="3331" max="3331" width="12.7109375" style="577" customWidth="1"/>
    <col min="3332" max="3332" width="12.85546875" style="577" customWidth="1"/>
    <col min="3333" max="3333" width="12.7109375" style="577" customWidth="1"/>
    <col min="3334" max="3339" width="8.7109375" style="577" customWidth="1"/>
    <col min="3340" max="3584" width="9.140625" style="577"/>
    <col min="3585" max="3585" width="9.28515625" style="577" customWidth="1"/>
    <col min="3586" max="3586" width="69.140625" style="577" customWidth="1"/>
    <col min="3587" max="3587" width="12.7109375" style="577" customWidth="1"/>
    <col min="3588" max="3588" width="12.85546875" style="577" customWidth="1"/>
    <col min="3589" max="3589" width="12.7109375" style="577" customWidth="1"/>
    <col min="3590" max="3595" width="8.7109375" style="577" customWidth="1"/>
    <col min="3596" max="3840" width="9.140625" style="577"/>
    <col min="3841" max="3841" width="9.28515625" style="577" customWidth="1"/>
    <col min="3842" max="3842" width="69.140625" style="577" customWidth="1"/>
    <col min="3843" max="3843" width="12.7109375" style="577" customWidth="1"/>
    <col min="3844" max="3844" width="12.85546875" style="577" customWidth="1"/>
    <col min="3845" max="3845" width="12.7109375" style="577" customWidth="1"/>
    <col min="3846" max="3851" width="8.7109375" style="577" customWidth="1"/>
    <col min="3852" max="4096" width="9.140625" style="577"/>
    <col min="4097" max="4097" width="9.28515625" style="577" customWidth="1"/>
    <col min="4098" max="4098" width="69.140625" style="577" customWidth="1"/>
    <col min="4099" max="4099" width="12.7109375" style="577" customWidth="1"/>
    <col min="4100" max="4100" width="12.85546875" style="577" customWidth="1"/>
    <col min="4101" max="4101" width="12.7109375" style="577" customWidth="1"/>
    <col min="4102" max="4107" width="8.7109375" style="577" customWidth="1"/>
    <col min="4108" max="4352" width="9.140625" style="577"/>
    <col min="4353" max="4353" width="9.28515625" style="577" customWidth="1"/>
    <col min="4354" max="4354" width="69.140625" style="577" customWidth="1"/>
    <col min="4355" max="4355" width="12.7109375" style="577" customWidth="1"/>
    <col min="4356" max="4356" width="12.85546875" style="577" customWidth="1"/>
    <col min="4357" max="4357" width="12.7109375" style="577" customWidth="1"/>
    <col min="4358" max="4363" width="8.7109375" style="577" customWidth="1"/>
    <col min="4364" max="4608" width="9.140625" style="577"/>
    <col min="4609" max="4609" width="9.28515625" style="577" customWidth="1"/>
    <col min="4610" max="4610" width="69.140625" style="577" customWidth="1"/>
    <col min="4611" max="4611" width="12.7109375" style="577" customWidth="1"/>
    <col min="4612" max="4612" width="12.85546875" style="577" customWidth="1"/>
    <col min="4613" max="4613" width="12.7109375" style="577" customWidth="1"/>
    <col min="4614" max="4619" width="8.7109375" style="577" customWidth="1"/>
    <col min="4620" max="4864" width="9.140625" style="577"/>
    <col min="4865" max="4865" width="9.28515625" style="577" customWidth="1"/>
    <col min="4866" max="4866" width="69.140625" style="577" customWidth="1"/>
    <col min="4867" max="4867" width="12.7109375" style="577" customWidth="1"/>
    <col min="4868" max="4868" width="12.85546875" style="577" customWidth="1"/>
    <col min="4869" max="4869" width="12.7109375" style="577" customWidth="1"/>
    <col min="4870" max="4875" width="8.7109375" style="577" customWidth="1"/>
    <col min="4876" max="5120" width="9.140625" style="577"/>
    <col min="5121" max="5121" width="9.28515625" style="577" customWidth="1"/>
    <col min="5122" max="5122" width="69.140625" style="577" customWidth="1"/>
    <col min="5123" max="5123" width="12.7109375" style="577" customWidth="1"/>
    <col min="5124" max="5124" width="12.85546875" style="577" customWidth="1"/>
    <col min="5125" max="5125" width="12.7109375" style="577" customWidth="1"/>
    <col min="5126" max="5131" width="8.7109375" style="577" customWidth="1"/>
    <col min="5132" max="5376" width="9.140625" style="577"/>
    <col min="5377" max="5377" width="9.28515625" style="577" customWidth="1"/>
    <col min="5378" max="5378" width="69.140625" style="577" customWidth="1"/>
    <col min="5379" max="5379" width="12.7109375" style="577" customWidth="1"/>
    <col min="5380" max="5380" width="12.85546875" style="577" customWidth="1"/>
    <col min="5381" max="5381" width="12.7109375" style="577" customWidth="1"/>
    <col min="5382" max="5387" width="8.7109375" style="577" customWidth="1"/>
    <col min="5388" max="5632" width="9.140625" style="577"/>
    <col min="5633" max="5633" width="9.28515625" style="577" customWidth="1"/>
    <col min="5634" max="5634" width="69.140625" style="577" customWidth="1"/>
    <col min="5635" max="5635" width="12.7109375" style="577" customWidth="1"/>
    <col min="5636" max="5636" width="12.85546875" style="577" customWidth="1"/>
    <col min="5637" max="5637" width="12.7109375" style="577" customWidth="1"/>
    <col min="5638" max="5643" width="8.7109375" style="577" customWidth="1"/>
    <col min="5644" max="5888" width="9.140625" style="577"/>
    <col min="5889" max="5889" width="9.28515625" style="577" customWidth="1"/>
    <col min="5890" max="5890" width="69.140625" style="577" customWidth="1"/>
    <col min="5891" max="5891" width="12.7109375" style="577" customWidth="1"/>
    <col min="5892" max="5892" width="12.85546875" style="577" customWidth="1"/>
    <col min="5893" max="5893" width="12.7109375" style="577" customWidth="1"/>
    <col min="5894" max="5899" width="8.7109375" style="577" customWidth="1"/>
    <col min="5900" max="6144" width="9.140625" style="577"/>
    <col min="6145" max="6145" width="9.28515625" style="577" customWidth="1"/>
    <col min="6146" max="6146" width="69.140625" style="577" customWidth="1"/>
    <col min="6147" max="6147" width="12.7109375" style="577" customWidth="1"/>
    <col min="6148" max="6148" width="12.85546875" style="577" customWidth="1"/>
    <col min="6149" max="6149" width="12.7109375" style="577" customWidth="1"/>
    <col min="6150" max="6155" width="8.7109375" style="577" customWidth="1"/>
    <col min="6156" max="6400" width="9.140625" style="577"/>
    <col min="6401" max="6401" width="9.28515625" style="577" customWidth="1"/>
    <col min="6402" max="6402" width="69.140625" style="577" customWidth="1"/>
    <col min="6403" max="6403" width="12.7109375" style="577" customWidth="1"/>
    <col min="6404" max="6404" width="12.85546875" style="577" customWidth="1"/>
    <col min="6405" max="6405" width="12.7109375" style="577" customWidth="1"/>
    <col min="6406" max="6411" width="8.7109375" style="577" customWidth="1"/>
    <col min="6412" max="6656" width="9.140625" style="577"/>
    <col min="6657" max="6657" width="9.28515625" style="577" customWidth="1"/>
    <col min="6658" max="6658" width="69.140625" style="577" customWidth="1"/>
    <col min="6659" max="6659" width="12.7109375" style="577" customWidth="1"/>
    <col min="6660" max="6660" width="12.85546875" style="577" customWidth="1"/>
    <col min="6661" max="6661" width="12.7109375" style="577" customWidth="1"/>
    <col min="6662" max="6667" width="8.7109375" style="577" customWidth="1"/>
    <col min="6668" max="6912" width="9.140625" style="577"/>
    <col min="6913" max="6913" width="9.28515625" style="577" customWidth="1"/>
    <col min="6914" max="6914" width="69.140625" style="577" customWidth="1"/>
    <col min="6915" max="6915" width="12.7109375" style="577" customWidth="1"/>
    <col min="6916" max="6916" width="12.85546875" style="577" customWidth="1"/>
    <col min="6917" max="6917" width="12.7109375" style="577" customWidth="1"/>
    <col min="6918" max="6923" width="8.7109375" style="577" customWidth="1"/>
    <col min="6924" max="7168" width="9.140625" style="577"/>
    <col min="7169" max="7169" width="9.28515625" style="577" customWidth="1"/>
    <col min="7170" max="7170" width="69.140625" style="577" customWidth="1"/>
    <col min="7171" max="7171" width="12.7109375" style="577" customWidth="1"/>
    <col min="7172" max="7172" width="12.85546875" style="577" customWidth="1"/>
    <col min="7173" max="7173" width="12.7109375" style="577" customWidth="1"/>
    <col min="7174" max="7179" width="8.7109375" style="577" customWidth="1"/>
    <col min="7180" max="7424" width="9.140625" style="577"/>
    <col min="7425" max="7425" width="9.28515625" style="577" customWidth="1"/>
    <col min="7426" max="7426" width="69.140625" style="577" customWidth="1"/>
    <col min="7427" max="7427" width="12.7109375" style="577" customWidth="1"/>
    <col min="7428" max="7428" width="12.85546875" style="577" customWidth="1"/>
    <col min="7429" max="7429" width="12.7109375" style="577" customWidth="1"/>
    <col min="7430" max="7435" width="8.7109375" style="577" customWidth="1"/>
    <col min="7436" max="7680" width="9.140625" style="577"/>
    <col min="7681" max="7681" width="9.28515625" style="577" customWidth="1"/>
    <col min="7682" max="7682" width="69.140625" style="577" customWidth="1"/>
    <col min="7683" max="7683" width="12.7109375" style="577" customWidth="1"/>
    <col min="7684" max="7684" width="12.85546875" style="577" customWidth="1"/>
    <col min="7685" max="7685" width="12.7109375" style="577" customWidth="1"/>
    <col min="7686" max="7691" width="8.7109375" style="577" customWidth="1"/>
    <col min="7692" max="7936" width="9.140625" style="577"/>
    <col min="7937" max="7937" width="9.28515625" style="577" customWidth="1"/>
    <col min="7938" max="7938" width="69.140625" style="577" customWidth="1"/>
    <col min="7939" max="7939" width="12.7109375" style="577" customWidth="1"/>
    <col min="7940" max="7940" width="12.85546875" style="577" customWidth="1"/>
    <col min="7941" max="7941" width="12.7109375" style="577" customWidth="1"/>
    <col min="7942" max="7947" width="8.7109375" style="577" customWidth="1"/>
    <col min="7948" max="8192" width="9.140625" style="577"/>
    <col min="8193" max="8193" width="9.28515625" style="577" customWidth="1"/>
    <col min="8194" max="8194" width="69.140625" style="577" customWidth="1"/>
    <col min="8195" max="8195" width="12.7109375" style="577" customWidth="1"/>
    <col min="8196" max="8196" width="12.85546875" style="577" customWidth="1"/>
    <col min="8197" max="8197" width="12.7109375" style="577" customWidth="1"/>
    <col min="8198" max="8203" width="8.7109375" style="577" customWidth="1"/>
    <col min="8204" max="8448" width="9.140625" style="577"/>
    <col min="8449" max="8449" width="9.28515625" style="577" customWidth="1"/>
    <col min="8450" max="8450" width="69.140625" style="577" customWidth="1"/>
    <col min="8451" max="8451" width="12.7109375" style="577" customWidth="1"/>
    <col min="8452" max="8452" width="12.85546875" style="577" customWidth="1"/>
    <col min="8453" max="8453" width="12.7109375" style="577" customWidth="1"/>
    <col min="8454" max="8459" width="8.7109375" style="577" customWidth="1"/>
    <col min="8460" max="8704" width="9.140625" style="577"/>
    <col min="8705" max="8705" width="9.28515625" style="577" customWidth="1"/>
    <col min="8706" max="8706" width="69.140625" style="577" customWidth="1"/>
    <col min="8707" max="8707" width="12.7109375" style="577" customWidth="1"/>
    <col min="8708" max="8708" width="12.85546875" style="577" customWidth="1"/>
    <col min="8709" max="8709" width="12.7109375" style="577" customWidth="1"/>
    <col min="8710" max="8715" width="8.7109375" style="577" customWidth="1"/>
    <col min="8716" max="8960" width="9.140625" style="577"/>
    <col min="8961" max="8961" width="9.28515625" style="577" customWidth="1"/>
    <col min="8962" max="8962" width="69.140625" style="577" customWidth="1"/>
    <col min="8963" max="8963" width="12.7109375" style="577" customWidth="1"/>
    <col min="8964" max="8964" width="12.85546875" style="577" customWidth="1"/>
    <col min="8965" max="8965" width="12.7109375" style="577" customWidth="1"/>
    <col min="8966" max="8971" width="8.7109375" style="577" customWidth="1"/>
    <col min="8972" max="9216" width="9.140625" style="577"/>
    <col min="9217" max="9217" width="9.28515625" style="577" customWidth="1"/>
    <col min="9218" max="9218" width="69.140625" style="577" customWidth="1"/>
    <col min="9219" max="9219" width="12.7109375" style="577" customWidth="1"/>
    <col min="9220" max="9220" width="12.85546875" style="577" customWidth="1"/>
    <col min="9221" max="9221" width="12.7109375" style="577" customWidth="1"/>
    <col min="9222" max="9227" width="8.7109375" style="577" customWidth="1"/>
    <col min="9228" max="9472" width="9.140625" style="577"/>
    <col min="9473" max="9473" width="9.28515625" style="577" customWidth="1"/>
    <col min="9474" max="9474" width="69.140625" style="577" customWidth="1"/>
    <col min="9475" max="9475" width="12.7109375" style="577" customWidth="1"/>
    <col min="9476" max="9476" width="12.85546875" style="577" customWidth="1"/>
    <col min="9477" max="9477" width="12.7109375" style="577" customWidth="1"/>
    <col min="9478" max="9483" width="8.7109375" style="577" customWidth="1"/>
    <col min="9484" max="9728" width="9.140625" style="577"/>
    <col min="9729" max="9729" width="9.28515625" style="577" customWidth="1"/>
    <col min="9730" max="9730" width="69.140625" style="577" customWidth="1"/>
    <col min="9731" max="9731" width="12.7109375" style="577" customWidth="1"/>
    <col min="9732" max="9732" width="12.85546875" style="577" customWidth="1"/>
    <col min="9733" max="9733" width="12.7109375" style="577" customWidth="1"/>
    <col min="9734" max="9739" width="8.7109375" style="577" customWidth="1"/>
    <col min="9740" max="9984" width="9.140625" style="577"/>
    <col min="9985" max="9985" width="9.28515625" style="577" customWidth="1"/>
    <col min="9986" max="9986" width="69.140625" style="577" customWidth="1"/>
    <col min="9987" max="9987" width="12.7109375" style="577" customWidth="1"/>
    <col min="9988" max="9988" width="12.85546875" style="577" customWidth="1"/>
    <col min="9989" max="9989" width="12.7109375" style="577" customWidth="1"/>
    <col min="9990" max="9995" width="8.7109375" style="577" customWidth="1"/>
    <col min="9996" max="10240" width="9.140625" style="577"/>
    <col min="10241" max="10241" width="9.28515625" style="577" customWidth="1"/>
    <col min="10242" max="10242" width="69.140625" style="577" customWidth="1"/>
    <col min="10243" max="10243" width="12.7109375" style="577" customWidth="1"/>
    <col min="10244" max="10244" width="12.85546875" style="577" customWidth="1"/>
    <col min="10245" max="10245" width="12.7109375" style="577" customWidth="1"/>
    <col min="10246" max="10251" width="8.7109375" style="577" customWidth="1"/>
    <col min="10252" max="10496" width="9.140625" style="577"/>
    <col min="10497" max="10497" width="9.28515625" style="577" customWidth="1"/>
    <col min="10498" max="10498" width="69.140625" style="577" customWidth="1"/>
    <col min="10499" max="10499" width="12.7109375" style="577" customWidth="1"/>
    <col min="10500" max="10500" width="12.85546875" style="577" customWidth="1"/>
    <col min="10501" max="10501" width="12.7109375" style="577" customWidth="1"/>
    <col min="10502" max="10507" width="8.7109375" style="577" customWidth="1"/>
    <col min="10508" max="10752" width="9.140625" style="577"/>
    <col min="10753" max="10753" width="9.28515625" style="577" customWidth="1"/>
    <col min="10754" max="10754" width="69.140625" style="577" customWidth="1"/>
    <col min="10755" max="10755" width="12.7109375" style="577" customWidth="1"/>
    <col min="10756" max="10756" width="12.85546875" style="577" customWidth="1"/>
    <col min="10757" max="10757" width="12.7109375" style="577" customWidth="1"/>
    <col min="10758" max="10763" width="8.7109375" style="577" customWidth="1"/>
    <col min="10764" max="11008" width="9.140625" style="577"/>
    <col min="11009" max="11009" width="9.28515625" style="577" customWidth="1"/>
    <col min="11010" max="11010" width="69.140625" style="577" customWidth="1"/>
    <col min="11011" max="11011" width="12.7109375" style="577" customWidth="1"/>
    <col min="11012" max="11012" width="12.85546875" style="577" customWidth="1"/>
    <col min="11013" max="11013" width="12.7109375" style="577" customWidth="1"/>
    <col min="11014" max="11019" width="8.7109375" style="577" customWidth="1"/>
    <col min="11020" max="11264" width="9.140625" style="577"/>
    <col min="11265" max="11265" width="9.28515625" style="577" customWidth="1"/>
    <col min="11266" max="11266" width="69.140625" style="577" customWidth="1"/>
    <col min="11267" max="11267" width="12.7109375" style="577" customWidth="1"/>
    <col min="11268" max="11268" width="12.85546875" style="577" customWidth="1"/>
    <col min="11269" max="11269" width="12.7109375" style="577" customWidth="1"/>
    <col min="11270" max="11275" width="8.7109375" style="577" customWidth="1"/>
    <col min="11276" max="11520" width="9.140625" style="577"/>
    <col min="11521" max="11521" width="9.28515625" style="577" customWidth="1"/>
    <col min="11522" max="11522" width="69.140625" style="577" customWidth="1"/>
    <col min="11523" max="11523" width="12.7109375" style="577" customWidth="1"/>
    <col min="11524" max="11524" width="12.85546875" style="577" customWidth="1"/>
    <col min="11525" max="11525" width="12.7109375" style="577" customWidth="1"/>
    <col min="11526" max="11531" width="8.7109375" style="577" customWidth="1"/>
    <col min="11532" max="11776" width="9.140625" style="577"/>
    <col min="11777" max="11777" width="9.28515625" style="577" customWidth="1"/>
    <col min="11778" max="11778" width="69.140625" style="577" customWidth="1"/>
    <col min="11779" max="11779" width="12.7109375" style="577" customWidth="1"/>
    <col min="11780" max="11780" width="12.85546875" style="577" customWidth="1"/>
    <col min="11781" max="11781" width="12.7109375" style="577" customWidth="1"/>
    <col min="11782" max="11787" width="8.7109375" style="577" customWidth="1"/>
    <col min="11788" max="12032" width="9.140625" style="577"/>
    <col min="12033" max="12033" width="9.28515625" style="577" customWidth="1"/>
    <col min="12034" max="12034" width="69.140625" style="577" customWidth="1"/>
    <col min="12035" max="12035" width="12.7109375" style="577" customWidth="1"/>
    <col min="12036" max="12036" width="12.85546875" style="577" customWidth="1"/>
    <col min="12037" max="12037" width="12.7109375" style="577" customWidth="1"/>
    <col min="12038" max="12043" width="8.7109375" style="577" customWidth="1"/>
    <col min="12044" max="12288" width="9.140625" style="577"/>
    <col min="12289" max="12289" width="9.28515625" style="577" customWidth="1"/>
    <col min="12290" max="12290" width="69.140625" style="577" customWidth="1"/>
    <col min="12291" max="12291" width="12.7109375" style="577" customWidth="1"/>
    <col min="12292" max="12292" width="12.85546875" style="577" customWidth="1"/>
    <col min="12293" max="12293" width="12.7109375" style="577" customWidth="1"/>
    <col min="12294" max="12299" width="8.7109375" style="577" customWidth="1"/>
    <col min="12300" max="12544" width="9.140625" style="577"/>
    <col min="12545" max="12545" width="9.28515625" style="577" customWidth="1"/>
    <col min="12546" max="12546" width="69.140625" style="577" customWidth="1"/>
    <col min="12547" max="12547" width="12.7109375" style="577" customWidth="1"/>
    <col min="12548" max="12548" width="12.85546875" style="577" customWidth="1"/>
    <col min="12549" max="12549" width="12.7109375" style="577" customWidth="1"/>
    <col min="12550" max="12555" width="8.7109375" style="577" customWidth="1"/>
    <col min="12556" max="12800" width="9.140625" style="577"/>
    <col min="12801" max="12801" width="9.28515625" style="577" customWidth="1"/>
    <col min="12802" max="12802" width="69.140625" style="577" customWidth="1"/>
    <col min="12803" max="12803" width="12.7109375" style="577" customWidth="1"/>
    <col min="12804" max="12804" width="12.85546875" style="577" customWidth="1"/>
    <col min="12805" max="12805" width="12.7109375" style="577" customWidth="1"/>
    <col min="12806" max="12811" width="8.7109375" style="577" customWidth="1"/>
    <col min="12812" max="13056" width="9.140625" style="577"/>
    <col min="13057" max="13057" width="9.28515625" style="577" customWidth="1"/>
    <col min="13058" max="13058" width="69.140625" style="577" customWidth="1"/>
    <col min="13059" max="13059" width="12.7109375" style="577" customWidth="1"/>
    <col min="13060" max="13060" width="12.85546875" style="577" customWidth="1"/>
    <col min="13061" max="13061" width="12.7109375" style="577" customWidth="1"/>
    <col min="13062" max="13067" width="8.7109375" style="577" customWidth="1"/>
    <col min="13068" max="13312" width="9.140625" style="577"/>
    <col min="13313" max="13313" width="9.28515625" style="577" customWidth="1"/>
    <col min="13314" max="13314" width="69.140625" style="577" customWidth="1"/>
    <col min="13315" max="13315" width="12.7109375" style="577" customWidth="1"/>
    <col min="13316" max="13316" width="12.85546875" style="577" customWidth="1"/>
    <col min="13317" max="13317" width="12.7109375" style="577" customWidth="1"/>
    <col min="13318" max="13323" width="8.7109375" style="577" customWidth="1"/>
    <col min="13324" max="13568" width="9.140625" style="577"/>
    <col min="13569" max="13569" width="9.28515625" style="577" customWidth="1"/>
    <col min="13570" max="13570" width="69.140625" style="577" customWidth="1"/>
    <col min="13571" max="13571" width="12.7109375" style="577" customWidth="1"/>
    <col min="13572" max="13572" width="12.85546875" style="577" customWidth="1"/>
    <col min="13573" max="13573" width="12.7109375" style="577" customWidth="1"/>
    <col min="13574" max="13579" width="8.7109375" style="577" customWidth="1"/>
    <col min="13580" max="13824" width="9.140625" style="577"/>
    <col min="13825" max="13825" width="9.28515625" style="577" customWidth="1"/>
    <col min="13826" max="13826" width="69.140625" style="577" customWidth="1"/>
    <col min="13827" max="13827" width="12.7109375" style="577" customWidth="1"/>
    <col min="13828" max="13828" width="12.85546875" style="577" customWidth="1"/>
    <col min="13829" max="13829" width="12.7109375" style="577" customWidth="1"/>
    <col min="13830" max="13835" width="8.7109375" style="577" customWidth="1"/>
    <col min="13836" max="14080" width="9.140625" style="577"/>
    <col min="14081" max="14081" width="9.28515625" style="577" customWidth="1"/>
    <col min="14082" max="14082" width="69.140625" style="577" customWidth="1"/>
    <col min="14083" max="14083" width="12.7109375" style="577" customWidth="1"/>
    <col min="14084" max="14084" width="12.85546875" style="577" customWidth="1"/>
    <col min="14085" max="14085" width="12.7109375" style="577" customWidth="1"/>
    <col min="14086" max="14091" width="8.7109375" style="577" customWidth="1"/>
    <col min="14092" max="14336" width="9.140625" style="577"/>
    <col min="14337" max="14337" width="9.28515625" style="577" customWidth="1"/>
    <col min="14338" max="14338" width="69.140625" style="577" customWidth="1"/>
    <col min="14339" max="14339" width="12.7109375" style="577" customWidth="1"/>
    <col min="14340" max="14340" width="12.85546875" style="577" customWidth="1"/>
    <col min="14341" max="14341" width="12.7109375" style="577" customWidth="1"/>
    <col min="14342" max="14347" width="8.7109375" style="577" customWidth="1"/>
    <col min="14348" max="14592" width="9.140625" style="577"/>
    <col min="14593" max="14593" width="9.28515625" style="577" customWidth="1"/>
    <col min="14594" max="14594" width="69.140625" style="577" customWidth="1"/>
    <col min="14595" max="14595" width="12.7109375" style="577" customWidth="1"/>
    <col min="14596" max="14596" width="12.85546875" style="577" customWidth="1"/>
    <col min="14597" max="14597" width="12.7109375" style="577" customWidth="1"/>
    <col min="14598" max="14603" width="8.7109375" style="577" customWidth="1"/>
    <col min="14604" max="14848" width="9.140625" style="577"/>
    <col min="14849" max="14849" width="9.28515625" style="577" customWidth="1"/>
    <col min="14850" max="14850" width="69.140625" style="577" customWidth="1"/>
    <col min="14851" max="14851" width="12.7109375" style="577" customWidth="1"/>
    <col min="14852" max="14852" width="12.85546875" style="577" customWidth="1"/>
    <col min="14853" max="14853" width="12.7109375" style="577" customWidth="1"/>
    <col min="14854" max="14859" width="8.7109375" style="577" customWidth="1"/>
    <col min="14860" max="15104" width="9.140625" style="577"/>
    <col min="15105" max="15105" width="9.28515625" style="577" customWidth="1"/>
    <col min="15106" max="15106" width="69.140625" style="577" customWidth="1"/>
    <col min="15107" max="15107" width="12.7109375" style="577" customWidth="1"/>
    <col min="15108" max="15108" width="12.85546875" style="577" customWidth="1"/>
    <col min="15109" max="15109" width="12.7109375" style="577" customWidth="1"/>
    <col min="15110" max="15115" width="8.7109375" style="577" customWidth="1"/>
    <col min="15116" max="15360" width="9.140625" style="577"/>
    <col min="15361" max="15361" width="9.28515625" style="577" customWidth="1"/>
    <col min="15362" max="15362" width="69.140625" style="577" customWidth="1"/>
    <col min="15363" max="15363" width="12.7109375" style="577" customWidth="1"/>
    <col min="15364" max="15364" width="12.85546875" style="577" customWidth="1"/>
    <col min="15365" max="15365" width="12.7109375" style="577" customWidth="1"/>
    <col min="15366" max="15371" width="8.7109375" style="577" customWidth="1"/>
    <col min="15372" max="15616" width="9.140625" style="577"/>
    <col min="15617" max="15617" width="9.28515625" style="577" customWidth="1"/>
    <col min="15618" max="15618" width="69.140625" style="577" customWidth="1"/>
    <col min="15619" max="15619" width="12.7109375" style="577" customWidth="1"/>
    <col min="15620" max="15620" width="12.85546875" style="577" customWidth="1"/>
    <col min="15621" max="15621" width="12.7109375" style="577" customWidth="1"/>
    <col min="15622" max="15627" width="8.7109375" style="577" customWidth="1"/>
    <col min="15628" max="15872" width="9.140625" style="577"/>
    <col min="15873" max="15873" width="9.28515625" style="577" customWidth="1"/>
    <col min="15874" max="15874" width="69.140625" style="577" customWidth="1"/>
    <col min="15875" max="15875" width="12.7109375" style="577" customWidth="1"/>
    <col min="15876" max="15876" width="12.85546875" style="577" customWidth="1"/>
    <col min="15877" max="15877" width="12.7109375" style="577" customWidth="1"/>
    <col min="15878" max="15883" width="8.7109375" style="577" customWidth="1"/>
    <col min="15884" max="16128" width="9.140625" style="577"/>
    <col min="16129" max="16129" width="9.28515625" style="577" customWidth="1"/>
    <col min="16130" max="16130" width="69.140625" style="577" customWidth="1"/>
    <col min="16131" max="16131" width="12.7109375" style="577" customWidth="1"/>
    <col min="16132" max="16132" width="12.85546875" style="577" customWidth="1"/>
    <col min="16133" max="16133" width="12.7109375" style="577" customWidth="1"/>
    <col min="16134" max="16139" width="8.7109375" style="577" customWidth="1"/>
    <col min="16140" max="16384" width="9.140625" style="577"/>
  </cols>
  <sheetData>
    <row r="1" spans="1:5">
      <c r="A1" s="712" t="s">
        <v>183</v>
      </c>
      <c r="B1" s="712"/>
      <c r="C1" s="712"/>
      <c r="D1" s="712"/>
      <c r="E1" s="712"/>
    </row>
    <row r="2" spans="1:5" ht="12.75" thickBot="1">
      <c r="A2" s="713"/>
      <c r="B2" s="713"/>
      <c r="C2" s="578"/>
    </row>
    <row r="3" spans="1:5" ht="25.5" thickTop="1" thickBot="1">
      <c r="A3" s="580" t="s">
        <v>90</v>
      </c>
      <c r="B3" s="581" t="s">
        <v>184</v>
      </c>
      <c r="C3" s="582" t="s">
        <v>345</v>
      </c>
      <c r="D3" s="583" t="s">
        <v>346</v>
      </c>
      <c r="E3" s="584" t="s">
        <v>347</v>
      </c>
    </row>
    <row r="4" spans="1:5" ht="12.75" thickBot="1">
      <c r="A4" s="585">
        <v>1</v>
      </c>
      <c r="B4" s="586">
        <v>2</v>
      </c>
      <c r="C4" s="587">
        <v>3</v>
      </c>
      <c r="D4" s="588">
        <v>4</v>
      </c>
      <c r="E4" s="589">
        <v>5</v>
      </c>
    </row>
    <row r="5" spans="1:5" ht="12.75" customHeight="1" thickBot="1">
      <c r="A5" s="590" t="s">
        <v>4</v>
      </c>
      <c r="B5" s="591" t="s">
        <v>185</v>
      </c>
      <c r="C5" s="592">
        <f>+C6+C12</f>
        <v>79373.43299999999</v>
      </c>
      <c r="D5" s="593">
        <f>+D6+D12</f>
        <v>71075.43299999999</v>
      </c>
      <c r="E5" s="594">
        <f>+E6+E12</f>
        <v>76327</v>
      </c>
    </row>
    <row r="6" spans="1:5" ht="12.75" customHeight="1" thickBot="1">
      <c r="A6" s="585" t="s">
        <v>5</v>
      </c>
      <c r="B6" s="595" t="s">
        <v>433</v>
      </c>
      <c r="C6" s="596">
        <f>SUM(C7:C11)</f>
        <v>47500</v>
      </c>
      <c r="D6" s="597">
        <f>SUM(D7:D11)</f>
        <v>47500</v>
      </c>
      <c r="E6" s="598">
        <f>SUM(E7:E11)</f>
        <v>54068</v>
      </c>
    </row>
    <row r="7" spans="1:5" ht="12.75" customHeight="1">
      <c r="A7" s="599" t="s">
        <v>144</v>
      </c>
      <c r="B7" s="600" t="s">
        <v>434</v>
      </c>
      <c r="C7" s="601">
        <f>'4. mell.'!C4</f>
        <v>40100</v>
      </c>
      <c r="D7" s="601">
        <f>'4. mell.'!D4</f>
        <v>40100</v>
      </c>
      <c r="E7" s="602">
        <f>'4. mell.'!E4</f>
        <v>46582</v>
      </c>
    </row>
    <row r="8" spans="1:5" ht="12.75" customHeight="1">
      <c r="A8" s="599" t="s">
        <v>146</v>
      </c>
      <c r="B8" s="600" t="s">
        <v>186</v>
      </c>
      <c r="C8" s="601">
        <v>0</v>
      </c>
      <c r="D8" s="603">
        <v>0</v>
      </c>
      <c r="E8" s="604"/>
    </row>
    <row r="9" spans="1:5" ht="12.75" customHeight="1">
      <c r="A9" s="599" t="s">
        <v>148</v>
      </c>
      <c r="B9" s="600" t="s">
        <v>340</v>
      </c>
      <c r="C9" s="601">
        <f>'4. mell.'!C9</f>
        <v>6800</v>
      </c>
      <c r="D9" s="601">
        <f>'4. mell.'!D9</f>
        <v>6800</v>
      </c>
      <c r="E9" s="602">
        <f>'4. mell.'!E9</f>
        <v>7113</v>
      </c>
    </row>
    <row r="10" spans="1:5" ht="12.75" customHeight="1">
      <c r="A10" s="599" t="s">
        <v>150</v>
      </c>
      <c r="B10" s="600" t="s">
        <v>187</v>
      </c>
      <c r="C10" s="601">
        <f>'4. mell.'!C10</f>
        <v>600</v>
      </c>
      <c r="D10" s="601">
        <f>'4. mell.'!D10</f>
        <v>600</v>
      </c>
      <c r="E10" s="602">
        <f>'4. mell.'!E10</f>
        <v>373</v>
      </c>
    </row>
    <row r="11" spans="1:5" ht="12.75" customHeight="1" thickBot="1">
      <c r="A11" s="599" t="s">
        <v>166</v>
      </c>
      <c r="B11" s="600" t="s">
        <v>189</v>
      </c>
      <c r="C11" s="601">
        <v>0</v>
      </c>
      <c r="D11" s="603">
        <v>0</v>
      </c>
      <c r="E11" s="605"/>
    </row>
    <row r="12" spans="1:5" ht="12.75" customHeight="1" thickBot="1">
      <c r="A12" s="585" t="s">
        <v>6</v>
      </c>
      <c r="B12" s="595" t="s">
        <v>190</v>
      </c>
      <c r="C12" s="606">
        <f>SUM(C13:C20)</f>
        <v>31873.432999999997</v>
      </c>
      <c r="D12" s="607">
        <f>SUM(D13:D20)</f>
        <v>23575.432999999997</v>
      </c>
      <c r="E12" s="608">
        <f>SUM(E13:E20)</f>
        <v>22259</v>
      </c>
    </row>
    <row r="13" spans="1:5" ht="12.75" customHeight="1">
      <c r="A13" s="609" t="s">
        <v>191</v>
      </c>
      <c r="B13" s="610" t="s">
        <v>128</v>
      </c>
      <c r="C13" s="601">
        <f>'11.mell. összesen'!D6</f>
        <v>394</v>
      </c>
      <c r="D13" s="601">
        <f>'11.mell. összesen'!E6</f>
        <v>394</v>
      </c>
      <c r="E13" s="602">
        <f>'11.mell. összesen'!F6</f>
        <v>12</v>
      </c>
    </row>
    <row r="14" spans="1:5" ht="12.75" customHeight="1">
      <c r="A14" s="599" t="s">
        <v>192</v>
      </c>
      <c r="B14" s="600" t="s">
        <v>130</v>
      </c>
      <c r="C14" s="601">
        <f>'11.mell. összesen'!D7</f>
        <v>2403</v>
      </c>
      <c r="D14" s="601">
        <f>'11.mell. összesen'!E7</f>
        <v>2403</v>
      </c>
      <c r="E14" s="602">
        <f>'11.mell. összesen'!F7</f>
        <v>2016</v>
      </c>
    </row>
    <row r="15" spans="1:5" ht="12.75" customHeight="1">
      <c r="A15" s="599" t="s">
        <v>193</v>
      </c>
      <c r="B15" s="600" t="s">
        <v>132</v>
      </c>
      <c r="C15" s="601">
        <f>'11.mell. összesen'!D8</f>
        <v>0</v>
      </c>
      <c r="D15" s="601">
        <f>'11.mell. összesen'!E8</f>
        <v>2532</v>
      </c>
      <c r="E15" s="602">
        <f>'11.mell. összesen'!F8</f>
        <v>5313</v>
      </c>
    </row>
    <row r="16" spans="1:5" ht="12.75" customHeight="1">
      <c r="A16" s="599" t="s">
        <v>194</v>
      </c>
      <c r="B16" s="600" t="s">
        <v>134</v>
      </c>
      <c r="C16" s="601">
        <f>'11.mell. összesen'!D9</f>
        <v>15245.102999999999</v>
      </c>
      <c r="D16" s="601">
        <f>'11.mell. összesen'!E9</f>
        <v>10713.102999999999</v>
      </c>
      <c r="E16" s="602">
        <f>'11.mell. összesen'!F9</f>
        <v>11107</v>
      </c>
    </row>
    <row r="17" spans="1:5" ht="12.75" customHeight="1">
      <c r="A17" s="613" t="s">
        <v>195</v>
      </c>
      <c r="B17" s="614" t="s">
        <v>136</v>
      </c>
      <c r="C17" s="601">
        <f>'11.mell. összesen'!D10</f>
        <v>0</v>
      </c>
      <c r="D17" s="601">
        <f>'11.mell. összesen'!E10</f>
        <v>0</v>
      </c>
      <c r="E17" s="602">
        <f>'11.mell. összesen'!F10</f>
        <v>22</v>
      </c>
    </row>
    <row r="18" spans="1:5" ht="12.75" customHeight="1">
      <c r="A18" s="599" t="s">
        <v>196</v>
      </c>
      <c r="B18" s="600" t="s">
        <v>138</v>
      </c>
      <c r="C18" s="601">
        <f>'11.mell. összesen'!D11</f>
        <v>13021.33</v>
      </c>
      <c r="D18" s="601">
        <f>'11.mell. összesen'!E11</f>
        <v>6723.33</v>
      </c>
      <c r="E18" s="602">
        <f>'11.mell. összesen'!F11</f>
        <v>3751</v>
      </c>
    </row>
    <row r="19" spans="1:5" ht="12.75" customHeight="1">
      <c r="A19" s="599" t="s">
        <v>197</v>
      </c>
      <c r="B19" s="600" t="s">
        <v>198</v>
      </c>
      <c r="C19" s="601">
        <f>'11.mell. összesen'!D13</f>
        <v>810</v>
      </c>
      <c r="D19" s="601">
        <f>'11.mell. összesen'!E13</f>
        <v>810</v>
      </c>
      <c r="E19" s="602">
        <f>'11.mell. összesen'!F13</f>
        <v>38</v>
      </c>
    </row>
    <row r="20" spans="1:5" ht="12.75" customHeight="1" thickBot="1">
      <c r="A20" s="616" t="s">
        <v>199</v>
      </c>
      <c r="B20" s="617" t="s">
        <v>200</v>
      </c>
      <c r="C20" s="618"/>
      <c r="D20" s="619"/>
      <c r="E20" s="605"/>
    </row>
    <row r="21" spans="1:5" ht="12.75" customHeight="1" thickBot="1">
      <c r="A21" s="585" t="s">
        <v>201</v>
      </c>
      <c r="B21" s="595" t="s">
        <v>202</v>
      </c>
      <c r="C21" s="620"/>
      <c r="D21" s="621"/>
      <c r="E21" s="622"/>
    </row>
    <row r="22" spans="1:5" ht="12.75" customHeight="1" thickBot="1">
      <c r="A22" s="585" t="s">
        <v>8</v>
      </c>
      <c r="B22" s="595" t="s">
        <v>435</v>
      </c>
      <c r="C22" s="606">
        <f>SUM(C23:C25)</f>
        <v>103833</v>
      </c>
      <c r="D22" s="607">
        <f>SUM(D23:D25)</f>
        <v>136457</v>
      </c>
      <c r="E22" s="608">
        <f>SUM(E23:E25)</f>
        <v>136457</v>
      </c>
    </row>
    <row r="23" spans="1:5" ht="12.75" customHeight="1">
      <c r="A23" s="623" t="s">
        <v>203</v>
      </c>
      <c r="B23" s="624" t="s">
        <v>436</v>
      </c>
      <c r="C23" s="625">
        <f>'12.mell. önkorm.'!D29</f>
        <v>19888</v>
      </c>
      <c r="D23" s="625">
        <f>'12.mell. önkorm.'!E29</f>
        <v>44214</v>
      </c>
      <c r="E23" s="626">
        <f>'12.mell. önkorm.'!F29</f>
        <v>44214</v>
      </c>
    </row>
    <row r="24" spans="1:5" ht="12.75" customHeight="1">
      <c r="A24" s="599" t="s">
        <v>204</v>
      </c>
      <c r="B24" s="600" t="s">
        <v>437</v>
      </c>
      <c r="C24" s="601">
        <f>'13.mell. hivatal'!D29</f>
        <v>36228</v>
      </c>
      <c r="D24" s="601">
        <f>'13.mell. hivatal'!E29</f>
        <v>36228</v>
      </c>
      <c r="E24" s="602">
        <f>'13.mell. hivatal'!F29</f>
        <v>36228</v>
      </c>
    </row>
    <row r="25" spans="1:5" ht="12.75" customHeight="1" thickBot="1">
      <c r="A25" s="599" t="s">
        <v>205</v>
      </c>
      <c r="B25" s="600" t="s">
        <v>438</v>
      </c>
      <c r="C25" s="601">
        <f>'14.mell. óvoda'!D29</f>
        <v>47717</v>
      </c>
      <c r="D25" s="601">
        <f>'14.mell. óvoda'!E29</f>
        <v>56015</v>
      </c>
      <c r="E25" s="707">
        <f>'14.mell. óvoda'!F29</f>
        <v>56015</v>
      </c>
    </row>
    <row r="26" spans="1:5" ht="12.75" customHeight="1" thickBot="1">
      <c r="A26" s="585" t="s">
        <v>9</v>
      </c>
      <c r="B26" s="595" t="s">
        <v>439</v>
      </c>
      <c r="C26" s="606">
        <f>+C27+C33</f>
        <v>6739</v>
      </c>
      <c r="D26" s="607">
        <f>+D27+D33</f>
        <v>6739</v>
      </c>
      <c r="E26" s="608">
        <f>+E27+E33</f>
        <v>10947</v>
      </c>
    </row>
    <row r="27" spans="1:5" ht="12.75" customHeight="1">
      <c r="A27" s="623" t="s">
        <v>154</v>
      </c>
      <c r="B27" s="627" t="s">
        <v>207</v>
      </c>
      <c r="C27" s="628">
        <f>SUM(C28:C32)</f>
        <v>6739</v>
      </c>
      <c r="D27" s="629">
        <f>SUM(D28:D32)</f>
        <v>6739</v>
      </c>
      <c r="E27" s="630">
        <f>SUM(E28:E32)</f>
        <v>10947</v>
      </c>
    </row>
    <row r="28" spans="1:5" ht="12.75" customHeight="1">
      <c r="A28" s="599" t="s">
        <v>208</v>
      </c>
      <c r="B28" s="631" t="s">
        <v>209</v>
      </c>
      <c r="C28" s="601">
        <v>4080</v>
      </c>
      <c r="D28" s="603">
        <v>4080</v>
      </c>
      <c r="E28" s="708">
        <v>4253</v>
      </c>
    </row>
    <row r="29" spans="1:5" ht="12.75" customHeight="1">
      <c r="A29" s="599" t="s">
        <v>210</v>
      </c>
      <c r="B29" s="631" t="s">
        <v>341</v>
      </c>
      <c r="C29" s="601">
        <v>2159</v>
      </c>
      <c r="D29" s="603">
        <v>2159</v>
      </c>
      <c r="E29" s="708">
        <v>6172</v>
      </c>
    </row>
    <row r="30" spans="1:5" ht="12.75" customHeight="1">
      <c r="A30" s="599" t="s">
        <v>212</v>
      </c>
      <c r="B30" s="631" t="s">
        <v>213</v>
      </c>
      <c r="C30" s="601">
        <v>500</v>
      </c>
      <c r="D30" s="603">
        <v>500</v>
      </c>
      <c r="E30" s="604">
        <v>227</v>
      </c>
    </row>
    <row r="31" spans="1:5" ht="12.75" customHeight="1">
      <c r="A31" s="599" t="s">
        <v>214</v>
      </c>
      <c r="B31" s="631" t="s">
        <v>446</v>
      </c>
      <c r="C31" s="601">
        <v>0</v>
      </c>
      <c r="D31" s="603">
        <v>0</v>
      </c>
      <c r="E31" s="604">
        <v>160</v>
      </c>
    </row>
    <row r="32" spans="1:5" ht="12.75" customHeight="1">
      <c r="A32" s="599" t="s">
        <v>215</v>
      </c>
      <c r="B32" s="631" t="s">
        <v>447</v>
      </c>
      <c r="C32" s="601">
        <v>0</v>
      </c>
      <c r="D32" s="603">
        <v>0</v>
      </c>
      <c r="E32" s="604">
        <v>135</v>
      </c>
    </row>
    <row r="33" spans="1:5" ht="12.75" customHeight="1">
      <c r="A33" s="599" t="s">
        <v>156</v>
      </c>
      <c r="B33" s="627" t="s">
        <v>216</v>
      </c>
      <c r="C33" s="632">
        <f>SUM(C34:C38)</f>
        <v>0</v>
      </c>
      <c r="D33" s="633">
        <f>SUM(D34:D38)</f>
        <v>0</v>
      </c>
      <c r="E33" s="634">
        <f>SUM(E34:E38)</f>
        <v>0</v>
      </c>
    </row>
    <row r="34" spans="1:5" ht="12.75" customHeight="1">
      <c r="A34" s="599" t="s">
        <v>217</v>
      </c>
      <c r="B34" s="631" t="s">
        <v>209</v>
      </c>
      <c r="C34" s="601">
        <v>0</v>
      </c>
      <c r="D34" s="603">
        <v>0</v>
      </c>
      <c r="E34" s="604"/>
    </row>
    <row r="35" spans="1:5" ht="12.75" customHeight="1">
      <c r="A35" s="599" t="s">
        <v>218</v>
      </c>
      <c r="B35" s="631" t="s">
        <v>211</v>
      </c>
      <c r="C35" s="601">
        <v>0</v>
      </c>
      <c r="D35" s="603">
        <v>0</v>
      </c>
      <c r="E35" s="604"/>
    </row>
    <row r="36" spans="1:5" ht="12.75" customHeight="1">
      <c r="A36" s="599" t="s">
        <v>219</v>
      </c>
      <c r="B36" s="631" t="s">
        <v>213</v>
      </c>
      <c r="C36" s="601">
        <v>0</v>
      </c>
      <c r="D36" s="603">
        <v>0</v>
      </c>
      <c r="E36" s="604"/>
    </row>
    <row r="37" spans="1:5" ht="12.75" customHeight="1">
      <c r="A37" s="599" t="s">
        <v>220</v>
      </c>
      <c r="B37" s="631" t="s">
        <v>100</v>
      </c>
      <c r="C37" s="601">
        <v>0</v>
      </c>
      <c r="D37" s="603">
        <v>0</v>
      </c>
      <c r="E37" s="604"/>
    </row>
    <row r="38" spans="1:5" ht="12.75" customHeight="1" thickBot="1">
      <c r="A38" s="635" t="s">
        <v>221</v>
      </c>
      <c r="B38" s="636" t="s">
        <v>222</v>
      </c>
      <c r="C38" s="637">
        <v>0</v>
      </c>
      <c r="D38" s="638">
        <v>0</v>
      </c>
      <c r="E38" s="605">
        <v>0</v>
      </c>
    </row>
    <row r="39" spans="1:5" ht="12.75" customHeight="1" thickBot="1">
      <c r="A39" s="585" t="s">
        <v>223</v>
      </c>
      <c r="B39" s="595" t="s">
        <v>440</v>
      </c>
      <c r="C39" s="606">
        <f>SUM(C40:C42)</f>
        <v>13709</v>
      </c>
      <c r="D39" s="607">
        <f>SUM(D40:D42)</f>
        <v>13709</v>
      </c>
      <c r="E39" s="608">
        <f>SUM(E40:E42)</f>
        <v>11781</v>
      </c>
    </row>
    <row r="40" spans="1:5" ht="12.75" customHeight="1">
      <c r="A40" s="623" t="s">
        <v>224</v>
      </c>
      <c r="B40" s="624" t="s">
        <v>342</v>
      </c>
      <c r="C40" s="625">
        <f>'2.2.Felhalm..mérleg'!C5</f>
        <v>7000</v>
      </c>
      <c r="D40" s="625">
        <f>'2.2.Felhalm..mérleg'!D5</f>
        <v>7000</v>
      </c>
      <c r="E40" s="612">
        <f>'2.2.Felhalm..mérleg'!E5</f>
        <v>9681</v>
      </c>
    </row>
    <row r="41" spans="1:5" ht="12.75" customHeight="1">
      <c r="A41" s="613" t="s">
        <v>225</v>
      </c>
      <c r="B41" s="624" t="s">
        <v>343</v>
      </c>
      <c r="C41" s="625">
        <f>'2.2.Felhalm..mérleg'!C6</f>
        <v>6709</v>
      </c>
      <c r="D41" s="625">
        <f>'2.2.Felhalm..mérleg'!D6</f>
        <v>6709</v>
      </c>
      <c r="E41" s="626">
        <f>'2.2.Felhalm..mérleg'!E6</f>
        <v>1760</v>
      </c>
    </row>
    <row r="42" spans="1:5" ht="12.75" customHeight="1" thickBot="1">
      <c r="A42" s="635" t="s">
        <v>226</v>
      </c>
      <c r="B42" s="639" t="s">
        <v>445</v>
      </c>
      <c r="C42" s="637">
        <v>0</v>
      </c>
      <c r="D42" s="638">
        <v>0</v>
      </c>
      <c r="E42" s="605">
        <v>340</v>
      </c>
    </row>
    <row r="43" spans="1:5" ht="12.75" customHeight="1" thickBot="1">
      <c r="A43" s="585" t="s">
        <v>11</v>
      </c>
      <c r="B43" s="595" t="s">
        <v>441</v>
      </c>
      <c r="C43" s="606">
        <f>+C44+C45</f>
        <v>0</v>
      </c>
      <c r="D43" s="607">
        <f>+D44+D45</f>
        <v>0</v>
      </c>
      <c r="E43" s="640"/>
    </row>
    <row r="44" spans="1:5" ht="12.75" customHeight="1">
      <c r="A44" s="623" t="s">
        <v>228</v>
      </c>
      <c r="B44" s="600" t="s">
        <v>229</v>
      </c>
      <c r="C44" s="625">
        <v>0</v>
      </c>
      <c r="D44" s="641">
        <v>0</v>
      </c>
      <c r="E44" s="642"/>
    </row>
    <row r="45" spans="1:5" ht="12.75" customHeight="1" thickBot="1">
      <c r="A45" s="613" t="s">
        <v>230</v>
      </c>
      <c r="B45" s="600" t="s">
        <v>231</v>
      </c>
      <c r="C45" s="615">
        <v>0</v>
      </c>
      <c r="D45" s="643">
        <v>0</v>
      </c>
      <c r="E45" s="605"/>
    </row>
    <row r="46" spans="1:5" ht="12.75" customHeight="1" thickBot="1">
      <c r="A46" s="585" t="s">
        <v>232</v>
      </c>
      <c r="B46" s="595" t="s">
        <v>233</v>
      </c>
      <c r="C46" s="596">
        <v>0</v>
      </c>
      <c r="D46" s="597">
        <v>0</v>
      </c>
      <c r="E46" s="640"/>
    </row>
    <row r="47" spans="1:5" ht="12.75" customHeight="1" thickBot="1">
      <c r="A47" s="585" t="s">
        <v>13</v>
      </c>
      <c r="B47" s="644" t="s">
        <v>234</v>
      </c>
      <c r="C47" s="645">
        <f>+C5+C22+C26+C39+C43+C46+C21</f>
        <v>203654.43299999999</v>
      </c>
      <c r="D47" s="646">
        <f>+D5+D22+D26+D39+D43+D46+D21</f>
        <v>227980.43299999999</v>
      </c>
      <c r="E47" s="647">
        <f>+E5+E22+E26+E39+E43+E46+E21</f>
        <v>235512</v>
      </c>
    </row>
    <row r="48" spans="1:5" ht="12.75" customHeight="1" thickBot="1">
      <c r="A48" s="648" t="s">
        <v>14</v>
      </c>
      <c r="B48" s="595" t="s">
        <v>235</v>
      </c>
      <c r="C48" s="606">
        <f>SUM(C49:C50)</f>
        <v>23000</v>
      </c>
      <c r="D48" s="607">
        <f>SUM(D49:D50)</f>
        <v>21667</v>
      </c>
      <c r="E48" s="608">
        <f>SUM(E49:E50)</f>
        <v>0</v>
      </c>
    </row>
    <row r="49" spans="1:5" ht="12.75" customHeight="1">
      <c r="A49" s="609" t="s">
        <v>236</v>
      </c>
      <c r="B49" s="610" t="s">
        <v>237</v>
      </c>
      <c r="C49" s="611">
        <f>'11.mell. összesen'!D26</f>
        <v>23000</v>
      </c>
      <c r="D49" s="611">
        <f>'11.mell. összesen'!E26</f>
        <v>21667</v>
      </c>
      <c r="E49" s="612">
        <f>'11.mell. összesen'!F26</f>
        <v>0</v>
      </c>
    </row>
    <row r="50" spans="1:5" ht="12.75" customHeight="1" thickBot="1">
      <c r="A50" s="616" t="s">
        <v>238</v>
      </c>
      <c r="B50" s="617" t="s">
        <v>239</v>
      </c>
      <c r="C50" s="618"/>
      <c r="D50" s="619"/>
      <c r="E50" s="605"/>
    </row>
    <row r="51" spans="1:5" ht="12.75" customHeight="1" thickBot="1">
      <c r="A51" s="648" t="s">
        <v>15</v>
      </c>
      <c r="B51" s="595" t="s">
        <v>240</v>
      </c>
      <c r="C51" s="606">
        <f>SUM(C52,C59)</f>
        <v>0</v>
      </c>
      <c r="D51" s="607">
        <f>SUM(D52,D59)</f>
        <v>0</v>
      </c>
      <c r="E51" s="608">
        <f>SUM(E52,E59)</f>
        <v>0</v>
      </c>
    </row>
    <row r="52" spans="1:5" ht="12.75" customHeight="1">
      <c r="A52" s="609" t="s">
        <v>241</v>
      </c>
      <c r="B52" s="627" t="s">
        <v>242</v>
      </c>
      <c r="C52" s="649">
        <f>SUM(C53:C58)</f>
        <v>0</v>
      </c>
      <c r="D52" s="650">
        <f>SUM(D53:D58)</f>
        <v>0</v>
      </c>
      <c r="E52" s="651">
        <f>SUM(E53:E58)</f>
        <v>0</v>
      </c>
    </row>
    <row r="53" spans="1:5" ht="12.75" customHeight="1">
      <c r="A53" s="623" t="s">
        <v>243</v>
      </c>
      <c r="B53" s="652" t="s">
        <v>109</v>
      </c>
      <c r="C53" s="601"/>
      <c r="D53" s="603"/>
      <c r="E53" s="604"/>
    </row>
    <row r="54" spans="1:5" ht="12.75" customHeight="1">
      <c r="A54" s="623" t="s">
        <v>244</v>
      </c>
      <c r="B54" s="652" t="s">
        <v>111</v>
      </c>
      <c r="C54" s="601"/>
      <c r="D54" s="603"/>
      <c r="E54" s="604"/>
    </row>
    <row r="55" spans="1:5" ht="12.75" customHeight="1">
      <c r="A55" s="623" t="s">
        <v>245</v>
      </c>
      <c r="B55" s="652" t="s">
        <v>246</v>
      </c>
      <c r="C55" s="615"/>
      <c r="D55" s="643"/>
      <c r="E55" s="604"/>
    </row>
    <row r="56" spans="1:5" ht="12.75" customHeight="1">
      <c r="A56" s="623" t="s">
        <v>247</v>
      </c>
      <c r="B56" s="652" t="s">
        <v>248</v>
      </c>
      <c r="C56" s="637"/>
      <c r="D56" s="638"/>
      <c r="E56" s="604"/>
    </row>
    <row r="57" spans="1:5" ht="12.75" customHeight="1">
      <c r="A57" s="623" t="s">
        <v>249</v>
      </c>
      <c r="B57" s="652" t="s">
        <v>116</v>
      </c>
      <c r="C57" s="637"/>
      <c r="D57" s="638"/>
      <c r="E57" s="604"/>
    </row>
    <row r="58" spans="1:5" ht="12.75" customHeight="1">
      <c r="A58" s="623" t="s">
        <v>250</v>
      </c>
      <c r="B58" s="652" t="s">
        <v>251</v>
      </c>
      <c r="C58" s="637"/>
      <c r="D58" s="638"/>
      <c r="E58" s="604"/>
    </row>
    <row r="59" spans="1:5" ht="12.75" customHeight="1">
      <c r="A59" s="623" t="s">
        <v>252</v>
      </c>
      <c r="B59" s="627" t="s">
        <v>253</v>
      </c>
      <c r="C59" s="653">
        <f>SUM(C60:C66)</f>
        <v>0</v>
      </c>
      <c r="D59" s="654">
        <f>SUM(D60:D66)</f>
        <v>0</v>
      </c>
      <c r="E59" s="655">
        <f>SUM(E60:E66)</f>
        <v>0</v>
      </c>
    </row>
    <row r="60" spans="1:5" ht="12.75" customHeight="1">
      <c r="A60" s="623" t="s">
        <v>254</v>
      </c>
      <c r="B60" s="652" t="s">
        <v>109</v>
      </c>
      <c r="C60" s="601"/>
      <c r="D60" s="603"/>
      <c r="E60" s="604"/>
    </row>
    <row r="61" spans="1:5" ht="12.75" customHeight="1">
      <c r="A61" s="623" t="s">
        <v>255</v>
      </c>
      <c r="B61" s="652" t="s">
        <v>256</v>
      </c>
      <c r="C61" s="601"/>
      <c r="D61" s="603"/>
      <c r="E61" s="604"/>
    </row>
    <row r="62" spans="1:5" ht="12.75" customHeight="1">
      <c r="A62" s="623" t="s">
        <v>257</v>
      </c>
      <c r="B62" s="652" t="s">
        <v>258</v>
      </c>
      <c r="C62" s="615"/>
      <c r="D62" s="643"/>
      <c r="E62" s="604"/>
    </row>
    <row r="63" spans="1:5" ht="12.75" customHeight="1">
      <c r="A63" s="623" t="s">
        <v>259</v>
      </c>
      <c r="B63" s="652" t="s">
        <v>246</v>
      </c>
      <c r="C63" s="601"/>
      <c r="D63" s="603"/>
      <c r="E63" s="604"/>
    </row>
    <row r="64" spans="1:5" ht="12.75" customHeight="1">
      <c r="A64" s="613" t="s">
        <v>260</v>
      </c>
      <c r="B64" s="636" t="s">
        <v>261</v>
      </c>
      <c r="C64" s="615"/>
      <c r="D64" s="643"/>
      <c r="E64" s="604"/>
    </row>
    <row r="65" spans="1:5" ht="12.75" customHeight="1">
      <c r="A65" s="599" t="s">
        <v>262</v>
      </c>
      <c r="B65" s="636" t="s">
        <v>116</v>
      </c>
      <c r="C65" s="601"/>
      <c r="D65" s="603"/>
      <c r="E65" s="604"/>
    </row>
    <row r="66" spans="1:5" ht="12.75" customHeight="1" thickBot="1">
      <c r="A66" s="656" t="s">
        <v>263</v>
      </c>
      <c r="B66" s="657" t="s">
        <v>264</v>
      </c>
      <c r="C66" s="658"/>
      <c r="D66" s="659"/>
      <c r="E66" s="605"/>
    </row>
    <row r="67" spans="1:5" ht="12.75" customHeight="1" thickBot="1">
      <c r="A67" s="660" t="s">
        <v>16</v>
      </c>
      <c r="B67" s="661" t="s">
        <v>265</v>
      </c>
      <c r="C67" s="662">
        <f>+C47+C48+C51</f>
        <v>226654.43299999999</v>
      </c>
      <c r="D67" s="663">
        <f>+D47+D48+D51</f>
        <v>249647.43299999999</v>
      </c>
      <c r="E67" s="664">
        <f>+E47+E48+E51</f>
        <v>235512</v>
      </c>
    </row>
    <row r="68" spans="1:5" ht="12.75" customHeight="1" thickTop="1">
      <c r="A68" s="711"/>
      <c r="B68" s="711"/>
      <c r="C68" s="711"/>
    </row>
    <row r="69" spans="1:5" ht="12.75" customHeight="1">
      <c r="A69" s="665"/>
      <c r="B69" s="666"/>
      <c r="C69" s="667"/>
    </row>
    <row r="70" spans="1:5" ht="12.75" customHeight="1">
      <c r="A70" s="712" t="s">
        <v>266</v>
      </c>
      <c r="B70" s="712"/>
      <c r="C70" s="712"/>
      <c r="D70" s="712"/>
      <c r="E70" s="712"/>
    </row>
    <row r="71" spans="1:5" ht="12.75" customHeight="1" thickBot="1">
      <c r="A71" s="713"/>
      <c r="B71" s="713"/>
      <c r="C71" s="578"/>
    </row>
    <row r="72" spans="1:5" ht="24.75" customHeight="1" thickTop="1" thickBot="1">
      <c r="A72" s="580" t="s">
        <v>0</v>
      </c>
      <c r="B72" s="581" t="s">
        <v>267</v>
      </c>
      <c r="C72" s="582" t="s">
        <v>345</v>
      </c>
      <c r="D72" s="583" t="s">
        <v>346</v>
      </c>
      <c r="E72" s="584" t="s">
        <v>347</v>
      </c>
    </row>
    <row r="73" spans="1:5" ht="12.75" customHeight="1" thickBot="1">
      <c r="A73" s="585">
        <v>1</v>
      </c>
      <c r="B73" s="586">
        <v>2</v>
      </c>
      <c r="C73" s="587">
        <v>3</v>
      </c>
      <c r="D73" s="588">
        <v>4</v>
      </c>
      <c r="E73" s="589">
        <v>5</v>
      </c>
    </row>
    <row r="74" spans="1:5" ht="12.75" customHeight="1" thickBot="1">
      <c r="A74" s="590" t="s">
        <v>4</v>
      </c>
      <c r="B74" s="668" t="s">
        <v>442</v>
      </c>
      <c r="C74" s="669">
        <f>SUM(C75:C79)</f>
        <v>192633.8345</v>
      </c>
      <c r="D74" s="670">
        <f>SUM(D75:D79)</f>
        <v>194501.8345</v>
      </c>
      <c r="E74" s="671">
        <f>SUM(E75:E79)</f>
        <v>216347</v>
      </c>
    </row>
    <row r="75" spans="1:5" ht="12.75" customHeight="1">
      <c r="A75" s="609" t="s">
        <v>127</v>
      </c>
      <c r="B75" s="610" t="s">
        <v>159</v>
      </c>
      <c r="C75" s="672">
        <f>'11.mell. összesen'!D38</f>
        <v>83497</v>
      </c>
      <c r="D75" s="672">
        <f>'11.mell. összesen'!E38</f>
        <v>83497</v>
      </c>
      <c r="E75" s="673">
        <f>'11.mell. összesen'!F38</f>
        <v>87996</v>
      </c>
    </row>
    <row r="76" spans="1:5" ht="12.75" customHeight="1">
      <c r="A76" s="599" t="s">
        <v>129</v>
      </c>
      <c r="B76" s="600" t="s">
        <v>160</v>
      </c>
      <c r="C76" s="675">
        <f>'11.mell. összesen'!D39</f>
        <v>21732</v>
      </c>
      <c r="D76" s="675">
        <f>'11.mell. összesen'!E39</f>
        <v>21732</v>
      </c>
      <c r="E76" s="676">
        <f>'11.mell. összesen'!F39</f>
        <v>21898</v>
      </c>
    </row>
    <row r="77" spans="1:5" ht="12.75" customHeight="1">
      <c r="A77" s="599" t="s">
        <v>131</v>
      </c>
      <c r="B77" s="600" t="s">
        <v>161</v>
      </c>
      <c r="C77" s="675">
        <f>'11.mell. összesen'!D40</f>
        <v>74475.0095</v>
      </c>
      <c r="D77" s="675">
        <f>'11.mell. összesen'!E40</f>
        <v>72103.0095</v>
      </c>
      <c r="E77" s="676">
        <f>'11.mell. összesen'!F40</f>
        <v>88171</v>
      </c>
    </row>
    <row r="78" spans="1:5" ht="12.75" customHeight="1">
      <c r="A78" s="599" t="s">
        <v>133</v>
      </c>
      <c r="B78" s="680" t="s">
        <v>162</v>
      </c>
      <c r="C78" s="675">
        <f>'11.mell. összesen'!D41</f>
        <v>5929.8250000000007</v>
      </c>
      <c r="D78" s="675">
        <f>'11.mell. összesen'!E41</f>
        <v>10169.825000000001</v>
      </c>
      <c r="E78" s="676">
        <f>'11.mell. összesen'!F41</f>
        <v>9094</v>
      </c>
    </row>
    <row r="79" spans="1:5" ht="12.75" customHeight="1" thickBot="1">
      <c r="A79" s="599" t="s">
        <v>268</v>
      </c>
      <c r="B79" s="681" t="s">
        <v>163</v>
      </c>
      <c r="C79" s="709">
        <f>'11.mell. összesen'!D42</f>
        <v>7000</v>
      </c>
      <c r="D79" s="709">
        <f>'11.mell. összesen'!E42</f>
        <v>7000</v>
      </c>
      <c r="E79" s="710">
        <f>'11.mell. összesen'!F42</f>
        <v>9188</v>
      </c>
    </row>
    <row r="80" spans="1:5" ht="12.75" customHeight="1" thickBot="1">
      <c r="A80" s="585" t="s">
        <v>5</v>
      </c>
      <c r="B80" s="682" t="s">
        <v>443</v>
      </c>
      <c r="C80" s="683">
        <f>SUM(C81:C87)</f>
        <v>10373</v>
      </c>
      <c r="D80" s="684">
        <f>SUM(D81:D87)</f>
        <v>11226</v>
      </c>
      <c r="E80" s="685">
        <f>SUM(E81:E87)</f>
        <v>16970</v>
      </c>
    </row>
    <row r="81" spans="1:5" ht="12.75" customHeight="1">
      <c r="A81" s="623" t="s">
        <v>144</v>
      </c>
      <c r="B81" s="600" t="s">
        <v>164</v>
      </c>
      <c r="C81" s="686">
        <f>'11.mell. összesen'!D46</f>
        <v>0</v>
      </c>
      <c r="D81" s="686">
        <f>'11.mell. összesen'!E46</f>
        <v>853</v>
      </c>
      <c r="E81" s="687">
        <f>'11.mell. összesen'!F46</f>
        <v>2620</v>
      </c>
    </row>
    <row r="82" spans="1:5" ht="12.75" customHeight="1">
      <c r="A82" s="623" t="s">
        <v>146</v>
      </c>
      <c r="B82" s="600" t="s">
        <v>165</v>
      </c>
      <c r="C82" s="686">
        <f>'11.mell. összesen'!D47</f>
        <v>0</v>
      </c>
      <c r="D82" s="686">
        <f>'11.mell. összesen'!E47</f>
        <v>0</v>
      </c>
      <c r="E82" s="687">
        <f>'11.mell. összesen'!F47</f>
        <v>7425</v>
      </c>
    </row>
    <row r="83" spans="1:5" ht="12.75" customHeight="1">
      <c r="A83" s="623" t="s">
        <v>148</v>
      </c>
      <c r="B83" s="600" t="s">
        <v>270</v>
      </c>
      <c r="C83" s="674">
        <v>0</v>
      </c>
      <c r="D83" s="675">
        <v>0</v>
      </c>
      <c r="E83" s="604"/>
    </row>
    <row r="84" spans="1:5" ht="12.75" customHeight="1">
      <c r="A84" s="623" t="s">
        <v>150</v>
      </c>
      <c r="B84" s="600" t="s">
        <v>271</v>
      </c>
      <c r="C84" s="674">
        <v>0</v>
      </c>
      <c r="D84" s="675">
        <v>0</v>
      </c>
      <c r="E84" s="604"/>
    </row>
    <row r="85" spans="1:5" ht="12.75" customHeight="1">
      <c r="A85" s="623" t="s">
        <v>166</v>
      </c>
      <c r="B85" s="600" t="s">
        <v>167</v>
      </c>
      <c r="C85" s="674">
        <v>0</v>
      </c>
      <c r="D85" s="675">
        <v>0</v>
      </c>
      <c r="E85" s="604"/>
    </row>
    <row r="86" spans="1:5" ht="21.75" customHeight="1">
      <c r="A86" s="623" t="s">
        <v>188</v>
      </c>
      <c r="B86" s="600" t="s">
        <v>272</v>
      </c>
      <c r="C86" s="674">
        <v>0</v>
      </c>
      <c r="D86" s="675">
        <v>0</v>
      </c>
      <c r="E86" s="604"/>
    </row>
    <row r="87" spans="1:5" ht="12.75" customHeight="1">
      <c r="A87" s="623" t="s">
        <v>273</v>
      </c>
      <c r="B87" s="600" t="s">
        <v>274</v>
      </c>
      <c r="C87" s="674">
        <f>SUM(C88:C91)</f>
        <v>10373</v>
      </c>
      <c r="D87" s="674">
        <f>SUM(D88:D91)</f>
        <v>10373</v>
      </c>
      <c r="E87" s="676">
        <f>SUM(E88:E91)</f>
        <v>6925</v>
      </c>
    </row>
    <row r="88" spans="1:5" ht="12.75" customHeight="1">
      <c r="A88" s="623" t="s">
        <v>275</v>
      </c>
      <c r="B88" s="600" t="s">
        <v>276</v>
      </c>
      <c r="C88" s="674">
        <v>0</v>
      </c>
      <c r="D88" s="675">
        <v>0</v>
      </c>
      <c r="E88" s="604"/>
    </row>
    <row r="89" spans="1:5" ht="12.75" customHeight="1">
      <c r="A89" s="623" t="s">
        <v>277</v>
      </c>
      <c r="B89" s="688" t="s">
        <v>278</v>
      </c>
      <c r="C89" s="674">
        <v>0</v>
      </c>
      <c r="D89" s="675">
        <v>0</v>
      </c>
      <c r="E89" s="604"/>
    </row>
    <row r="90" spans="1:5" ht="12.75" customHeight="1">
      <c r="A90" s="613" t="s">
        <v>279</v>
      </c>
      <c r="B90" s="688" t="s">
        <v>280</v>
      </c>
      <c r="C90" s="677">
        <f>'2.2.Felhalm..mérleg'!G10</f>
        <v>10373</v>
      </c>
      <c r="D90" s="677">
        <f>'2.2.Felhalm..mérleg'!H10</f>
        <v>10373</v>
      </c>
      <c r="E90" s="679">
        <f>'2.2.Felhalm..mérleg'!I10</f>
        <v>6925</v>
      </c>
    </row>
    <row r="91" spans="1:5" ht="12.75" customHeight="1" thickBot="1">
      <c r="A91" s="635" t="s">
        <v>281</v>
      </c>
      <c r="B91" s="688" t="s">
        <v>282</v>
      </c>
      <c r="C91" s="677">
        <v>0</v>
      </c>
      <c r="D91" s="678">
        <v>0</v>
      </c>
      <c r="E91" s="605"/>
    </row>
    <row r="92" spans="1:5" ht="12.75" customHeight="1" thickBot="1">
      <c r="A92" s="585" t="s">
        <v>6</v>
      </c>
      <c r="B92" s="682" t="s">
        <v>283</v>
      </c>
      <c r="C92" s="689">
        <f>'11.mell. összesen'!D51</f>
        <v>0</v>
      </c>
      <c r="D92" s="689">
        <f>'11.mell. összesen'!E51</f>
        <v>0</v>
      </c>
      <c r="E92" s="690">
        <f>'11.mell. összesen'!F51</f>
        <v>0</v>
      </c>
    </row>
    <row r="93" spans="1:5" ht="12.75" customHeight="1" thickBot="1">
      <c r="A93" s="585" t="s">
        <v>7</v>
      </c>
      <c r="B93" s="682" t="s">
        <v>444</v>
      </c>
      <c r="C93" s="683">
        <f>SUM(C94:C95)</f>
        <v>23646</v>
      </c>
      <c r="D93" s="684">
        <f>SUM(D94:D95)</f>
        <v>43919</v>
      </c>
      <c r="E93" s="685">
        <f>SUM(E94:E95)</f>
        <v>0</v>
      </c>
    </row>
    <row r="94" spans="1:5" ht="12.75" customHeight="1">
      <c r="A94" s="623" t="s">
        <v>284</v>
      </c>
      <c r="B94" s="624" t="s">
        <v>285</v>
      </c>
      <c r="C94" s="686"/>
      <c r="D94" s="691"/>
      <c r="E94" s="642"/>
    </row>
    <row r="95" spans="1:5" ht="12.75" customHeight="1" thickBot="1">
      <c r="A95" s="599" t="s">
        <v>286</v>
      </c>
      <c r="B95" s="600" t="s">
        <v>287</v>
      </c>
      <c r="C95" s="674">
        <f>'11.mell. összesen'!D50+'11.mell. összesen'!D44</f>
        <v>23646</v>
      </c>
      <c r="D95" s="674">
        <f>'11.mell. összesen'!E50+'11.mell. összesen'!E44</f>
        <v>43919</v>
      </c>
      <c r="E95" s="676">
        <f>'11.mell. összesen'!F50+'11.mell. összesen'!F44</f>
        <v>0</v>
      </c>
    </row>
    <row r="96" spans="1:5" ht="12.75" customHeight="1" thickBot="1">
      <c r="A96" s="585" t="s">
        <v>8</v>
      </c>
      <c r="B96" s="644" t="s">
        <v>288</v>
      </c>
      <c r="C96" s="683">
        <f>+C74+C80+C92+C93</f>
        <v>226652.8345</v>
      </c>
      <c r="D96" s="684">
        <f>+D74+D80+D92+D93</f>
        <v>249646.8345</v>
      </c>
      <c r="E96" s="685">
        <f>+E74+E80+E92+E93</f>
        <v>233317</v>
      </c>
    </row>
    <row r="97" spans="1:5" ht="12.75" customHeight="1" thickBot="1">
      <c r="A97" s="585" t="s">
        <v>9</v>
      </c>
      <c r="B97" s="682" t="s">
        <v>289</v>
      </c>
      <c r="C97" s="683">
        <f>SUM(C98,C107)</f>
        <v>0</v>
      </c>
      <c r="D97" s="684">
        <f>SUM(D98,D107)</f>
        <v>0</v>
      </c>
      <c r="E97" s="685">
        <f>SUM(E98,E107)</f>
        <v>0</v>
      </c>
    </row>
    <row r="98" spans="1:5" ht="12.75" customHeight="1">
      <c r="A98" s="623" t="s">
        <v>154</v>
      </c>
      <c r="B98" s="627" t="s">
        <v>290</v>
      </c>
      <c r="C98" s="692">
        <f>SUM(C99:C106)</f>
        <v>0</v>
      </c>
      <c r="D98" s="693">
        <f>SUM(D99:D106)</f>
        <v>0</v>
      </c>
      <c r="E98" s="642"/>
    </row>
    <row r="99" spans="1:5" ht="12.75" customHeight="1">
      <c r="A99" s="623" t="s">
        <v>208</v>
      </c>
      <c r="B99" s="652" t="s">
        <v>106</v>
      </c>
      <c r="C99" s="674"/>
      <c r="D99" s="675"/>
      <c r="E99" s="604"/>
    </row>
    <row r="100" spans="1:5" ht="12.75" customHeight="1">
      <c r="A100" s="623" t="s">
        <v>210</v>
      </c>
      <c r="B100" s="652" t="s">
        <v>108</v>
      </c>
      <c r="C100" s="674"/>
      <c r="D100" s="675"/>
      <c r="E100" s="604"/>
    </row>
    <row r="101" spans="1:5" ht="12.75" customHeight="1">
      <c r="A101" s="623" t="s">
        <v>212</v>
      </c>
      <c r="B101" s="652" t="s">
        <v>291</v>
      </c>
      <c r="C101" s="674"/>
      <c r="D101" s="675"/>
      <c r="E101" s="604"/>
    </row>
    <row r="102" spans="1:5" ht="12.75" customHeight="1">
      <c r="A102" s="623" t="s">
        <v>214</v>
      </c>
      <c r="B102" s="652" t="s">
        <v>112</v>
      </c>
      <c r="C102" s="674"/>
      <c r="D102" s="675"/>
      <c r="E102" s="604"/>
    </row>
    <row r="103" spans="1:5" ht="12.75" customHeight="1">
      <c r="A103" s="623" t="s">
        <v>215</v>
      </c>
      <c r="B103" s="652" t="s">
        <v>114</v>
      </c>
      <c r="C103" s="674"/>
      <c r="D103" s="675"/>
      <c r="E103" s="604"/>
    </row>
    <row r="104" spans="1:5" ht="12.75" customHeight="1">
      <c r="A104" s="623" t="s">
        <v>292</v>
      </c>
      <c r="B104" s="652" t="s">
        <v>117</v>
      </c>
      <c r="C104" s="674"/>
      <c r="D104" s="675"/>
      <c r="E104" s="604"/>
    </row>
    <row r="105" spans="1:5" ht="12.75" customHeight="1">
      <c r="A105" s="623" t="s">
        <v>293</v>
      </c>
      <c r="B105" s="652" t="s">
        <v>119</v>
      </c>
      <c r="C105" s="674"/>
      <c r="D105" s="675"/>
      <c r="E105" s="604"/>
    </row>
    <row r="106" spans="1:5" ht="12.75" customHeight="1">
      <c r="A106" s="623" t="s">
        <v>294</v>
      </c>
      <c r="B106" s="652" t="s">
        <v>295</v>
      </c>
      <c r="C106" s="674"/>
      <c r="D106" s="675"/>
      <c r="E106" s="604"/>
    </row>
    <row r="107" spans="1:5" ht="12.75" customHeight="1">
      <c r="A107" s="623" t="s">
        <v>156</v>
      </c>
      <c r="B107" s="627" t="s">
        <v>296</v>
      </c>
      <c r="C107" s="692">
        <f>SUM(C108:C115)</f>
        <v>0</v>
      </c>
      <c r="D107" s="693">
        <f>SUM(D108:D115)</f>
        <v>0</v>
      </c>
      <c r="E107" s="604"/>
    </row>
    <row r="108" spans="1:5" ht="12.75" customHeight="1">
      <c r="A108" s="623" t="s">
        <v>217</v>
      </c>
      <c r="B108" s="652" t="s">
        <v>106</v>
      </c>
      <c r="C108" s="674"/>
      <c r="D108" s="675"/>
      <c r="E108" s="604"/>
    </row>
    <row r="109" spans="1:5" ht="12.75" customHeight="1">
      <c r="A109" s="623" t="s">
        <v>218</v>
      </c>
      <c r="B109" s="652" t="s">
        <v>297</v>
      </c>
      <c r="C109" s="674"/>
      <c r="D109" s="675"/>
      <c r="E109" s="604"/>
    </row>
    <row r="110" spans="1:5" ht="12.75" customHeight="1">
      <c r="A110" s="623" t="s">
        <v>219</v>
      </c>
      <c r="B110" s="652" t="s">
        <v>291</v>
      </c>
      <c r="C110" s="674"/>
      <c r="D110" s="675"/>
      <c r="E110" s="604"/>
    </row>
    <row r="111" spans="1:5" ht="12.75" customHeight="1">
      <c r="A111" s="623" t="s">
        <v>220</v>
      </c>
      <c r="B111" s="652" t="s">
        <v>112</v>
      </c>
      <c r="C111" s="694"/>
      <c r="D111" s="695"/>
      <c r="E111" s="604"/>
    </row>
    <row r="112" spans="1:5" ht="12.75" customHeight="1">
      <c r="A112" s="623" t="s">
        <v>221</v>
      </c>
      <c r="B112" s="652" t="s">
        <v>114</v>
      </c>
      <c r="C112" s="674"/>
      <c r="D112" s="675"/>
      <c r="E112" s="604"/>
    </row>
    <row r="113" spans="1:5" ht="12.75" customHeight="1">
      <c r="A113" s="623" t="s">
        <v>298</v>
      </c>
      <c r="B113" s="652" t="s">
        <v>299</v>
      </c>
      <c r="C113" s="677"/>
      <c r="D113" s="678"/>
      <c r="E113" s="604"/>
    </row>
    <row r="114" spans="1:5" ht="12.75" customHeight="1">
      <c r="A114" s="623" t="s">
        <v>300</v>
      </c>
      <c r="B114" s="652" t="s">
        <v>119</v>
      </c>
      <c r="C114" s="677"/>
      <c r="D114" s="678"/>
      <c r="E114" s="604"/>
    </row>
    <row r="115" spans="1:5" ht="12.75" customHeight="1" thickBot="1">
      <c r="A115" s="623" t="s">
        <v>301</v>
      </c>
      <c r="B115" s="652" t="s">
        <v>302</v>
      </c>
      <c r="C115" s="696"/>
      <c r="D115" s="697"/>
      <c r="E115" s="605"/>
    </row>
    <row r="116" spans="1:5" ht="12.75" customHeight="1" thickBot="1">
      <c r="A116" s="660" t="s">
        <v>10</v>
      </c>
      <c r="B116" s="698" t="s">
        <v>303</v>
      </c>
      <c r="C116" s="699">
        <f>SUM(C96,C97)</f>
        <v>226652.8345</v>
      </c>
      <c r="D116" s="700">
        <f>SUM(D96,D97)</f>
        <v>249646.8345</v>
      </c>
      <c r="E116" s="701">
        <f>SUM(E96,E97)</f>
        <v>233317</v>
      </c>
    </row>
    <row r="117" spans="1:5" ht="12.75" customHeight="1" thickTop="1">
      <c r="A117" s="711"/>
      <c r="B117" s="711"/>
      <c r="C117" s="711"/>
    </row>
    <row r="118" spans="1:5" ht="12.75" customHeight="1">
      <c r="A118" s="702"/>
      <c r="B118" s="703"/>
      <c r="C118" s="704"/>
    </row>
    <row r="119" spans="1:5" ht="12.75" customHeight="1">
      <c r="A119" s="702"/>
      <c r="B119" s="703"/>
      <c r="C119" s="704"/>
    </row>
    <row r="120" spans="1:5" ht="12.75" customHeight="1">
      <c r="A120" s="702"/>
      <c r="B120" s="703"/>
      <c r="C120" s="704"/>
    </row>
    <row r="121" spans="1:5" ht="12.75" customHeight="1">
      <c r="A121" s="702"/>
      <c r="B121" s="703"/>
      <c r="C121" s="704"/>
    </row>
    <row r="122" spans="1:5" ht="12.75" customHeight="1">
      <c r="A122" s="702"/>
      <c r="B122" s="703"/>
      <c r="C122" s="704"/>
    </row>
    <row r="123" spans="1:5" ht="12.75" customHeight="1">
      <c r="A123" s="702"/>
      <c r="B123" s="703"/>
      <c r="C123" s="704"/>
    </row>
    <row r="124" spans="1:5" ht="12.75" customHeight="1">
      <c r="A124" s="702"/>
      <c r="B124" s="703"/>
      <c r="C124" s="704"/>
    </row>
    <row r="125" spans="1:5" ht="12.75" customHeight="1">
      <c r="A125" s="702"/>
      <c r="B125" s="703"/>
      <c r="C125" s="704"/>
    </row>
    <row r="126" spans="1:5" ht="12.75" customHeight="1"/>
    <row r="127" spans="1:5" ht="12.75" customHeight="1"/>
    <row r="128" spans="1:5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</sheetData>
  <mergeCells count="6">
    <mergeCell ref="A117:C117"/>
    <mergeCell ref="A1:E1"/>
    <mergeCell ref="A2:B2"/>
    <mergeCell ref="A68:C68"/>
    <mergeCell ref="A70:E70"/>
    <mergeCell ref="A71:B71"/>
  </mergeCells>
  <pageMargins left="0.36302083333333335" right="0.24791666666666667" top="0.98425196850393704" bottom="0.67291666666666672" header="0.31496062992125984" footer="0.51181102362204722"/>
  <pageSetup paperSize="9" scale="85" orientation="portrait" r:id="rId1"/>
  <headerFooter alignWithMargins="0">
    <oddHeader>&amp;C&amp;"Arial,Félkövér"Öttevény Község Önkormányzatának
költségvetési mérlege
2013.
&amp;R&amp;"Arial,Dőlt"1. melléklet 
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15"/>
  <sheetViews>
    <sheetView view="pageLayout" zoomScaleNormal="100" workbookViewId="0">
      <selection activeCell="C11" sqref="C11"/>
    </sheetView>
  </sheetViews>
  <sheetFormatPr defaultRowHeight="12.75"/>
  <cols>
    <col min="1" max="1" width="50.7109375" customWidth="1"/>
    <col min="2" max="3" width="16.7109375" customWidth="1"/>
    <col min="4" max="4" width="16.7109375" style="32" customWidth="1"/>
    <col min="5" max="6" width="16.7109375" customWidth="1"/>
    <col min="7" max="11" width="8.7109375" customWidth="1"/>
  </cols>
  <sheetData>
    <row r="1" spans="1:6" ht="14.25" thickBot="1">
      <c r="A1" s="134"/>
      <c r="B1" s="135"/>
      <c r="C1" s="135"/>
      <c r="D1" s="135"/>
      <c r="E1" s="135"/>
      <c r="F1" s="136"/>
    </row>
    <row r="2" spans="1:6" ht="48.75" thickBot="1">
      <c r="A2" s="138" t="s">
        <v>178</v>
      </c>
      <c r="B2" s="139" t="s">
        <v>179</v>
      </c>
      <c r="C2" s="139" t="s">
        <v>180</v>
      </c>
      <c r="D2" s="139" t="s">
        <v>392</v>
      </c>
      <c r="E2" s="139" t="s">
        <v>326</v>
      </c>
      <c r="F2" s="140" t="s">
        <v>388</v>
      </c>
    </row>
    <row r="3" spans="1:6" ht="13.5" thickBot="1">
      <c r="A3" s="141">
        <v>1</v>
      </c>
      <c r="B3" s="142">
        <v>2</v>
      </c>
      <c r="C3" s="142">
        <v>3</v>
      </c>
      <c r="D3" s="142">
        <v>4</v>
      </c>
      <c r="E3" s="142">
        <v>5</v>
      </c>
      <c r="F3" s="143" t="s">
        <v>181</v>
      </c>
    </row>
    <row r="4" spans="1:6">
      <c r="A4" s="144" t="s">
        <v>387</v>
      </c>
      <c r="B4" s="145">
        <v>935</v>
      </c>
      <c r="C4" s="153" t="s">
        <v>49</v>
      </c>
      <c r="D4" s="145">
        <v>935</v>
      </c>
      <c r="E4" s="145"/>
      <c r="F4" s="146"/>
    </row>
    <row r="5" spans="1:6" ht="12.75" customHeight="1">
      <c r="A5" s="144"/>
      <c r="B5" s="145"/>
      <c r="C5" s="153"/>
      <c r="D5" s="145"/>
      <c r="E5" s="145"/>
      <c r="F5" s="154"/>
    </row>
    <row r="6" spans="1:6" ht="12.75" customHeight="1">
      <c r="A6" s="144" t="s">
        <v>389</v>
      </c>
      <c r="B6" s="145">
        <v>2835</v>
      </c>
      <c r="C6" s="153" t="s">
        <v>49</v>
      </c>
      <c r="D6" s="145">
        <v>2835</v>
      </c>
      <c r="E6" s="145"/>
      <c r="F6" s="154"/>
    </row>
    <row r="7" spans="1:6" ht="12.75" customHeight="1">
      <c r="A7" s="144"/>
      <c r="B7" s="145"/>
      <c r="C7" s="153"/>
      <c r="D7" s="145"/>
      <c r="E7" s="145"/>
      <c r="F7" s="154"/>
    </row>
    <row r="8" spans="1:6" ht="12.75" customHeight="1">
      <c r="A8" s="144" t="s">
        <v>390</v>
      </c>
      <c r="B8" s="145">
        <v>2315</v>
      </c>
      <c r="C8" s="153" t="s">
        <v>49</v>
      </c>
      <c r="D8" s="145">
        <v>2315</v>
      </c>
      <c r="E8" s="145"/>
      <c r="F8" s="154"/>
    </row>
    <row r="9" spans="1:6" ht="12.75" customHeight="1">
      <c r="A9" s="144"/>
      <c r="B9" s="145"/>
      <c r="C9" s="153"/>
      <c r="D9" s="145"/>
      <c r="E9" s="145"/>
      <c r="F9" s="154"/>
    </row>
    <row r="10" spans="1:6" ht="12.75" customHeight="1">
      <c r="A10" s="144" t="s">
        <v>391</v>
      </c>
      <c r="B10" s="145">
        <v>1340</v>
      </c>
      <c r="C10" s="153" t="s">
        <v>49</v>
      </c>
      <c r="D10" s="145">
        <v>1340</v>
      </c>
      <c r="E10" s="145"/>
      <c r="F10" s="154"/>
    </row>
    <row r="11" spans="1:6" ht="12.75" customHeight="1">
      <c r="A11" s="144"/>
      <c r="B11" s="145"/>
      <c r="C11" s="153"/>
      <c r="D11" s="145"/>
      <c r="E11" s="145"/>
      <c r="F11" s="154"/>
    </row>
    <row r="12" spans="1:6" ht="13.5" thickBot="1">
      <c r="A12" s="147"/>
      <c r="B12" s="148"/>
      <c r="C12" s="423"/>
      <c r="D12" s="148"/>
      <c r="E12" s="148"/>
      <c r="F12" s="155"/>
    </row>
    <row r="13" spans="1:6" ht="13.5" thickBot="1">
      <c r="A13" s="149" t="s">
        <v>182</v>
      </c>
      <c r="B13" s="150">
        <f>SUM(B4:B12)</f>
        <v>7425</v>
      </c>
      <c r="C13" s="151"/>
      <c r="D13" s="150">
        <f>SUM(D4:D12)</f>
        <v>7425</v>
      </c>
      <c r="E13" s="150">
        <f>SUM(E4:E12)</f>
        <v>0</v>
      </c>
      <c r="F13" s="156">
        <f>SUM(F4:F12)</f>
        <v>0</v>
      </c>
    </row>
    <row r="14" spans="1:6">
      <c r="A14" s="152"/>
      <c r="B14" s="137"/>
      <c r="C14" s="137"/>
      <c r="D14" s="137"/>
      <c r="E14" s="137"/>
      <c r="F14" s="135"/>
    </row>
    <row r="15" spans="1:6">
      <c r="A15" s="174"/>
    </row>
  </sheetData>
  <phoneticPr fontId="3" type="noConversion"/>
  <pageMargins left="0.39370078740157483" right="0.39370078740157483" top="0.98425196850393704" bottom="0.98425196850393704" header="0.31496062992125984" footer="0.51181102362204722"/>
  <pageSetup paperSize="9" orientation="landscape" r:id="rId1"/>
  <headerFooter alignWithMargins="0">
    <oddHeader>&amp;C&amp;"Arial,Félkövér"Felújítások előirányzata felújításonként
2013.&amp;R&amp;"Arial,Dőlt"8. melléklet 
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49"/>
  <sheetViews>
    <sheetView view="pageLayout" topLeftCell="A85" zoomScaleNormal="100" workbookViewId="0">
      <selection activeCell="F46" sqref="F46"/>
    </sheetView>
  </sheetViews>
  <sheetFormatPr defaultColWidth="9" defaultRowHeight="11.25"/>
  <cols>
    <col min="1" max="1" width="5.7109375" style="391" customWidth="1"/>
    <col min="2" max="2" width="35.7109375" style="391" customWidth="1"/>
    <col min="3" max="3" width="30.7109375" style="391" customWidth="1"/>
    <col min="4" max="5" width="9.7109375" style="391" customWidth="1"/>
    <col min="6" max="6" width="9.7109375" style="410" customWidth="1"/>
    <col min="7" max="256" width="9" style="391"/>
    <col min="257" max="257" width="5.7109375" style="391" customWidth="1"/>
    <col min="258" max="258" width="35.7109375" style="391" customWidth="1"/>
    <col min="259" max="259" width="30.7109375" style="391" customWidth="1"/>
    <col min="260" max="262" width="9.7109375" style="391" customWidth="1"/>
    <col min="263" max="512" width="9" style="391"/>
    <col min="513" max="513" width="5.7109375" style="391" customWidth="1"/>
    <col min="514" max="514" width="35.7109375" style="391" customWidth="1"/>
    <col min="515" max="515" width="30.7109375" style="391" customWidth="1"/>
    <col min="516" max="518" width="9.7109375" style="391" customWidth="1"/>
    <col min="519" max="768" width="9" style="391"/>
    <col min="769" max="769" width="5.7109375" style="391" customWidth="1"/>
    <col min="770" max="770" width="35.7109375" style="391" customWidth="1"/>
    <col min="771" max="771" width="30.7109375" style="391" customWidth="1"/>
    <col min="772" max="774" width="9.7109375" style="391" customWidth="1"/>
    <col min="775" max="1024" width="9" style="391"/>
    <col min="1025" max="1025" width="5.7109375" style="391" customWidth="1"/>
    <col min="1026" max="1026" width="35.7109375" style="391" customWidth="1"/>
    <col min="1027" max="1027" width="30.7109375" style="391" customWidth="1"/>
    <col min="1028" max="1030" width="9.7109375" style="391" customWidth="1"/>
    <col min="1031" max="1280" width="9" style="391"/>
    <col min="1281" max="1281" width="5.7109375" style="391" customWidth="1"/>
    <col min="1282" max="1282" width="35.7109375" style="391" customWidth="1"/>
    <col min="1283" max="1283" width="30.7109375" style="391" customWidth="1"/>
    <col min="1284" max="1286" width="9.7109375" style="391" customWidth="1"/>
    <col min="1287" max="1536" width="9" style="391"/>
    <col min="1537" max="1537" width="5.7109375" style="391" customWidth="1"/>
    <col min="1538" max="1538" width="35.7109375" style="391" customWidth="1"/>
    <col min="1539" max="1539" width="30.7109375" style="391" customWidth="1"/>
    <col min="1540" max="1542" width="9.7109375" style="391" customWidth="1"/>
    <col min="1543" max="1792" width="9" style="391"/>
    <col min="1793" max="1793" width="5.7109375" style="391" customWidth="1"/>
    <col min="1794" max="1794" width="35.7109375" style="391" customWidth="1"/>
    <col min="1795" max="1795" width="30.7109375" style="391" customWidth="1"/>
    <col min="1796" max="1798" width="9.7109375" style="391" customWidth="1"/>
    <col min="1799" max="2048" width="9" style="391"/>
    <col min="2049" max="2049" width="5.7109375" style="391" customWidth="1"/>
    <col min="2050" max="2050" width="35.7109375" style="391" customWidth="1"/>
    <col min="2051" max="2051" width="30.7109375" style="391" customWidth="1"/>
    <col min="2052" max="2054" width="9.7109375" style="391" customWidth="1"/>
    <col min="2055" max="2304" width="9" style="391"/>
    <col min="2305" max="2305" width="5.7109375" style="391" customWidth="1"/>
    <col min="2306" max="2306" width="35.7109375" style="391" customWidth="1"/>
    <col min="2307" max="2307" width="30.7109375" style="391" customWidth="1"/>
    <col min="2308" max="2310" width="9.7109375" style="391" customWidth="1"/>
    <col min="2311" max="2560" width="9" style="391"/>
    <col min="2561" max="2561" width="5.7109375" style="391" customWidth="1"/>
    <col min="2562" max="2562" width="35.7109375" style="391" customWidth="1"/>
    <col min="2563" max="2563" width="30.7109375" style="391" customWidth="1"/>
    <col min="2564" max="2566" width="9.7109375" style="391" customWidth="1"/>
    <col min="2567" max="2816" width="9" style="391"/>
    <col min="2817" max="2817" width="5.7109375" style="391" customWidth="1"/>
    <col min="2818" max="2818" width="35.7109375" style="391" customWidth="1"/>
    <col min="2819" max="2819" width="30.7109375" style="391" customWidth="1"/>
    <col min="2820" max="2822" width="9.7109375" style="391" customWidth="1"/>
    <col min="2823" max="3072" width="9" style="391"/>
    <col min="3073" max="3073" width="5.7109375" style="391" customWidth="1"/>
    <col min="3074" max="3074" width="35.7109375" style="391" customWidth="1"/>
    <col min="3075" max="3075" width="30.7109375" style="391" customWidth="1"/>
    <col min="3076" max="3078" width="9.7109375" style="391" customWidth="1"/>
    <col min="3079" max="3328" width="9" style="391"/>
    <col min="3329" max="3329" width="5.7109375" style="391" customWidth="1"/>
    <col min="3330" max="3330" width="35.7109375" style="391" customWidth="1"/>
    <col min="3331" max="3331" width="30.7109375" style="391" customWidth="1"/>
    <col min="3332" max="3334" width="9.7109375" style="391" customWidth="1"/>
    <col min="3335" max="3584" width="9" style="391"/>
    <col min="3585" max="3585" width="5.7109375" style="391" customWidth="1"/>
    <col min="3586" max="3586" width="35.7109375" style="391" customWidth="1"/>
    <col min="3587" max="3587" width="30.7109375" style="391" customWidth="1"/>
    <col min="3588" max="3590" width="9.7109375" style="391" customWidth="1"/>
    <col min="3591" max="3840" width="9" style="391"/>
    <col min="3841" max="3841" width="5.7109375" style="391" customWidth="1"/>
    <col min="3842" max="3842" width="35.7109375" style="391" customWidth="1"/>
    <col min="3843" max="3843" width="30.7109375" style="391" customWidth="1"/>
    <col min="3844" max="3846" width="9.7109375" style="391" customWidth="1"/>
    <col min="3847" max="4096" width="9" style="391"/>
    <col min="4097" max="4097" width="5.7109375" style="391" customWidth="1"/>
    <col min="4098" max="4098" width="35.7109375" style="391" customWidth="1"/>
    <col min="4099" max="4099" width="30.7109375" style="391" customWidth="1"/>
    <col min="4100" max="4102" width="9.7109375" style="391" customWidth="1"/>
    <col min="4103" max="4352" width="9" style="391"/>
    <col min="4353" max="4353" width="5.7109375" style="391" customWidth="1"/>
    <col min="4354" max="4354" width="35.7109375" style="391" customWidth="1"/>
    <col min="4355" max="4355" width="30.7109375" style="391" customWidth="1"/>
    <col min="4356" max="4358" width="9.7109375" style="391" customWidth="1"/>
    <col min="4359" max="4608" width="9" style="391"/>
    <col min="4609" max="4609" width="5.7109375" style="391" customWidth="1"/>
    <col min="4610" max="4610" width="35.7109375" style="391" customWidth="1"/>
    <col min="4611" max="4611" width="30.7109375" style="391" customWidth="1"/>
    <col min="4612" max="4614" width="9.7109375" style="391" customWidth="1"/>
    <col min="4615" max="4864" width="9" style="391"/>
    <col min="4865" max="4865" width="5.7109375" style="391" customWidth="1"/>
    <col min="4866" max="4866" width="35.7109375" style="391" customWidth="1"/>
    <col min="4867" max="4867" width="30.7109375" style="391" customWidth="1"/>
    <col min="4868" max="4870" width="9.7109375" style="391" customWidth="1"/>
    <col min="4871" max="5120" width="9" style="391"/>
    <col min="5121" max="5121" width="5.7109375" style="391" customWidth="1"/>
    <col min="5122" max="5122" width="35.7109375" style="391" customWidth="1"/>
    <col min="5123" max="5123" width="30.7109375" style="391" customWidth="1"/>
    <col min="5124" max="5126" width="9.7109375" style="391" customWidth="1"/>
    <col min="5127" max="5376" width="9" style="391"/>
    <col min="5377" max="5377" width="5.7109375" style="391" customWidth="1"/>
    <col min="5378" max="5378" width="35.7109375" style="391" customWidth="1"/>
    <col min="5379" max="5379" width="30.7109375" style="391" customWidth="1"/>
    <col min="5380" max="5382" width="9.7109375" style="391" customWidth="1"/>
    <col min="5383" max="5632" width="9" style="391"/>
    <col min="5633" max="5633" width="5.7109375" style="391" customWidth="1"/>
    <col min="5634" max="5634" width="35.7109375" style="391" customWidth="1"/>
    <col min="5635" max="5635" width="30.7109375" style="391" customWidth="1"/>
    <col min="5636" max="5638" width="9.7109375" style="391" customWidth="1"/>
    <col min="5639" max="5888" width="9" style="391"/>
    <col min="5889" max="5889" width="5.7109375" style="391" customWidth="1"/>
    <col min="5890" max="5890" width="35.7109375" style="391" customWidth="1"/>
    <col min="5891" max="5891" width="30.7109375" style="391" customWidth="1"/>
    <col min="5892" max="5894" width="9.7109375" style="391" customWidth="1"/>
    <col min="5895" max="6144" width="9" style="391"/>
    <col min="6145" max="6145" width="5.7109375" style="391" customWidth="1"/>
    <col min="6146" max="6146" width="35.7109375" style="391" customWidth="1"/>
    <col min="6147" max="6147" width="30.7109375" style="391" customWidth="1"/>
    <col min="6148" max="6150" width="9.7109375" style="391" customWidth="1"/>
    <col min="6151" max="6400" width="9" style="391"/>
    <col min="6401" max="6401" width="5.7109375" style="391" customWidth="1"/>
    <col min="6402" max="6402" width="35.7109375" style="391" customWidth="1"/>
    <col min="6403" max="6403" width="30.7109375" style="391" customWidth="1"/>
    <col min="6404" max="6406" width="9.7109375" style="391" customWidth="1"/>
    <col min="6407" max="6656" width="9" style="391"/>
    <col min="6657" max="6657" width="5.7109375" style="391" customWidth="1"/>
    <col min="6658" max="6658" width="35.7109375" style="391" customWidth="1"/>
    <col min="6659" max="6659" width="30.7109375" style="391" customWidth="1"/>
    <col min="6660" max="6662" width="9.7109375" style="391" customWidth="1"/>
    <col min="6663" max="6912" width="9" style="391"/>
    <col min="6913" max="6913" width="5.7109375" style="391" customWidth="1"/>
    <col min="6914" max="6914" width="35.7109375" style="391" customWidth="1"/>
    <col min="6915" max="6915" width="30.7109375" style="391" customWidth="1"/>
    <col min="6916" max="6918" width="9.7109375" style="391" customWidth="1"/>
    <col min="6919" max="7168" width="9" style="391"/>
    <col min="7169" max="7169" width="5.7109375" style="391" customWidth="1"/>
    <col min="7170" max="7170" width="35.7109375" style="391" customWidth="1"/>
    <col min="7171" max="7171" width="30.7109375" style="391" customWidth="1"/>
    <col min="7172" max="7174" width="9.7109375" style="391" customWidth="1"/>
    <col min="7175" max="7424" width="9" style="391"/>
    <col min="7425" max="7425" width="5.7109375" style="391" customWidth="1"/>
    <col min="7426" max="7426" width="35.7109375" style="391" customWidth="1"/>
    <col min="7427" max="7427" width="30.7109375" style="391" customWidth="1"/>
    <col min="7428" max="7430" width="9.7109375" style="391" customWidth="1"/>
    <col min="7431" max="7680" width="9" style="391"/>
    <col min="7681" max="7681" width="5.7109375" style="391" customWidth="1"/>
    <col min="7682" max="7682" width="35.7109375" style="391" customWidth="1"/>
    <col min="7683" max="7683" width="30.7109375" style="391" customWidth="1"/>
    <col min="7684" max="7686" width="9.7109375" style="391" customWidth="1"/>
    <col min="7687" max="7936" width="9" style="391"/>
    <col min="7937" max="7937" width="5.7109375" style="391" customWidth="1"/>
    <col min="7938" max="7938" width="35.7109375" style="391" customWidth="1"/>
    <col min="7939" max="7939" width="30.7109375" style="391" customWidth="1"/>
    <col min="7940" max="7942" width="9.7109375" style="391" customWidth="1"/>
    <col min="7943" max="8192" width="9" style="391"/>
    <col min="8193" max="8193" width="5.7109375" style="391" customWidth="1"/>
    <col min="8194" max="8194" width="35.7109375" style="391" customWidth="1"/>
    <col min="8195" max="8195" width="30.7109375" style="391" customWidth="1"/>
    <col min="8196" max="8198" width="9.7109375" style="391" customWidth="1"/>
    <col min="8199" max="8448" width="9" style="391"/>
    <col min="8449" max="8449" width="5.7109375" style="391" customWidth="1"/>
    <col min="8450" max="8450" width="35.7109375" style="391" customWidth="1"/>
    <col min="8451" max="8451" width="30.7109375" style="391" customWidth="1"/>
    <col min="8452" max="8454" width="9.7109375" style="391" customWidth="1"/>
    <col min="8455" max="8704" width="9" style="391"/>
    <col min="8705" max="8705" width="5.7109375" style="391" customWidth="1"/>
    <col min="8706" max="8706" width="35.7109375" style="391" customWidth="1"/>
    <col min="8707" max="8707" width="30.7109375" style="391" customWidth="1"/>
    <col min="8708" max="8710" width="9.7109375" style="391" customWidth="1"/>
    <col min="8711" max="8960" width="9" style="391"/>
    <col min="8961" max="8961" width="5.7109375" style="391" customWidth="1"/>
    <col min="8962" max="8962" width="35.7109375" style="391" customWidth="1"/>
    <col min="8963" max="8963" width="30.7109375" style="391" customWidth="1"/>
    <col min="8964" max="8966" width="9.7109375" style="391" customWidth="1"/>
    <col min="8967" max="9216" width="9" style="391"/>
    <col min="9217" max="9217" width="5.7109375" style="391" customWidth="1"/>
    <col min="9218" max="9218" width="35.7109375" style="391" customWidth="1"/>
    <col min="9219" max="9219" width="30.7109375" style="391" customWidth="1"/>
    <col min="9220" max="9222" width="9.7109375" style="391" customWidth="1"/>
    <col min="9223" max="9472" width="9" style="391"/>
    <col min="9473" max="9473" width="5.7109375" style="391" customWidth="1"/>
    <col min="9474" max="9474" width="35.7109375" style="391" customWidth="1"/>
    <col min="9475" max="9475" width="30.7109375" style="391" customWidth="1"/>
    <col min="9476" max="9478" width="9.7109375" style="391" customWidth="1"/>
    <col min="9479" max="9728" width="9" style="391"/>
    <col min="9729" max="9729" width="5.7109375" style="391" customWidth="1"/>
    <col min="9730" max="9730" width="35.7109375" style="391" customWidth="1"/>
    <col min="9731" max="9731" width="30.7109375" style="391" customWidth="1"/>
    <col min="9732" max="9734" width="9.7109375" style="391" customWidth="1"/>
    <col min="9735" max="9984" width="9" style="391"/>
    <col min="9985" max="9985" width="5.7109375" style="391" customWidth="1"/>
    <col min="9986" max="9986" width="35.7109375" style="391" customWidth="1"/>
    <col min="9987" max="9987" width="30.7109375" style="391" customWidth="1"/>
    <col min="9988" max="9990" width="9.7109375" style="391" customWidth="1"/>
    <col min="9991" max="10240" width="9" style="391"/>
    <col min="10241" max="10241" width="5.7109375" style="391" customWidth="1"/>
    <col min="10242" max="10242" width="35.7109375" style="391" customWidth="1"/>
    <col min="10243" max="10243" width="30.7109375" style="391" customWidth="1"/>
    <col min="10244" max="10246" width="9.7109375" style="391" customWidth="1"/>
    <col min="10247" max="10496" width="9" style="391"/>
    <col min="10497" max="10497" width="5.7109375" style="391" customWidth="1"/>
    <col min="10498" max="10498" width="35.7109375" style="391" customWidth="1"/>
    <col min="10499" max="10499" width="30.7109375" style="391" customWidth="1"/>
    <col min="10500" max="10502" width="9.7109375" style="391" customWidth="1"/>
    <col min="10503" max="10752" width="9" style="391"/>
    <col min="10753" max="10753" width="5.7109375" style="391" customWidth="1"/>
    <col min="10754" max="10754" width="35.7109375" style="391" customWidth="1"/>
    <col min="10755" max="10755" width="30.7109375" style="391" customWidth="1"/>
    <col min="10756" max="10758" width="9.7109375" style="391" customWidth="1"/>
    <col min="10759" max="11008" width="9" style="391"/>
    <col min="11009" max="11009" width="5.7109375" style="391" customWidth="1"/>
    <col min="11010" max="11010" width="35.7109375" style="391" customWidth="1"/>
    <col min="11011" max="11011" width="30.7109375" style="391" customWidth="1"/>
    <col min="11012" max="11014" width="9.7109375" style="391" customWidth="1"/>
    <col min="11015" max="11264" width="9" style="391"/>
    <col min="11265" max="11265" width="5.7109375" style="391" customWidth="1"/>
    <col min="11266" max="11266" width="35.7109375" style="391" customWidth="1"/>
    <col min="11267" max="11267" width="30.7109375" style="391" customWidth="1"/>
    <col min="11268" max="11270" width="9.7109375" style="391" customWidth="1"/>
    <col min="11271" max="11520" width="9" style="391"/>
    <col min="11521" max="11521" width="5.7109375" style="391" customWidth="1"/>
    <col min="11522" max="11522" width="35.7109375" style="391" customWidth="1"/>
    <col min="11523" max="11523" width="30.7109375" style="391" customWidth="1"/>
    <col min="11524" max="11526" width="9.7109375" style="391" customWidth="1"/>
    <col min="11527" max="11776" width="9" style="391"/>
    <col min="11777" max="11777" width="5.7109375" style="391" customWidth="1"/>
    <col min="11778" max="11778" width="35.7109375" style="391" customWidth="1"/>
    <col min="11779" max="11779" width="30.7109375" style="391" customWidth="1"/>
    <col min="11780" max="11782" width="9.7109375" style="391" customWidth="1"/>
    <col min="11783" max="12032" width="9" style="391"/>
    <col min="12033" max="12033" width="5.7109375" style="391" customWidth="1"/>
    <col min="12034" max="12034" width="35.7109375" style="391" customWidth="1"/>
    <col min="12035" max="12035" width="30.7109375" style="391" customWidth="1"/>
    <col min="12036" max="12038" width="9.7109375" style="391" customWidth="1"/>
    <col min="12039" max="12288" width="9" style="391"/>
    <col min="12289" max="12289" width="5.7109375" style="391" customWidth="1"/>
    <col min="12290" max="12290" width="35.7109375" style="391" customWidth="1"/>
    <col min="12291" max="12291" width="30.7109375" style="391" customWidth="1"/>
    <col min="12292" max="12294" width="9.7109375" style="391" customWidth="1"/>
    <col min="12295" max="12544" width="9" style="391"/>
    <col min="12545" max="12545" width="5.7109375" style="391" customWidth="1"/>
    <col min="12546" max="12546" width="35.7109375" style="391" customWidth="1"/>
    <col min="12547" max="12547" width="30.7109375" style="391" customWidth="1"/>
    <col min="12548" max="12550" width="9.7109375" style="391" customWidth="1"/>
    <col min="12551" max="12800" width="9" style="391"/>
    <col min="12801" max="12801" width="5.7109375" style="391" customWidth="1"/>
    <col min="12802" max="12802" width="35.7109375" style="391" customWidth="1"/>
    <col min="12803" max="12803" width="30.7109375" style="391" customWidth="1"/>
    <col min="12804" max="12806" width="9.7109375" style="391" customWidth="1"/>
    <col min="12807" max="13056" width="9" style="391"/>
    <col min="13057" max="13057" width="5.7109375" style="391" customWidth="1"/>
    <col min="13058" max="13058" width="35.7109375" style="391" customWidth="1"/>
    <col min="13059" max="13059" width="30.7109375" style="391" customWidth="1"/>
    <col min="13060" max="13062" width="9.7109375" style="391" customWidth="1"/>
    <col min="13063" max="13312" width="9" style="391"/>
    <col min="13313" max="13313" width="5.7109375" style="391" customWidth="1"/>
    <col min="13314" max="13314" width="35.7109375" style="391" customWidth="1"/>
    <col min="13315" max="13315" width="30.7109375" style="391" customWidth="1"/>
    <col min="13316" max="13318" width="9.7109375" style="391" customWidth="1"/>
    <col min="13319" max="13568" width="9" style="391"/>
    <col min="13569" max="13569" width="5.7109375" style="391" customWidth="1"/>
    <col min="13570" max="13570" width="35.7109375" style="391" customWidth="1"/>
    <col min="13571" max="13571" width="30.7109375" style="391" customWidth="1"/>
    <col min="13572" max="13574" width="9.7109375" style="391" customWidth="1"/>
    <col min="13575" max="13824" width="9" style="391"/>
    <col min="13825" max="13825" width="5.7109375" style="391" customWidth="1"/>
    <col min="13826" max="13826" width="35.7109375" style="391" customWidth="1"/>
    <col min="13827" max="13827" width="30.7109375" style="391" customWidth="1"/>
    <col min="13828" max="13830" width="9.7109375" style="391" customWidth="1"/>
    <col min="13831" max="14080" width="9" style="391"/>
    <col min="14081" max="14081" width="5.7109375" style="391" customWidth="1"/>
    <col min="14082" max="14082" width="35.7109375" style="391" customWidth="1"/>
    <col min="14083" max="14083" width="30.7109375" style="391" customWidth="1"/>
    <col min="14084" max="14086" width="9.7109375" style="391" customWidth="1"/>
    <col min="14087" max="14336" width="9" style="391"/>
    <col min="14337" max="14337" width="5.7109375" style="391" customWidth="1"/>
    <col min="14338" max="14338" width="35.7109375" style="391" customWidth="1"/>
    <col min="14339" max="14339" width="30.7109375" style="391" customWidth="1"/>
    <col min="14340" max="14342" width="9.7109375" style="391" customWidth="1"/>
    <col min="14343" max="14592" width="9" style="391"/>
    <col min="14593" max="14593" width="5.7109375" style="391" customWidth="1"/>
    <col min="14594" max="14594" width="35.7109375" style="391" customWidth="1"/>
    <col min="14595" max="14595" width="30.7109375" style="391" customWidth="1"/>
    <col min="14596" max="14598" width="9.7109375" style="391" customWidth="1"/>
    <col min="14599" max="14848" width="9" style="391"/>
    <col min="14849" max="14849" width="5.7109375" style="391" customWidth="1"/>
    <col min="14850" max="14850" width="35.7109375" style="391" customWidth="1"/>
    <col min="14851" max="14851" width="30.7109375" style="391" customWidth="1"/>
    <col min="14852" max="14854" width="9.7109375" style="391" customWidth="1"/>
    <col min="14855" max="15104" width="9" style="391"/>
    <col min="15105" max="15105" width="5.7109375" style="391" customWidth="1"/>
    <col min="15106" max="15106" width="35.7109375" style="391" customWidth="1"/>
    <col min="15107" max="15107" width="30.7109375" style="391" customWidth="1"/>
    <col min="15108" max="15110" width="9.7109375" style="391" customWidth="1"/>
    <col min="15111" max="15360" width="9" style="391"/>
    <col min="15361" max="15361" width="5.7109375" style="391" customWidth="1"/>
    <col min="15362" max="15362" width="35.7109375" style="391" customWidth="1"/>
    <col min="15363" max="15363" width="30.7109375" style="391" customWidth="1"/>
    <col min="15364" max="15366" width="9.7109375" style="391" customWidth="1"/>
    <col min="15367" max="15616" width="9" style="391"/>
    <col min="15617" max="15617" width="5.7109375" style="391" customWidth="1"/>
    <col min="15618" max="15618" width="35.7109375" style="391" customWidth="1"/>
    <col min="15619" max="15619" width="30.7109375" style="391" customWidth="1"/>
    <col min="15620" max="15622" width="9.7109375" style="391" customWidth="1"/>
    <col min="15623" max="15872" width="9" style="391"/>
    <col min="15873" max="15873" width="5.7109375" style="391" customWidth="1"/>
    <col min="15874" max="15874" width="35.7109375" style="391" customWidth="1"/>
    <col min="15875" max="15875" width="30.7109375" style="391" customWidth="1"/>
    <col min="15876" max="15878" width="9.7109375" style="391" customWidth="1"/>
    <col min="15879" max="16128" width="9" style="391"/>
    <col min="16129" max="16129" width="5.7109375" style="391" customWidth="1"/>
    <col min="16130" max="16130" width="35.7109375" style="391" customWidth="1"/>
    <col min="16131" max="16131" width="30.7109375" style="391" customWidth="1"/>
    <col min="16132" max="16134" width="9.7109375" style="391" customWidth="1"/>
    <col min="16135" max="16384" width="9" style="391"/>
  </cols>
  <sheetData>
    <row r="1" spans="1:6" s="390" customFormat="1" ht="15" customHeight="1" thickTop="1">
      <c r="A1" s="749" t="s">
        <v>0</v>
      </c>
      <c r="B1" s="751" t="s">
        <v>1</v>
      </c>
      <c r="C1" s="751" t="s">
        <v>2</v>
      </c>
      <c r="D1" s="766" t="s">
        <v>345</v>
      </c>
      <c r="E1" s="766" t="s">
        <v>346</v>
      </c>
      <c r="F1" s="768" t="s">
        <v>347</v>
      </c>
    </row>
    <row r="2" spans="1:6" ht="15" customHeight="1" thickBot="1">
      <c r="A2" s="750"/>
      <c r="B2" s="752"/>
      <c r="C2" s="752"/>
      <c r="D2" s="767"/>
      <c r="E2" s="767"/>
      <c r="F2" s="769"/>
    </row>
    <row r="3" spans="1:6" ht="15" customHeight="1">
      <c r="A3" s="392" t="s">
        <v>4</v>
      </c>
      <c r="B3" s="393" t="s">
        <v>29</v>
      </c>
      <c r="C3" s="393" t="s">
        <v>30</v>
      </c>
      <c r="D3" s="394"/>
      <c r="E3" s="395">
        <v>500</v>
      </c>
      <c r="F3" s="396">
        <v>500</v>
      </c>
    </row>
    <row r="4" spans="1:6" ht="15" customHeight="1">
      <c r="A4" s="397" t="s">
        <v>5</v>
      </c>
      <c r="B4" s="398" t="s">
        <v>31</v>
      </c>
      <c r="C4" s="398" t="s">
        <v>30</v>
      </c>
      <c r="D4" s="399"/>
      <c r="E4" s="400">
        <v>250</v>
      </c>
      <c r="F4" s="401">
        <v>250</v>
      </c>
    </row>
    <row r="5" spans="1:6" ht="15" customHeight="1">
      <c r="A5" s="397" t="s">
        <v>6</v>
      </c>
      <c r="B5" s="398" t="s">
        <v>32</v>
      </c>
      <c r="C5" s="398" t="s">
        <v>30</v>
      </c>
      <c r="D5" s="399"/>
      <c r="E5" s="400"/>
      <c r="F5" s="401"/>
    </row>
    <row r="6" spans="1:6" ht="15" customHeight="1">
      <c r="A6" s="397" t="s">
        <v>7</v>
      </c>
      <c r="B6" s="398" t="s">
        <v>313</v>
      </c>
      <c r="C6" s="398" t="s">
        <v>30</v>
      </c>
      <c r="D6" s="399"/>
      <c r="E6" s="400">
        <v>750</v>
      </c>
      <c r="F6" s="401">
        <v>750</v>
      </c>
    </row>
    <row r="7" spans="1:6" ht="15" customHeight="1">
      <c r="A7" s="397" t="s">
        <v>8</v>
      </c>
      <c r="B7" s="398" t="s">
        <v>33</v>
      </c>
      <c r="C7" s="398" t="s">
        <v>30</v>
      </c>
      <c r="D7" s="399"/>
      <c r="E7" s="400">
        <v>250</v>
      </c>
      <c r="F7" s="401">
        <v>250</v>
      </c>
    </row>
    <row r="8" spans="1:6" ht="15" customHeight="1">
      <c r="A8" s="397" t="s">
        <v>9</v>
      </c>
      <c r="B8" s="398" t="s">
        <v>34</v>
      </c>
      <c r="C8" s="398" t="s">
        <v>360</v>
      </c>
      <c r="D8" s="399"/>
      <c r="E8" s="400"/>
      <c r="F8" s="401">
        <v>250</v>
      </c>
    </row>
    <row r="9" spans="1:6" ht="15" customHeight="1">
      <c r="A9" s="397"/>
      <c r="B9" s="398" t="s">
        <v>34</v>
      </c>
      <c r="C9" s="398" t="s">
        <v>30</v>
      </c>
      <c r="D9" s="399"/>
      <c r="E9" s="400">
        <v>250</v>
      </c>
      <c r="F9" s="401">
        <v>250</v>
      </c>
    </row>
    <row r="10" spans="1:6" ht="15" customHeight="1">
      <c r="A10" s="397" t="s">
        <v>10</v>
      </c>
      <c r="B10" s="398" t="s">
        <v>35</v>
      </c>
      <c r="C10" s="398" t="s">
        <v>30</v>
      </c>
      <c r="D10" s="399"/>
      <c r="E10" s="400">
        <v>2800</v>
      </c>
      <c r="F10" s="401">
        <v>2800</v>
      </c>
    </row>
    <row r="11" spans="1:6" ht="15" customHeight="1">
      <c r="A11" s="770" t="s">
        <v>45</v>
      </c>
      <c r="B11" s="771"/>
      <c r="C11" s="413"/>
      <c r="D11" s="414">
        <v>5000</v>
      </c>
      <c r="E11" s="415">
        <f>SUM(E3:E10)</f>
        <v>4800</v>
      </c>
      <c r="F11" s="416">
        <f>SUM(F3:F10)</f>
        <v>5050</v>
      </c>
    </row>
    <row r="12" spans="1:6" ht="15" customHeight="1">
      <c r="A12" s="417"/>
      <c r="B12" s="418"/>
      <c r="C12" s="413"/>
      <c r="D12" s="414"/>
      <c r="E12" s="415"/>
      <c r="F12" s="416"/>
    </row>
    <row r="13" spans="1:6" ht="15" customHeight="1">
      <c r="A13" s="397" t="s">
        <v>11</v>
      </c>
      <c r="B13" s="398" t="s">
        <v>361</v>
      </c>
      <c r="C13" s="398"/>
      <c r="D13" s="399">
        <v>1013</v>
      </c>
      <c r="E13" s="400"/>
      <c r="F13" s="401"/>
    </row>
    <row r="14" spans="1:6" ht="15" customHeight="1">
      <c r="A14" s="397"/>
      <c r="B14" s="398" t="s">
        <v>372</v>
      </c>
      <c r="C14" s="398" t="s">
        <v>373</v>
      </c>
      <c r="D14" s="399"/>
      <c r="E14" s="400">
        <v>41</v>
      </c>
      <c r="F14" s="401">
        <v>41</v>
      </c>
    </row>
    <row r="15" spans="1:6" ht="15" customHeight="1">
      <c r="A15" s="397"/>
      <c r="B15" s="398"/>
      <c r="C15" s="398"/>
      <c r="D15" s="399"/>
      <c r="E15" s="400"/>
      <c r="F15" s="401"/>
    </row>
    <row r="16" spans="1:6" ht="15" customHeight="1">
      <c r="A16" s="397" t="s">
        <v>12</v>
      </c>
      <c r="B16" s="398" t="s">
        <v>37</v>
      </c>
      <c r="C16" s="398" t="s">
        <v>324</v>
      </c>
      <c r="D16" s="399">
        <v>867</v>
      </c>
      <c r="E16" s="400">
        <v>867</v>
      </c>
      <c r="F16" s="401">
        <v>808</v>
      </c>
    </row>
    <row r="17" spans="1:6" ht="15" customHeight="1">
      <c r="A17" s="397"/>
      <c r="B17" s="398"/>
      <c r="C17" s="398"/>
      <c r="D17" s="399"/>
      <c r="E17" s="400"/>
      <c r="F17" s="401"/>
    </row>
    <row r="18" spans="1:6" ht="15" customHeight="1">
      <c r="A18" s="397" t="s">
        <v>13</v>
      </c>
      <c r="B18" s="398" t="s">
        <v>41</v>
      </c>
      <c r="C18" s="398" t="s">
        <v>42</v>
      </c>
      <c r="D18" s="399">
        <v>120</v>
      </c>
      <c r="E18" s="400">
        <v>120</v>
      </c>
      <c r="F18" s="401">
        <v>225</v>
      </c>
    </row>
    <row r="19" spans="1:6" ht="15" customHeight="1">
      <c r="A19" s="397"/>
      <c r="B19" s="402"/>
      <c r="C19" s="403"/>
      <c r="D19" s="404"/>
      <c r="E19" s="405"/>
      <c r="F19" s="401"/>
    </row>
    <row r="20" spans="1:6" ht="15" customHeight="1">
      <c r="A20" s="397" t="s">
        <v>14</v>
      </c>
      <c r="B20" s="398" t="s">
        <v>362</v>
      </c>
      <c r="C20" s="398" t="s">
        <v>363</v>
      </c>
      <c r="D20" s="399"/>
      <c r="E20" s="400">
        <v>265</v>
      </c>
      <c r="F20" s="401">
        <v>265</v>
      </c>
    </row>
    <row r="21" spans="1:6" ht="15" customHeight="1">
      <c r="A21" s="397"/>
      <c r="B21" s="398"/>
      <c r="C21" s="398" t="s">
        <v>364</v>
      </c>
      <c r="D21" s="399"/>
      <c r="E21" s="400">
        <v>248</v>
      </c>
      <c r="F21" s="401">
        <v>248</v>
      </c>
    </row>
    <row r="22" spans="1:6" ht="15" customHeight="1">
      <c r="A22" s="397"/>
      <c r="B22" s="398"/>
      <c r="C22" s="398"/>
      <c r="D22" s="399"/>
      <c r="E22" s="400"/>
      <c r="F22" s="401"/>
    </row>
    <row r="23" spans="1:6" ht="15" customHeight="1">
      <c r="A23" s="397" t="s">
        <v>15</v>
      </c>
      <c r="B23" s="398" t="s">
        <v>365</v>
      </c>
      <c r="C23" s="398" t="s">
        <v>366</v>
      </c>
      <c r="D23" s="398"/>
      <c r="E23" s="398"/>
      <c r="F23" s="401">
        <v>982</v>
      </c>
    </row>
    <row r="24" spans="1:6" ht="15" customHeight="1">
      <c r="A24" s="397"/>
      <c r="B24" s="398"/>
      <c r="C24" s="398"/>
      <c r="D24" s="399"/>
      <c r="E24" s="400"/>
      <c r="F24" s="401"/>
    </row>
    <row r="25" spans="1:6" ht="15" customHeight="1">
      <c r="A25" s="397" t="s">
        <v>16</v>
      </c>
      <c r="B25" s="412" t="s">
        <v>370</v>
      </c>
      <c r="C25" s="398" t="s">
        <v>371</v>
      </c>
      <c r="D25" s="399"/>
      <c r="E25" s="399">
        <v>175</v>
      </c>
      <c r="F25" s="401">
        <v>175</v>
      </c>
    </row>
    <row r="26" spans="1:6" ht="15" customHeight="1">
      <c r="A26" s="397"/>
      <c r="B26" s="412"/>
      <c r="C26" s="398"/>
      <c r="D26" s="399"/>
      <c r="E26" s="399"/>
      <c r="F26" s="401"/>
    </row>
    <row r="27" spans="1:6" ht="15" customHeight="1">
      <c r="A27" s="397" t="s">
        <v>17</v>
      </c>
      <c r="B27" s="412" t="s">
        <v>374</v>
      </c>
      <c r="C27" s="398" t="s">
        <v>375</v>
      </c>
      <c r="D27" s="399"/>
      <c r="E27" s="399">
        <v>144</v>
      </c>
      <c r="F27" s="401">
        <v>144</v>
      </c>
    </row>
    <row r="28" spans="1:6" ht="15" customHeight="1">
      <c r="A28" s="397"/>
      <c r="B28" s="412"/>
      <c r="C28" s="398"/>
      <c r="D28" s="399"/>
      <c r="E28" s="399"/>
      <c r="F28" s="401"/>
    </row>
    <row r="29" spans="1:6" ht="15" customHeight="1">
      <c r="A29" s="397" t="s">
        <v>18</v>
      </c>
      <c r="B29" s="412" t="s">
        <v>378</v>
      </c>
      <c r="C29" s="398" t="s">
        <v>379</v>
      </c>
      <c r="D29" s="399"/>
      <c r="E29" s="399">
        <v>44</v>
      </c>
      <c r="F29" s="401">
        <v>44</v>
      </c>
    </row>
    <row r="30" spans="1:6" ht="15" customHeight="1">
      <c r="A30" s="397"/>
      <c r="B30" s="412"/>
      <c r="C30" s="398"/>
      <c r="D30" s="399"/>
      <c r="E30" s="399"/>
      <c r="F30" s="401"/>
    </row>
    <row r="31" spans="1:6" ht="15" customHeight="1">
      <c r="A31" s="397" t="s">
        <v>19</v>
      </c>
      <c r="B31" s="412" t="s">
        <v>380</v>
      </c>
      <c r="C31" s="398" t="s">
        <v>381</v>
      </c>
      <c r="D31" s="399"/>
      <c r="E31" s="399">
        <v>148</v>
      </c>
      <c r="F31" s="401">
        <v>148</v>
      </c>
    </row>
    <row r="32" spans="1:6" ht="15" customHeight="1">
      <c r="A32" s="397"/>
      <c r="B32" s="412"/>
      <c r="C32" s="398" t="s">
        <v>382</v>
      </c>
      <c r="D32" s="399"/>
      <c r="E32" s="399">
        <v>148</v>
      </c>
      <c r="F32" s="401">
        <v>149</v>
      </c>
    </row>
    <row r="33" spans="1:6" ht="15" customHeight="1">
      <c r="A33" s="397"/>
      <c r="B33" s="412"/>
      <c r="C33" s="398"/>
      <c r="D33" s="399"/>
      <c r="E33" s="399"/>
      <c r="F33" s="401"/>
    </row>
    <row r="34" spans="1:6" ht="15" customHeight="1">
      <c r="A34" s="397" t="s">
        <v>20</v>
      </c>
      <c r="B34" s="412" t="s">
        <v>383</v>
      </c>
      <c r="C34" s="398" t="s">
        <v>384</v>
      </c>
      <c r="D34" s="399"/>
      <c r="E34" s="399"/>
      <c r="F34" s="401">
        <v>100</v>
      </c>
    </row>
    <row r="35" spans="1:6" ht="15" customHeight="1">
      <c r="A35" s="397"/>
      <c r="B35" s="412"/>
      <c r="C35" s="398"/>
      <c r="D35" s="399"/>
      <c r="E35" s="399"/>
      <c r="F35" s="401"/>
    </row>
    <row r="36" spans="1:6" ht="15" customHeight="1">
      <c r="A36" s="397" t="s">
        <v>21</v>
      </c>
      <c r="B36" s="412" t="s">
        <v>385</v>
      </c>
      <c r="C36" s="398" t="s">
        <v>386</v>
      </c>
      <c r="D36" s="399"/>
      <c r="E36" s="399"/>
      <c r="F36" s="401">
        <v>648</v>
      </c>
    </row>
    <row r="37" spans="1:6" ht="15" customHeight="1">
      <c r="A37" s="397"/>
      <c r="B37" s="412"/>
      <c r="C37" s="398"/>
      <c r="D37" s="399"/>
      <c r="E37" s="399"/>
      <c r="F37" s="401"/>
    </row>
    <row r="38" spans="1:6" ht="15" customHeight="1">
      <c r="A38" s="397"/>
      <c r="B38" s="772" t="s">
        <v>367</v>
      </c>
      <c r="C38" s="773"/>
      <c r="D38" s="406">
        <f>SUM(D3:D24)</f>
        <v>7000</v>
      </c>
      <c r="E38" s="406">
        <f>SUM(E3:E36)-E11</f>
        <v>7000</v>
      </c>
      <c r="F38" s="407">
        <f>SUM(F3:F37)-F11</f>
        <v>9027</v>
      </c>
    </row>
    <row r="39" spans="1:6" ht="15" customHeight="1">
      <c r="A39" s="397"/>
      <c r="B39" s="398"/>
      <c r="C39" s="398"/>
      <c r="D39" s="399"/>
      <c r="E39" s="400"/>
      <c r="F39" s="401"/>
    </row>
    <row r="40" spans="1:6" ht="15" customHeight="1">
      <c r="A40" s="397" t="s">
        <v>22</v>
      </c>
      <c r="B40" s="398" t="s">
        <v>38</v>
      </c>
      <c r="C40" s="398" t="s">
        <v>368</v>
      </c>
      <c r="D40" s="399">
        <v>5283</v>
      </c>
      <c r="E40" s="400">
        <v>5283</v>
      </c>
      <c r="F40" s="401">
        <v>1321</v>
      </c>
    </row>
    <row r="41" spans="1:6" ht="15" customHeight="1">
      <c r="A41" s="397"/>
      <c r="B41" s="398"/>
      <c r="C41" s="398"/>
      <c r="D41" s="399"/>
      <c r="E41" s="400"/>
      <c r="F41" s="401"/>
    </row>
    <row r="42" spans="1:6" ht="15" customHeight="1">
      <c r="A42" s="397" t="s">
        <v>23</v>
      </c>
      <c r="B42" s="398" t="s">
        <v>40</v>
      </c>
      <c r="C42" s="398" t="s">
        <v>39</v>
      </c>
      <c r="D42" s="399">
        <v>3664</v>
      </c>
      <c r="E42" s="400">
        <v>3664</v>
      </c>
      <c r="F42" s="401">
        <v>3664</v>
      </c>
    </row>
    <row r="43" spans="1:6" ht="15" customHeight="1">
      <c r="A43" s="397"/>
      <c r="B43" s="398"/>
      <c r="C43" s="398"/>
      <c r="D43" s="399"/>
      <c r="E43" s="400"/>
      <c r="F43" s="401"/>
    </row>
    <row r="44" spans="1:6" ht="15" customHeight="1">
      <c r="A44" s="397" t="s">
        <v>24</v>
      </c>
      <c r="B44" s="412" t="s">
        <v>376</v>
      </c>
      <c r="C44" s="398" t="s">
        <v>377</v>
      </c>
      <c r="D44" s="399"/>
      <c r="E44" s="399"/>
      <c r="F44" s="401">
        <v>1440</v>
      </c>
    </row>
    <row r="45" spans="1:6" ht="15" customHeight="1">
      <c r="A45" s="397"/>
      <c r="B45" s="412"/>
      <c r="C45" s="398"/>
      <c r="D45" s="399"/>
      <c r="E45" s="399"/>
      <c r="F45" s="401"/>
    </row>
    <row r="46" spans="1:6" ht="15" customHeight="1">
      <c r="A46" s="397"/>
      <c r="B46" s="772" t="s">
        <v>369</v>
      </c>
      <c r="C46" s="773"/>
      <c r="D46" s="406">
        <f>SUM(D40:D43)</f>
        <v>8947</v>
      </c>
      <c r="E46" s="406">
        <f>SUM(E40:E43)</f>
        <v>8947</v>
      </c>
      <c r="F46" s="407">
        <f>SUM(F40:F45)</f>
        <v>6425</v>
      </c>
    </row>
    <row r="47" spans="1:6" ht="15" customHeight="1" thickBot="1">
      <c r="A47" s="397"/>
      <c r="B47" s="398"/>
      <c r="C47" s="398"/>
      <c r="D47" s="398"/>
      <c r="E47" s="398"/>
      <c r="F47" s="401"/>
    </row>
    <row r="48" spans="1:6" ht="15" customHeight="1" thickBot="1">
      <c r="A48" s="408" t="s">
        <v>28</v>
      </c>
      <c r="B48" s="419"/>
      <c r="C48" s="420"/>
      <c r="D48" s="421">
        <f>D38+D46</f>
        <v>15947</v>
      </c>
      <c r="E48" s="421">
        <f>E38+E46</f>
        <v>15947</v>
      </c>
      <c r="F48" s="422">
        <f>F38+F46</f>
        <v>15452</v>
      </c>
    </row>
    <row r="49" ht="12" thickTop="1"/>
  </sheetData>
  <mergeCells count="9">
    <mergeCell ref="E1:E2"/>
    <mergeCell ref="F1:F2"/>
    <mergeCell ref="A11:B11"/>
    <mergeCell ref="B38:C38"/>
    <mergeCell ref="B46:C46"/>
    <mergeCell ref="A1:A2"/>
    <mergeCell ref="B1:B2"/>
    <mergeCell ref="C1:C2"/>
    <mergeCell ref="D1:D2"/>
  </mergeCells>
  <printOptions horizontalCentered="1"/>
  <pageMargins left="0.19685039370078741" right="0.19685039370078741" top="0.98425196850393704" bottom="0.98425196850393704" header="0.31496062992125984" footer="0.51181102362204722"/>
  <pageSetup paperSize="9" orientation="portrait" r:id="rId1"/>
  <headerFooter alignWithMargins="0">
    <oddHeader>&amp;C&amp;"Arial,Félkövér"K I M U T A T Á S
a céljelleggel nyújtott támogatásokról
2013.
&amp;R&amp;"Arial,Dőlt"9. melléklet 
ezer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52"/>
  <sheetViews>
    <sheetView view="pageLayout" topLeftCell="A31" zoomScaleNormal="100" workbookViewId="0">
      <selection activeCell="A34" sqref="A34"/>
    </sheetView>
  </sheetViews>
  <sheetFormatPr defaultRowHeight="12.75"/>
  <cols>
    <col min="1" max="1" width="40.7109375" customWidth="1"/>
    <col min="2" max="5" width="10.7109375" customWidth="1"/>
    <col min="7" max="7" width="9.5703125" customWidth="1"/>
  </cols>
  <sheetData>
    <row r="1" spans="1:5">
      <c r="A1" s="39"/>
      <c r="B1" s="39"/>
      <c r="C1" s="39"/>
      <c r="D1" s="39"/>
      <c r="E1" s="39"/>
    </row>
    <row r="2" spans="1:5" ht="15.75">
      <c r="A2" s="40" t="s">
        <v>72</v>
      </c>
      <c r="B2" s="780"/>
      <c r="C2" s="780"/>
      <c r="D2" s="780"/>
      <c r="E2" s="780"/>
    </row>
    <row r="3" spans="1:5" ht="14.25" thickBot="1">
      <c r="A3" s="39"/>
      <c r="B3" s="168"/>
      <c r="C3" s="168"/>
      <c r="D3" s="168"/>
      <c r="E3" s="123"/>
    </row>
    <row r="4" spans="1:5" ht="13.5" thickBot="1">
      <c r="A4" s="41" t="s">
        <v>73</v>
      </c>
      <c r="B4" s="42" t="s">
        <v>3</v>
      </c>
      <c r="C4" s="42" t="s">
        <v>49</v>
      </c>
      <c r="D4" s="162" t="s">
        <v>50</v>
      </c>
      <c r="E4" s="43" t="s">
        <v>62</v>
      </c>
    </row>
    <row r="5" spans="1:5">
      <c r="A5" s="44" t="s">
        <v>74</v>
      </c>
      <c r="B5" s="45"/>
      <c r="C5" s="45"/>
      <c r="D5" s="163"/>
      <c r="E5" s="46">
        <f t="shared" ref="E5:E11" si="0">SUM(B5:C5)</f>
        <v>0</v>
      </c>
    </row>
    <row r="6" spans="1:5">
      <c r="A6" s="47" t="s">
        <v>75</v>
      </c>
      <c r="B6" s="48"/>
      <c r="C6" s="48"/>
      <c r="D6" s="164"/>
      <c r="E6" s="49">
        <f t="shared" si="0"/>
        <v>0</v>
      </c>
    </row>
    <row r="7" spans="1:5">
      <c r="A7" s="50" t="s">
        <v>76</v>
      </c>
      <c r="B7" s="51"/>
      <c r="C7" s="51"/>
      <c r="D7" s="165"/>
      <c r="E7" s="52">
        <f t="shared" si="0"/>
        <v>0</v>
      </c>
    </row>
    <row r="8" spans="1:5">
      <c r="A8" s="50" t="s">
        <v>77</v>
      </c>
      <c r="B8" s="51"/>
      <c r="C8" s="51"/>
      <c r="D8" s="165"/>
      <c r="E8" s="52">
        <f t="shared" si="0"/>
        <v>0</v>
      </c>
    </row>
    <row r="9" spans="1:5">
      <c r="A9" s="50" t="s">
        <v>78</v>
      </c>
      <c r="B9" s="51"/>
      <c r="C9" s="51"/>
      <c r="D9" s="165"/>
      <c r="E9" s="52">
        <f t="shared" si="0"/>
        <v>0</v>
      </c>
    </row>
    <row r="10" spans="1:5" s="1" customFormat="1" ht="12.75" customHeight="1">
      <c r="A10" s="50" t="s">
        <v>79</v>
      </c>
      <c r="B10" s="51"/>
      <c r="C10" s="51"/>
      <c r="D10" s="165"/>
      <c r="E10" s="52">
        <f t="shared" si="0"/>
        <v>0</v>
      </c>
    </row>
    <row r="11" spans="1:5" ht="12.75" customHeight="1" thickBot="1">
      <c r="A11" s="53"/>
      <c r="B11" s="54"/>
      <c r="C11" s="54"/>
      <c r="D11" s="166"/>
      <c r="E11" s="52">
        <f t="shared" si="0"/>
        <v>0</v>
      </c>
    </row>
    <row r="12" spans="1:5" ht="16.5" customHeight="1" thickBot="1">
      <c r="A12" s="55" t="s">
        <v>80</v>
      </c>
      <c r="B12" s="56">
        <f>B5+SUM(B7:B11)</f>
        <v>0</v>
      </c>
      <c r="C12" s="56">
        <f>C5+SUM(C7:C11)</f>
        <v>0</v>
      </c>
      <c r="D12" s="167"/>
      <c r="E12" s="57">
        <f>E5+SUM(E7:E11)</f>
        <v>0</v>
      </c>
    </row>
    <row r="13" spans="1:5" ht="15" customHeight="1" thickBot="1">
      <c r="A13" s="58"/>
      <c r="B13" s="58"/>
      <c r="C13" s="58"/>
      <c r="D13" s="58"/>
      <c r="E13" s="58"/>
    </row>
    <row r="14" spans="1:5" ht="15" customHeight="1" thickBot="1">
      <c r="A14" s="41" t="s">
        <v>81</v>
      </c>
      <c r="B14" s="42" t="s">
        <v>3</v>
      </c>
      <c r="C14" s="42" t="s">
        <v>49</v>
      </c>
      <c r="D14" s="162" t="s">
        <v>50</v>
      </c>
      <c r="E14" s="43" t="s">
        <v>62</v>
      </c>
    </row>
    <row r="15" spans="1:5" ht="15" customHeight="1">
      <c r="A15" s="44" t="s">
        <v>82</v>
      </c>
      <c r="B15" s="45"/>
      <c r="C15" s="45"/>
      <c r="D15" s="163"/>
      <c r="E15" s="46">
        <f>SUM(B15:C15)</f>
        <v>0</v>
      </c>
    </row>
    <row r="16" spans="1:5" ht="15" customHeight="1">
      <c r="A16" s="59" t="s">
        <v>83</v>
      </c>
      <c r="B16" s="51"/>
      <c r="C16" s="51"/>
      <c r="D16" s="165"/>
      <c r="E16" s="52">
        <f>SUM(B16:C16)</f>
        <v>0</v>
      </c>
    </row>
    <row r="17" spans="1:5" ht="15" customHeight="1">
      <c r="A17" s="50" t="s">
        <v>84</v>
      </c>
      <c r="B17" s="51"/>
      <c r="C17" s="51"/>
      <c r="D17" s="165"/>
      <c r="E17" s="52">
        <f>SUM(B17:C17)</f>
        <v>0</v>
      </c>
    </row>
    <row r="18" spans="1:5" s="9" customFormat="1" ht="15" customHeight="1">
      <c r="A18" s="50" t="s">
        <v>85</v>
      </c>
      <c r="B18" s="51"/>
      <c r="C18" s="51"/>
      <c r="D18" s="165"/>
      <c r="E18" s="52">
        <f>SUM(B18:C18)</f>
        <v>0</v>
      </c>
    </row>
    <row r="19" spans="1:5" ht="13.5" thickBot="1">
      <c r="A19" s="53"/>
      <c r="B19" s="54"/>
      <c r="C19" s="54"/>
      <c r="D19" s="166"/>
      <c r="E19" s="52">
        <f>SUM(B19:C19)</f>
        <v>0</v>
      </c>
    </row>
    <row r="20" spans="1:5" ht="13.5" thickBot="1">
      <c r="A20" s="55" t="s">
        <v>28</v>
      </c>
      <c r="B20" s="56">
        <f>SUM(B15:B19)</f>
        <v>0</v>
      </c>
      <c r="C20" s="56">
        <f>SUM(C15:C19)</f>
        <v>0</v>
      </c>
      <c r="D20" s="167"/>
      <c r="E20" s="57">
        <f>SUM(E15:E19)</f>
        <v>0</v>
      </c>
    </row>
    <row r="21" spans="1:5" ht="12.75" customHeight="1">
      <c r="A21" s="169"/>
      <c r="B21" s="39"/>
      <c r="C21" s="39"/>
      <c r="D21" s="39"/>
      <c r="E21" s="170"/>
    </row>
    <row r="22" spans="1:5" s="171" customFormat="1" ht="12.75" customHeight="1">
      <c r="A22" s="169"/>
      <c r="B22" s="169"/>
      <c r="C22" s="169"/>
      <c r="D22" s="169"/>
      <c r="E22" s="170"/>
    </row>
    <row r="23" spans="1:5" s="171" customFormat="1" ht="12.75" customHeight="1">
      <c r="A23" s="169"/>
      <c r="B23" s="169"/>
      <c r="C23" s="169"/>
      <c r="D23" s="169"/>
      <c r="E23" s="170"/>
    </row>
    <row r="24" spans="1:5" s="171" customFormat="1" ht="12.75" customHeight="1">
      <c r="A24" s="169"/>
      <c r="B24" s="169"/>
      <c r="C24" s="169"/>
      <c r="D24" s="169"/>
      <c r="E24" s="169"/>
    </row>
    <row r="25" spans="1:5" ht="15.75">
      <c r="A25" s="40" t="s">
        <v>72</v>
      </c>
      <c r="B25" s="780"/>
      <c r="C25" s="780"/>
      <c r="D25" s="780"/>
      <c r="E25" s="780"/>
    </row>
    <row r="26" spans="1:5" ht="14.25" thickBot="1">
      <c r="A26" s="39"/>
      <c r="B26" s="168"/>
      <c r="C26" s="168"/>
      <c r="D26" s="168"/>
      <c r="E26" s="123"/>
    </row>
    <row r="27" spans="1:5" ht="13.5" thickBot="1">
      <c r="A27" s="41" t="s">
        <v>73</v>
      </c>
      <c r="B27" s="42" t="s">
        <v>3</v>
      </c>
      <c r="C27" s="42" t="s">
        <v>49</v>
      </c>
      <c r="D27" s="162" t="s">
        <v>50</v>
      </c>
      <c r="E27" s="43" t="s">
        <v>62</v>
      </c>
    </row>
    <row r="28" spans="1:5">
      <c r="A28" s="44" t="s">
        <v>74</v>
      </c>
      <c r="B28" s="45"/>
      <c r="C28" s="45"/>
      <c r="D28" s="163"/>
      <c r="E28" s="46">
        <f t="shared" ref="E28:E34" si="1">SUM(B28:C28)</f>
        <v>0</v>
      </c>
    </row>
    <row r="29" spans="1:5">
      <c r="A29" s="47" t="s">
        <v>75</v>
      </c>
      <c r="B29" s="48"/>
      <c r="C29" s="48"/>
      <c r="D29" s="164"/>
      <c r="E29" s="49">
        <f t="shared" si="1"/>
        <v>0</v>
      </c>
    </row>
    <row r="30" spans="1:5">
      <c r="A30" s="50" t="s">
        <v>76</v>
      </c>
      <c r="B30" s="51"/>
      <c r="C30" s="51"/>
      <c r="D30" s="165"/>
      <c r="E30" s="52">
        <f t="shared" si="1"/>
        <v>0</v>
      </c>
    </row>
    <row r="31" spans="1:5">
      <c r="A31" s="50" t="s">
        <v>77</v>
      </c>
      <c r="B31" s="51"/>
      <c r="C31" s="51"/>
      <c r="D31" s="165"/>
      <c r="E31" s="52">
        <f t="shared" si="1"/>
        <v>0</v>
      </c>
    </row>
    <row r="32" spans="1:5">
      <c r="A32" s="50" t="s">
        <v>78</v>
      </c>
      <c r="B32" s="51"/>
      <c r="C32" s="51"/>
      <c r="D32" s="165"/>
      <c r="E32" s="52">
        <f t="shared" si="1"/>
        <v>0</v>
      </c>
    </row>
    <row r="33" spans="1:6">
      <c r="A33" s="50" t="s">
        <v>79</v>
      </c>
      <c r="B33" s="51"/>
      <c r="C33" s="51"/>
      <c r="D33" s="165"/>
      <c r="E33" s="52">
        <f t="shared" si="1"/>
        <v>0</v>
      </c>
    </row>
    <row r="34" spans="1:6" ht="13.5" thickBot="1">
      <c r="A34" s="53"/>
      <c r="B34" s="54"/>
      <c r="C34" s="54"/>
      <c r="D34" s="166"/>
      <c r="E34" s="52">
        <f t="shared" si="1"/>
        <v>0</v>
      </c>
    </row>
    <row r="35" spans="1:6" ht="13.5" thickBot="1">
      <c r="A35" s="55" t="s">
        <v>80</v>
      </c>
      <c r="B35" s="56">
        <f>B28+SUM(B30:B34)</f>
        <v>0</v>
      </c>
      <c r="C35" s="56">
        <f>C28+SUM(C30:C34)</f>
        <v>0</v>
      </c>
      <c r="D35" s="167"/>
      <c r="E35" s="57">
        <f>E28+SUM(E30:E34)</f>
        <v>0</v>
      </c>
    </row>
    <row r="36" spans="1:6" ht="13.5" thickBot="1">
      <c r="A36" s="58"/>
      <c r="B36" s="58"/>
      <c r="C36" s="58"/>
      <c r="D36" s="58"/>
      <c r="E36" s="58"/>
    </row>
    <row r="37" spans="1:6" ht="13.5" thickBot="1">
      <c r="A37" s="41" t="s">
        <v>81</v>
      </c>
      <c r="B37" s="42" t="s">
        <v>3</v>
      </c>
      <c r="C37" s="42" t="s">
        <v>49</v>
      </c>
      <c r="D37" s="162" t="s">
        <v>50</v>
      </c>
      <c r="E37" s="43" t="s">
        <v>62</v>
      </c>
    </row>
    <row r="38" spans="1:6">
      <c r="A38" s="44" t="s">
        <v>82</v>
      </c>
      <c r="B38" s="45"/>
      <c r="C38" s="45"/>
      <c r="D38" s="163"/>
      <c r="E38" s="46">
        <f>SUM(B38:C38)</f>
        <v>0</v>
      </c>
    </row>
    <row r="39" spans="1:6">
      <c r="A39" s="59" t="s">
        <v>83</v>
      </c>
      <c r="B39" s="51"/>
      <c r="C39" s="51"/>
      <c r="D39" s="165"/>
      <c r="E39" s="52">
        <f>SUM(B39:C39)</f>
        <v>0</v>
      </c>
    </row>
    <row r="40" spans="1:6">
      <c r="A40" s="50" t="s">
        <v>84</v>
      </c>
      <c r="B40" s="51"/>
      <c r="C40" s="51"/>
      <c r="D40" s="165"/>
      <c r="E40" s="52">
        <f>SUM(B40:C40)</f>
        <v>0</v>
      </c>
    </row>
    <row r="41" spans="1:6">
      <c r="A41" s="50" t="s">
        <v>85</v>
      </c>
      <c r="B41" s="51"/>
      <c r="C41" s="51"/>
      <c r="D41" s="165"/>
      <c r="E41" s="52">
        <f>SUM(B41:C41)</f>
        <v>0</v>
      </c>
    </row>
    <row r="42" spans="1:6" ht="13.5" thickBot="1">
      <c r="A42" s="53"/>
      <c r="B42" s="54"/>
      <c r="C42" s="54"/>
      <c r="D42" s="166"/>
      <c r="E42" s="52">
        <f>SUM(B42:C42)</f>
        <v>0</v>
      </c>
    </row>
    <row r="43" spans="1:6" ht="13.5" thickBot="1">
      <c r="A43" s="55" t="s">
        <v>28</v>
      </c>
      <c r="B43" s="56">
        <f>SUM(B38:B42)</f>
        <v>0</v>
      </c>
      <c r="C43" s="56">
        <f>SUM(C38:C42)</f>
        <v>0</v>
      </c>
      <c r="D43" s="167"/>
      <c r="E43" s="57">
        <f>SUM(E38:E42)</f>
        <v>0</v>
      </c>
    </row>
    <row r="44" spans="1:6">
      <c r="A44" s="172"/>
      <c r="B44" s="173"/>
      <c r="C44" s="173"/>
      <c r="D44" s="173"/>
      <c r="E44" s="173"/>
    </row>
    <row r="45" spans="1:6">
      <c r="A45" s="172"/>
      <c r="B45" s="173"/>
      <c r="C45" s="173"/>
      <c r="D45" s="173"/>
      <c r="E45" s="173"/>
    </row>
    <row r="46" spans="1:6">
      <c r="A46" s="39"/>
      <c r="B46" s="39"/>
      <c r="C46" s="39"/>
      <c r="D46" s="39"/>
      <c r="E46" s="39"/>
    </row>
    <row r="47" spans="1:6" ht="15.75">
      <c r="A47" s="124" t="s">
        <v>325</v>
      </c>
      <c r="B47" s="124"/>
      <c r="C47" s="124"/>
      <c r="D47" s="124"/>
      <c r="E47" s="124"/>
      <c r="F47" s="161"/>
    </row>
    <row r="48" spans="1:6" ht="13.5" thickBot="1">
      <c r="A48" s="39"/>
      <c r="B48" s="39"/>
      <c r="C48" s="39"/>
      <c r="D48" s="39"/>
      <c r="E48" s="39"/>
    </row>
    <row r="49" spans="1:5" ht="13.5" thickBot="1">
      <c r="A49" s="781" t="s">
        <v>86</v>
      </c>
      <c r="B49" s="782"/>
      <c r="C49" s="783"/>
      <c r="D49" s="125"/>
      <c r="E49" s="126"/>
    </row>
    <row r="50" spans="1:5">
      <c r="A50" s="784"/>
      <c r="B50" s="785"/>
      <c r="C50" s="786"/>
      <c r="D50" s="127"/>
      <c r="E50" s="128"/>
    </row>
    <row r="51" spans="1:5" ht="13.5" thickBot="1">
      <c r="A51" s="774"/>
      <c r="B51" s="775"/>
      <c r="C51" s="776"/>
      <c r="D51" s="129"/>
      <c r="E51" s="130"/>
    </row>
    <row r="52" spans="1:5" ht="13.5" thickBot="1">
      <c r="A52" s="777" t="s">
        <v>28</v>
      </c>
      <c r="B52" s="778"/>
      <c r="C52" s="779"/>
      <c r="D52" s="131"/>
      <c r="E52" s="132"/>
    </row>
  </sheetData>
  <mergeCells count="6">
    <mergeCell ref="A51:C51"/>
    <mergeCell ref="A52:C52"/>
    <mergeCell ref="B2:E2"/>
    <mergeCell ref="B25:E25"/>
    <mergeCell ref="A49:C49"/>
    <mergeCell ref="A50:C50"/>
  </mergeCells>
  <phoneticPr fontId="3" type="noConversion"/>
  <conditionalFormatting sqref="B43:D45 E52 E28:E35 E38:E45 B20:E20 B35:D35 E5:E12 E15:E19 B12:D12">
    <cfRule type="cellIs" dxfId="0" priority="1" stopIfTrue="1" operator="equal">
      <formula>0</formula>
    </cfRule>
  </conditionalFormatting>
  <pageMargins left="0.78740157480314965" right="0.78740157480314965" top="0.98425196850393704" bottom="0.98425196850393704" header="0.31496062992125984" footer="0.51181102362204722"/>
  <pageSetup paperSize="9" orientation="portrait" r:id="rId1"/>
  <headerFooter alignWithMargins="0">
    <oddHeader>&amp;C&amp;"Arial,Félkövér"Európai uniós támogatással megvalósuló projektek
bevételei, kiadásai, hozzájárulások
2013.&amp;R&amp;"Arial,Dőlt"10. melléklet 
ezer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64"/>
  <sheetViews>
    <sheetView view="pageLayout" topLeftCell="A16" zoomScaleNormal="100" workbookViewId="0">
      <selection activeCell="C42" sqref="C42"/>
    </sheetView>
  </sheetViews>
  <sheetFormatPr defaultColWidth="9" defaultRowHeight="12.75"/>
  <cols>
    <col min="1" max="2" width="5" customWidth="1"/>
    <col min="3" max="3" width="56.42578125" customWidth="1"/>
    <col min="4" max="5" width="10.140625" style="32" customWidth="1"/>
    <col min="6" max="6" width="10.140625" customWidth="1"/>
    <col min="7" max="13" width="8.7109375" customWidth="1"/>
  </cols>
  <sheetData>
    <row r="1" spans="1:6" ht="20.100000000000001" customHeight="1">
      <c r="A1" s="723" t="s">
        <v>173</v>
      </c>
      <c r="B1" s="724"/>
      <c r="C1" s="724"/>
      <c r="D1" s="725" t="s">
        <v>345</v>
      </c>
      <c r="E1" s="716" t="s">
        <v>346</v>
      </c>
      <c r="F1" s="718" t="s">
        <v>347</v>
      </c>
    </row>
    <row r="2" spans="1:6" ht="20.100000000000001" customHeight="1">
      <c r="A2" s="727" t="s">
        <v>126</v>
      </c>
      <c r="B2" s="728"/>
      <c r="C2" s="188" t="s">
        <v>174</v>
      </c>
      <c r="D2" s="726"/>
      <c r="E2" s="717"/>
      <c r="F2" s="719"/>
    </row>
    <row r="3" spans="1:6" ht="20.100000000000001" customHeight="1" thickBot="1">
      <c r="A3" s="205">
        <v>1</v>
      </c>
      <c r="B3" s="107">
        <v>2</v>
      </c>
      <c r="C3" s="107">
        <v>3</v>
      </c>
      <c r="D3" s="190">
        <v>4</v>
      </c>
      <c r="E3" s="324">
        <v>5</v>
      </c>
      <c r="F3" s="325">
        <v>6</v>
      </c>
    </row>
    <row r="4" spans="1:6" ht="20.100000000000001" customHeight="1" thickBot="1">
      <c r="A4" s="787" t="s">
        <v>91</v>
      </c>
      <c r="B4" s="788"/>
      <c r="C4" s="788"/>
      <c r="D4" s="788"/>
      <c r="E4" s="788"/>
      <c r="F4" s="789"/>
    </row>
    <row r="5" spans="1:6" ht="20.100000000000001" customHeight="1" thickBot="1">
      <c r="A5" s="363" t="s">
        <v>4</v>
      </c>
      <c r="B5" s="93"/>
      <c r="C5" s="94" t="s">
        <v>344</v>
      </c>
      <c r="D5" s="191">
        <f>SUM(D6:D14)</f>
        <v>57826.433000000005</v>
      </c>
      <c r="E5" s="198">
        <f>SUM(E6:E14)</f>
        <v>57826.433000000005</v>
      </c>
      <c r="F5" s="364">
        <f>SUM(F6:F14)</f>
        <v>64153</v>
      </c>
    </row>
    <row r="6" spans="1:6" ht="20.100000000000001" customHeight="1">
      <c r="A6" s="365"/>
      <c r="B6" s="95" t="s">
        <v>127</v>
      </c>
      <c r="C6" s="79" t="s">
        <v>128</v>
      </c>
      <c r="D6" s="304"/>
      <c r="E6" s="319"/>
      <c r="F6" s="366">
        <v>12</v>
      </c>
    </row>
    <row r="7" spans="1:6" ht="20.100000000000001" customHeight="1">
      <c r="A7" s="367"/>
      <c r="B7" s="95" t="s">
        <v>129</v>
      </c>
      <c r="C7" s="80" t="s">
        <v>350</v>
      </c>
      <c r="D7" s="159">
        <v>1853</v>
      </c>
      <c r="E7" s="158">
        <v>1853</v>
      </c>
      <c r="F7" s="368">
        <v>600</v>
      </c>
    </row>
    <row r="8" spans="1:6" ht="20.100000000000001" customHeight="1">
      <c r="A8" s="367"/>
      <c r="B8" s="95" t="s">
        <v>131</v>
      </c>
      <c r="C8" s="80" t="s">
        <v>132</v>
      </c>
      <c r="D8" s="159"/>
      <c r="E8" s="158"/>
      <c r="F8" s="368">
        <v>2791</v>
      </c>
    </row>
    <row r="9" spans="1:6" ht="20.100000000000001" customHeight="1">
      <c r="A9" s="367"/>
      <c r="B9" s="95" t="s">
        <v>133</v>
      </c>
      <c r="C9" s="80" t="s">
        <v>134</v>
      </c>
      <c r="D9" s="159">
        <v>4380.1030000000001</v>
      </c>
      <c r="E9" s="158">
        <v>4380.1030000000001</v>
      </c>
      <c r="F9" s="368">
        <v>4907</v>
      </c>
    </row>
    <row r="10" spans="1:6" ht="20.100000000000001" customHeight="1">
      <c r="A10" s="367"/>
      <c r="B10" s="95" t="s">
        <v>135</v>
      </c>
      <c r="C10" s="81" t="s">
        <v>356</v>
      </c>
      <c r="D10" s="159"/>
      <c r="E10" s="158"/>
      <c r="F10" s="368">
        <v>22</v>
      </c>
    </row>
    <row r="11" spans="1:6" ht="20.100000000000001" customHeight="1">
      <c r="A11" s="369"/>
      <c r="B11" s="95" t="s">
        <v>137</v>
      </c>
      <c r="C11" s="80" t="s">
        <v>138</v>
      </c>
      <c r="D11" s="305">
        <v>3283.33</v>
      </c>
      <c r="E11" s="320">
        <v>3283.33</v>
      </c>
      <c r="F11" s="370">
        <v>1715</v>
      </c>
    </row>
    <row r="12" spans="1:6" ht="20.100000000000001" customHeight="1">
      <c r="A12" s="367"/>
      <c r="B12" s="95" t="s">
        <v>139</v>
      </c>
      <c r="C12" s="80" t="s">
        <v>140</v>
      </c>
      <c r="D12" s="159"/>
      <c r="E12" s="158"/>
      <c r="F12" s="368"/>
    </row>
    <row r="13" spans="1:6" ht="20.100000000000001" customHeight="1">
      <c r="A13" s="367"/>
      <c r="B13" s="95" t="s">
        <v>141</v>
      </c>
      <c r="C13" s="80" t="s">
        <v>142</v>
      </c>
      <c r="D13" s="159">
        <v>810</v>
      </c>
      <c r="E13" s="158">
        <v>810</v>
      </c>
      <c r="F13" s="368">
        <v>38</v>
      </c>
    </row>
    <row r="14" spans="1:6" ht="20.100000000000001" customHeight="1" thickBot="1">
      <c r="A14" s="369"/>
      <c r="B14" s="186" t="s">
        <v>269</v>
      </c>
      <c r="C14" s="81" t="s">
        <v>338</v>
      </c>
      <c r="D14" s="305">
        <v>47500</v>
      </c>
      <c r="E14" s="320">
        <v>47500</v>
      </c>
      <c r="F14" s="370">
        <v>54068</v>
      </c>
    </row>
    <row r="15" spans="1:6" ht="20.100000000000001" customHeight="1" thickBot="1">
      <c r="A15" s="363" t="s">
        <v>5</v>
      </c>
      <c r="B15" s="93"/>
      <c r="C15" s="94" t="s">
        <v>143</v>
      </c>
      <c r="D15" s="306">
        <f>SUM(D16:D19)</f>
        <v>6739</v>
      </c>
      <c r="E15" s="160">
        <f>SUM(E16:E19)</f>
        <v>6739</v>
      </c>
      <c r="F15" s="332">
        <f>SUM(F16:F19)</f>
        <v>10917</v>
      </c>
    </row>
    <row r="16" spans="1:6" ht="20.100000000000001" customHeight="1">
      <c r="A16" s="367"/>
      <c r="B16" s="95" t="s">
        <v>144</v>
      </c>
      <c r="C16" s="82" t="s">
        <v>145</v>
      </c>
      <c r="D16" s="159">
        <v>6739</v>
      </c>
      <c r="E16" s="158">
        <v>6739</v>
      </c>
      <c r="F16" s="368">
        <v>10812</v>
      </c>
    </row>
    <row r="17" spans="1:6" ht="20.100000000000001" customHeight="1">
      <c r="A17" s="367"/>
      <c r="B17" s="95" t="s">
        <v>146</v>
      </c>
      <c r="C17" s="80" t="s">
        <v>147</v>
      </c>
      <c r="D17" s="159"/>
      <c r="E17" s="158"/>
      <c r="F17" s="368"/>
    </row>
    <row r="18" spans="1:6" ht="20.100000000000001" customHeight="1">
      <c r="A18" s="367"/>
      <c r="B18" s="95" t="s">
        <v>148</v>
      </c>
      <c r="C18" s="80" t="s">
        <v>149</v>
      </c>
      <c r="D18" s="159"/>
      <c r="E18" s="158"/>
      <c r="F18" s="368"/>
    </row>
    <row r="19" spans="1:6" ht="20.100000000000001" customHeight="1" thickBot="1">
      <c r="A19" s="367"/>
      <c r="B19" s="95" t="s">
        <v>150</v>
      </c>
      <c r="C19" s="80" t="s">
        <v>353</v>
      </c>
      <c r="D19" s="159"/>
      <c r="E19" s="158"/>
      <c r="F19" s="368">
        <v>105</v>
      </c>
    </row>
    <row r="20" spans="1:6" ht="20.100000000000001" customHeight="1" thickBot="1">
      <c r="A20" s="206" t="s">
        <v>6</v>
      </c>
      <c r="B20" s="83"/>
      <c r="C20" s="83" t="s">
        <v>334</v>
      </c>
      <c r="D20" s="192">
        <f>D21+D22</f>
        <v>13709</v>
      </c>
      <c r="E20" s="199">
        <f>E21+E22</f>
        <v>13709</v>
      </c>
      <c r="F20" s="336">
        <f>F21+F22</f>
        <v>11741</v>
      </c>
    </row>
    <row r="21" spans="1:6" ht="20.100000000000001" customHeight="1">
      <c r="A21" s="371"/>
      <c r="B21" s="185" t="s">
        <v>191</v>
      </c>
      <c r="C21" s="86" t="s">
        <v>333</v>
      </c>
      <c r="D21" s="193">
        <v>13709</v>
      </c>
      <c r="E21" s="200">
        <v>13709</v>
      </c>
      <c r="F21" s="372">
        <v>11441</v>
      </c>
    </row>
    <row r="22" spans="1:6" ht="20.100000000000001" customHeight="1" thickBot="1">
      <c r="A22" s="373"/>
      <c r="B22" s="183" t="s">
        <v>192</v>
      </c>
      <c r="C22" s="88" t="s">
        <v>352</v>
      </c>
      <c r="D22" s="194"/>
      <c r="E22" s="201"/>
      <c r="F22" s="374">
        <v>300</v>
      </c>
    </row>
    <row r="23" spans="1:6" ht="20.100000000000001" customHeight="1" thickBot="1">
      <c r="A23" s="206" t="s">
        <v>7</v>
      </c>
      <c r="B23" s="83"/>
      <c r="C23" s="83" t="s">
        <v>339</v>
      </c>
      <c r="D23" s="192"/>
      <c r="E23" s="199"/>
      <c r="F23" s="336"/>
    </row>
    <row r="24" spans="1:6" ht="20.100000000000001" customHeight="1" thickBot="1">
      <c r="A24" s="206" t="s">
        <v>8</v>
      </c>
      <c r="B24" s="93"/>
      <c r="C24" s="83" t="s">
        <v>152</v>
      </c>
      <c r="D24" s="192"/>
      <c r="E24" s="199"/>
      <c r="F24" s="336"/>
    </row>
    <row r="25" spans="1:6" ht="20.100000000000001" customHeight="1" thickBot="1">
      <c r="A25" s="363" t="s">
        <v>9</v>
      </c>
      <c r="B25" s="84"/>
      <c r="C25" s="83" t="s">
        <v>153</v>
      </c>
      <c r="D25" s="307">
        <f>+D26+D27</f>
        <v>19000</v>
      </c>
      <c r="E25" s="160">
        <f>+E26+E27</f>
        <v>19000</v>
      </c>
      <c r="F25" s="332">
        <f>+F26+F27</f>
        <v>0</v>
      </c>
    </row>
    <row r="26" spans="1:6" ht="20.100000000000001" customHeight="1">
      <c r="A26" s="365"/>
      <c r="B26" s="85" t="s">
        <v>154</v>
      </c>
      <c r="C26" s="86" t="s">
        <v>155</v>
      </c>
      <c r="D26" s="308">
        <v>19000</v>
      </c>
      <c r="E26" s="321">
        <v>19000</v>
      </c>
      <c r="F26" s="375"/>
    </row>
    <row r="27" spans="1:6" ht="20.100000000000001" customHeight="1" thickBot="1">
      <c r="A27" s="205"/>
      <c r="B27" s="87" t="s">
        <v>156</v>
      </c>
      <c r="C27" s="88" t="s">
        <v>157</v>
      </c>
      <c r="D27" s="309"/>
      <c r="E27" s="322"/>
      <c r="F27" s="376"/>
    </row>
    <row r="28" spans="1:6" ht="20.100000000000001" customHeight="1" thickBot="1">
      <c r="A28" s="291" t="s">
        <v>10</v>
      </c>
      <c r="B28" s="96"/>
      <c r="C28" s="83" t="s">
        <v>158</v>
      </c>
      <c r="D28" s="192">
        <f>D29+D30</f>
        <v>19888</v>
      </c>
      <c r="E28" s="199">
        <f>E29+E30</f>
        <v>44214</v>
      </c>
      <c r="F28" s="336">
        <f>F29+F30</f>
        <v>44214</v>
      </c>
    </row>
    <row r="29" spans="1:6" ht="20.100000000000001" customHeight="1">
      <c r="A29" s="292"/>
      <c r="B29" s="85" t="s">
        <v>224</v>
      </c>
      <c r="C29" s="180" t="s">
        <v>329</v>
      </c>
      <c r="D29" s="196">
        <v>19888</v>
      </c>
      <c r="E29" s="203">
        <v>44214</v>
      </c>
      <c r="F29" s="377">
        <v>44214</v>
      </c>
    </row>
    <row r="30" spans="1:6" ht="20.100000000000001" customHeight="1" thickBot="1">
      <c r="A30" s="293"/>
      <c r="B30" s="175" t="s">
        <v>225</v>
      </c>
      <c r="C30" s="177" t="s">
        <v>330</v>
      </c>
      <c r="D30" s="197"/>
      <c r="E30" s="204"/>
      <c r="F30" s="378"/>
    </row>
    <row r="31" spans="1:6" ht="20.100000000000001" customHeight="1" thickBot="1">
      <c r="A31" s="291" t="s">
        <v>11</v>
      </c>
      <c r="B31" s="97"/>
      <c r="C31" s="98" t="s">
        <v>359</v>
      </c>
      <c r="D31" s="310">
        <f>SUM(D5,D15,D20,D23,D24,D25,D28)</f>
        <v>117162.433</v>
      </c>
      <c r="E31" s="323">
        <f>SUM(E5,E15,E20,E23,E24,E25,E28)</f>
        <v>141488.43300000002</v>
      </c>
      <c r="F31" s="338">
        <f>SUM(F5,F15,F20,F23,F24,F25,F28)</f>
        <v>131025</v>
      </c>
    </row>
    <row r="32" spans="1:6" ht="20.100000000000001" customHeight="1">
      <c r="A32" s="114"/>
      <c r="B32" s="114"/>
      <c r="C32" s="115"/>
      <c r="D32" s="119"/>
    </row>
    <row r="33" spans="1:6" ht="20.100000000000001" customHeight="1">
      <c r="A33" s="99"/>
      <c r="B33" s="99"/>
      <c r="C33" s="100"/>
      <c r="D33" s="122"/>
    </row>
    <row r="34" spans="1:6" ht="20.100000000000001" customHeight="1">
      <c r="A34" s="99"/>
      <c r="B34" s="99"/>
      <c r="C34" s="100"/>
      <c r="D34" s="122"/>
    </row>
    <row r="35" spans="1:6" ht="20.100000000000001" customHeight="1" thickBot="1">
      <c r="A35" s="99"/>
      <c r="B35" s="99"/>
      <c r="C35" s="100"/>
      <c r="D35" s="122"/>
    </row>
    <row r="36" spans="1:6" ht="20.100000000000001" customHeight="1" thickBot="1">
      <c r="A36" s="720" t="s">
        <v>92</v>
      </c>
      <c r="B36" s="721"/>
      <c r="C36" s="721"/>
      <c r="D36" s="721"/>
      <c r="E36" s="721"/>
      <c r="F36" s="722"/>
    </row>
    <row r="37" spans="1:6" ht="20.100000000000001" customHeight="1" thickBot="1">
      <c r="A37" s="206" t="s">
        <v>4</v>
      </c>
      <c r="B37" s="89"/>
      <c r="C37" s="90" t="s">
        <v>171</v>
      </c>
      <c r="D37" s="306">
        <f>SUM(D38:D44)</f>
        <v>92487.834499999997</v>
      </c>
      <c r="E37" s="160">
        <f>SUM(E38:E44)</f>
        <v>116814.8345</v>
      </c>
      <c r="F37" s="332">
        <f>SUM(F38:F44)</f>
        <v>112252</v>
      </c>
    </row>
    <row r="38" spans="1:6" ht="20.100000000000001" customHeight="1">
      <c r="A38" s="207"/>
      <c r="B38" s="91" t="s">
        <v>127</v>
      </c>
      <c r="C38" s="82" t="s">
        <v>159</v>
      </c>
      <c r="D38" s="326">
        <v>19643</v>
      </c>
      <c r="E38" s="329">
        <v>19643</v>
      </c>
      <c r="F38" s="333">
        <v>19140</v>
      </c>
    </row>
    <row r="39" spans="1:6" ht="20.100000000000001" customHeight="1">
      <c r="A39" s="208"/>
      <c r="B39" s="92" t="s">
        <v>129</v>
      </c>
      <c r="C39" s="80" t="s">
        <v>160</v>
      </c>
      <c r="D39" s="327">
        <v>5181</v>
      </c>
      <c r="E39" s="330">
        <v>5181</v>
      </c>
      <c r="F39" s="334">
        <v>4361</v>
      </c>
    </row>
    <row r="40" spans="1:6" ht="20.100000000000001" customHeight="1">
      <c r="A40" s="208"/>
      <c r="B40" s="92" t="s">
        <v>131</v>
      </c>
      <c r="C40" s="80" t="s">
        <v>161</v>
      </c>
      <c r="D40" s="327">
        <v>30538.0095</v>
      </c>
      <c r="E40" s="330">
        <v>30538.0095</v>
      </c>
      <c r="F40" s="334">
        <v>57107</v>
      </c>
    </row>
    <row r="41" spans="1:6" ht="20.100000000000001" customHeight="1">
      <c r="A41" s="208"/>
      <c r="B41" s="92" t="s">
        <v>133</v>
      </c>
      <c r="C41" s="80" t="s">
        <v>162</v>
      </c>
      <c r="D41" s="327">
        <v>5929.8250000000007</v>
      </c>
      <c r="E41" s="330">
        <v>5929.8250000000007</v>
      </c>
      <c r="F41" s="334">
        <v>3208</v>
      </c>
    </row>
    <row r="42" spans="1:6" ht="20.100000000000001" customHeight="1">
      <c r="A42" s="208"/>
      <c r="B42" s="92" t="s">
        <v>135</v>
      </c>
      <c r="C42" s="80" t="s">
        <v>354</v>
      </c>
      <c r="D42" s="327">
        <v>7000</v>
      </c>
      <c r="E42" s="330">
        <v>7000</v>
      </c>
      <c r="F42" s="334">
        <v>9128</v>
      </c>
    </row>
    <row r="43" spans="1:6" ht="20.100000000000001" customHeight="1">
      <c r="A43" s="208"/>
      <c r="B43" s="92" t="s">
        <v>137</v>
      </c>
      <c r="C43" s="80" t="s">
        <v>335</v>
      </c>
      <c r="D43" s="327">
        <v>15254</v>
      </c>
      <c r="E43" s="330">
        <v>19308</v>
      </c>
      <c r="F43" s="334">
        <v>19308</v>
      </c>
    </row>
    <row r="44" spans="1:6" ht="20.100000000000001" customHeight="1" thickBot="1">
      <c r="A44" s="208"/>
      <c r="B44" s="92" t="s">
        <v>139</v>
      </c>
      <c r="C44" s="80" t="s">
        <v>175</v>
      </c>
      <c r="D44" s="327">
        <v>8942</v>
      </c>
      <c r="E44" s="330">
        <v>29215</v>
      </c>
      <c r="F44" s="334"/>
    </row>
    <row r="45" spans="1:6" ht="20.100000000000001" customHeight="1" thickBot="1">
      <c r="A45" s="206" t="s">
        <v>5</v>
      </c>
      <c r="B45" s="89"/>
      <c r="C45" s="90" t="s">
        <v>172</v>
      </c>
      <c r="D45" s="328">
        <f>SUM(D46:D50)</f>
        <v>24673</v>
      </c>
      <c r="E45" s="331">
        <f>SUM(E46:E50)</f>
        <v>24673</v>
      </c>
      <c r="F45" s="335">
        <f>SUM(F46:F50)</f>
        <v>15617</v>
      </c>
    </row>
    <row r="46" spans="1:6" ht="20.100000000000001" customHeight="1">
      <c r="A46" s="207"/>
      <c r="B46" s="91" t="s">
        <v>144</v>
      </c>
      <c r="C46" s="82" t="s">
        <v>164</v>
      </c>
      <c r="D46" s="326"/>
      <c r="E46" s="329"/>
      <c r="F46" s="333">
        <v>1767</v>
      </c>
    </row>
    <row r="47" spans="1:6" ht="20.100000000000001" customHeight="1">
      <c r="A47" s="208"/>
      <c r="B47" s="92" t="s">
        <v>146</v>
      </c>
      <c r="C47" s="80" t="s">
        <v>165</v>
      </c>
      <c r="D47" s="327"/>
      <c r="E47" s="330"/>
      <c r="F47" s="334">
        <v>7425</v>
      </c>
    </row>
    <row r="48" spans="1:6" ht="20.100000000000001" customHeight="1">
      <c r="A48" s="208"/>
      <c r="B48" s="92" t="s">
        <v>148</v>
      </c>
      <c r="C48" s="80" t="s">
        <v>357</v>
      </c>
      <c r="D48" s="327"/>
      <c r="E48" s="330"/>
      <c r="F48" s="334"/>
    </row>
    <row r="49" spans="1:6" ht="20.100000000000001" customHeight="1">
      <c r="A49" s="208"/>
      <c r="B49" s="92" t="s">
        <v>150</v>
      </c>
      <c r="C49" s="80" t="s">
        <v>355</v>
      </c>
      <c r="D49" s="327">
        <v>10373</v>
      </c>
      <c r="E49" s="330">
        <v>10373</v>
      </c>
      <c r="F49" s="334">
        <v>6425</v>
      </c>
    </row>
    <row r="50" spans="1:6" ht="20.100000000000001" customHeight="1" thickBot="1">
      <c r="A50" s="208"/>
      <c r="B50" s="92" t="s">
        <v>166</v>
      </c>
      <c r="C50" s="80" t="s">
        <v>176</v>
      </c>
      <c r="D50" s="327">
        <v>14300</v>
      </c>
      <c r="E50" s="330">
        <v>14300</v>
      </c>
      <c r="F50" s="334"/>
    </row>
    <row r="51" spans="1:6" ht="20.100000000000001" customHeight="1" thickBot="1">
      <c r="A51" s="206" t="s">
        <v>6</v>
      </c>
      <c r="B51" s="89"/>
      <c r="C51" s="90" t="s">
        <v>168</v>
      </c>
      <c r="D51" s="192">
        <v>0</v>
      </c>
      <c r="E51" s="199">
        <v>0</v>
      </c>
      <c r="F51" s="336">
        <v>0</v>
      </c>
    </row>
    <row r="52" spans="1:6" ht="20.100000000000001" customHeight="1" thickBot="1">
      <c r="A52" s="206" t="s">
        <v>7</v>
      </c>
      <c r="B52" s="209"/>
      <c r="C52" s="296" t="s">
        <v>358</v>
      </c>
      <c r="D52" s="337">
        <f>+D37+D45+D51</f>
        <v>117160.8345</v>
      </c>
      <c r="E52" s="323">
        <f>+E37+E45+E51</f>
        <v>141487.8345</v>
      </c>
      <c r="F52" s="338">
        <f>+F37+F45+F51</f>
        <v>127869</v>
      </c>
    </row>
    <row r="53" spans="1:6" ht="20.100000000000001" customHeight="1" thickBot="1">
      <c r="A53" s="101"/>
      <c r="B53" s="102"/>
      <c r="C53" s="102"/>
      <c r="D53" s="120"/>
      <c r="E53" s="120"/>
      <c r="F53" s="120"/>
    </row>
    <row r="54" spans="1:6" ht="20.100000000000001" customHeight="1">
      <c r="A54" s="339" t="s">
        <v>169</v>
      </c>
      <c r="B54" s="340"/>
      <c r="C54" s="341"/>
      <c r="D54" s="342">
        <v>8</v>
      </c>
      <c r="E54" s="342">
        <v>8</v>
      </c>
      <c r="F54" s="343">
        <v>8</v>
      </c>
    </row>
    <row r="55" spans="1:6" ht="20.100000000000001" customHeight="1">
      <c r="A55" s="714" t="s">
        <v>177</v>
      </c>
      <c r="B55" s="715"/>
      <c r="C55" s="715"/>
      <c r="D55" s="344">
        <v>0</v>
      </c>
      <c r="E55" s="344">
        <v>0</v>
      </c>
      <c r="F55" s="345">
        <v>0</v>
      </c>
    </row>
    <row r="56" spans="1:6" ht="20.100000000000001" customHeight="1" thickBot="1">
      <c r="A56" s="346" t="s">
        <v>170</v>
      </c>
      <c r="B56" s="347"/>
      <c r="C56" s="348"/>
      <c r="D56" s="349">
        <v>4</v>
      </c>
      <c r="E56" s="349">
        <v>4</v>
      </c>
      <c r="F56" s="350">
        <v>4</v>
      </c>
    </row>
    <row r="57" spans="1:6">
      <c r="A57" s="103"/>
      <c r="B57" s="104"/>
      <c r="C57" s="104"/>
      <c r="D57" s="121"/>
    </row>
    <row r="58" spans="1:6">
      <c r="A58" s="103"/>
      <c r="B58" s="104"/>
      <c r="C58" s="104"/>
      <c r="D58" s="121"/>
      <c r="F58" s="32"/>
    </row>
    <row r="59" spans="1:6">
      <c r="A59" s="103"/>
      <c r="B59" s="104"/>
      <c r="C59" s="104"/>
      <c r="D59" s="121"/>
    </row>
    <row r="60" spans="1:6">
      <c r="A60" s="103"/>
      <c r="B60" s="104"/>
      <c r="C60" s="104"/>
      <c r="D60" s="121"/>
    </row>
    <row r="61" spans="1:6">
      <c r="A61" s="103"/>
      <c r="B61" s="104"/>
      <c r="C61" s="104"/>
      <c r="D61" s="121"/>
    </row>
    <row r="62" spans="1:6">
      <c r="A62" s="103"/>
      <c r="B62" s="104"/>
      <c r="C62" s="104"/>
      <c r="D62" s="121"/>
    </row>
    <row r="63" spans="1:6">
      <c r="A63" s="103"/>
      <c r="B63" s="104"/>
      <c r="C63" s="104"/>
      <c r="D63" s="121"/>
    </row>
    <row r="64" spans="1:6">
      <c r="A64" s="103"/>
      <c r="B64" s="104"/>
      <c r="C64" s="104"/>
      <c r="D64" s="121"/>
    </row>
  </sheetData>
  <mergeCells count="8">
    <mergeCell ref="A55:C55"/>
    <mergeCell ref="E1:E2"/>
    <mergeCell ref="F1:F2"/>
    <mergeCell ref="A4:F4"/>
    <mergeCell ref="A36:F36"/>
    <mergeCell ref="A1:C1"/>
    <mergeCell ref="D1:D2"/>
    <mergeCell ref="A2:B2"/>
  </mergeCells>
  <pageMargins left="0.39370078740157483" right="0.39370078740157483" top="0.98425196850393704" bottom="0.98425196850393704" header="0.31496062992125984" footer="0.51181102362204722"/>
  <pageSetup paperSize="9" orientation="portrait" r:id="rId1"/>
  <headerFooter alignWithMargins="0">
    <oddHeader>&amp;C&amp;"Arial,Félkövér"Önkormányzat
bevételei és kiadásai
2013.&amp;R&amp;"Arial,Dőlt"12. melléklet 
ezer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64"/>
  <sheetViews>
    <sheetView view="pageLayout" topLeftCell="A19" zoomScaleNormal="100" workbookViewId="0">
      <selection activeCell="C42" sqref="C42"/>
    </sheetView>
  </sheetViews>
  <sheetFormatPr defaultColWidth="9" defaultRowHeight="12.75"/>
  <cols>
    <col min="1" max="2" width="5" customWidth="1"/>
    <col min="3" max="3" width="56.42578125" customWidth="1"/>
    <col min="4" max="5" width="10.140625" style="32" customWidth="1"/>
    <col min="6" max="6" width="10.140625" customWidth="1"/>
    <col min="7" max="13" width="8.7109375" customWidth="1"/>
  </cols>
  <sheetData>
    <row r="1" spans="1:6" ht="20.100000000000001" customHeight="1" thickTop="1">
      <c r="A1" s="796" t="s">
        <v>173</v>
      </c>
      <c r="B1" s="797"/>
      <c r="C1" s="797"/>
      <c r="D1" s="795" t="s">
        <v>345</v>
      </c>
      <c r="E1" s="790" t="s">
        <v>346</v>
      </c>
      <c r="F1" s="791" t="s">
        <v>347</v>
      </c>
    </row>
    <row r="2" spans="1:6" ht="20.100000000000001" customHeight="1">
      <c r="A2" s="794" t="s">
        <v>126</v>
      </c>
      <c r="B2" s="728"/>
      <c r="C2" s="105" t="s">
        <v>174</v>
      </c>
      <c r="D2" s="726"/>
      <c r="E2" s="717"/>
      <c r="F2" s="792"/>
    </row>
    <row r="3" spans="1:6" ht="20.100000000000001" customHeight="1" thickBot="1">
      <c r="A3" s="106">
        <v>1</v>
      </c>
      <c r="B3" s="107">
        <v>2</v>
      </c>
      <c r="C3" s="107">
        <v>3</v>
      </c>
      <c r="D3" s="190">
        <v>4</v>
      </c>
      <c r="E3" s="324">
        <v>5</v>
      </c>
      <c r="F3" s="325">
        <v>6</v>
      </c>
    </row>
    <row r="4" spans="1:6" ht="20.100000000000001" customHeight="1" thickBot="1">
      <c r="A4" s="793" t="s">
        <v>91</v>
      </c>
      <c r="B4" s="788"/>
      <c r="C4" s="788"/>
      <c r="D4" s="788"/>
      <c r="E4" s="788"/>
      <c r="F4" s="789"/>
    </row>
    <row r="5" spans="1:6" ht="20.100000000000001" customHeight="1" thickBot="1">
      <c r="A5" s="108" t="s">
        <v>4</v>
      </c>
      <c r="B5" s="93"/>
      <c r="C5" s="94" t="s">
        <v>344</v>
      </c>
      <c r="D5" s="191">
        <f>SUM(D6:D14)</f>
        <v>1094</v>
      </c>
      <c r="E5" s="198">
        <f>SUM(E6:E14)</f>
        <v>1094</v>
      </c>
      <c r="F5" s="133">
        <f>SUM(F6:F14)</f>
        <v>1777</v>
      </c>
    </row>
    <row r="6" spans="1:6" ht="20.100000000000001" customHeight="1">
      <c r="A6" s="109"/>
      <c r="B6" s="95" t="s">
        <v>127</v>
      </c>
      <c r="C6" s="79" t="s">
        <v>128</v>
      </c>
      <c r="D6" s="304">
        <v>394</v>
      </c>
      <c r="E6" s="319">
        <v>394</v>
      </c>
      <c r="F6" s="311"/>
    </row>
    <row r="7" spans="1:6" ht="20.100000000000001" customHeight="1">
      <c r="A7" s="110"/>
      <c r="B7" s="95" t="s">
        <v>129</v>
      </c>
      <c r="C7" s="80" t="s">
        <v>350</v>
      </c>
      <c r="D7" s="159">
        <v>550</v>
      </c>
      <c r="E7" s="158">
        <v>550</v>
      </c>
      <c r="F7" s="312">
        <v>1416</v>
      </c>
    </row>
    <row r="8" spans="1:6" ht="20.100000000000001" customHeight="1">
      <c r="A8" s="110"/>
      <c r="B8" s="95" t="s">
        <v>131</v>
      </c>
      <c r="C8" s="80" t="s">
        <v>132</v>
      </c>
      <c r="D8" s="159"/>
      <c r="E8" s="158"/>
      <c r="F8" s="312"/>
    </row>
    <row r="9" spans="1:6" ht="20.100000000000001" customHeight="1">
      <c r="A9" s="110"/>
      <c r="B9" s="95" t="s">
        <v>133</v>
      </c>
      <c r="C9" s="80" t="s">
        <v>134</v>
      </c>
      <c r="D9" s="159"/>
      <c r="E9" s="158"/>
      <c r="F9" s="312"/>
    </row>
    <row r="10" spans="1:6" ht="20.100000000000001" customHeight="1">
      <c r="A10" s="110"/>
      <c r="B10" s="95" t="s">
        <v>135</v>
      </c>
      <c r="C10" s="81" t="s">
        <v>136</v>
      </c>
      <c r="D10" s="159"/>
      <c r="E10" s="158"/>
      <c r="F10" s="312"/>
    </row>
    <row r="11" spans="1:6" ht="20.100000000000001" customHeight="1">
      <c r="A11" s="111"/>
      <c r="B11" s="95" t="s">
        <v>137</v>
      </c>
      <c r="C11" s="80" t="s">
        <v>138</v>
      </c>
      <c r="D11" s="305">
        <v>150</v>
      </c>
      <c r="E11" s="320">
        <v>150</v>
      </c>
      <c r="F11" s="313">
        <v>361</v>
      </c>
    </row>
    <row r="12" spans="1:6" ht="20.100000000000001" customHeight="1">
      <c r="A12" s="110"/>
      <c r="B12" s="95" t="s">
        <v>139</v>
      </c>
      <c r="C12" s="80" t="s">
        <v>140</v>
      </c>
      <c r="D12" s="159"/>
      <c r="E12" s="158"/>
      <c r="F12" s="312"/>
    </row>
    <row r="13" spans="1:6" ht="20.100000000000001" customHeight="1">
      <c r="A13" s="110"/>
      <c r="B13" s="95" t="s">
        <v>141</v>
      </c>
      <c r="C13" s="80" t="s">
        <v>142</v>
      </c>
      <c r="D13" s="159"/>
      <c r="E13" s="158"/>
      <c r="F13" s="312"/>
    </row>
    <row r="14" spans="1:6" ht="20.100000000000001" customHeight="1" thickBot="1">
      <c r="A14" s="111"/>
      <c r="B14" s="186" t="s">
        <v>269</v>
      </c>
      <c r="C14" s="81" t="s">
        <v>338</v>
      </c>
      <c r="D14" s="305"/>
      <c r="E14" s="320"/>
      <c r="F14" s="313"/>
    </row>
    <row r="15" spans="1:6" ht="20.100000000000001" customHeight="1" thickBot="1">
      <c r="A15" s="108" t="s">
        <v>5</v>
      </c>
      <c r="B15" s="93"/>
      <c r="C15" s="94" t="s">
        <v>143</v>
      </c>
      <c r="D15" s="306">
        <f>SUM(D16:D19)</f>
        <v>0</v>
      </c>
      <c r="E15" s="160">
        <f>SUM(E16:E19)</f>
        <v>0</v>
      </c>
      <c r="F15" s="116">
        <f>SUM(F16:F19)</f>
        <v>30</v>
      </c>
    </row>
    <row r="16" spans="1:6" ht="20.100000000000001" customHeight="1">
      <c r="A16" s="110"/>
      <c r="B16" s="95" t="s">
        <v>144</v>
      </c>
      <c r="C16" s="82" t="s">
        <v>145</v>
      </c>
      <c r="D16" s="159"/>
      <c r="E16" s="158"/>
      <c r="F16" s="312"/>
    </row>
    <row r="17" spans="1:6" ht="20.100000000000001" customHeight="1">
      <c r="A17" s="110"/>
      <c r="B17" s="95" t="s">
        <v>146</v>
      </c>
      <c r="C17" s="80" t="s">
        <v>147</v>
      </c>
      <c r="D17" s="159"/>
      <c r="E17" s="158"/>
      <c r="F17" s="312"/>
    </row>
    <row r="18" spans="1:6" ht="20.100000000000001" customHeight="1">
      <c r="A18" s="110"/>
      <c r="B18" s="95" t="s">
        <v>148</v>
      </c>
      <c r="C18" s="80" t="s">
        <v>149</v>
      </c>
      <c r="D18" s="159"/>
      <c r="E18" s="158"/>
      <c r="F18" s="312"/>
    </row>
    <row r="19" spans="1:6" ht="20.100000000000001" customHeight="1" thickBot="1">
      <c r="A19" s="110"/>
      <c r="B19" s="95" t="s">
        <v>150</v>
      </c>
      <c r="C19" s="80" t="s">
        <v>353</v>
      </c>
      <c r="D19" s="159"/>
      <c r="E19" s="158"/>
      <c r="F19" s="312">
        <v>30</v>
      </c>
    </row>
    <row r="20" spans="1:6" ht="20.100000000000001" customHeight="1" thickBot="1">
      <c r="A20" s="112" t="s">
        <v>6</v>
      </c>
      <c r="B20" s="83"/>
      <c r="C20" s="83" t="s">
        <v>151</v>
      </c>
      <c r="D20" s="192">
        <f>D21+D22</f>
        <v>0</v>
      </c>
      <c r="E20" s="199">
        <f>E21+E22</f>
        <v>0</v>
      </c>
      <c r="F20" s="314">
        <f>F21+F22</f>
        <v>40</v>
      </c>
    </row>
    <row r="21" spans="1:6" ht="20.100000000000001" customHeight="1">
      <c r="A21" s="184"/>
      <c r="B21" s="185" t="s">
        <v>191</v>
      </c>
      <c r="C21" s="86" t="s">
        <v>333</v>
      </c>
      <c r="D21" s="193"/>
      <c r="E21" s="200"/>
      <c r="F21" s="315"/>
    </row>
    <row r="22" spans="1:6" ht="20.100000000000001" customHeight="1" thickBot="1">
      <c r="A22" s="182"/>
      <c r="B22" s="183" t="s">
        <v>192</v>
      </c>
      <c r="C22" s="88" t="s">
        <v>352</v>
      </c>
      <c r="D22" s="194"/>
      <c r="E22" s="201"/>
      <c r="F22" s="316">
        <v>40</v>
      </c>
    </row>
    <row r="23" spans="1:6" ht="20.100000000000001" customHeight="1" thickBot="1">
      <c r="A23" s="112" t="s">
        <v>7</v>
      </c>
      <c r="B23" s="83"/>
      <c r="C23" s="83" t="s">
        <v>351</v>
      </c>
      <c r="D23" s="192"/>
      <c r="E23" s="199"/>
      <c r="F23" s="314"/>
    </row>
    <row r="24" spans="1:6" ht="20.100000000000001" customHeight="1" thickBot="1">
      <c r="A24" s="112" t="s">
        <v>8</v>
      </c>
      <c r="B24" s="93"/>
      <c r="C24" s="83" t="s">
        <v>152</v>
      </c>
      <c r="D24" s="192"/>
      <c r="E24" s="199"/>
      <c r="F24" s="314"/>
    </row>
    <row r="25" spans="1:6" ht="20.100000000000001" customHeight="1" thickBot="1">
      <c r="A25" s="108" t="s">
        <v>9</v>
      </c>
      <c r="B25" s="84"/>
      <c r="C25" s="83" t="s">
        <v>153</v>
      </c>
      <c r="D25" s="307">
        <f>+D26+D27</f>
        <v>2000</v>
      </c>
      <c r="E25" s="160">
        <f>+E26+E27</f>
        <v>667</v>
      </c>
      <c r="F25" s="116">
        <f>+F26+F27</f>
        <v>0</v>
      </c>
    </row>
    <row r="26" spans="1:6" ht="20.100000000000001" customHeight="1">
      <c r="A26" s="109"/>
      <c r="B26" s="85" t="s">
        <v>154</v>
      </c>
      <c r="C26" s="86" t="s">
        <v>155</v>
      </c>
      <c r="D26" s="308">
        <v>2000</v>
      </c>
      <c r="E26" s="321">
        <v>667</v>
      </c>
      <c r="F26" s="117"/>
    </row>
    <row r="27" spans="1:6" ht="20.100000000000001" customHeight="1" thickBot="1">
      <c r="A27" s="106"/>
      <c r="B27" s="87" t="s">
        <v>156</v>
      </c>
      <c r="C27" s="88" t="s">
        <v>157</v>
      </c>
      <c r="D27" s="309"/>
      <c r="E27" s="322"/>
      <c r="F27" s="317"/>
    </row>
    <row r="28" spans="1:6" ht="20.100000000000001" customHeight="1" thickBot="1">
      <c r="A28" s="113" t="s">
        <v>10</v>
      </c>
      <c r="B28" s="96"/>
      <c r="C28" s="83" t="s">
        <v>158</v>
      </c>
      <c r="D28" s="195">
        <f>D29+D30</f>
        <v>44583</v>
      </c>
      <c r="E28" s="202">
        <f>E29+E30</f>
        <v>48637</v>
      </c>
      <c r="F28" s="318">
        <f>F29+F30</f>
        <v>48637</v>
      </c>
    </row>
    <row r="29" spans="1:6" ht="20.100000000000001" customHeight="1">
      <c r="A29" s="179"/>
      <c r="B29" s="85" t="s">
        <v>224</v>
      </c>
      <c r="C29" s="180" t="s">
        <v>329</v>
      </c>
      <c r="D29" s="196">
        <v>36228</v>
      </c>
      <c r="E29" s="203">
        <v>36228</v>
      </c>
      <c r="F29" s="181">
        <v>36228</v>
      </c>
    </row>
    <row r="30" spans="1:6" ht="20.100000000000001" customHeight="1" thickBot="1">
      <c r="A30" s="176"/>
      <c r="B30" s="175" t="s">
        <v>225</v>
      </c>
      <c r="C30" s="177" t="s">
        <v>330</v>
      </c>
      <c r="D30" s="197">
        <v>8355</v>
      </c>
      <c r="E30" s="204">
        <v>12409</v>
      </c>
      <c r="F30" s="178">
        <v>12409</v>
      </c>
    </row>
    <row r="31" spans="1:6" ht="20.100000000000001" customHeight="1" thickBot="1">
      <c r="A31" s="113" t="s">
        <v>11</v>
      </c>
      <c r="B31" s="97"/>
      <c r="C31" s="98" t="s">
        <v>359</v>
      </c>
      <c r="D31" s="310">
        <f>SUM(D5,D15,D20,D23,D24,D25,D28)</f>
        <v>47677</v>
      </c>
      <c r="E31" s="323">
        <f>SUM(E5,E15,E20,E23,E24,E25,E28)</f>
        <v>50398</v>
      </c>
      <c r="F31" s="118">
        <f>SUM(F5,F15,F20,F23,F24,F25,F28)</f>
        <v>50484</v>
      </c>
    </row>
    <row r="32" spans="1:6" ht="20.100000000000001" customHeight="1">
      <c r="A32" s="114"/>
      <c r="B32" s="114"/>
      <c r="C32" s="115"/>
      <c r="D32" s="119"/>
    </row>
    <row r="33" spans="1:6" ht="20.100000000000001" customHeight="1">
      <c r="A33" s="99"/>
      <c r="B33" s="99"/>
      <c r="C33" s="100"/>
      <c r="D33" s="122"/>
    </row>
    <row r="34" spans="1:6" ht="20.100000000000001" customHeight="1">
      <c r="A34" s="99"/>
      <c r="B34" s="99"/>
      <c r="C34" s="100"/>
      <c r="D34" s="122"/>
    </row>
    <row r="35" spans="1:6" ht="20.100000000000001" customHeight="1" thickBot="1">
      <c r="A35" s="99"/>
      <c r="B35" s="99"/>
      <c r="C35" s="100"/>
      <c r="D35" s="122"/>
    </row>
    <row r="36" spans="1:6" ht="20.100000000000001" customHeight="1" thickBot="1">
      <c r="A36" s="787" t="s">
        <v>92</v>
      </c>
      <c r="B36" s="788"/>
      <c r="C36" s="788"/>
      <c r="D36" s="788"/>
      <c r="E36" s="788"/>
      <c r="F36" s="789"/>
    </row>
    <row r="37" spans="1:6" ht="20.100000000000001" customHeight="1" thickBot="1">
      <c r="A37" s="206" t="s">
        <v>4</v>
      </c>
      <c r="B37" s="89"/>
      <c r="C37" s="90" t="s">
        <v>171</v>
      </c>
      <c r="D37" s="306">
        <f>SUM(D38:D44)</f>
        <v>47677</v>
      </c>
      <c r="E37" s="160">
        <f>SUM(E38:E44)</f>
        <v>50398</v>
      </c>
      <c r="F37" s="332">
        <f>SUM(F38:F44)</f>
        <v>50792</v>
      </c>
    </row>
    <row r="38" spans="1:6" ht="20.100000000000001" customHeight="1">
      <c r="A38" s="207"/>
      <c r="B38" s="91" t="s">
        <v>127</v>
      </c>
      <c r="C38" s="82" t="s">
        <v>159</v>
      </c>
      <c r="D38" s="326">
        <v>24580</v>
      </c>
      <c r="E38" s="329">
        <v>24580</v>
      </c>
      <c r="F38" s="333">
        <v>28122</v>
      </c>
    </row>
    <row r="39" spans="1:6" ht="20.100000000000001" customHeight="1">
      <c r="A39" s="208"/>
      <c r="B39" s="92" t="s">
        <v>129</v>
      </c>
      <c r="C39" s="80" t="s">
        <v>160</v>
      </c>
      <c r="D39" s="327">
        <v>6315</v>
      </c>
      <c r="E39" s="330">
        <v>6315</v>
      </c>
      <c r="F39" s="334">
        <v>6966</v>
      </c>
    </row>
    <row r="40" spans="1:6" ht="20.100000000000001" customHeight="1">
      <c r="A40" s="208"/>
      <c r="B40" s="92" t="s">
        <v>131</v>
      </c>
      <c r="C40" s="80" t="s">
        <v>161</v>
      </c>
      <c r="D40" s="327">
        <v>16427</v>
      </c>
      <c r="E40" s="330">
        <v>14908</v>
      </c>
      <c r="F40" s="334">
        <v>9758</v>
      </c>
    </row>
    <row r="41" spans="1:6" ht="20.100000000000001" customHeight="1">
      <c r="A41" s="208"/>
      <c r="B41" s="92" t="s">
        <v>133</v>
      </c>
      <c r="C41" s="80" t="s">
        <v>162</v>
      </c>
      <c r="D41" s="327"/>
      <c r="E41" s="330">
        <v>4240</v>
      </c>
      <c r="F41" s="334">
        <v>5886</v>
      </c>
    </row>
    <row r="42" spans="1:6" ht="20.100000000000001" customHeight="1">
      <c r="A42" s="208"/>
      <c r="B42" s="92" t="s">
        <v>135</v>
      </c>
      <c r="C42" s="80" t="s">
        <v>354</v>
      </c>
      <c r="D42" s="327"/>
      <c r="E42" s="330"/>
      <c r="F42" s="334">
        <v>60</v>
      </c>
    </row>
    <row r="43" spans="1:6" ht="20.100000000000001" customHeight="1">
      <c r="A43" s="208"/>
      <c r="B43" s="92" t="s">
        <v>137</v>
      </c>
      <c r="C43" s="80" t="s">
        <v>335</v>
      </c>
      <c r="D43" s="327"/>
      <c r="E43" s="330"/>
      <c r="F43" s="334"/>
    </row>
    <row r="44" spans="1:6" ht="20.100000000000001" customHeight="1" thickBot="1">
      <c r="A44" s="208"/>
      <c r="B44" s="92" t="s">
        <v>139</v>
      </c>
      <c r="C44" s="80" t="s">
        <v>175</v>
      </c>
      <c r="D44" s="327">
        <v>355</v>
      </c>
      <c r="E44" s="330">
        <v>355</v>
      </c>
      <c r="F44" s="334"/>
    </row>
    <row r="45" spans="1:6" ht="20.100000000000001" customHeight="1" thickBot="1">
      <c r="A45" s="206" t="s">
        <v>5</v>
      </c>
      <c r="B45" s="89"/>
      <c r="C45" s="90" t="s">
        <v>172</v>
      </c>
      <c r="D45" s="328">
        <f>SUM(D46:D50)</f>
        <v>0</v>
      </c>
      <c r="E45" s="331">
        <f>SUM(E46:E50)</f>
        <v>0</v>
      </c>
      <c r="F45" s="335">
        <f>SUM(F46:F50)</f>
        <v>500</v>
      </c>
    </row>
    <row r="46" spans="1:6" ht="20.100000000000001" customHeight="1">
      <c r="A46" s="207"/>
      <c r="B46" s="91" t="s">
        <v>144</v>
      </c>
      <c r="C46" s="82" t="s">
        <v>164</v>
      </c>
      <c r="D46" s="326"/>
      <c r="E46" s="329"/>
      <c r="F46" s="333"/>
    </row>
    <row r="47" spans="1:6" ht="20.100000000000001" customHeight="1">
      <c r="A47" s="208"/>
      <c r="B47" s="92" t="s">
        <v>146</v>
      </c>
      <c r="C47" s="80" t="s">
        <v>165</v>
      </c>
      <c r="D47" s="327"/>
      <c r="E47" s="330"/>
      <c r="F47" s="334"/>
    </row>
    <row r="48" spans="1:6" ht="20.100000000000001" customHeight="1">
      <c r="A48" s="208"/>
      <c r="B48" s="92" t="s">
        <v>148</v>
      </c>
      <c r="C48" s="80" t="s">
        <v>357</v>
      </c>
      <c r="D48" s="327"/>
      <c r="E48" s="330"/>
      <c r="F48" s="334"/>
    </row>
    <row r="49" spans="1:6" ht="20.100000000000001" customHeight="1">
      <c r="A49" s="208"/>
      <c r="B49" s="92" t="s">
        <v>150</v>
      </c>
      <c r="C49" s="80" t="s">
        <v>355</v>
      </c>
      <c r="D49" s="327"/>
      <c r="E49" s="330"/>
      <c r="F49" s="334">
        <v>500</v>
      </c>
    </row>
    <row r="50" spans="1:6" ht="20.100000000000001" customHeight="1" thickBot="1">
      <c r="A50" s="208"/>
      <c r="B50" s="92" t="s">
        <v>166</v>
      </c>
      <c r="C50" s="80" t="s">
        <v>176</v>
      </c>
      <c r="D50" s="327"/>
      <c r="E50" s="330"/>
      <c r="F50" s="334"/>
    </row>
    <row r="51" spans="1:6" ht="20.100000000000001" customHeight="1" thickBot="1">
      <c r="A51" s="206" t="s">
        <v>6</v>
      </c>
      <c r="B51" s="89"/>
      <c r="C51" s="90" t="s">
        <v>168</v>
      </c>
      <c r="D51" s="192"/>
      <c r="E51" s="199"/>
      <c r="F51" s="336"/>
    </row>
    <row r="52" spans="1:6" ht="20.100000000000001" customHeight="1" thickBot="1">
      <c r="A52" s="206" t="s">
        <v>7</v>
      </c>
      <c r="B52" s="209"/>
      <c r="C52" s="296" t="s">
        <v>358</v>
      </c>
      <c r="D52" s="337">
        <f>+D37+D45+D51</f>
        <v>47677</v>
      </c>
      <c r="E52" s="323">
        <f>+E37+E45+E51</f>
        <v>50398</v>
      </c>
      <c r="F52" s="338">
        <f>+F37+F45+F51</f>
        <v>51292</v>
      </c>
    </row>
    <row r="53" spans="1:6" ht="20.100000000000001" customHeight="1" thickBot="1">
      <c r="A53" s="101"/>
      <c r="B53" s="102"/>
      <c r="C53" s="102"/>
      <c r="D53" s="120"/>
      <c r="E53" s="120"/>
      <c r="F53" s="120"/>
    </row>
    <row r="54" spans="1:6" ht="20.100000000000001" customHeight="1">
      <c r="A54" s="339" t="s">
        <v>169</v>
      </c>
      <c r="B54" s="340"/>
      <c r="C54" s="341"/>
      <c r="D54" s="342">
        <v>9</v>
      </c>
      <c r="E54" s="342">
        <v>9</v>
      </c>
      <c r="F54" s="343">
        <v>9</v>
      </c>
    </row>
    <row r="55" spans="1:6" ht="20.100000000000001" customHeight="1">
      <c r="A55" s="714" t="s">
        <v>177</v>
      </c>
      <c r="B55" s="715"/>
      <c r="C55" s="715"/>
      <c r="D55" s="344">
        <v>0</v>
      </c>
      <c r="E55" s="344">
        <v>0</v>
      </c>
      <c r="F55" s="345">
        <v>0</v>
      </c>
    </row>
    <row r="56" spans="1:6" ht="20.100000000000001" customHeight="1" thickBot="1">
      <c r="A56" s="346" t="s">
        <v>170</v>
      </c>
      <c r="B56" s="347"/>
      <c r="C56" s="348"/>
      <c r="D56" s="349">
        <v>0</v>
      </c>
      <c r="E56" s="349">
        <v>0</v>
      </c>
      <c r="F56" s="350">
        <v>0</v>
      </c>
    </row>
    <row r="57" spans="1:6">
      <c r="A57" s="103"/>
      <c r="B57" s="104"/>
      <c r="C57" s="104"/>
      <c r="D57" s="121"/>
    </row>
    <row r="58" spans="1:6">
      <c r="A58" s="103"/>
      <c r="B58" s="104"/>
      <c r="C58" s="104"/>
      <c r="D58" s="121"/>
    </row>
    <row r="59" spans="1:6">
      <c r="A59" s="103"/>
      <c r="B59" s="104"/>
      <c r="C59" s="104"/>
      <c r="D59" s="121"/>
    </row>
    <row r="60" spans="1:6">
      <c r="A60" s="103"/>
      <c r="B60" s="104"/>
      <c r="C60" s="104"/>
      <c r="D60" s="121"/>
    </row>
    <row r="61" spans="1:6">
      <c r="A61" s="103"/>
      <c r="B61" s="104"/>
      <c r="C61" s="104"/>
      <c r="D61" s="121"/>
    </row>
    <row r="62" spans="1:6">
      <c r="A62" s="103"/>
      <c r="B62" s="104"/>
      <c r="C62" s="104"/>
      <c r="D62" s="121"/>
    </row>
    <row r="63" spans="1:6">
      <c r="A63" s="103"/>
      <c r="B63" s="104"/>
      <c r="C63" s="104"/>
      <c r="D63" s="121"/>
    </row>
    <row r="64" spans="1:6">
      <c r="A64" s="103"/>
      <c r="B64" s="104"/>
      <c r="C64" s="104"/>
      <c r="D64" s="121"/>
    </row>
  </sheetData>
  <mergeCells count="8">
    <mergeCell ref="A55:C55"/>
    <mergeCell ref="E1:E2"/>
    <mergeCell ref="F1:F2"/>
    <mergeCell ref="A4:F4"/>
    <mergeCell ref="A36:F36"/>
    <mergeCell ref="A2:B2"/>
    <mergeCell ref="D1:D2"/>
    <mergeCell ref="A1:C1"/>
  </mergeCells>
  <phoneticPr fontId="3" type="noConversion"/>
  <pageMargins left="0.39370078740157483" right="0.39370078740157483" top="0.98425196850393704" bottom="0.98425196850393704" header="0.31496062992125984" footer="0.51181102362204722"/>
  <pageSetup paperSize="9" orientation="portrait" r:id="rId1"/>
  <headerFooter alignWithMargins="0">
    <oddHeader>&amp;C&amp;"Arial,Félkövér"Polgármesteri Hivatal
bevételei és kiadásai
2013.&amp;R&amp;"Arial,Dőlt"13. melléklet 
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65"/>
  <sheetViews>
    <sheetView view="pageLayout" topLeftCell="A16" zoomScaleNormal="100" workbookViewId="0">
      <selection activeCell="C31" sqref="C31"/>
    </sheetView>
  </sheetViews>
  <sheetFormatPr defaultColWidth="9" defaultRowHeight="12.75"/>
  <cols>
    <col min="1" max="2" width="5" style="210" customWidth="1"/>
    <col min="3" max="3" width="56.42578125" style="210" customWidth="1"/>
    <col min="4" max="4" width="10.140625" style="269" customWidth="1"/>
    <col min="5" max="5" width="10.140625" style="210" customWidth="1"/>
    <col min="6" max="6" width="10.140625" style="270" customWidth="1"/>
    <col min="7" max="10" width="8.7109375" style="210" customWidth="1"/>
    <col min="11" max="16384" width="9" style="210"/>
  </cols>
  <sheetData>
    <row r="1" spans="1:6" ht="20.100000000000001" customHeight="1">
      <c r="A1" s="814" t="s">
        <v>173</v>
      </c>
      <c r="B1" s="815"/>
      <c r="C1" s="815"/>
      <c r="D1" s="812" t="s">
        <v>345</v>
      </c>
      <c r="E1" s="800" t="s">
        <v>346</v>
      </c>
      <c r="F1" s="802" t="s">
        <v>347</v>
      </c>
    </row>
    <row r="2" spans="1:6" ht="20.100000000000001" customHeight="1">
      <c r="A2" s="810" t="s">
        <v>126</v>
      </c>
      <c r="B2" s="811"/>
      <c r="C2" s="211" t="s">
        <v>174</v>
      </c>
      <c r="D2" s="813"/>
      <c r="E2" s="801"/>
      <c r="F2" s="803"/>
    </row>
    <row r="3" spans="1:6" ht="20.100000000000001" customHeight="1" thickBot="1">
      <c r="A3" s="290">
        <v>1</v>
      </c>
      <c r="B3" s="297">
        <v>2</v>
      </c>
      <c r="C3" s="297">
        <v>3</v>
      </c>
      <c r="D3" s="298">
        <v>4</v>
      </c>
      <c r="E3" s="299">
        <v>5</v>
      </c>
      <c r="F3" s="300">
        <v>6</v>
      </c>
    </row>
    <row r="4" spans="1:6" ht="20.100000000000001" customHeight="1" thickBot="1">
      <c r="A4" s="804" t="s">
        <v>91</v>
      </c>
      <c r="B4" s="805"/>
      <c r="C4" s="805"/>
      <c r="D4" s="805"/>
      <c r="E4" s="805"/>
      <c r="F4" s="806"/>
    </row>
    <row r="5" spans="1:6" ht="20.100000000000001" customHeight="1" thickBot="1">
      <c r="A5" s="282" t="s">
        <v>4</v>
      </c>
      <c r="B5" s="212"/>
      <c r="C5" s="213" t="s">
        <v>344</v>
      </c>
      <c r="D5" s="214">
        <f>SUM(D6:D14)</f>
        <v>20453</v>
      </c>
      <c r="E5" s="215">
        <f>SUM(E6:E14)</f>
        <v>12155</v>
      </c>
      <c r="F5" s="271">
        <f>SUM(F6:F14)</f>
        <v>10397</v>
      </c>
    </row>
    <row r="6" spans="1:6" ht="20.100000000000001" customHeight="1">
      <c r="A6" s="283"/>
      <c r="B6" s="216" t="s">
        <v>127</v>
      </c>
      <c r="C6" s="217" t="s">
        <v>128</v>
      </c>
      <c r="D6" s="218"/>
      <c r="E6" s="219"/>
      <c r="F6" s="284"/>
    </row>
    <row r="7" spans="1:6" ht="20.100000000000001" customHeight="1">
      <c r="A7" s="285"/>
      <c r="B7" s="216" t="s">
        <v>129</v>
      </c>
      <c r="C7" s="80" t="s">
        <v>350</v>
      </c>
      <c r="D7" s="221"/>
      <c r="E7" s="222"/>
      <c r="F7" s="286"/>
    </row>
    <row r="8" spans="1:6" ht="20.100000000000001" customHeight="1">
      <c r="A8" s="285"/>
      <c r="B8" s="216" t="s">
        <v>131</v>
      </c>
      <c r="C8" s="220" t="s">
        <v>132</v>
      </c>
      <c r="D8" s="221"/>
      <c r="E8" s="222">
        <v>2532</v>
      </c>
      <c r="F8" s="287">
        <v>2522</v>
      </c>
    </row>
    <row r="9" spans="1:6" ht="20.100000000000001" customHeight="1">
      <c r="A9" s="285"/>
      <c r="B9" s="216" t="s">
        <v>133</v>
      </c>
      <c r="C9" s="220" t="s">
        <v>134</v>
      </c>
      <c r="D9" s="221">
        <v>10865</v>
      </c>
      <c r="E9" s="222">
        <v>6333</v>
      </c>
      <c r="F9" s="287">
        <v>6200</v>
      </c>
    </row>
    <row r="10" spans="1:6" ht="20.100000000000001" customHeight="1">
      <c r="A10" s="285"/>
      <c r="B10" s="216" t="s">
        <v>135</v>
      </c>
      <c r="C10" s="223" t="s">
        <v>136</v>
      </c>
      <c r="D10" s="221"/>
      <c r="E10" s="222"/>
      <c r="F10" s="286"/>
    </row>
    <row r="11" spans="1:6" ht="20.100000000000001" customHeight="1">
      <c r="A11" s="288"/>
      <c r="B11" s="216" t="s">
        <v>137</v>
      </c>
      <c r="C11" s="220" t="s">
        <v>331</v>
      </c>
      <c r="D11" s="224">
        <v>9588</v>
      </c>
      <c r="E11" s="225">
        <v>3290</v>
      </c>
      <c r="F11" s="286">
        <v>1675</v>
      </c>
    </row>
    <row r="12" spans="1:6" ht="20.100000000000001" customHeight="1">
      <c r="A12" s="285"/>
      <c r="B12" s="216" t="s">
        <v>139</v>
      </c>
      <c r="C12" s="220" t="s">
        <v>140</v>
      </c>
      <c r="D12" s="221"/>
      <c r="E12" s="222"/>
      <c r="F12" s="286"/>
    </row>
    <row r="13" spans="1:6" ht="20.100000000000001" customHeight="1">
      <c r="A13" s="285"/>
      <c r="B13" s="216" t="s">
        <v>141</v>
      </c>
      <c r="C13" s="220" t="s">
        <v>142</v>
      </c>
      <c r="D13" s="221"/>
      <c r="E13" s="222"/>
      <c r="F13" s="286"/>
    </row>
    <row r="14" spans="1:6" ht="20.100000000000001" customHeight="1" thickBot="1">
      <c r="A14" s="288"/>
      <c r="B14" s="226" t="s">
        <v>269</v>
      </c>
      <c r="C14" s="223" t="s">
        <v>338</v>
      </c>
      <c r="D14" s="224"/>
      <c r="E14" s="225"/>
      <c r="F14" s="272"/>
    </row>
    <row r="15" spans="1:6" ht="20.100000000000001" customHeight="1" thickBot="1">
      <c r="A15" s="282" t="s">
        <v>5</v>
      </c>
      <c r="B15" s="212"/>
      <c r="C15" s="213" t="s">
        <v>143</v>
      </c>
      <c r="D15" s="214">
        <f>SUM(D16:D19)</f>
        <v>0</v>
      </c>
      <c r="E15" s="215">
        <f>SUM(E16:E19)</f>
        <v>0</v>
      </c>
      <c r="F15" s="271">
        <f>SUM(F16:F19)</f>
        <v>0</v>
      </c>
    </row>
    <row r="16" spans="1:6" ht="20.100000000000001" customHeight="1">
      <c r="A16" s="285"/>
      <c r="B16" s="216" t="s">
        <v>144</v>
      </c>
      <c r="C16" s="227" t="s">
        <v>145</v>
      </c>
      <c r="D16" s="221"/>
      <c r="E16" s="222"/>
      <c r="F16" s="273"/>
    </row>
    <row r="17" spans="1:6" ht="20.100000000000001" customHeight="1">
      <c r="A17" s="285"/>
      <c r="B17" s="216" t="s">
        <v>146</v>
      </c>
      <c r="C17" s="220" t="s">
        <v>147</v>
      </c>
      <c r="D17" s="221"/>
      <c r="E17" s="222"/>
      <c r="F17" s="273"/>
    </row>
    <row r="18" spans="1:6" ht="20.100000000000001" customHeight="1">
      <c r="A18" s="285"/>
      <c r="B18" s="216" t="s">
        <v>148</v>
      </c>
      <c r="C18" s="220" t="s">
        <v>149</v>
      </c>
      <c r="D18" s="221"/>
      <c r="E18" s="222"/>
      <c r="F18" s="273"/>
    </row>
    <row r="19" spans="1:6" ht="20.100000000000001" customHeight="1" thickBot="1">
      <c r="A19" s="285"/>
      <c r="B19" s="216" t="s">
        <v>150</v>
      </c>
      <c r="C19" s="80" t="s">
        <v>353</v>
      </c>
      <c r="D19" s="221"/>
      <c r="E19" s="222"/>
      <c r="F19" s="273"/>
    </row>
    <row r="20" spans="1:6" ht="20.100000000000001" customHeight="1" thickBot="1">
      <c r="A20" s="282" t="s">
        <v>6</v>
      </c>
      <c r="B20" s="228"/>
      <c r="C20" s="228" t="s">
        <v>151</v>
      </c>
      <c r="D20" s="229">
        <f>D21+D22</f>
        <v>0</v>
      </c>
      <c r="E20" s="230">
        <f>E21+E22</f>
        <v>0</v>
      </c>
      <c r="F20" s="274">
        <f>F21+F22</f>
        <v>0</v>
      </c>
    </row>
    <row r="21" spans="1:6" ht="20.100000000000001" customHeight="1">
      <c r="A21" s="283"/>
      <c r="B21" s="231" t="s">
        <v>191</v>
      </c>
      <c r="C21" s="217" t="s">
        <v>333</v>
      </c>
      <c r="D21" s="232"/>
      <c r="E21" s="233"/>
      <c r="F21" s="275"/>
    </row>
    <row r="22" spans="1:6" ht="20.100000000000001" customHeight="1" thickBot="1">
      <c r="A22" s="289"/>
      <c r="B22" s="234" t="s">
        <v>192</v>
      </c>
      <c r="C22" s="88" t="s">
        <v>352</v>
      </c>
      <c r="D22" s="236"/>
      <c r="E22" s="237"/>
      <c r="F22" s="276"/>
    </row>
    <row r="23" spans="1:6" ht="20.100000000000001" customHeight="1" thickBot="1">
      <c r="A23" s="282" t="s">
        <v>7</v>
      </c>
      <c r="B23" s="228"/>
      <c r="C23" s="228" t="s">
        <v>339</v>
      </c>
      <c r="D23" s="238">
        <v>0</v>
      </c>
      <c r="E23" s="239">
        <v>0</v>
      </c>
      <c r="F23" s="277">
        <v>0</v>
      </c>
    </row>
    <row r="24" spans="1:6" ht="20.100000000000001" customHeight="1" thickBot="1">
      <c r="A24" s="282" t="s">
        <v>8</v>
      </c>
      <c r="B24" s="212"/>
      <c r="C24" s="228" t="s">
        <v>152</v>
      </c>
      <c r="D24" s="238"/>
      <c r="E24" s="239"/>
      <c r="F24" s="277"/>
    </row>
    <row r="25" spans="1:6" ht="20.100000000000001" customHeight="1" thickBot="1">
      <c r="A25" s="282" t="s">
        <v>9</v>
      </c>
      <c r="B25" s="240"/>
      <c r="C25" s="228" t="s">
        <v>153</v>
      </c>
      <c r="D25" s="241">
        <f>+D26+D27</f>
        <v>2000</v>
      </c>
      <c r="E25" s="215">
        <f>+E26+E27</f>
        <v>2000</v>
      </c>
      <c r="F25" s="271">
        <f>+F26+F27</f>
        <v>0</v>
      </c>
    </row>
    <row r="26" spans="1:6" ht="20.100000000000001" customHeight="1">
      <c r="A26" s="283"/>
      <c r="B26" s="242" t="s">
        <v>154</v>
      </c>
      <c r="C26" s="217" t="s">
        <v>155</v>
      </c>
      <c r="D26" s="243">
        <v>2000</v>
      </c>
      <c r="E26" s="244">
        <v>2000</v>
      </c>
      <c r="F26" s="278"/>
    </row>
    <row r="27" spans="1:6" ht="20.100000000000001" customHeight="1" thickBot="1">
      <c r="A27" s="290"/>
      <c r="B27" s="245" t="s">
        <v>156</v>
      </c>
      <c r="C27" s="235" t="s">
        <v>157</v>
      </c>
      <c r="D27" s="246">
        <v>0</v>
      </c>
      <c r="E27" s="247">
        <v>0</v>
      </c>
      <c r="F27" s="279"/>
    </row>
    <row r="28" spans="1:6" ht="20.100000000000001" customHeight="1" thickBot="1">
      <c r="A28" s="291" t="s">
        <v>10</v>
      </c>
      <c r="B28" s="96"/>
      <c r="C28" s="228" t="s">
        <v>158</v>
      </c>
      <c r="D28" s="238">
        <f>D29+D30</f>
        <v>54616</v>
      </c>
      <c r="E28" s="239">
        <f>E29+E30</f>
        <v>62914</v>
      </c>
      <c r="F28" s="277">
        <f>F29+F30</f>
        <v>62914</v>
      </c>
    </row>
    <row r="29" spans="1:6" ht="20.100000000000001" customHeight="1">
      <c r="A29" s="292"/>
      <c r="B29" s="242" t="s">
        <v>224</v>
      </c>
      <c r="C29" s="248" t="s">
        <v>329</v>
      </c>
      <c r="D29" s="249">
        <v>47717</v>
      </c>
      <c r="E29" s="219">
        <v>56015</v>
      </c>
      <c r="F29" s="280">
        <v>56015</v>
      </c>
    </row>
    <row r="30" spans="1:6" ht="20.100000000000001" customHeight="1" thickBot="1">
      <c r="A30" s="293"/>
      <c r="B30" s="250" t="s">
        <v>225</v>
      </c>
      <c r="C30" s="251" t="s">
        <v>330</v>
      </c>
      <c r="D30" s="252">
        <v>6899</v>
      </c>
      <c r="E30" s="253">
        <v>6899</v>
      </c>
      <c r="F30" s="281">
        <v>6899</v>
      </c>
    </row>
    <row r="31" spans="1:6" ht="20.100000000000001" customHeight="1" thickBot="1">
      <c r="A31" s="291" t="s">
        <v>11</v>
      </c>
      <c r="B31" s="97"/>
      <c r="C31" s="98" t="s">
        <v>359</v>
      </c>
      <c r="D31" s="241">
        <f>SUM(D5,D15,D20,D23,D24,D25,D28)</f>
        <v>77069</v>
      </c>
      <c r="E31" s="215">
        <f>SUM(E5,E15,E20,E23,E24,E25,E28)</f>
        <v>77069</v>
      </c>
      <c r="F31" s="271">
        <f>SUM(F5,F15,F20,F23,F24,F25,F28)</f>
        <v>73311</v>
      </c>
    </row>
    <row r="32" spans="1:6" ht="20.100000000000001" customHeight="1">
      <c r="A32" s="254"/>
      <c r="B32" s="254"/>
      <c r="C32" s="255"/>
      <c r="D32" s="256"/>
    </row>
    <row r="33" spans="1:6" ht="20.100000000000001" customHeight="1">
      <c r="A33" s="254"/>
      <c r="B33" s="254"/>
      <c r="C33" s="255"/>
      <c r="D33" s="256"/>
    </row>
    <row r="34" spans="1:6" ht="20.100000000000001" customHeight="1">
      <c r="A34" s="254"/>
      <c r="B34" s="254"/>
      <c r="C34" s="255"/>
      <c r="D34" s="256"/>
    </row>
    <row r="35" spans="1:6" ht="20.100000000000001" customHeight="1">
      <c r="A35" s="254"/>
      <c r="B35" s="254"/>
      <c r="C35" s="255"/>
      <c r="D35" s="256"/>
    </row>
    <row r="36" spans="1:6" ht="19.5" customHeight="1" thickBot="1">
      <c r="A36" s="254"/>
      <c r="B36" s="254"/>
      <c r="C36" s="255"/>
      <c r="D36" s="256"/>
    </row>
    <row r="37" spans="1:6" ht="20.100000000000001" customHeight="1" thickBot="1">
      <c r="A37" s="807" t="s">
        <v>92</v>
      </c>
      <c r="B37" s="808"/>
      <c r="C37" s="808"/>
      <c r="D37" s="808"/>
      <c r="E37" s="808"/>
      <c r="F37" s="809"/>
    </row>
    <row r="38" spans="1:6" ht="20.100000000000001" customHeight="1" thickBot="1">
      <c r="A38" s="282" t="s">
        <v>4</v>
      </c>
      <c r="B38" s="228"/>
      <c r="C38" s="257" t="s">
        <v>348</v>
      </c>
      <c r="D38" s="214">
        <f>SUM(D39:D45)</f>
        <v>77069</v>
      </c>
      <c r="E38" s="215">
        <f>SUM(E39:E45)</f>
        <v>76216</v>
      </c>
      <c r="F38" s="271">
        <f>SUM(F39:F45)</f>
        <v>72611</v>
      </c>
    </row>
    <row r="39" spans="1:6" ht="20.100000000000001" customHeight="1">
      <c r="A39" s="294"/>
      <c r="B39" s="258" t="s">
        <v>127</v>
      </c>
      <c r="C39" s="227" t="s">
        <v>159</v>
      </c>
      <c r="D39" s="259">
        <v>39274</v>
      </c>
      <c r="E39" s="260">
        <v>39274</v>
      </c>
      <c r="F39" s="301">
        <v>40734</v>
      </c>
    </row>
    <row r="40" spans="1:6" ht="20.100000000000001" customHeight="1">
      <c r="A40" s="285"/>
      <c r="B40" s="261" t="s">
        <v>129</v>
      </c>
      <c r="C40" s="220" t="s">
        <v>160</v>
      </c>
      <c r="D40" s="221">
        <v>10236</v>
      </c>
      <c r="E40" s="222">
        <v>10236</v>
      </c>
      <c r="F40" s="273">
        <v>10571</v>
      </c>
    </row>
    <row r="41" spans="1:6" ht="20.100000000000001" customHeight="1">
      <c r="A41" s="285"/>
      <c r="B41" s="261" t="s">
        <v>131</v>
      </c>
      <c r="C41" s="220" t="s">
        <v>161</v>
      </c>
      <c r="D41" s="221">
        <v>27510</v>
      </c>
      <c r="E41" s="222">
        <v>26657</v>
      </c>
      <c r="F41" s="273">
        <v>21306</v>
      </c>
    </row>
    <row r="42" spans="1:6" ht="20.100000000000001" customHeight="1">
      <c r="A42" s="285"/>
      <c r="B42" s="261" t="s">
        <v>133</v>
      </c>
      <c r="C42" s="220" t="s">
        <v>162</v>
      </c>
      <c r="D42" s="221"/>
      <c r="E42" s="222"/>
      <c r="F42" s="273"/>
    </row>
    <row r="43" spans="1:6" ht="20.100000000000001" customHeight="1">
      <c r="A43" s="285"/>
      <c r="B43" s="261" t="s">
        <v>135</v>
      </c>
      <c r="C43" s="80" t="s">
        <v>354</v>
      </c>
      <c r="D43" s="221"/>
      <c r="E43" s="222"/>
      <c r="F43" s="273"/>
    </row>
    <row r="44" spans="1:6" ht="20.100000000000001" customHeight="1">
      <c r="A44" s="285"/>
      <c r="B44" s="261" t="s">
        <v>137</v>
      </c>
      <c r="C44" s="220" t="s">
        <v>335</v>
      </c>
      <c r="D44" s="221"/>
      <c r="E44" s="222"/>
      <c r="F44" s="273"/>
    </row>
    <row r="45" spans="1:6" ht="20.100000000000001" customHeight="1" thickBot="1">
      <c r="A45" s="285"/>
      <c r="B45" s="261" t="s">
        <v>139</v>
      </c>
      <c r="C45" s="220" t="s">
        <v>175</v>
      </c>
      <c r="D45" s="221">
        <v>49</v>
      </c>
      <c r="E45" s="222">
        <v>49</v>
      </c>
      <c r="F45" s="273"/>
    </row>
    <row r="46" spans="1:6" ht="20.100000000000001" customHeight="1" thickBot="1">
      <c r="A46" s="282" t="s">
        <v>5</v>
      </c>
      <c r="B46" s="228"/>
      <c r="C46" s="257" t="s">
        <v>349</v>
      </c>
      <c r="D46" s="262">
        <f>SUM(D47:D51)</f>
        <v>0</v>
      </c>
      <c r="E46" s="263">
        <f>SUM(E47:E51)</f>
        <v>853</v>
      </c>
      <c r="F46" s="302">
        <f>SUM(F47:F51)</f>
        <v>853</v>
      </c>
    </row>
    <row r="47" spans="1:6" ht="20.100000000000001" customHeight="1">
      <c r="A47" s="294"/>
      <c r="B47" s="258" t="s">
        <v>144</v>
      </c>
      <c r="C47" s="227" t="s">
        <v>164</v>
      </c>
      <c r="D47" s="259"/>
      <c r="E47" s="260">
        <v>853</v>
      </c>
      <c r="F47" s="301">
        <v>853</v>
      </c>
    </row>
    <row r="48" spans="1:6" ht="20.100000000000001" customHeight="1">
      <c r="A48" s="285"/>
      <c r="B48" s="261" t="s">
        <v>146</v>
      </c>
      <c r="C48" s="220" t="s">
        <v>165</v>
      </c>
      <c r="D48" s="221"/>
      <c r="E48" s="222"/>
      <c r="F48" s="273"/>
    </row>
    <row r="49" spans="1:6" ht="20.100000000000001" customHeight="1">
      <c r="A49" s="285"/>
      <c r="B49" s="261" t="s">
        <v>148</v>
      </c>
      <c r="C49" s="80" t="s">
        <v>357</v>
      </c>
      <c r="D49" s="221"/>
      <c r="E49" s="222"/>
      <c r="F49" s="273"/>
    </row>
    <row r="50" spans="1:6" ht="20.100000000000001" customHeight="1">
      <c r="A50" s="285"/>
      <c r="B50" s="261" t="s">
        <v>150</v>
      </c>
      <c r="C50" s="80" t="s">
        <v>355</v>
      </c>
      <c r="D50" s="221"/>
      <c r="E50" s="222"/>
      <c r="F50" s="273"/>
    </row>
    <row r="51" spans="1:6" ht="20.100000000000001" customHeight="1" thickBot="1">
      <c r="A51" s="285"/>
      <c r="B51" s="261" t="s">
        <v>166</v>
      </c>
      <c r="C51" s="220" t="s">
        <v>176</v>
      </c>
      <c r="D51" s="221"/>
      <c r="E51" s="222"/>
      <c r="F51" s="273"/>
    </row>
    <row r="52" spans="1:6" ht="20.100000000000001" customHeight="1" thickBot="1">
      <c r="A52" s="282" t="s">
        <v>6</v>
      </c>
      <c r="B52" s="228"/>
      <c r="C52" s="257" t="s">
        <v>168</v>
      </c>
      <c r="D52" s="238">
        <v>0</v>
      </c>
      <c r="E52" s="239">
        <v>0</v>
      </c>
      <c r="F52" s="277">
        <v>0</v>
      </c>
    </row>
    <row r="53" spans="1:6" ht="20.100000000000001" customHeight="1" thickBot="1">
      <c r="A53" s="282" t="s">
        <v>7</v>
      </c>
      <c r="B53" s="295"/>
      <c r="C53" s="296" t="s">
        <v>358</v>
      </c>
      <c r="D53" s="214">
        <f>+D38+D46+D52</f>
        <v>77069</v>
      </c>
      <c r="E53" s="215">
        <f>+E38+E46+E52</f>
        <v>77069</v>
      </c>
      <c r="F53" s="271">
        <f>+F38+F46+F52</f>
        <v>73464</v>
      </c>
    </row>
    <row r="54" spans="1:6" ht="20.100000000000001" customHeight="1" thickBot="1">
      <c r="A54" s="264"/>
      <c r="B54" s="265"/>
      <c r="C54" s="265"/>
      <c r="D54" s="303"/>
      <c r="E54" s="303"/>
      <c r="F54" s="303"/>
    </row>
    <row r="55" spans="1:6" ht="20.100000000000001" customHeight="1">
      <c r="A55" s="351" t="s">
        <v>169</v>
      </c>
      <c r="B55" s="352"/>
      <c r="C55" s="353"/>
      <c r="D55" s="354">
        <v>17</v>
      </c>
      <c r="E55" s="354">
        <v>17</v>
      </c>
      <c r="F55" s="355">
        <v>17</v>
      </c>
    </row>
    <row r="56" spans="1:6" ht="20.100000000000001" customHeight="1">
      <c r="A56" s="798" t="s">
        <v>177</v>
      </c>
      <c r="B56" s="799"/>
      <c r="C56" s="799"/>
      <c r="D56" s="356">
        <v>0</v>
      </c>
      <c r="E56" s="356">
        <v>0</v>
      </c>
      <c r="F56" s="357">
        <v>0</v>
      </c>
    </row>
    <row r="57" spans="1:6" ht="20.100000000000001" customHeight="1" thickBot="1">
      <c r="A57" s="358" t="s">
        <v>170</v>
      </c>
      <c r="B57" s="359"/>
      <c r="C57" s="360"/>
      <c r="D57" s="361">
        <v>0</v>
      </c>
      <c r="E57" s="361">
        <v>0</v>
      </c>
      <c r="F57" s="362">
        <v>0</v>
      </c>
    </row>
    <row r="58" spans="1:6">
      <c r="A58" s="266"/>
      <c r="B58" s="267"/>
      <c r="C58" s="267"/>
      <c r="D58" s="268"/>
    </row>
    <row r="59" spans="1:6">
      <c r="A59" s="266"/>
      <c r="B59" s="267"/>
      <c r="C59" s="267"/>
      <c r="D59" s="268"/>
    </row>
    <row r="60" spans="1:6">
      <c r="A60" s="266"/>
      <c r="B60" s="267"/>
      <c r="C60" s="267"/>
      <c r="D60" s="268"/>
    </row>
    <row r="61" spans="1:6">
      <c r="A61" s="266"/>
      <c r="B61" s="267"/>
      <c r="C61" s="267"/>
      <c r="D61" s="268"/>
    </row>
    <row r="62" spans="1:6">
      <c r="A62" s="266"/>
      <c r="B62" s="267"/>
      <c r="C62" s="267"/>
      <c r="D62" s="268"/>
    </row>
    <row r="63" spans="1:6">
      <c r="A63" s="266"/>
      <c r="B63" s="267"/>
      <c r="C63" s="267"/>
      <c r="D63" s="268"/>
    </row>
    <row r="64" spans="1:6">
      <c r="A64" s="266"/>
      <c r="B64" s="267"/>
      <c r="C64" s="267"/>
      <c r="D64" s="268"/>
    </row>
    <row r="65" spans="1:4">
      <c r="A65" s="266"/>
      <c r="B65" s="267"/>
      <c r="C65" s="267"/>
      <c r="D65" s="268"/>
    </row>
  </sheetData>
  <mergeCells count="8">
    <mergeCell ref="A56:C56"/>
    <mergeCell ref="E1:E2"/>
    <mergeCell ref="F1:F2"/>
    <mergeCell ref="A4:F4"/>
    <mergeCell ref="A37:F37"/>
    <mergeCell ref="A2:B2"/>
    <mergeCell ref="D1:D2"/>
    <mergeCell ref="A1:C1"/>
  </mergeCells>
  <phoneticPr fontId="3" type="noConversion"/>
  <printOptions gridLines="1"/>
  <pageMargins left="0.39370078740157483" right="0.39370078740157483" top="0.98425196850393704" bottom="0.98425196850393704" header="0.31496062992125984" footer="0.51181102362204722"/>
  <pageSetup paperSize="9" orientation="portrait" r:id="rId1"/>
  <headerFooter alignWithMargins="0">
    <oddHeader>&amp;C&amp;"Arial,Félkövér"Mackó-kuckó Napköziotthonos Óvoda és Bölcsőde
bevételei és kiadásai
2013.&amp;R&amp;"Arial,Dőlt"14. melléklet 
ezer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2:G24"/>
  <sheetViews>
    <sheetView view="pageLayout" zoomScaleNormal="100" workbookViewId="0">
      <selection activeCell="D53" sqref="D53"/>
    </sheetView>
  </sheetViews>
  <sheetFormatPr defaultRowHeight="12.75"/>
  <cols>
    <col min="1" max="1" width="5.7109375" customWidth="1"/>
    <col min="2" max="2" width="35.7109375" customWidth="1"/>
    <col min="3" max="5" width="8.7109375" customWidth="1"/>
    <col min="7" max="7" width="9.5703125" customWidth="1"/>
  </cols>
  <sheetData>
    <row r="2" spans="1:7">
      <c r="A2" s="816" t="s">
        <v>52</v>
      </c>
      <c r="B2" s="816"/>
      <c r="C2" s="816"/>
      <c r="D2" s="816"/>
      <c r="E2" s="816"/>
      <c r="F2" s="816"/>
      <c r="G2" s="816"/>
    </row>
    <row r="6" spans="1:7">
      <c r="A6" t="s">
        <v>53</v>
      </c>
      <c r="C6" s="32">
        <v>226654</v>
      </c>
      <c r="D6" t="s">
        <v>54</v>
      </c>
    </row>
    <row r="7" spans="1:7">
      <c r="A7" t="s">
        <v>55</v>
      </c>
      <c r="C7">
        <v>0</v>
      </c>
      <c r="D7" t="s">
        <v>56</v>
      </c>
    </row>
    <row r="9" spans="1:7" ht="13.5" thickBot="1"/>
    <row r="10" spans="1:7" s="1" customFormat="1" ht="20.100000000000001" customHeight="1" thickTop="1">
      <c r="A10" s="821" t="s">
        <v>0</v>
      </c>
      <c r="B10" s="823" t="s">
        <v>57</v>
      </c>
      <c r="C10" s="825" t="s">
        <v>58</v>
      </c>
      <c r="D10" s="817" t="s">
        <v>59</v>
      </c>
      <c r="E10" s="817" t="s">
        <v>60</v>
      </c>
      <c r="F10" s="817" t="s">
        <v>61</v>
      </c>
      <c r="G10" s="819" t="s">
        <v>62</v>
      </c>
    </row>
    <row r="11" spans="1:7" ht="22.5" customHeight="1" thickBot="1">
      <c r="A11" s="822"/>
      <c r="B11" s="824"/>
      <c r="C11" s="826"/>
      <c r="D11" s="818"/>
      <c r="E11" s="818"/>
      <c r="F11" s="818"/>
      <c r="G11" s="820"/>
    </row>
    <row r="12" spans="1:7" ht="15" customHeight="1" thickBot="1">
      <c r="A12" s="34" t="s">
        <v>4</v>
      </c>
      <c r="B12" s="35" t="s">
        <v>63</v>
      </c>
      <c r="C12" s="36"/>
      <c r="D12" s="12"/>
      <c r="E12" s="12"/>
      <c r="F12" s="36"/>
      <c r="G12" s="37">
        <f t="shared" ref="G12:G17" si="0">SUM(C12:F12)</f>
        <v>0</v>
      </c>
    </row>
    <row r="13" spans="1:7" ht="15" customHeight="1" thickBot="1">
      <c r="A13" s="2" t="s">
        <v>5</v>
      </c>
      <c r="B13" s="33" t="s">
        <v>64</v>
      </c>
      <c r="C13" s="3"/>
      <c r="D13" s="10"/>
      <c r="E13" s="10"/>
      <c r="F13" s="3"/>
      <c r="G13" s="37">
        <f t="shared" si="0"/>
        <v>0</v>
      </c>
    </row>
    <row r="14" spans="1:7" ht="15" customHeight="1" thickBot="1">
      <c r="A14" s="2" t="s">
        <v>6</v>
      </c>
      <c r="B14" s="33" t="s">
        <v>65</v>
      </c>
      <c r="C14" s="3"/>
      <c r="D14" s="10"/>
      <c r="E14" s="10"/>
      <c r="F14" s="3"/>
      <c r="G14" s="37">
        <f t="shared" si="0"/>
        <v>0</v>
      </c>
    </row>
    <row r="15" spans="1:7" ht="15" customHeight="1" thickBot="1">
      <c r="A15" s="2" t="s">
        <v>7</v>
      </c>
      <c r="B15" s="3" t="s">
        <v>66</v>
      </c>
      <c r="C15" s="3"/>
      <c r="D15" s="10"/>
      <c r="E15" s="10"/>
      <c r="F15" s="3"/>
      <c r="G15" s="37">
        <f t="shared" si="0"/>
        <v>0</v>
      </c>
    </row>
    <row r="16" spans="1:7" ht="15" customHeight="1" thickBot="1">
      <c r="A16" s="2" t="s">
        <v>8</v>
      </c>
      <c r="B16" s="3" t="s">
        <v>67</v>
      </c>
      <c r="C16" s="3"/>
      <c r="D16" s="10"/>
      <c r="E16" s="10"/>
      <c r="F16" s="3"/>
      <c r="G16" s="37">
        <f t="shared" si="0"/>
        <v>0</v>
      </c>
    </row>
    <row r="17" spans="1:7" ht="15" customHeight="1" thickBot="1">
      <c r="A17" s="4" t="s">
        <v>9</v>
      </c>
      <c r="B17" s="5" t="s">
        <v>68</v>
      </c>
      <c r="C17" s="5"/>
      <c r="D17" s="11"/>
      <c r="E17" s="11"/>
      <c r="F17" s="5"/>
      <c r="G17" s="37">
        <f t="shared" si="0"/>
        <v>0</v>
      </c>
    </row>
    <row r="18" spans="1:7" s="9" customFormat="1" ht="15" customHeight="1" thickBot="1">
      <c r="A18" s="6" t="s">
        <v>28</v>
      </c>
      <c r="B18" s="7"/>
      <c r="C18" s="8">
        <f>SUM(C12:C17)</f>
        <v>0</v>
      </c>
      <c r="D18" s="8">
        <f>SUM(D12:D17)</f>
        <v>0</v>
      </c>
      <c r="E18" s="8">
        <f>SUM(E12:E17)</f>
        <v>0</v>
      </c>
      <c r="F18" s="8">
        <f>SUM(F12:F17)</f>
        <v>0</v>
      </c>
      <c r="G18" s="38" t="s">
        <v>69</v>
      </c>
    </row>
    <row r="19" spans="1:7" ht="13.5" thickTop="1"/>
    <row r="21" spans="1:7">
      <c r="A21" s="174" t="s">
        <v>332</v>
      </c>
    </row>
    <row r="23" spans="1:7">
      <c r="C23" s="816" t="s">
        <v>70</v>
      </c>
      <c r="D23" s="816"/>
      <c r="E23" s="816"/>
      <c r="F23" s="816"/>
    </row>
    <row r="24" spans="1:7">
      <c r="C24" s="816" t="s">
        <v>71</v>
      </c>
      <c r="D24" s="816"/>
      <c r="E24" s="816"/>
      <c r="F24" s="816"/>
    </row>
  </sheetData>
  <mergeCells count="10">
    <mergeCell ref="C24:F24"/>
    <mergeCell ref="A2:G2"/>
    <mergeCell ref="D10:D11"/>
    <mergeCell ref="E10:E11"/>
    <mergeCell ref="F10:F11"/>
    <mergeCell ref="G10:G11"/>
    <mergeCell ref="A10:A11"/>
    <mergeCell ref="B10:B11"/>
    <mergeCell ref="C10:C11"/>
    <mergeCell ref="C23:F23"/>
  </mergeCells>
  <phoneticPr fontId="3" type="noConversion"/>
  <pageMargins left="0.78740157480314965" right="0.78740157480314965" top="0.98425196850393704" bottom="0.98425196850393704" header="0.31496062992125984" footer="0.51181102362204722"/>
  <pageSetup paperSize="9" orientation="portrait" r:id="rId1"/>
  <headerFooter alignWithMargins="0">
    <oddHeader>&amp;CAdatszolgáltatás
az elismert tartozásállományról
2013.
&amp;R&amp;"Arial,Dőlt"15. melléklet 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58"/>
  <sheetViews>
    <sheetView tabSelected="1" view="pageLayout" topLeftCell="A10" zoomScaleNormal="100" workbookViewId="0">
      <selection activeCell="C34" sqref="C34"/>
    </sheetView>
  </sheetViews>
  <sheetFormatPr defaultColWidth="9" defaultRowHeight="12.75"/>
  <cols>
    <col min="1" max="2" width="5" customWidth="1"/>
    <col min="3" max="3" width="56.42578125" customWidth="1"/>
    <col min="4" max="5" width="10.140625" style="32" customWidth="1"/>
    <col min="6" max="6" width="10.140625" customWidth="1"/>
    <col min="7" max="13" width="8.7109375" customWidth="1"/>
  </cols>
  <sheetData>
    <row r="1" spans="1:6" ht="20.100000000000001" customHeight="1">
      <c r="A1" s="723" t="s">
        <v>173</v>
      </c>
      <c r="B1" s="724"/>
      <c r="C1" s="724"/>
      <c r="D1" s="725" t="s">
        <v>345</v>
      </c>
      <c r="E1" s="716" t="s">
        <v>346</v>
      </c>
      <c r="F1" s="718" t="s">
        <v>347</v>
      </c>
    </row>
    <row r="2" spans="1:6" ht="20.100000000000001" customHeight="1">
      <c r="A2" s="727" t="s">
        <v>126</v>
      </c>
      <c r="B2" s="728"/>
      <c r="C2" s="189" t="s">
        <v>174</v>
      </c>
      <c r="D2" s="726"/>
      <c r="E2" s="717"/>
      <c r="F2" s="719"/>
    </row>
    <row r="3" spans="1:6" ht="20.100000000000001" customHeight="1" thickBot="1">
      <c r="A3" s="205">
        <v>1</v>
      </c>
      <c r="B3" s="107">
        <v>2</v>
      </c>
      <c r="C3" s="107">
        <v>3</v>
      </c>
      <c r="D3" s="190">
        <v>4</v>
      </c>
      <c r="E3" s="324">
        <v>5</v>
      </c>
      <c r="F3" s="325">
        <v>6</v>
      </c>
    </row>
    <row r="4" spans="1:6" ht="20.100000000000001" customHeight="1" thickBot="1">
      <c r="A4" s="720" t="s">
        <v>91</v>
      </c>
      <c r="B4" s="721"/>
      <c r="C4" s="721"/>
      <c r="D4" s="721"/>
      <c r="E4" s="721"/>
      <c r="F4" s="722"/>
    </row>
    <row r="5" spans="1:6" ht="20.100000000000001" customHeight="1" thickBot="1">
      <c r="A5" s="363" t="s">
        <v>4</v>
      </c>
      <c r="B5" s="93"/>
      <c r="C5" s="94" t="s">
        <v>344</v>
      </c>
      <c r="D5" s="306">
        <f>SUM(D6:D14)</f>
        <v>79373.43299999999</v>
      </c>
      <c r="E5" s="160">
        <f>SUM(E6:E14)</f>
        <v>71075.43299999999</v>
      </c>
      <c r="F5" s="332">
        <f>SUM(F6:F14)</f>
        <v>76327</v>
      </c>
    </row>
    <row r="6" spans="1:6" ht="20.100000000000001" customHeight="1">
      <c r="A6" s="365"/>
      <c r="B6" s="185" t="s">
        <v>127</v>
      </c>
      <c r="C6" s="79" t="s">
        <v>128</v>
      </c>
      <c r="D6" s="304">
        <f>'12.mell. önkorm.'!D6+'13.mell. hivatal'!D6+'14.mell. óvoda'!D6</f>
        <v>394</v>
      </c>
      <c r="E6" s="319">
        <f>'12.mell. önkorm.'!E6+'13.mell. hivatal'!E6+'14.mell. óvoda'!E6</f>
        <v>394</v>
      </c>
      <c r="F6" s="366">
        <f>'12.mell. önkorm.'!F6+'13.mell. hivatal'!F6+'14.mell. óvoda'!F6</f>
        <v>12</v>
      </c>
    </row>
    <row r="7" spans="1:6" ht="20.100000000000001" customHeight="1">
      <c r="A7" s="367"/>
      <c r="B7" s="95" t="s">
        <v>129</v>
      </c>
      <c r="C7" s="80" t="s">
        <v>350</v>
      </c>
      <c r="D7" s="159">
        <f>'12.mell. önkorm.'!D7+'13.mell. hivatal'!D7+'14.mell. óvoda'!D7</f>
        <v>2403</v>
      </c>
      <c r="E7" s="158">
        <f>'12.mell. önkorm.'!E7+'13.mell. hivatal'!E7+'14.mell. óvoda'!E7</f>
        <v>2403</v>
      </c>
      <c r="F7" s="368">
        <f>'12.mell. önkorm.'!F7+'13.mell. hivatal'!F7+'14.mell. óvoda'!F7</f>
        <v>2016</v>
      </c>
    </row>
    <row r="8" spans="1:6" ht="20.100000000000001" customHeight="1">
      <c r="A8" s="367"/>
      <c r="B8" s="95" t="s">
        <v>131</v>
      </c>
      <c r="C8" s="80" t="s">
        <v>132</v>
      </c>
      <c r="D8" s="159">
        <f>'12.mell. önkorm.'!D8+'13.mell. hivatal'!D8+'14.mell. óvoda'!D8</f>
        <v>0</v>
      </c>
      <c r="E8" s="158">
        <f>'12.mell. önkorm.'!E8+'13.mell. hivatal'!E8+'14.mell. óvoda'!E8</f>
        <v>2532</v>
      </c>
      <c r="F8" s="368">
        <f>'12.mell. önkorm.'!F8+'13.mell. hivatal'!F8+'14.mell. óvoda'!F8</f>
        <v>5313</v>
      </c>
    </row>
    <row r="9" spans="1:6" ht="20.100000000000001" customHeight="1">
      <c r="A9" s="367"/>
      <c r="B9" s="95" t="s">
        <v>133</v>
      </c>
      <c r="C9" s="80" t="s">
        <v>134</v>
      </c>
      <c r="D9" s="159">
        <f>'12.mell. önkorm.'!D9+'13.mell. hivatal'!D9+'14.mell. óvoda'!D9</f>
        <v>15245.102999999999</v>
      </c>
      <c r="E9" s="158">
        <f>'12.mell. önkorm.'!E9+'13.mell. hivatal'!E9+'14.mell. óvoda'!E9</f>
        <v>10713.102999999999</v>
      </c>
      <c r="F9" s="368">
        <f>'12.mell. önkorm.'!F9+'13.mell. hivatal'!F9+'14.mell. óvoda'!F9</f>
        <v>11107</v>
      </c>
    </row>
    <row r="10" spans="1:6" ht="20.100000000000001" customHeight="1">
      <c r="A10" s="367"/>
      <c r="B10" s="95" t="s">
        <v>135</v>
      </c>
      <c r="C10" s="81" t="s">
        <v>356</v>
      </c>
      <c r="D10" s="159">
        <f>'12.mell. önkorm.'!D10+'13.mell. hivatal'!D10+'14.mell. óvoda'!D10</f>
        <v>0</v>
      </c>
      <c r="E10" s="158">
        <f>'12.mell. önkorm.'!E10+'13.mell. hivatal'!E10+'14.mell. óvoda'!E10</f>
        <v>0</v>
      </c>
      <c r="F10" s="368">
        <f>'12.mell. önkorm.'!F10+'13.mell. hivatal'!F10+'14.mell. óvoda'!F10</f>
        <v>22</v>
      </c>
    </row>
    <row r="11" spans="1:6" ht="20.100000000000001" customHeight="1">
      <c r="A11" s="367"/>
      <c r="B11" s="95" t="s">
        <v>137</v>
      </c>
      <c r="C11" s="80" t="s">
        <v>138</v>
      </c>
      <c r="D11" s="159">
        <f>'12.mell. önkorm.'!D11+'13.mell. hivatal'!D11+'14.mell. óvoda'!D11</f>
        <v>13021.33</v>
      </c>
      <c r="E11" s="158">
        <f>'12.mell. önkorm.'!E11+'13.mell. hivatal'!E11+'14.mell. óvoda'!E11</f>
        <v>6723.33</v>
      </c>
      <c r="F11" s="368">
        <f>'12.mell. önkorm.'!F11+'13.mell. hivatal'!F11+'14.mell. óvoda'!F11</f>
        <v>3751</v>
      </c>
    </row>
    <row r="12" spans="1:6" ht="20.100000000000001" customHeight="1">
      <c r="A12" s="367"/>
      <c r="B12" s="95" t="s">
        <v>139</v>
      </c>
      <c r="C12" s="80" t="s">
        <v>140</v>
      </c>
      <c r="D12" s="159">
        <f>'12.mell. önkorm.'!D12+'13.mell. hivatal'!D12+'14.mell. óvoda'!D12</f>
        <v>0</v>
      </c>
      <c r="E12" s="158">
        <f>'12.mell. önkorm.'!E12+'13.mell. hivatal'!E12+'14.mell. óvoda'!E12</f>
        <v>0</v>
      </c>
      <c r="F12" s="368">
        <f>'12.mell. önkorm.'!F12+'13.mell. hivatal'!F12+'14.mell. óvoda'!F12</f>
        <v>0</v>
      </c>
    </row>
    <row r="13" spans="1:6" ht="20.100000000000001" customHeight="1">
      <c r="A13" s="367"/>
      <c r="B13" s="95" t="s">
        <v>141</v>
      </c>
      <c r="C13" s="80" t="s">
        <v>142</v>
      </c>
      <c r="D13" s="159">
        <f>'12.mell. önkorm.'!D13+'13.mell. hivatal'!D13+'14.mell. óvoda'!D13</f>
        <v>810</v>
      </c>
      <c r="E13" s="158">
        <f>'12.mell. önkorm.'!E13+'13.mell. hivatal'!E13+'14.mell. óvoda'!E13</f>
        <v>810</v>
      </c>
      <c r="F13" s="368">
        <f>'12.mell. önkorm.'!F13+'13.mell. hivatal'!F13+'14.mell. óvoda'!F13</f>
        <v>38</v>
      </c>
    </row>
    <row r="14" spans="1:6" ht="20.100000000000001" customHeight="1" thickBot="1">
      <c r="A14" s="205"/>
      <c r="B14" s="187" t="s">
        <v>269</v>
      </c>
      <c r="C14" s="81" t="s">
        <v>338</v>
      </c>
      <c r="D14" s="379">
        <f>'12.mell. önkorm.'!D14+'13.mell. hivatal'!D14+'14.mell. óvoda'!D14</f>
        <v>47500</v>
      </c>
      <c r="E14" s="381">
        <f>'12.mell. önkorm.'!E14+'13.mell. hivatal'!E14+'14.mell. óvoda'!E14</f>
        <v>47500</v>
      </c>
      <c r="F14" s="383">
        <f>'12.mell. önkorm.'!F14+'13.mell. hivatal'!F14+'14.mell. óvoda'!F14</f>
        <v>54068</v>
      </c>
    </row>
    <row r="15" spans="1:6" ht="20.100000000000001" customHeight="1" thickBot="1">
      <c r="A15" s="363" t="s">
        <v>5</v>
      </c>
      <c r="B15" s="93"/>
      <c r="C15" s="94" t="s">
        <v>143</v>
      </c>
      <c r="D15" s="306">
        <f>SUM(D16:D19)</f>
        <v>6739</v>
      </c>
      <c r="E15" s="160">
        <f>SUM(E16:E19)</f>
        <v>6739</v>
      </c>
      <c r="F15" s="332">
        <f>SUM(F16:F19)</f>
        <v>10947</v>
      </c>
    </row>
    <row r="16" spans="1:6" ht="20.100000000000001" customHeight="1">
      <c r="A16" s="365"/>
      <c r="B16" s="185" t="s">
        <v>144</v>
      </c>
      <c r="C16" s="82" t="s">
        <v>145</v>
      </c>
      <c r="D16" s="304">
        <f>'12.mell. önkorm.'!D16+'13.mell. hivatal'!D16+'14.mell. óvoda'!D16</f>
        <v>6739</v>
      </c>
      <c r="E16" s="319">
        <f>'12.mell. önkorm.'!E16+'13.mell. hivatal'!E16+'14.mell. óvoda'!E16</f>
        <v>6739</v>
      </c>
      <c r="F16" s="366">
        <f>'12.mell. önkorm.'!F16+'13.mell. hivatal'!F16+'14.mell. óvoda'!F16</f>
        <v>10812</v>
      </c>
    </row>
    <row r="17" spans="1:6" ht="20.100000000000001" customHeight="1">
      <c r="A17" s="367"/>
      <c r="B17" s="95" t="s">
        <v>146</v>
      </c>
      <c r="C17" s="80" t="s">
        <v>147</v>
      </c>
      <c r="D17" s="159">
        <f>'12.mell. önkorm.'!D17+'13.mell. hivatal'!D17+'14.mell. óvoda'!D17</f>
        <v>0</v>
      </c>
      <c r="E17" s="158">
        <f>'12.mell. önkorm.'!E17+'13.mell. hivatal'!E17+'14.mell. óvoda'!E17</f>
        <v>0</v>
      </c>
      <c r="F17" s="368">
        <f>'12.mell. önkorm.'!F17+'13.mell. hivatal'!F17+'14.mell. óvoda'!F17</f>
        <v>0</v>
      </c>
    </row>
    <row r="18" spans="1:6" ht="20.100000000000001" customHeight="1">
      <c r="A18" s="367"/>
      <c r="B18" s="95" t="s">
        <v>148</v>
      </c>
      <c r="C18" s="80" t="s">
        <v>149</v>
      </c>
      <c r="D18" s="159">
        <f>'12.mell. önkorm.'!D18+'13.mell. hivatal'!D18+'14.mell. óvoda'!D18</f>
        <v>0</v>
      </c>
      <c r="E18" s="158">
        <f>'12.mell. önkorm.'!E18+'13.mell. hivatal'!E18+'14.mell. óvoda'!E18</f>
        <v>0</v>
      </c>
      <c r="F18" s="368">
        <f>'12.mell. önkorm.'!F18+'13.mell. hivatal'!F18+'14.mell. óvoda'!F18</f>
        <v>0</v>
      </c>
    </row>
    <row r="19" spans="1:6" ht="20.100000000000001" customHeight="1" thickBot="1">
      <c r="A19" s="205"/>
      <c r="B19" s="187" t="s">
        <v>150</v>
      </c>
      <c r="C19" s="80" t="s">
        <v>353</v>
      </c>
      <c r="D19" s="379">
        <f>'12.mell. önkorm.'!D19+'13.mell. hivatal'!D19+'14.mell. óvoda'!D19</f>
        <v>0</v>
      </c>
      <c r="E19" s="381">
        <f>'12.mell. önkorm.'!E19+'13.mell. hivatal'!E19+'14.mell. óvoda'!E19</f>
        <v>0</v>
      </c>
      <c r="F19" s="383">
        <f>'12.mell. önkorm.'!F19+'13.mell. hivatal'!F19+'14.mell. óvoda'!F19</f>
        <v>135</v>
      </c>
    </row>
    <row r="20" spans="1:6" ht="20.100000000000001" customHeight="1" thickBot="1">
      <c r="A20" s="206" t="s">
        <v>6</v>
      </c>
      <c r="B20" s="83"/>
      <c r="C20" s="83" t="s">
        <v>334</v>
      </c>
      <c r="D20" s="192">
        <f>D21+D22</f>
        <v>13709</v>
      </c>
      <c r="E20" s="199">
        <f>E21+E22</f>
        <v>13709</v>
      </c>
      <c r="F20" s="336">
        <f>F21+F22</f>
        <v>11781</v>
      </c>
    </row>
    <row r="21" spans="1:6" ht="20.100000000000001" customHeight="1">
      <c r="A21" s="371"/>
      <c r="B21" s="185" t="s">
        <v>191</v>
      </c>
      <c r="C21" s="86" t="s">
        <v>333</v>
      </c>
      <c r="D21" s="304">
        <f>'12.mell. önkorm.'!D21+'13.mell. hivatal'!D21+'14.mell. óvoda'!D21</f>
        <v>13709</v>
      </c>
      <c r="E21" s="319">
        <f>'12.mell. önkorm.'!E21+'13.mell. hivatal'!E21+'14.mell. óvoda'!E21</f>
        <v>13709</v>
      </c>
      <c r="F21" s="366">
        <f>'12.mell. önkorm.'!F21+'13.mell. hivatal'!F21+'14.mell. óvoda'!F21</f>
        <v>11441</v>
      </c>
    </row>
    <row r="22" spans="1:6" ht="20.100000000000001" customHeight="1" thickBot="1">
      <c r="A22" s="384"/>
      <c r="B22" s="187" t="s">
        <v>192</v>
      </c>
      <c r="C22" s="88" t="s">
        <v>352</v>
      </c>
      <c r="D22" s="379">
        <f>'12.mell. önkorm.'!D22+'13.mell. hivatal'!D22+'14.mell. óvoda'!D22</f>
        <v>0</v>
      </c>
      <c r="E22" s="381">
        <f>'12.mell. önkorm.'!E22+'13.mell. hivatal'!E22+'14.mell. óvoda'!E22</f>
        <v>0</v>
      </c>
      <c r="F22" s="383">
        <f>'12.mell. önkorm.'!F22+'13.mell. hivatal'!F22+'14.mell. óvoda'!F22</f>
        <v>340</v>
      </c>
    </row>
    <row r="23" spans="1:6" ht="20.100000000000001" customHeight="1" thickBot="1">
      <c r="A23" s="206" t="s">
        <v>7</v>
      </c>
      <c r="B23" s="83"/>
      <c r="C23" s="83" t="s">
        <v>339</v>
      </c>
      <c r="D23" s="380">
        <f>'12.mell. önkorm.'!D23+'13.mell. hivatal'!D23+'14.mell. óvoda'!D23</f>
        <v>0</v>
      </c>
      <c r="E23" s="382">
        <f>'12.mell. önkorm.'!E23+'13.mell. hivatal'!E23+'14.mell. óvoda'!E23</f>
        <v>0</v>
      </c>
      <c r="F23" s="385">
        <f>'12.mell. önkorm.'!F23+'13.mell. hivatal'!F23+'14.mell. óvoda'!F23</f>
        <v>0</v>
      </c>
    </row>
    <row r="24" spans="1:6" ht="20.100000000000001" customHeight="1" thickBot="1">
      <c r="A24" s="206" t="s">
        <v>8</v>
      </c>
      <c r="B24" s="93"/>
      <c r="C24" s="83" t="s">
        <v>152</v>
      </c>
      <c r="D24" s="380">
        <f>'12.mell. önkorm.'!D24+'13.mell. hivatal'!D24+'14.mell. óvoda'!D24</f>
        <v>0</v>
      </c>
      <c r="E24" s="382">
        <f>'12.mell. önkorm.'!E24+'13.mell. hivatal'!E24+'14.mell. óvoda'!E24</f>
        <v>0</v>
      </c>
      <c r="F24" s="385">
        <f>'12.mell. önkorm.'!F24+'13.mell. hivatal'!F24+'14.mell. óvoda'!F24</f>
        <v>0</v>
      </c>
    </row>
    <row r="25" spans="1:6" ht="20.100000000000001" customHeight="1" thickBot="1">
      <c r="A25" s="363" t="s">
        <v>9</v>
      </c>
      <c r="B25" s="84"/>
      <c r="C25" s="83" t="s">
        <v>153</v>
      </c>
      <c r="D25" s="307">
        <f>+D26+D27</f>
        <v>23000</v>
      </c>
      <c r="E25" s="160">
        <f>+E26+E27</f>
        <v>21667</v>
      </c>
      <c r="F25" s="332">
        <f>+F26+F27</f>
        <v>0</v>
      </c>
    </row>
    <row r="26" spans="1:6" ht="20.100000000000001" customHeight="1">
      <c r="A26" s="365"/>
      <c r="B26" s="85" t="s">
        <v>154</v>
      </c>
      <c r="C26" s="86" t="s">
        <v>155</v>
      </c>
      <c r="D26" s="304">
        <f>'12.mell. önkorm.'!D26+'13.mell. hivatal'!D26+'14.mell. óvoda'!D26</f>
        <v>23000</v>
      </c>
      <c r="E26" s="319">
        <f>'12.mell. önkorm.'!E26+'13.mell. hivatal'!E26+'14.mell. óvoda'!E26</f>
        <v>21667</v>
      </c>
      <c r="F26" s="366">
        <f>'12.mell. önkorm.'!F26+'13.mell. hivatal'!F26+'14.mell. óvoda'!F26</f>
        <v>0</v>
      </c>
    </row>
    <row r="27" spans="1:6" ht="20.100000000000001" customHeight="1" thickBot="1">
      <c r="A27" s="205"/>
      <c r="B27" s="87" t="s">
        <v>156</v>
      </c>
      <c r="C27" s="88" t="s">
        <v>157</v>
      </c>
      <c r="D27" s="379">
        <f>'12.mell. önkorm.'!D27+'13.mell. hivatal'!D27+'14.mell. óvoda'!D27</f>
        <v>0</v>
      </c>
      <c r="E27" s="381">
        <f>'12.mell. önkorm.'!E27+'13.mell. hivatal'!E27+'14.mell. óvoda'!E27</f>
        <v>0</v>
      </c>
      <c r="F27" s="383">
        <f>'12.mell. önkorm.'!F27+'13.mell. hivatal'!F27+'14.mell. óvoda'!F27</f>
        <v>0</v>
      </c>
    </row>
    <row r="28" spans="1:6" ht="20.100000000000001" customHeight="1" thickBot="1">
      <c r="A28" s="291" t="s">
        <v>10</v>
      </c>
      <c r="B28" s="96"/>
      <c r="C28" s="83" t="s">
        <v>158</v>
      </c>
      <c r="D28" s="192">
        <f>D29+D30</f>
        <v>103833</v>
      </c>
      <c r="E28" s="199">
        <f>E29+E30</f>
        <v>136457</v>
      </c>
      <c r="F28" s="336">
        <f>F29+F30</f>
        <v>136457</v>
      </c>
    </row>
    <row r="29" spans="1:6" ht="20.100000000000001" customHeight="1">
      <c r="A29" s="292"/>
      <c r="B29" s="85" t="s">
        <v>224</v>
      </c>
      <c r="C29" s="180" t="s">
        <v>329</v>
      </c>
      <c r="D29" s="304">
        <f>'12.mell. önkorm.'!D29+'13.mell. hivatal'!D29+'14.mell. óvoda'!D29</f>
        <v>103833</v>
      </c>
      <c r="E29" s="319">
        <f>'12.mell. önkorm.'!E29+'13.mell. hivatal'!E29+'14.mell. óvoda'!E29</f>
        <v>136457</v>
      </c>
      <c r="F29" s="366">
        <f>'12.mell. önkorm.'!F29+'13.mell. hivatal'!F29+'14.mell. óvoda'!F29</f>
        <v>136457</v>
      </c>
    </row>
    <row r="30" spans="1:6" ht="20.100000000000001" customHeight="1" thickBot="1">
      <c r="A30" s="386"/>
      <c r="B30" s="87" t="s">
        <v>225</v>
      </c>
      <c r="C30" s="177" t="s">
        <v>330</v>
      </c>
      <c r="D30" s="379"/>
      <c r="E30" s="381"/>
      <c r="F30" s="383"/>
    </row>
    <row r="31" spans="1:6" ht="20.100000000000001" customHeight="1" thickBot="1">
      <c r="A31" s="291" t="s">
        <v>11</v>
      </c>
      <c r="B31" s="97"/>
      <c r="C31" s="98" t="s">
        <v>359</v>
      </c>
      <c r="D31" s="310">
        <f>SUM(D5,D15,D20,D23,D24,D25,D28)</f>
        <v>226654.43299999999</v>
      </c>
      <c r="E31" s="323">
        <f>SUM(E5,E15,E20,E23,E24,E25,E28)</f>
        <v>249647.43299999999</v>
      </c>
      <c r="F31" s="338">
        <f>SUM(F5,F15,F20,F23,F24,F25,F28)</f>
        <v>235512</v>
      </c>
    </row>
    <row r="32" spans="1:6" ht="20.100000000000001" customHeight="1">
      <c r="A32" s="114"/>
      <c r="B32" s="114"/>
      <c r="C32" s="115"/>
      <c r="D32" s="119"/>
    </row>
    <row r="33" spans="1:6" ht="20.100000000000001" customHeight="1">
      <c r="A33" s="99"/>
      <c r="B33" s="99"/>
      <c r="C33" s="100"/>
      <c r="D33" s="122"/>
    </row>
    <row r="34" spans="1:6" ht="20.100000000000001" customHeight="1">
      <c r="A34" s="99"/>
      <c r="B34" s="99"/>
      <c r="C34" s="100"/>
      <c r="D34" s="122"/>
    </row>
    <row r="35" spans="1:6" ht="20.100000000000001" customHeight="1" thickBot="1">
      <c r="A35" s="99"/>
      <c r="B35" s="99"/>
      <c r="C35" s="100"/>
      <c r="D35" s="122"/>
    </row>
    <row r="36" spans="1:6" ht="20.100000000000001" customHeight="1" thickBot="1">
      <c r="A36" s="720" t="s">
        <v>92</v>
      </c>
      <c r="B36" s="721"/>
      <c r="C36" s="721"/>
      <c r="D36" s="721"/>
      <c r="E36" s="721"/>
      <c r="F36" s="722"/>
    </row>
    <row r="37" spans="1:6" ht="20.100000000000001" customHeight="1" thickBot="1">
      <c r="A37" s="206" t="s">
        <v>4</v>
      </c>
      <c r="B37" s="89"/>
      <c r="C37" s="90" t="s">
        <v>171</v>
      </c>
      <c r="D37" s="306">
        <f>SUM(D38:D44)</f>
        <v>201979.8345</v>
      </c>
      <c r="E37" s="160">
        <f>SUM(E38:E44)</f>
        <v>224120.8345</v>
      </c>
      <c r="F37" s="332">
        <f>SUM(F38:F44)</f>
        <v>216347</v>
      </c>
    </row>
    <row r="38" spans="1:6" ht="20.100000000000001" customHeight="1">
      <c r="A38" s="371"/>
      <c r="B38" s="85" t="s">
        <v>127</v>
      </c>
      <c r="C38" s="82" t="s">
        <v>159</v>
      </c>
      <c r="D38" s="304">
        <f>'12.mell. önkorm.'!D38+'13.mell. hivatal'!D38+'14.mell. óvoda'!D39</f>
        <v>83497</v>
      </c>
      <c r="E38" s="319">
        <f>'12.mell. önkorm.'!E38+'13.mell. hivatal'!E38+'14.mell. óvoda'!E39</f>
        <v>83497</v>
      </c>
      <c r="F38" s="366">
        <f>'12.mell. önkorm.'!F38+'13.mell. hivatal'!F38+'14.mell. óvoda'!F39</f>
        <v>87996</v>
      </c>
    </row>
    <row r="39" spans="1:6" ht="20.100000000000001" customHeight="1">
      <c r="A39" s="208"/>
      <c r="B39" s="92" t="s">
        <v>129</v>
      </c>
      <c r="C39" s="80" t="s">
        <v>160</v>
      </c>
      <c r="D39" s="159">
        <f>'12.mell. önkorm.'!D39+'13.mell. hivatal'!D39+'14.mell. óvoda'!D40</f>
        <v>21732</v>
      </c>
      <c r="E39" s="158">
        <f>'12.mell. önkorm.'!E39+'13.mell. hivatal'!E39+'14.mell. óvoda'!E40</f>
        <v>21732</v>
      </c>
      <c r="F39" s="368">
        <f>'12.mell. önkorm.'!F39+'13.mell. hivatal'!F39+'14.mell. óvoda'!F40</f>
        <v>21898</v>
      </c>
    </row>
    <row r="40" spans="1:6" ht="20.100000000000001" customHeight="1">
      <c r="A40" s="208"/>
      <c r="B40" s="92" t="s">
        <v>131</v>
      </c>
      <c r="C40" s="80" t="s">
        <v>161</v>
      </c>
      <c r="D40" s="159">
        <f>'12.mell. önkorm.'!D40+'13.mell. hivatal'!D40+'14.mell. óvoda'!D41</f>
        <v>74475.0095</v>
      </c>
      <c r="E40" s="158">
        <f>'12.mell. önkorm.'!E40+'13.mell. hivatal'!E40+'14.mell. óvoda'!E41</f>
        <v>72103.0095</v>
      </c>
      <c r="F40" s="368">
        <f>'12.mell. önkorm.'!F40+'13.mell. hivatal'!F40+'14.mell. óvoda'!F41</f>
        <v>88171</v>
      </c>
    </row>
    <row r="41" spans="1:6" ht="20.100000000000001" customHeight="1">
      <c r="A41" s="208"/>
      <c r="B41" s="92" t="s">
        <v>133</v>
      </c>
      <c r="C41" s="80" t="s">
        <v>162</v>
      </c>
      <c r="D41" s="159">
        <f>'12.mell. önkorm.'!D41+'13.mell. hivatal'!D41+'14.mell. óvoda'!D42</f>
        <v>5929.8250000000007</v>
      </c>
      <c r="E41" s="158">
        <f>'12.mell. önkorm.'!E41+'13.mell. hivatal'!E41+'14.mell. óvoda'!E42</f>
        <v>10169.825000000001</v>
      </c>
      <c r="F41" s="368">
        <f>'12.mell. önkorm.'!F41+'13.mell. hivatal'!F41+'14.mell. óvoda'!F42</f>
        <v>9094</v>
      </c>
    </row>
    <row r="42" spans="1:6" ht="20.100000000000001" customHeight="1">
      <c r="A42" s="208"/>
      <c r="B42" s="92" t="s">
        <v>135</v>
      </c>
      <c r="C42" s="80" t="s">
        <v>354</v>
      </c>
      <c r="D42" s="159">
        <f>'12.mell. önkorm.'!D42+'13.mell. hivatal'!D42+'14.mell. óvoda'!D43</f>
        <v>7000</v>
      </c>
      <c r="E42" s="158">
        <f>'12.mell. önkorm.'!E42+'13.mell. hivatal'!E42+'14.mell. óvoda'!E43</f>
        <v>7000</v>
      </c>
      <c r="F42" s="368">
        <f>'12.mell. önkorm.'!F42+'13.mell. hivatal'!F42+'14.mell. óvoda'!F43</f>
        <v>9188</v>
      </c>
    </row>
    <row r="43" spans="1:6" ht="20.100000000000001" customHeight="1">
      <c r="A43" s="208"/>
      <c r="B43" s="92" t="s">
        <v>137</v>
      </c>
      <c r="C43" s="80" t="s">
        <v>335</v>
      </c>
      <c r="D43" s="159"/>
      <c r="E43" s="158"/>
      <c r="F43" s="368"/>
    </row>
    <row r="44" spans="1:6" ht="20.100000000000001" customHeight="1" thickBot="1">
      <c r="A44" s="384"/>
      <c r="B44" s="87" t="s">
        <v>139</v>
      </c>
      <c r="C44" s="80" t="s">
        <v>175</v>
      </c>
      <c r="D44" s="379">
        <f>'12.mell. önkorm.'!D44+'13.mell. hivatal'!D44+'14.mell. óvoda'!D45</f>
        <v>9346</v>
      </c>
      <c r="E44" s="381">
        <f>'12.mell. önkorm.'!E44+'13.mell. hivatal'!E44+'14.mell. óvoda'!E45</f>
        <v>29619</v>
      </c>
      <c r="F44" s="383">
        <f>'12.mell. önkorm.'!F44+'13.mell. hivatal'!F44+'14.mell. óvoda'!F45</f>
        <v>0</v>
      </c>
    </row>
    <row r="45" spans="1:6" ht="20.100000000000001" customHeight="1" thickBot="1">
      <c r="A45" s="206" t="s">
        <v>5</v>
      </c>
      <c r="B45" s="89"/>
      <c r="C45" s="90" t="s">
        <v>172</v>
      </c>
      <c r="D45" s="328">
        <f>SUM(D46:D50)</f>
        <v>24673</v>
      </c>
      <c r="E45" s="331">
        <f>SUM(E46:E50)</f>
        <v>25526</v>
      </c>
      <c r="F45" s="335">
        <f>SUM(F46:F50)</f>
        <v>16970</v>
      </c>
    </row>
    <row r="46" spans="1:6" ht="20.100000000000001" customHeight="1">
      <c r="A46" s="371"/>
      <c r="B46" s="85" t="s">
        <v>144</v>
      </c>
      <c r="C46" s="82" t="s">
        <v>164</v>
      </c>
      <c r="D46" s="304">
        <f>'12.mell. önkorm.'!D46+'13.mell. hivatal'!D46+'14.mell. óvoda'!D47</f>
        <v>0</v>
      </c>
      <c r="E46" s="319">
        <f>'12.mell. önkorm.'!E46+'13.mell. hivatal'!E46+'14.mell. óvoda'!E47</f>
        <v>853</v>
      </c>
      <c r="F46" s="366">
        <f>'12.mell. önkorm.'!F46+'13.mell. hivatal'!F46+'14.mell. óvoda'!F47</f>
        <v>2620</v>
      </c>
    </row>
    <row r="47" spans="1:6" ht="20.100000000000001" customHeight="1">
      <c r="A47" s="208"/>
      <c r="B47" s="92" t="s">
        <v>146</v>
      </c>
      <c r="C47" s="80" t="s">
        <v>165</v>
      </c>
      <c r="D47" s="159">
        <f>'12.mell. önkorm.'!D47+'13.mell. hivatal'!D47+'14.mell. óvoda'!D48</f>
        <v>0</v>
      </c>
      <c r="E47" s="158">
        <f>'12.mell. önkorm.'!E47+'13.mell. hivatal'!E47+'14.mell. óvoda'!E48</f>
        <v>0</v>
      </c>
      <c r="F47" s="368">
        <f>'12.mell. önkorm.'!F47+'13.mell. hivatal'!F47+'14.mell. óvoda'!F48</f>
        <v>7425</v>
      </c>
    </row>
    <row r="48" spans="1:6" ht="20.100000000000001" customHeight="1">
      <c r="A48" s="208"/>
      <c r="B48" s="92" t="s">
        <v>148</v>
      </c>
      <c r="C48" s="80" t="s">
        <v>357</v>
      </c>
      <c r="D48" s="159">
        <f>'12.mell. önkorm.'!D48+'13.mell. hivatal'!D48+'14.mell. óvoda'!D49</f>
        <v>0</v>
      </c>
      <c r="E48" s="158">
        <f>'12.mell. önkorm.'!E48+'13.mell. hivatal'!E48+'14.mell. óvoda'!E49</f>
        <v>0</v>
      </c>
      <c r="F48" s="368">
        <f>'12.mell. önkorm.'!F48+'13.mell. hivatal'!F48+'14.mell. óvoda'!F49</f>
        <v>0</v>
      </c>
    </row>
    <row r="49" spans="1:6" ht="20.100000000000001" customHeight="1">
      <c r="A49" s="208"/>
      <c r="B49" s="92" t="s">
        <v>150</v>
      </c>
      <c r="C49" s="80" t="s">
        <v>355</v>
      </c>
      <c r="D49" s="159">
        <f>'12.mell. önkorm.'!D49+'13.mell. hivatal'!D49+'14.mell. óvoda'!D50</f>
        <v>10373</v>
      </c>
      <c r="E49" s="158">
        <f>'12.mell. önkorm.'!E49+'13.mell. hivatal'!E49+'14.mell. óvoda'!E50</f>
        <v>10373</v>
      </c>
      <c r="F49" s="368">
        <f>'12.mell. önkorm.'!F49+'13.mell. hivatal'!F49+'14.mell. óvoda'!F50</f>
        <v>6925</v>
      </c>
    </row>
    <row r="50" spans="1:6" ht="20.100000000000001" customHeight="1" thickBot="1">
      <c r="A50" s="384"/>
      <c r="B50" s="87" t="s">
        <v>166</v>
      </c>
      <c r="C50" s="80" t="s">
        <v>176</v>
      </c>
      <c r="D50" s="379">
        <f>'12.mell. önkorm.'!D50+'13.mell. hivatal'!D50+'14.mell. óvoda'!D51</f>
        <v>14300</v>
      </c>
      <c r="E50" s="381">
        <f>'12.mell. önkorm.'!E50+'13.mell. hivatal'!E50+'14.mell. óvoda'!E51</f>
        <v>14300</v>
      </c>
      <c r="F50" s="383">
        <f>'12.mell. önkorm.'!F50+'13.mell. hivatal'!F50+'14.mell. óvoda'!F51</f>
        <v>0</v>
      </c>
    </row>
    <row r="51" spans="1:6" ht="20.100000000000001" customHeight="1" thickBot="1">
      <c r="A51" s="206" t="s">
        <v>6</v>
      </c>
      <c r="B51" s="89"/>
      <c r="C51" s="90" t="s">
        <v>168</v>
      </c>
      <c r="D51" s="192">
        <v>0</v>
      </c>
      <c r="E51" s="199">
        <v>0</v>
      </c>
      <c r="F51" s="336">
        <v>0</v>
      </c>
    </row>
    <row r="52" spans="1:6" ht="20.100000000000001" customHeight="1" thickBot="1">
      <c r="A52" s="206" t="s">
        <v>7</v>
      </c>
      <c r="B52" s="209"/>
      <c r="C52" s="296" t="s">
        <v>358</v>
      </c>
      <c r="D52" s="337">
        <f>+D37+D45+D51</f>
        <v>226652.8345</v>
      </c>
      <c r="E52" s="323">
        <f>+E37+E45+E51</f>
        <v>249646.8345</v>
      </c>
      <c r="F52" s="338">
        <f>+F37+F45+F51</f>
        <v>233317</v>
      </c>
    </row>
    <row r="53" spans="1:6" ht="20.100000000000001" customHeight="1" thickBot="1">
      <c r="A53" s="101"/>
      <c r="B53" s="102"/>
      <c r="C53" s="102"/>
      <c r="D53" s="120"/>
      <c r="E53" s="387"/>
      <c r="F53" s="120"/>
    </row>
    <row r="54" spans="1:6" ht="20.100000000000001" customHeight="1">
      <c r="A54" s="339" t="s">
        <v>169</v>
      </c>
      <c r="B54" s="340"/>
      <c r="C54" s="341"/>
      <c r="D54" s="319">
        <f>'12.mell. önkorm.'!D54+'13.mell. hivatal'!D54+'14.mell. óvoda'!D55</f>
        <v>34</v>
      </c>
      <c r="E54" s="319">
        <f>'12.mell. önkorm.'!E54+'13.mell. hivatal'!E54+'14.mell. óvoda'!E55</f>
        <v>34</v>
      </c>
      <c r="F54" s="388">
        <f>'12.mell. önkorm.'!F54+'13.mell. hivatal'!F54+'14.mell. óvoda'!F55</f>
        <v>34</v>
      </c>
    </row>
    <row r="55" spans="1:6" ht="20.100000000000001" customHeight="1">
      <c r="A55" s="714" t="s">
        <v>177</v>
      </c>
      <c r="B55" s="715"/>
      <c r="C55" s="715"/>
      <c r="D55" s="158">
        <f>'12.mell. önkorm.'!D55+'13.mell. hivatal'!D55+'14.mell. óvoda'!D56</f>
        <v>0</v>
      </c>
      <c r="E55" s="158">
        <f>'12.mell. önkorm.'!E55+'13.mell. hivatal'!E55+'14.mell. óvoda'!E56</f>
        <v>0</v>
      </c>
      <c r="F55" s="157">
        <f>'12.mell. önkorm.'!F55+'13.mell. hivatal'!F55+'14.mell. óvoda'!F56</f>
        <v>0</v>
      </c>
    </row>
    <row r="56" spans="1:6" ht="20.100000000000001" customHeight="1" thickBot="1">
      <c r="A56" s="346" t="s">
        <v>170</v>
      </c>
      <c r="B56" s="347"/>
      <c r="C56" s="348"/>
      <c r="D56" s="381">
        <f>'12.mell. önkorm.'!D56+'13.mell. hivatal'!D56+'14.mell. óvoda'!D57</f>
        <v>4</v>
      </c>
      <c r="E56" s="381">
        <f>'12.mell. önkorm.'!E56+'13.mell. hivatal'!E56+'14.mell. óvoda'!E57</f>
        <v>4</v>
      </c>
      <c r="F56" s="389">
        <f>'12.mell. önkorm.'!F56+'13.mell. hivatal'!F56+'14.mell. óvoda'!F57</f>
        <v>4</v>
      </c>
    </row>
    <row r="57" spans="1:6">
      <c r="A57" s="103"/>
      <c r="B57" s="104"/>
      <c r="C57" s="104"/>
      <c r="D57" s="121"/>
    </row>
    <row r="58" spans="1:6">
      <c r="A58" s="103"/>
      <c r="B58" s="104"/>
      <c r="C58" s="104"/>
      <c r="D58" s="121"/>
    </row>
  </sheetData>
  <mergeCells count="8">
    <mergeCell ref="A55:C55"/>
    <mergeCell ref="E1:E2"/>
    <mergeCell ref="F1:F2"/>
    <mergeCell ref="A4:F4"/>
    <mergeCell ref="A36:F36"/>
    <mergeCell ref="A1:C1"/>
    <mergeCell ref="D1:D2"/>
    <mergeCell ref="A2:B2"/>
  </mergeCells>
  <pageMargins left="0.39370078740157483" right="0.39370078740157483" top="0.98425196850393704" bottom="0.98425196850393704" header="0.31496062992125984" footer="0.51181102362204722"/>
  <pageSetup paperSize="9" orientation="portrait" r:id="rId1"/>
  <headerFooter alignWithMargins="0">
    <oddHeader>&amp;C&amp;"Arial,Félkövér"ÖNKORMÁNYZAT ÖSSZESEN
bevételek és kiadások
2013.&amp;R&amp;"Arial,Dőlt"11. melléklet 
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47"/>
  <sheetViews>
    <sheetView view="pageLayout" topLeftCell="A4" zoomScaleNormal="120" workbookViewId="0">
      <selection activeCell="D28" sqref="D28"/>
    </sheetView>
  </sheetViews>
  <sheetFormatPr defaultColWidth="9" defaultRowHeight="11.25"/>
  <cols>
    <col min="1" max="1" width="5.7109375" style="391" customWidth="1"/>
    <col min="2" max="2" width="38.42578125" style="391" customWidth="1"/>
    <col min="3" max="5" width="10.140625" style="410" customWidth="1"/>
    <col min="6" max="6" width="38.42578125" style="391" customWidth="1"/>
    <col min="7" max="7" width="10.140625" style="410" customWidth="1"/>
    <col min="8" max="9" width="10.140625" style="391" customWidth="1"/>
    <col min="10" max="256" width="9" style="391"/>
    <col min="257" max="257" width="5.7109375" style="391" customWidth="1"/>
    <col min="258" max="258" width="38.42578125" style="391" customWidth="1"/>
    <col min="259" max="261" width="10.140625" style="391" customWidth="1"/>
    <col min="262" max="262" width="38.42578125" style="391" customWidth="1"/>
    <col min="263" max="265" width="10.140625" style="391" customWidth="1"/>
    <col min="266" max="512" width="9" style="391"/>
    <col min="513" max="513" width="5.7109375" style="391" customWidth="1"/>
    <col min="514" max="514" width="38.42578125" style="391" customWidth="1"/>
    <col min="515" max="517" width="10.140625" style="391" customWidth="1"/>
    <col min="518" max="518" width="38.42578125" style="391" customWidth="1"/>
    <col min="519" max="521" width="10.140625" style="391" customWidth="1"/>
    <col min="522" max="768" width="9" style="391"/>
    <col min="769" max="769" width="5.7109375" style="391" customWidth="1"/>
    <col min="770" max="770" width="38.42578125" style="391" customWidth="1"/>
    <col min="771" max="773" width="10.140625" style="391" customWidth="1"/>
    <col min="774" max="774" width="38.42578125" style="391" customWidth="1"/>
    <col min="775" max="777" width="10.140625" style="391" customWidth="1"/>
    <col min="778" max="1024" width="9" style="391"/>
    <col min="1025" max="1025" width="5.7109375" style="391" customWidth="1"/>
    <col min="1026" max="1026" width="38.42578125" style="391" customWidth="1"/>
    <col min="1027" max="1029" width="10.140625" style="391" customWidth="1"/>
    <col min="1030" max="1030" width="38.42578125" style="391" customWidth="1"/>
    <col min="1031" max="1033" width="10.140625" style="391" customWidth="1"/>
    <col min="1034" max="1280" width="9" style="391"/>
    <col min="1281" max="1281" width="5.7109375" style="391" customWidth="1"/>
    <col min="1282" max="1282" width="38.42578125" style="391" customWidth="1"/>
    <col min="1283" max="1285" width="10.140625" style="391" customWidth="1"/>
    <col min="1286" max="1286" width="38.42578125" style="391" customWidth="1"/>
    <col min="1287" max="1289" width="10.140625" style="391" customWidth="1"/>
    <col min="1290" max="1536" width="9" style="391"/>
    <col min="1537" max="1537" width="5.7109375" style="391" customWidth="1"/>
    <col min="1538" max="1538" width="38.42578125" style="391" customWidth="1"/>
    <col min="1539" max="1541" width="10.140625" style="391" customWidth="1"/>
    <col min="1542" max="1542" width="38.42578125" style="391" customWidth="1"/>
    <col min="1543" max="1545" width="10.140625" style="391" customWidth="1"/>
    <col min="1546" max="1792" width="9" style="391"/>
    <col min="1793" max="1793" width="5.7109375" style="391" customWidth="1"/>
    <col min="1794" max="1794" width="38.42578125" style="391" customWidth="1"/>
    <col min="1795" max="1797" width="10.140625" style="391" customWidth="1"/>
    <col min="1798" max="1798" width="38.42578125" style="391" customWidth="1"/>
    <col min="1799" max="1801" width="10.140625" style="391" customWidth="1"/>
    <col min="1802" max="2048" width="9" style="391"/>
    <col min="2049" max="2049" width="5.7109375" style="391" customWidth="1"/>
    <col min="2050" max="2050" width="38.42578125" style="391" customWidth="1"/>
    <col min="2051" max="2053" width="10.140625" style="391" customWidth="1"/>
    <col min="2054" max="2054" width="38.42578125" style="391" customWidth="1"/>
    <col min="2055" max="2057" width="10.140625" style="391" customWidth="1"/>
    <col min="2058" max="2304" width="9" style="391"/>
    <col min="2305" max="2305" width="5.7109375" style="391" customWidth="1"/>
    <col min="2306" max="2306" width="38.42578125" style="391" customWidth="1"/>
    <col min="2307" max="2309" width="10.140625" style="391" customWidth="1"/>
    <col min="2310" max="2310" width="38.42578125" style="391" customWidth="1"/>
    <col min="2311" max="2313" width="10.140625" style="391" customWidth="1"/>
    <col min="2314" max="2560" width="9" style="391"/>
    <col min="2561" max="2561" width="5.7109375" style="391" customWidth="1"/>
    <col min="2562" max="2562" width="38.42578125" style="391" customWidth="1"/>
    <col min="2563" max="2565" width="10.140625" style="391" customWidth="1"/>
    <col min="2566" max="2566" width="38.42578125" style="391" customWidth="1"/>
    <col min="2567" max="2569" width="10.140625" style="391" customWidth="1"/>
    <col min="2570" max="2816" width="9" style="391"/>
    <col min="2817" max="2817" width="5.7109375" style="391" customWidth="1"/>
    <col min="2818" max="2818" width="38.42578125" style="391" customWidth="1"/>
    <col min="2819" max="2821" width="10.140625" style="391" customWidth="1"/>
    <col min="2822" max="2822" width="38.42578125" style="391" customWidth="1"/>
    <col min="2823" max="2825" width="10.140625" style="391" customWidth="1"/>
    <col min="2826" max="3072" width="9" style="391"/>
    <col min="3073" max="3073" width="5.7109375" style="391" customWidth="1"/>
    <col min="3074" max="3074" width="38.42578125" style="391" customWidth="1"/>
    <col min="3075" max="3077" width="10.140625" style="391" customWidth="1"/>
    <col min="3078" max="3078" width="38.42578125" style="391" customWidth="1"/>
    <col min="3079" max="3081" width="10.140625" style="391" customWidth="1"/>
    <col min="3082" max="3328" width="9" style="391"/>
    <col min="3329" max="3329" width="5.7109375" style="391" customWidth="1"/>
    <col min="3330" max="3330" width="38.42578125" style="391" customWidth="1"/>
    <col min="3331" max="3333" width="10.140625" style="391" customWidth="1"/>
    <col min="3334" max="3334" width="38.42578125" style="391" customWidth="1"/>
    <col min="3335" max="3337" width="10.140625" style="391" customWidth="1"/>
    <col min="3338" max="3584" width="9" style="391"/>
    <col min="3585" max="3585" width="5.7109375" style="391" customWidth="1"/>
    <col min="3586" max="3586" width="38.42578125" style="391" customWidth="1"/>
    <col min="3587" max="3589" width="10.140625" style="391" customWidth="1"/>
    <col min="3590" max="3590" width="38.42578125" style="391" customWidth="1"/>
    <col min="3591" max="3593" width="10.140625" style="391" customWidth="1"/>
    <col min="3594" max="3840" width="9" style="391"/>
    <col min="3841" max="3841" width="5.7109375" style="391" customWidth="1"/>
    <col min="3842" max="3842" width="38.42578125" style="391" customWidth="1"/>
    <col min="3843" max="3845" width="10.140625" style="391" customWidth="1"/>
    <col min="3846" max="3846" width="38.42578125" style="391" customWidth="1"/>
    <col min="3847" max="3849" width="10.140625" style="391" customWidth="1"/>
    <col min="3850" max="4096" width="9" style="391"/>
    <col min="4097" max="4097" width="5.7109375" style="391" customWidth="1"/>
    <col min="4098" max="4098" width="38.42578125" style="391" customWidth="1"/>
    <col min="4099" max="4101" width="10.140625" style="391" customWidth="1"/>
    <col min="4102" max="4102" width="38.42578125" style="391" customWidth="1"/>
    <col min="4103" max="4105" width="10.140625" style="391" customWidth="1"/>
    <col min="4106" max="4352" width="9" style="391"/>
    <col min="4353" max="4353" width="5.7109375" style="391" customWidth="1"/>
    <col min="4354" max="4354" width="38.42578125" style="391" customWidth="1"/>
    <col min="4355" max="4357" width="10.140625" style="391" customWidth="1"/>
    <col min="4358" max="4358" width="38.42578125" style="391" customWidth="1"/>
    <col min="4359" max="4361" width="10.140625" style="391" customWidth="1"/>
    <col min="4362" max="4608" width="9" style="391"/>
    <col min="4609" max="4609" width="5.7109375" style="391" customWidth="1"/>
    <col min="4610" max="4610" width="38.42578125" style="391" customWidth="1"/>
    <col min="4611" max="4613" width="10.140625" style="391" customWidth="1"/>
    <col min="4614" max="4614" width="38.42578125" style="391" customWidth="1"/>
    <col min="4615" max="4617" width="10.140625" style="391" customWidth="1"/>
    <col min="4618" max="4864" width="9" style="391"/>
    <col min="4865" max="4865" width="5.7109375" style="391" customWidth="1"/>
    <col min="4866" max="4866" width="38.42578125" style="391" customWidth="1"/>
    <col min="4867" max="4869" width="10.140625" style="391" customWidth="1"/>
    <col min="4870" max="4870" width="38.42578125" style="391" customWidth="1"/>
    <col min="4871" max="4873" width="10.140625" style="391" customWidth="1"/>
    <col min="4874" max="5120" width="9" style="391"/>
    <col min="5121" max="5121" width="5.7109375" style="391" customWidth="1"/>
    <col min="5122" max="5122" width="38.42578125" style="391" customWidth="1"/>
    <col min="5123" max="5125" width="10.140625" style="391" customWidth="1"/>
    <col min="5126" max="5126" width="38.42578125" style="391" customWidth="1"/>
    <col min="5127" max="5129" width="10.140625" style="391" customWidth="1"/>
    <col min="5130" max="5376" width="9" style="391"/>
    <col min="5377" max="5377" width="5.7109375" style="391" customWidth="1"/>
    <col min="5378" max="5378" width="38.42578125" style="391" customWidth="1"/>
    <col min="5379" max="5381" width="10.140625" style="391" customWidth="1"/>
    <col min="5382" max="5382" width="38.42578125" style="391" customWidth="1"/>
    <col min="5383" max="5385" width="10.140625" style="391" customWidth="1"/>
    <col min="5386" max="5632" width="9" style="391"/>
    <col min="5633" max="5633" width="5.7109375" style="391" customWidth="1"/>
    <col min="5634" max="5634" width="38.42578125" style="391" customWidth="1"/>
    <col min="5635" max="5637" width="10.140625" style="391" customWidth="1"/>
    <col min="5638" max="5638" width="38.42578125" style="391" customWidth="1"/>
    <col min="5639" max="5641" width="10.140625" style="391" customWidth="1"/>
    <col min="5642" max="5888" width="9" style="391"/>
    <col min="5889" max="5889" width="5.7109375" style="391" customWidth="1"/>
    <col min="5890" max="5890" width="38.42578125" style="391" customWidth="1"/>
    <col min="5891" max="5893" width="10.140625" style="391" customWidth="1"/>
    <col min="5894" max="5894" width="38.42578125" style="391" customWidth="1"/>
    <col min="5895" max="5897" width="10.140625" style="391" customWidth="1"/>
    <col min="5898" max="6144" width="9" style="391"/>
    <col min="6145" max="6145" width="5.7109375" style="391" customWidth="1"/>
    <col min="6146" max="6146" width="38.42578125" style="391" customWidth="1"/>
    <col min="6147" max="6149" width="10.140625" style="391" customWidth="1"/>
    <col min="6150" max="6150" width="38.42578125" style="391" customWidth="1"/>
    <col min="6151" max="6153" width="10.140625" style="391" customWidth="1"/>
    <col min="6154" max="6400" width="9" style="391"/>
    <col min="6401" max="6401" width="5.7109375" style="391" customWidth="1"/>
    <col min="6402" max="6402" width="38.42578125" style="391" customWidth="1"/>
    <col min="6403" max="6405" width="10.140625" style="391" customWidth="1"/>
    <col min="6406" max="6406" width="38.42578125" style="391" customWidth="1"/>
    <col min="6407" max="6409" width="10.140625" style="391" customWidth="1"/>
    <col min="6410" max="6656" width="9" style="391"/>
    <col min="6657" max="6657" width="5.7109375" style="391" customWidth="1"/>
    <col min="6658" max="6658" width="38.42578125" style="391" customWidth="1"/>
    <col min="6659" max="6661" width="10.140625" style="391" customWidth="1"/>
    <col min="6662" max="6662" width="38.42578125" style="391" customWidth="1"/>
    <col min="6663" max="6665" width="10.140625" style="391" customWidth="1"/>
    <col min="6666" max="6912" width="9" style="391"/>
    <col min="6913" max="6913" width="5.7109375" style="391" customWidth="1"/>
    <col min="6914" max="6914" width="38.42578125" style="391" customWidth="1"/>
    <col min="6915" max="6917" width="10.140625" style="391" customWidth="1"/>
    <col min="6918" max="6918" width="38.42578125" style="391" customWidth="1"/>
    <col min="6919" max="6921" width="10.140625" style="391" customWidth="1"/>
    <col min="6922" max="7168" width="9" style="391"/>
    <col min="7169" max="7169" width="5.7109375" style="391" customWidth="1"/>
    <col min="7170" max="7170" width="38.42578125" style="391" customWidth="1"/>
    <col min="7171" max="7173" width="10.140625" style="391" customWidth="1"/>
    <col min="7174" max="7174" width="38.42578125" style="391" customWidth="1"/>
    <col min="7175" max="7177" width="10.140625" style="391" customWidth="1"/>
    <col min="7178" max="7424" width="9" style="391"/>
    <col min="7425" max="7425" width="5.7109375" style="391" customWidth="1"/>
    <col min="7426" max="7426" width="38.42578125" style="391" customWidth="1"/>
    <col min="7427" max="7429" width="10.140625" style="391" customWidth="1"/>
    <col min="7430" max="7430" width="38.42578125" style="391" customWidth="1"/>
    <col min="7431" max="7433" width="10.140625" style="391" customWidth="1"/>
    <col min="7434" max="7680" width="9" style="391"/>
    <col min="7681" max="7681" width="5.7109375" style="391" customWidth="1"/>
    <col min="7682" max="7682" width="38.42578125" style="391" customWidth="1"/>
    <col min="7683" max="7685" width="10.140625" style="391" customWidth="1"/>
    <col min="7686" max="7686" width="38.42578125" style="391" customWidth="1"/>
    <col min="7687" max="7689" width="10.140625" style="391" customWidth="1"/>
    <col min="7690" max="7936" width="9" style="391"/>
    <col min="7937" max="7937" width="5.7109375" style="391" customWidth="1"/>
    <col min="7938" max="7938" width="38.42578125" style="391" customWidth="1"/>
    <col min="7939" max="7941" width="10.140625" style="391" customWidth="1"/>
    <col min="7942" max="7942" width="38.42578125" style="391" customWidth="1"/>
    <col min="7943" max="7945" width="10.140625" style="391" customWidth="1"/>
    <col min="7946" max="8192" width="9" style="391"/>
    <col min="8193" max="8193" width="5.7109375" style="391" customWidth="1"/>
    <col min="8194" max="8194" width="38.42578125" style="391" customWidth="1"/>
    <col min="8195" max="8197" width="10.140625" style="391" customWidth="1"/>
    <col min="8198" max="8198" width="38.42578125" style="391" customWidth="1"/>
    <col min="8199" max="8201" width="10.140625" style="391" customWidth="1"/>
    <col min="8202" max="8448" width="9" style="391"/>
    <col min="8449" max="8449" width="5.7109375" style="391" customWidth="1"/>
    <col min="8450" max="8450" width="38.42578125" style="391" customWidth="1"/>
    <col min="8451" max="8453" width="10.140625" style="391" customWidth="1"/>
    <col min="8454" max="8454" width="38.42578125" style="391" customWidth="1"/>
    <col min="8455" max="8457" width="10.140625" style="391" customWidth="1"/>
    <col min="8458" max="8704" width="9" style="391"/>
    <col min="8705" max="8705" width="5.7109375" style="391" customWidth="1"/>
    <col min="8706" max="8706" width="38.42578125" style="391" customWidth="1"/>
    <col min="8707" max="8709" width="10.140625" style="391" customWidth="1"/>
    <col min="8710" max="8710" width="38.42578125" style="391" customWidth="1"/>
    <col min="8711" max="8713" width="10.140625" style="391" customWidth="1"/>
    <col min="8714" max="8960" width="9" style="391"/>
    <col min="8961" max="8961" width="5.7109375" style="391" customWidth="1"/>
    <col min="8962" max="8962" width="38.42578125" style="391" customWidth="1"/>
    <col min="8963" max="8965" width="10.140625" style="391" customWidth="1"/>
    <col min="8966" max="8966" width="38.42578125" style="391" customWidth="1"/>
    <col min="8967" max="8969" width="10.140625" style="391" customWidth="1"/>
    <col min="8970" max="9216" width="9" style="391"/>
    <col min="9217" max="9217" width="5.7109375" style="391" customWidth="1"/>
    <col min="9218" max="9218" width="38.42578125" style="391" customWidth="1"/>
    <col min="9219" max="9221" width="10.140625" style="391" customWidth="1"/>
    <col min="9222" max="9222" width="38.42578125" style="391" customWidth="1"/>
    <col min="9223" max="9225" width="10.140625" style="391" customWidth="1"/>
    <col min="9226" max="9472" width="9" style="391"/>
    <col min="9473" max="9473" width="5.7109375" style="391" customWidth="1"/>
    <col min="9474" max="9474" width="38.42578125" style="391" customWidth="1"/>
    <col min="9475" max="9477" width="10.140625" style="391" customWidth="1"/>
    <col min="9478" max="9478" width="38.42578125" style="391" customWidth="1"/>
    <col min="9479" max="9481" width="10.140625" style="391" customWidth="1"/>
    <col min="9482" max="9728" width="9" style="391"/>
    <col min="9729" max="9729" width="5.7109375" style="391" customWidth="1"/>
    <col min="9730" max="9730" width="38.42578125" style="391" customWidth="1"/>
    <col min="9731" max="9733" width="10.140625" style="391" customWidth="1"/>
    <col min="9734" max="9734" width="38.42578125" style="391" customWidth="1"/>
    <col min="9735" max="9737" width="10.140625" style="391" customWidth="1"/>
    <col min="9738" max="9984" width="9" style="391"/>
    <col min="9985" max="9985" width="5.7109375" style="391" customWidth="1"/>
    <col min="9986" max="9986" width="38.42578125" style="391" customWidth="1"/>
    <col min="9987" max="9989" width="10.140625" style="391" customWidth="1"/>
    <col min="9990" max="9990" width="38.42578125" style="391" customWidth="1"/>
    <col min="9991" max="9993" width="10.140625" style="391" customWidth="1"/>
    <col min="9994" max="10240" width="9" style="391"/>
    <col min="10241" max="10241" width="5.7109375" style="391" customWidth="1"/>
    <col min="10242" max="10242" width="38.42578125" style="391" customWidth="1"/>
    <col min="10243" max="10245" width="10.140625" style="391" customWidth="1"/>
    <col min="10246" max="10246" width="38.42578125" style="391" customWidth="1"/>
    <col min="10247" max="10249" width="10.140625" style="391" customWidth="1"/>
    <col min="10250" max="10496" width="9" style="391"/>
    <col min="10497" max="10497" width="5.7109375" style="391" customWidth="1"/>
    <col min="10498" max="10498" width="38.42578125" style="391" customWidth="1"/>
    <col min="10499" max="10501" width="10.140625" style="391" customWidth="1"/>
    <col min="10502" max="10502" width="38.42578125" style="391" customWidth="1"/>
    <col min="10503" max="10505" width="10.140625" style="391" customWidth="1"/>
    <col min="10506" max="10752" width="9" style="391"/>
    <col min="10753" max="10753" width="5.7109375" style="391" customWidth="1"/>
    <col min="10754" max="10754" width="38.42578125" style="391" customWidth="1"/>
    <col min="10755" max="10757" width="10.140625" style="391" customWidth="1"/>
    <col min="10758" max="10758" width="38.42578125" style="391" customWidth="1"/>
    <col min="10759" max="10761" width="10.140625" style="391" customWidth="1"/>
    <col min="10762" max="11008" width="9" style="391"/>
    <col min="11009" max="11009" width="5.7109375" style="391" customWidth="1"/>
    <col min="11010" max="11010" width="38.42578125" style="391" customWidth="1"/>
    <col min="11011" max="11013" width="10.140625" style="391" customWidth="1"/>
    <col min="11014" max="11014" width="38.42578125" style="391" customWidth="1"/>
    <col min="11015" max="11017" width="10.140625" style="391" customWidth="1"/>
    <col min="11018" max="11264" width="9" style="391"/>
    <col min="11265" max="11265" width="5.7109375" style="391" customWidth="1"/>
    <col min="11266" max="11266" width="38.42578125" style="391" customWidth="1"/>
    <col min="11267" max="11269" width="10.140625" style="391" customWidth="1"/>
    <col min="11270" max="11270" width="38.42578125" style="391" customWidth="1"/>
    <col min="11271" max="11273" width="10.140625" style="391" customWidth="1"/>
    <col min="11274" max="11520" width="9" style="391"/>
    <col min="11521" max="11521" width="5.7109375" style="391" customWidth="1"/>
    <col min="11522" max="11522" width="38.42578125" style="391" customWidth="1"/>
    <col min="11523" max="11525" width="10.140625" style="391" customWidth="1"/>
    <col min="11526" max="11526" width="38.42578125" style="391" customWidth="1"/>
    <col min="11527" max="11529" width="10.140625" style="391" customWidth="1"/>
    <col min="11530" max="11776" width="9" style="391"/>
    <col min="11777" max="11777" width="5.7109375" style="391" customWidth="1"/>
    <col min="11778" max="11778" width="38.42578125" style="391" customWidth="1"/>
    <col min="11779" max="11781" width="10.140625" style="391" customWidth="1"/>
    <col min="11782" max="11782" width="38.42578125" style="391" customWidth="1"/>
    <col min="11783" max="11785" width="10.140625" style="391" customWidth="1"/>
    <col min="11786" max="12032" width="9" style="391"/>
    <col min="12033" max="12033" width="5.7109375" style="391" customWidth="1"/>
    <col min="12034" max="12034" width="38.42578125" style="391" customWidth="1"/>
    <col min="12035" max="12037" width="10.140625" style="391" customWidth="1"/>
    <col min="12038" max="12038" width="38.42578125" style="391" customWidth="1"/>
    <col min="12039" max="12041" width="10.140625" style="391" customWidth="1"/>
    <col min="12042" max="12288" width="9" style="391"/>
    <col min="12289" max="12289" width="5.7109375" style="391" customWidth="1"/>
    <col min="12290" max="12290" width="38.42578125" style="391" customWidth="1"/>
    <col min="12291" max="12293" width="10.140625" style="391" customWidth="1"/>
    <col min="12294" max="12294" width="38.42578125" style="391" customWidth="1"/>
    <col min="12295" max="12297" width="10.140625" style="391" customWidth="1"/>
    <col min="12298" max="12544" width="9" style="391"/>
    <col min="12545" max="12545" width="5.7109375" style="391" customWidth="1"/>
    <col min="12546" max="12546" width="38.42578125" style="391" customWidth="1"/>
    <col min="12547" max="12549" width="10.140625" style="391" customWidth="1"/>
    <col min="12550" max="12550" width="38.42578125" style="391" customWidth="1"/>
    <col min="12551" max="12553" width="10.140625" style="391" customWidth="1"/>
    <col min="12554" max="12800" width="9" style="391"/>
    <col min="12801" max="12801" width="5.7109375" style="391" customWidth="1"/>
    <col min="12802" max="12802" width="38.42578125" style="391" customWidth="1"/>
    <col min="12803" max="12805" width="10.140625" style="391" customWidth="1"/>
    <col min="12806" max="12806" width="38.42578125" style="391" customWidth="1"/>
    <col min="12807" max="12809" width="10.140625" style="391" customWidth="1"/>
    <col min="12810" max="13056" width="9" style="391"/>
    <col min="13057" max="13057" width="5.7109375" style="391" customWidth="1"/>
    <col min="13058" max="13058" width="38.42578125" style="391" customWidth="1"/>
    <col min="13059" max="13061" width="10.140625" style="391" customWidth="1"/>
    <col min="13062" max="13062" width="38.42578125" style="391" customWidth="1"/>
    <col min="13063" max="13065" width="10.140625" style="391" customWidth="1"/>
    <col min="13066" max="13312" width="9" style="391"/>
    <col min="13313" max="13313" width="5.7109375" style="391" customWidth="1"/>
    <col min="13314" max="13314" width="38.42578125" style="391" customWidth="1"/>
    <col min="13315" max="13317" width="10.140625" style="391" customWidth="1"/>
    <col min="13318" max="13318" width="38.42578125" style="391" customWidth="1"/>
    <col min="13319" max="13321" width="10.140625" style="391" customWidth="1"/>
    <col min="13322" max="13568" width="9" style="391"/>
    <col min="13569" max="13569" width="5.7109375" style="391" customWidth="1"/>
    <col min="13570" max="13570" width="38.42578125" style="391" customWidth="1"/>
    <col min="13571" max="13573" width="10.140625" style="391" customWidth="1"/>
    <col min="13574" max="13574" width="38.42578125" style="391" customWidth="1"/>
    <col min="13575" max="13577" width="10.140625" style="391" customWidth="1"/>
    <col min="13578" max="13824" width="9" style="391"/>
    <col min="13825" max="13825" width="5.7109375" style="391" customWidth="1"/>
    <col min="13826" max="13826" width="38.42578125" style="391" customWidth="1"/>
    <col min="13827" max="13829" width="10.140625" style="391" customWidth="1"/>
    <col min="13830" max="13830" width="38.42578125" style="391" customWidth="1"/>
    <col min="13831" max="13833" width="10.140625" style="391" customWidth="1"/>
    <col min="13834" max="14080" width="9" style="391"/>
    <col min="14081" max="14081" width="5.7109375" style="391" customWidth="1"/>
    <col min="14082" max="14082" width="38.42578125" style="391" customWidth="1"/>
    <col min="14083" max="14085" width="10.140625" style="391" customWidth="1"/>
    <col min="14086" max="14086" width="38.42578125" style="391" customWidth="1"/>
    <col min="14087" max="14089" width="10.140625" style="391" customWidth="1"/>
    <col min="14090" max="14336" width="9" style="391"/>
    <col min="14337" max="14337" width="5.7109375" style="391" customWidth="1"/>
    <col min="14338" max="14338" width="38.42578125" style="391" customWidth="1"/>
    <col min="14339" max="14341" width="10.140625" style="391" customWidth="1"/>
    <col min="14342" max="14342" width="38.42578125" style="391" customWidth="1"/>
    <col min="14343" max="14345" width="10.140625" style="391" customWidth="1"/>
    <col min="14346" max="14592" width="9" style="391"/>
    <col min="14593" max="14593" width="5.7109375" style="391" customWidth="1"/>
    <col min="14594" max="14594" width="38.42578125" style="391" customWidth="1"/>
    <col min="14595" max="14597" width="10.140625" style="391" customWidth="1"/>
    <col min="14598" max="14598" width="38.42578125" style="391" customWidth="1"/>
    <col min="14599" max="14601" width="10.140625" style="391" customWidth="1"/>
    <col min="14602" max="14848" width="9" style="391"/>
    <col min="14849" max="14849" width="5.7109375" style="391" customWidth="1"/>
    <col min="14850" max="14850" width="38.42578125" style="391" customWidth="1"/>
    <col min="14851" max="14853" width="10.140625" style="391" customWidth="1"/>
    <col min="14854" max="14854" width="38.42578125" style="391" customWidth="1"/>
    <col min="14855" max="14857" width="10.140625" style="391" customWidth="1"/>
    <col min="14858" max="15104" width="9" style="391"/>
    <col min="15105" max="15105" width="5.7109375" style="391" customWidth="1"/>
    <col min="15106" max="15106" width="38.42578125" style="391" customWidth="1"/>
    <col min="15107" max="15109" width="10.140625" style="391" customWidth="1"/>
    <col min="15110" max="15110" width="38.42578125" style="391" customWidth="1"/>
    <col min="15111" max="15113" width="10.140625" style="391" customWidth="1"/>
    <col min="15114" max="15360" width="9" style="391"/>
    <col min="15361" max="15361" width="5.7109375" style="391" customWidth="1"/>
    <col min="15362" max="15362" width="38.42578125" style="391" customWidth="1"/>
    <col min="15363" max="15365" width="10.140625" style="391" customWidth="1"/>
    <col min="15366" max="15366" width="38.42578125" style="391" customWidth="1"/>
    <col min="15367" max="15369" width="10.140625" style="391" customWidth="1"/>
    <col min="15370" max="15616" width="9" style="391"/>
    <col min="15617" max="15617" width="5.7109375" style="391" customWidth="1"/>
    <col min="15618" max="15618" width="38.42578125" style="391" customWidth="1"/>
    <col min="15619" max="15621" width="10.140625" style="391" customWidth="1"/>
    <col min="15622" max="15622" width="38.42578125" style="391" customWidth="1"/>
    <col min="15623" max="15625" width="10.140625" style="391" customWidth="1"/>
    <col min="15626" max="15872" width="9" style="391"/>
    <col min="15873" max="15873" width="5.7109375" style="391" customWidth="1"/>
    <col min="15874" max="15874" width="38.42578125" style="391" customWidth="1"/>
    <col min="15875" max="15877" width="10.140625" style="391" customWidth="1"/>
    <col min="15878" max="15878" width="38.42578125" style="391" customWidth="1"/>
    <col min="15879" max="15881" width="10.140625" style="391" customWidth="1"/>
    <col min="15882" max="16128" width="9" style="391"/>
    <col min="16129" max="16129" width="5.7109375" style="391" customWidth="1"/>
    <col min="16130" max="16130" width="38.42578125" style="391" customWidth="1"/>
    <col min="16131" max="16133" width="10.140625" style="391" customWidth="1"/>
    <col min="16134" max="16134" width="38.42578125" style="391" customWidth="1"/>
    <col min="16135" max="16137" width="10.140625" style="391" customWidth="1"/>
    <col min="16138" max="16384" width="9" style="391"/>
  </cols>
  <sheetData>
    <row r="1" spans="1:9" ht="15" customHeight="1">
      <c r="A1" s="465"/>
      <c r="B1" s="540"/>
      <c r="C1" s="541"/>
      <c r="D1" s="541"/>
      <c r="E1" s="541"/>
      <c r="F1" s="542"/>
      <c r="G1" s="541"/>
    </row>
    <row r="2" spans="1:9" ht="15" customHeight="1" thickBot="1">
      <c r="A2" s="465"/>
      <c r="B2" s="466"/>
      <c r="C2" s="467"/>
      <c r="D2" s="467"/>
      <c r="E2" s="467"/>
      <c r="F2" s="465"/>
      <c r="G2" s="468"/>
    </row>
    <row r="3" spans="1:9" ht="15" customHeight="1" thickTop="1" thickBot="1">
      <c r="A3" s="729" t="s">
        <v>90</v>
      </c>
      <c r="B3" s="470" t="s">
        <v>91</v>
      </c>
      <c r="C3" s="471"/>
      <c r="D3" s="472"/>
      <c r="E3" s="472"/>
      <c r="F3" s="731" t="s">
        <v>92</v>
      </c>
      <c r="G3" s="732"/>
      <c r="H3" s="732"/>
      <c r="I3" s="733"/>
    </row>
    <row r="4" spans="1:9" ht="25.5" customHeight="1" thickBot="1">
      <c r="A4" s="730"/>
      <c r="B4" s="473" t="s">
        <v>93</v>
      </c>
      <c r="C4" s="474" t="s">
        <v>345</v>
      </c>
      <c r="D4" s="475" t="s">
        <v>346</v>
      </c>
      <c r="E4" s="476" t="s">
        <v>347</v>
      </c>
      <c r="F4" s="473" t="s">
        <v>93</v>
      </c>
      <c r="G4" s="474" t="s">
        <v>345</v>
      </c>
      <c r="H4" s="475" t="s">
        <v>346</v>
      </c>
      <c r="I4" s="477" t="s">
        <v>347</v>
      </c>
    </row>
    <row r="5" spans="1:9" ht="15" customHeight="1" thickBot="1">
      <c r="A5" s="478">
        <v>1</v>
      </c>
      <c r="B5" s="479">
        <v>2</v>
      </c>
      <c r="C5" s="480" t="s">
        <v>6</v>
      </c>
      <c r="D5" s="481"/>
      <c r="E5" s="482"/>
      <c r="F5" s="479" t="s">
        <v>7</v>
      </c>
      <c r="G5" s="480" t="s">
        <v>8</v>
      </c>
      <c r="H5" s="543"/>
      <c r="I5" s="544"/>
    </row>
    <row r="6" spans="1:9" ht="15" customHeight="1">
      <c r="A6" s="545" t="s">
        <v>4</v>
      </c>
      <c r="B6" s="546" t="s">
        <v>427</v>
      </c>
      <c r="C6" s="490">
        <f>'11.mell. összesen'!D5</f>
        <v>79373.43299999999</v>
      </c>
      <c r="D6" s="490">
        <f>'11.mell. összesen'!E5</f>
        <v>71075.43299999999</v>
      </c>
      <c r="E6" s="490">
        <f>'11.mell. összesen'!F5</f>
        <v>76327</v>
      </c>
      <c r="F6" s="546" t="s">
        <v>94</v>
      </c>
      <c r="G6" s="490">
        <f>'11.mell. összesen'!D38</f>
        <v>83497</v>
      </c>
      <c r="H6" s="490">
        <f>'11.mell. összesen'!E38</f>
        <v>83497</v>
      </c>
      <c r="I6" s="576">
        <f>'11.mell. összesen'!F38</f>
        <v>87996</v>
      </c>
    </row>
    <row r="7" spans="1:9" ht="15" customHeight="1">
      <c r="A7" s="547" t="s">
        <v>5</v>
      </c>
      <c r="B7" s="548" t="s">
        <v>428</v>
      </c>
      <c r="C7" s="493">
        <f>'4. mell.'!C11</f>
        <v>47500</v>
      </c>
      <c r="D7" s="493">
        <f>'4. mell.'!D11</f>
        <v>47500</v>
      </c>
      <c r="E7" s="493">
        <f>'4. mell.'!E11</f>
        <v>54068</v>
      </c>
      <c r="F7" s="548" t="s">
        <v>95</v>
      </c>
      <c r="G7" s="493">
        <f>'11.mell. összesen'!D39</f>
        <v>21732</v>
      </c>
      <c r="H7" s="493">
        <f>'11.mell. összesen'!E39</f>
        <v>21732</v>
      </c>
      <c r="I7" s="501">
        <f>'11.mell. összesen'!F39</f>
        <v>21898</v>
      </c>
    </row>
    <row r="8" spans="1:9" ht="15" customHeight="1">
      <c r="A8" s="545" t="s">
        <v>6</v>
      </c>
      <c r="B8" s="548" t="s">
        <v>96</v>
      </c>
      <c r="C8" s="493"/>
      <c r="D8" s="493"/>
      <c r="E8" s="493"/>
      <c r="F8" s="548" t="s">
        <v>97</v>
      </c>
      <c r="G8" s="493">
        <f>'11.mell. összesen'!D40</f>
        <v>74475.0095</v>
      </c>
      <c r="H8" s="493">
        <f>'11.mell. összesen'!E40</f>
        <v>72103.0095</v>
      </c>
      <c r="I8" s="501">
        <f>'11.mell. összesen'!F40</f>
        <v>88171</v>
      </c>
    </row>
    <row r="9" spans="1:9" ht="15" customHeight="1">
      <c r="A9" s="547" t="s">
        <v>7</v>
      </c>
      <c r="B9" s="549" t="s">
        <v>337</v>
      </c>
      <c r="C9" s="493">
        <f>'11.mell. összesen'!D28</f>
        <v>103833</v>
      </c>
      <c r="D9" s="493">
        <f>'11.mell. összesen'!E28</f>
        <v>136457</v>
      </c>
      <c r="E9" s="493">
        <f>'11.mell. összesen'!F28</f>
        <v>136457</v>
      </c>
      <c r="F9" s="548" t="s">
        <v>125</v>
      </c>
      <c r="G9" s="493">
        <f>'11.mell. összesen'!D42</f>
        <v>7000</v>
      </c>
      <c r="H9" s="493">
        <f>'11.mell. összesen'!E42</f>
        <v>7000</v>
      </c>
      <c r="I9" s="501">
        <f>'11.mell. összesen'!F42</f>
        <v>9188</v>
      </c>
    </row>
    <row r="10" spans="1:9" ht="15" customHeight="1">
      <c r="A10" s="545" t="s">
        <v>8</v>
      </c>
      <c r="B10" s="548" t="s">
        <v>145</v>
      </c>
      <c r="C10" s="493">
        <f>'11.mell. összesen'!D16</f>
        <v>6739</v>
      </c>
      <c r="D10" s="493">
        <f>'11.mell. összesen'!E16</f>
        <v>6739</v>
      </c>
      <c r="E10" s="493">
        <f>'11.mell. összesen'!F16</f>
        <v>10812</v>
      </c>
      <c r="F10" s="548" t="s">
        <v>99</v>
      </c>
      <c r="G10" s="493">
        <f>'11.mell. összesen'!D44</f>
        <v>9346</v>
      </c>
      <c r="H10" s="493">
        <f>'11.mell. összesen'!E44</f>
        <v>29619</v>
      </c>
      <c r="I10" s="501">
        <f>'11.mell. összesen'!F44</f>
        <v>0</v>
      </c>
    </row>
    <row r="11" spans="1:9" ht="15" customHeight="1">
      <c r="A11" s="547" t="s">
        <v>9</v>
      </c>
      <c r="B11" s="548" t="s">
        <v>100</v>
      </c>
      <c r="C11" s="493"/>
      <c r="D11" s="494"/>
      <c r="E11" s="500"/>
      <c r="F11" s="548" t="s">
        <v>429</v>
      </c>
      <c r="G11" s="493">
        <f>'11.mell. összesen'!D41</f>
        <v>5929.8250000000007</v>
      </c>
      <c r="H11" s="493">
        <f>'11.mell. összesen'!E41</f>
        <v>10169.825000000001</v>
      </c>
      <c r="I11" s="501">
        <f>'11.mell. összesen'!F41</f>
        <v>9094</v>
      </c>
    </row>
    <row r="12" spans="1:9" ht="15" customHeight="1">
      <c r="A12" s="545" t="s">
        <v>10</v>
      </c>
      <c r="B12" s="548" t="s">
        <v>101</v>
      </c>
      <c r="C12" s="493"/>
      <c r="D12" s="494"/>
      <c r="E12" s="495">
        <f>'11.mell. összesen'!F19</f>
        <v>135</v>
      </c>
      <c r="F12" s="548"/>
      <c r="G12" s="493"/>
      <c r="H12" s="398"/>
      <c r="I12" s="550"/>
    </row>
    <row r="13" spans="1:9" ht="15" customHeight="1">
      <c r="A13" s="547" t="s">
        <v>11</v>
      </c>
      <c r="B13" s="548" t="s">
        <v>102</v>
      </c>
      <c r="C13" s="493"/>
      <c r="D13" s="494"/>
      <c r="E13" s="495"/>
      <c r="F13" s="548"/>
      <c r="G13" s="493"/>
      <c r="H13" s="398"/>
      <c r="I13" s="550"/>
    </row>
    <row r="14" spans="1:9" ht="15" customHeight="1">
      <c r="A14" s="545" t="s">
        <v>12</v>
      </c>
      <c r="B14" s="551"/>
      <c r="C14" s="493"/>
      <c r="D14" s="494"/>
      <c r="E14" s="500"/>
      <c r="F14" s="548"/>
      <c r="G14" s="493"/>
      <c r="H14" s="398"/>
      <c r="I14" s="552"/>
    </row>
    <row r="15" spans="1:9" ht="12" thickBot="1">
      <c r="A15" s="553" t="s">
        <v>13</v>
      </c>
      <c r="B15" s="554"/>
      <c r="C15" s="555"/>
      <c r="D15" s="556"/>
      <c r="E15" s="557"/>
      <c r="F15" s="548"/>
      <c r="G15" s="555"/>
      <c r="H15" s="558"/>
      <c r="I15" s="559"/>
    </row>
    <row r="16" spans="1:9" ht="15" customHeight="1" thickBot="1">
      <c r="A16" s="560" t="s">
        <v>14</v>
      </c>
      <c r="B16" s="561" t="s">
        <v>103</v>
      </c>
      <c r="C16" s="507">
        <f>SUM(C6:C15)-C7</f>
        <v>189945.43299999999</v>
      </c>
      <c r="D16" s="507">
        <f>SUM(D6:D15)-D7</f>
        <v>214271.43299999999</v>
      </c>
      <c r="E16" s="507">
        <f>SUM(E6:E15)-E7</f>
        <v>223731</v>
      </c>
      <c r="F16" s="562" t="s">
        <v>104</v>
      </c>
      <c r="G16" s="507">
        <f>SUM(G6:G15)</f>
        <v>201979.8345</v>
      </c>
      <c r="H16" s="507">
        <f>SUM(H6:H15)</f>
        <v>224120.8345</v>
      </c>
      <c r="I16" s="508">
        <f>SUM(I6:I15)</f>
        <v>216347</v>
      </c>
    </row>
    <row r="17" spans="1:9" ht="15" customHeight="1">
      <c r="A17" s="545" t="s">
        <v>15</v>
      </c>
      <c r="B17" s="563" t="s">
        <v>105</v>
      </c>
      <c r="C17" s="564">
        <f>'11.mell. összesen'!D26</f>
        <v>23000</v>
      </c>
      <c r="D17" s="564">
        <f>'11.mell. összesen'!E26</f>
        <v>21667</v>
      </c>
      <c r="E17" s="564">
        <f>'11.mell. összesen'!F26</f>
        <v>0</v>
      </c>
      <c r="F17" s="565" t="s">
        <v>106</v>
      </c>
      <c r="G17" s="564">
        <v>0</v>
      </c>
      <c r="H17" s="566"/>
      <c r="I17" s="567"/>
    </row>
    <row r="18" spans="1:9" ht="15" customHeight="1">
      <c r="A18" s="545" t="s">
        <v>16</v>
      </c>
      <c r="B18" s="565" t="s">
        <v>107</v>
      </c>
      <c r="C18" s="517"/>
      <c r="D18" s="518"/>
      <c r="E18" s="519"/>
      <c r="F18" s="565" t="s">
        <v>108</v>
      </c>
      <c r="G18" s="517">
        <v>0</v>
      </c>
      <c r="H18" s="398"/>
      <c r="I18" s="552"/>
    </row>
    <row r="19" spans="1:9" ht="15" customHeight="1">
      <c r="A19" s="547" t="s">
        <v>17</v>
      </c>
      <c r="B19" s="565" t="s">
        <v>109</v>
      </c>
      <c r="C19" s="517"/>
      <c r="D19" s="518"/>
      <c r="E19" s="519"/>
      <c r="F19" s="565" t="s">
        <v>110</v>
      </c>
      <c r="G19" s="517">
        <v>0</v>
      </c>
      <c r="H19" s="398"/>
      <c r="I19" s="552"/>
    </row>
    <row r="20" spans="1:9" ht="15" customHeight="1">
      <c r="A20" s="545" t="s">
        <v>18</v>
      </c>
      <c r="B20" s="565" t="s">
        <v>111</v>
      </c>
      <c r="C20" s="517"/>
      <c r="D20" s="518"/>
      <c r="E20" s="519"/>
      <c r="F20" s="565" t="s">
        <v>112</v>
      </c>
      <c r="G20" s="517">
        <v>0</v>
      </c>
      <c r="H20" s="398"/>
      <c r="I20" s="552"/>
    </row>
    <row r="21" spans="1:9" ht="15" customHeight="1">
      <c r="A21" s="547" t="s">
        <v>19</v>
      </c>
      <c r="B21" s="565" t="s">
        <v>113</v>
      </c>
      <c r="C21" s="517">
        <f>'11.mell. összesen'!D24</f>
        <v>0</v>
      </c>
      <c r="D21" s="517">
        <f>'11.mell. összesen'!E24</f>
        <v>0</v>
      </c>
      <c r="E21" s="517">
        <f>'11.mell. összesen'!F24</f>
        <v>0</v>
      </c>
      <c r="F21" s="563" t="s">
        <v>114</v>
      </c>
      <c r="G21" s="517">
        <v>0</v>
      </c>
      <c r="H21" s="398"/>
      <c r="I21" s="552"/>
    </row>
    <row r="22" spans="1:9" ht="15" customHeight="1">
      <c r="A22" s="545" t="s">
        <v>20</v>
      </c>
      <c r="B22" s="565" t="s">
        <v>430</v>
      </c>
      <c r="C22" s="517"/>
      <c r="D22" s="518"/>
      <c r="E22" s="519"/>
      <c r="F22" s="565" t="s">
        <v>115</v>
      </c>
      <c r="G22" s="517">
        <v>0</v>
      </c>
      <c r="H22" s="398"/>
      <c r="I22" s="552"/>
    </row>
    <row r="23" spans="1:9" ht="15" customHeight="1">
      <c r="A23" s="547" t="s">
        <v>21</v>
      </c>
      <c r="B23" s="563" t="s">
        <v>116</v>
      </c>
      <c r="C23" s="564"/>
      <c r="D23" s="520"/>
      <c r="E23" s="521"/>
      <c r="F23" s="546" t="s">
        <v>117</v>
      </c>
      <c r="G23" s="564">
        <v>0</v>
      </c>
      <c r="H23" s="398"/>
      <c r="I23" s="552"/>
    </row>
    <row r="24" spans="1:9" ht="15" customHeight="1">
      <c r="A24" s="545" t="s">
        <v>22</v>
      </c>
      <c r="B24" s="565" t="s">
        <v>118</v>
      </c>
      <c r="C24" s="517"/>
      <c r="D24" s="518"/>
      <c r="E24" s="519"/>
      <c r="F24" s="548" t="s">
        <v>119</v>
      </c>
      <c r="G24" s="517">
        <v>0</v>
      </c>
      <c r="H24" s="398"/>
      <c r="I24" s="552"/>
    </row>
    <row r="25" spans="1:9" ht="15" customHeight="1">
      <c r="A25" s="547" t="s">
        <v>23</v>
      </c>
      <c r="B25" s="546"/>
      <c r="C25" s="514"/>
      <c r="D25" s="523"/>
      <c r="E25" s="524"/>
      <c r="F25" s="546" t="s">
        <v>120</v>
      </c>
      <c r="G25" s="514">
        <v>0</v>
      </c>
      <c r="H25" s="398"/>
      <c r="I25" s="552"/>
    </row>
    <row r="26" spans="1:9" ht="15" customHeight="1">
      <c r="A26" s="545" t="s">
        <v>24</v>
      </c>
      <c r="B26" s="554"/>
      <c r="C26" s="528"/>
      <c r="D26" s="529"/>
      <c r="E26" s="530"/>
      <c r="F26" s="554"/>
      <c r="G26" s="528"/>
      <c r="H26" s="398"/>
      <c r="I26" s="552"/>
    </row>
    <row r="27" spans="1:9" ht="15" customHeight="1" thickBot="1">
      <c r="A27" s="553" t="s">
        <v>25</v>
      </c>
      <c r="B27" s="568"/>
      <c r="C27" s="569"/>
      <c r="D27" s="570"/>
      <c r="E27" s="571"/>
      <c r="F27" s="568"/>
      <c r="G27" s="569"/>
      <c r="H27" s="558"/>
      <c r="I27" s="559"/>
    </row>
    <row r="28" spans="1:9" ht="15" customHeight="1" thickBot="1">
      <c r="A28" s="560" t="s">
        <v>26</v>
      </c>
      <c r="B28" s="561" t="s">
        <v>121</v>
      </c>
      <c r="C28" s="507">
        <f>SUM(C17:C27)</f>
        <v>23000</v>
      </c>
      <c r="D28" s="507">
        <f>SUM(D17:D27)</f>
        <v>21667</v>
      </c>
      <c r="E28" s="507">
        <f>SUM(E17:E27)</f>
        <v>0</v>
      </c>
      <c r="F28" s="561" t="s">
        <v>122</v>
      </c>
      <c r="G28" s="507">
        <f>SUM(G17:G27)</f>
        <v>0</v>
      </c>
      <c r="H28" s="507">
        <f>SUM(H17:H27)</f>
        <v>0</v>
      </c>
      <c r="I28" s="508">
        <f>SUM(I17:I27)</f>
        <v>0</v>
      </c>
    </row>
    <row r="29" spans="1:9" ht="15" customHeight="1" thickBot="1">
      <c r="A29" s="572" t="s">
        <v>27</v>
      </c>
      <c r="B29" s="573" t="s">
        <v>123</v>
      </c>
      <c r="C29" s="574">
        <f>C16+C28</f>
        <v>212945.43299999999</v>
      </c>
      <c r="D29" s="574">
        <f>D16+D28</f>
        <v>235938.43299999999</v>
      </c>
      <c r="E29" s="574">
        <f>E16+E28</f>
        <v>223731</v>
      </c>
      <c r="F29" s="573" t="s">
        <v>124</v>
      </c>
      <c r="G29" s="574">
        <f>G16+G28</f>
        <v>201979.8345</v>
      </c>
      <c r="H29" s="574">
        <f>H16+H28</f>
        <v>224120.8345</v>
      </c>
      <c r="I29" s="706">
        <f>I16+I28</f>
        <v>216347</v>
      </c>
    </row>
    <row r="30" spans="1:9" ht="15" customHeight="1" thickTop="1">
      <c r="A30" s="465"/>
      <c r="B30" s="466"/>
      <c r="C30" s="467"/>
      <c r="D30" s="467"/>
      <c r="E30" s="467"/>
      <c r="F30" s="465"/>
      <c r="G30" s="467"/>
    </row>
    <row r="31" spans="1:9" ht="15" customHeight="1">
      <c r="A31" s="465"/>
      <c r="B31" s="466"/>
      <c r="C31" s="467"/>
      <c r="D31" s="467"/>
      <c r="E31" s="467"/>
      <c r="F31" s="465"/>
      <c r="G31" s="467"/>
    </row>
    <row r="32" spans="1:9" ht="15" customHeight="1"/>
    <row r="47" spans="1:7">
      <c r="A47" s="411"/>
      <c r="B47" s="411"/>
      <c r="C47" s="575"/>
      <c r="D47" s="575"/>
      <c r="E47" s="575"/>
      <c r="F47" s="411"/>
      <c r="G47" s="575"/>
    </row>
  </sheetData>
  <mergeCells count="2">
    <mergeCell ref="A3:A4"/>
    <mergeCell ref="F3:I3"/>
  </mergeCells>
  <pageMargins left="0.39370078740157483" right="0.27083333333333331" top="0.98425196850393704" bottom="0.98425196850393704" header="0.31496062992125984" footer="0.51181102362204722"/>
  <pageSetup paperSize="9" orientation="landscape" r:id="rId1"/>
  <headerFooter alignWithMargins="0">
    <oddHeader>&amp;C&amp;"Arial,Félkövér"Működési célú bevételek és kiadások mérlege
(Önkormányzati szinten)
2013.&amp;R&amp;"Arial,Dőlt"2.1. melléklet 
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44"/>
  <sheetViews>
    <sheetView view="pageLayout" zoomScaleNormal="120" workbookViewId="0">
      <selection activeCell="E6" sqref="E6"/>
    </sheetView>
  </sheetViews>
  <sheetFormatPr defaultColWidth="9" defaultRowHeight="11.25"/>
  <cols>
    <col min="1" max="1" width="5.7109375" style="469" customWidth="1"/>
    <col min="2" max="2" width="38.42578125" style="469" customWidth="1"/>
    <col min="3" max="5" width="10.140625" style="537" customWidth="1"/>
    <col min="6" max="6" width="38.42578125" style="469" customWidth="1"/>
    <col min="7" max="7" width="10.140625" style="537" customWidth="1"/>
    <col min="8" max="9" width="10.140625" style="469" customWidth="1"/>
    <col min="10" max="256" width="9" style="469"/>
    <col min="257" max="257" width="5.7109375" style="469" customWidth="1"/>
    <col min="258" max="258" width="38.42578125" style="469" customWidth="1"/>
    <col min="259" max="261" width="10.140625" style="469" customWidth="1"/>
    <col min="262" max="262" width="38.42578125" style="469" customWidth="1"/>
    <col min="263" max="265" width="10.140625" style="469" customWidth="1"/>
    <col min="266" max="512" width="9" style="469"/>
    <col min="513" max="513" width="5.7109375" style="469" customWidth="1"/>
    <col min="514" max="514" width="38.42578125" style="469" customWidth="1"/>
    <col min="515" max="517" width="10.140625" style="469" customWidth="1"/>
    <col min="518" max="518" width="38.42578125" style="469" customWidth="1"/>
    <col min="519" max="521" width="10.140625" style="469" customWidth="1"/>
    <col min="522" max="768" width="9" style="469"/>
    <col min="769" max="769" width="5.7109375" style="469" customWidth="1"/>
    <col min="770" max="770" width="38.42578125" style="469" customWidth="1"/>
    <col min="771" max="773" width="10.140625" style="469" customWidth="1"/>
    <col min="774" max="774" width="38.42578125" style="469" customWidth="1"/>
    <col min="775" max="777" width="10.140625" style="469" customWidth="1"/>
    <col min="778" max="1024" width="9" style="469"/>
    <col min="1025" max="1025" width="5.7109375" style="469" customWidth="1"/>
    <col min="1026" max="1026" width="38.42578125" style="469" customWidth="1"/>
    <col min="1027" max="1029" width="10.140625" style="469" customWidth="1"/>
    <col min="1030" max="1030" width="38.42578125" style="469" customWidth="1"/>
    <col min="1031" max="1033" width="10.140625" style="469" customWidth="1"/>
    <col min="1034" max="1280" width="9" style="469"/>
    <col min="1281" max="1281" width="5.7109375" style="469" customWidth="1"/>
    <col min="1282" max="1282" width="38.42578125" style="469" customWidth="1"/>
    <col min="1283" max="1285" width="10.140625" style="469" customWidth="1"/>
    <col min="1286" max="1286" width="38.42578125" style="469" customWidth="1"/>
    <col min="1287" max="1289" width="10.140625" style="469" customWidth="1"/>
    <col min="1290" max="1536" width="9" style="469"/>
    <col min="1537" max="1537" width="5.7109375" style="469" customWidth="1"/>
    <col min="1538" max="1538" width="38.42578125" style="469" customWidth="1"/>
    <col min="1539" max="1541" width="10.140625" style="469" customWidth="1"/>
    <col min="1542" max="1542" width="38.42578125" style="469" customWidth="1"/>
    <col min="1543" max="1545" width="10.140625" style="469" customWidth="1"/>
    <col min="1546" max="1792" width="9" style="469"/>
    <col min="1793" max="1793" width="5.7109375" style="469" customWidth="1"/>
    <col min="1794" max="1794" width="38.42578125" style="469" customWidth="1"/>
    <col min="1795" max="1797" width="10.140625" style="469" customWidth="1"/>
    <col min="1798" max="1798" width="38.42578125" style="469" customWidth="1"/>
    <col min="1799" max="1801" width="10.140625" style="469" customWidth="1"/>
    <col min="1802" max="2048" width="9" style="469"/>
    <col min="2049" max="2049" width="5.7109375" style="469" customWidth="1"/>
    <col min="2050" max="2050" width="38.42578125" style="469" customWidth="1"/>
    <col min="2051" max="2053" width="10.140625" style="469" customWidth="1"/>
    <col min="2054" max="2054" width="38.42578125" style="469" customWidth="1"/>
    <col min="2055" max="2057" width="10.140625" style="469" customWidth="1"/>
    <col min="2058" max="2304" width="9" style="469"/>
    <col min="2305" max="2305" width="5.7109375" style="469" customWidth="1"/>
    <col min="2306" max="2306" width="38.42578125" style="469" customWidth="1"/>
    <col min="2307" max="2309" width="10.140625" style="469" customWidth="1"/>
    <col min="2310" max="2310" width="38.42578125" style="469" customWidth="1"/>
    <col min="2311" max="2313" width="10.140625" style="469" customWidth="1"/>
    <col min="2314" max="2560" width="9" style="469"/>
    <col min="2561" max="2561" width="5.7109375" style="469" customWidth="1"/>
    <col min="2562" max="2562" width="38.42578125" style="469" customWidth="1"/>
    <col min="2563" max="2565" width="10.140625" style="469" customWidth="1"/>
    <col min="2566" max="2566" width="38.42578125" style="469" customWidth="1"/>
    <col min="2567" max="2569" width="10.140625" style="469" customWidth="1"/>
    <col min="2570" max="2816" width="9" style="469"/>
    <col min="2817" max="2817" width="5.7109375" style="469" customWidth="1"/>
    <col min="2818" max="2818" width="38.42578125" style="469" customWidth="1"/>
    <col min="2819" max="2821" width="10.140625" style="469" customWidth="1"/>
    <col min="2822" max="2822" width="38.42578125" style="469" customWidth="1"/>
    <col min="2823" max="2825" width="10.140625" style="469" customWidth="1"/>
    <col min="2826" max="3072" width="9" style="469"/>
    <col min="3073" max="3073" width="5.7109375" style="469" customWidth="1"/>
    <col min="3074" max="3074" width="38.42578125" style="469" customWidth="1"/>
    <col min="3075" max="3077" width="10.140625" style="469" customWidth="1"/>
    <col min="3078" max="3078" width="38.42578125" style="469" customWidth="1"/>
    <col min="3079" max="3081" width="10.140625" style="469" customWidth="1"/>
    <col min="3082" max="3328" width="9" style="469"/>
    <col min="3329" max="3329" width="5.7109375" style="469" customWidth="1"/>
    <col min="3330" max="3330" width="38.42578125" style="469" customWidth="1"/>
    <col min="3331" max="3333" width="10.140625" style="469" customWidth="1"/>
    <col min="3334" max="3334" width="38.42578125" style="469" customWidth="1"/>
    <col min="3335" max="3337" width="10.140625" style="469" customWidth="1"/>
    <col min="3338" max="3584" width="9" style="469"/>
    <col min="3585" max="3585" width="5.7109375" style="469" customWidth="1"/>
    <col min="3586" max="3586" width="38.42578125" style="469" customWidth="1"/>
    <col min="3587" max="3589" width="10.140625" style="469" customWidth="1"/>
    <col min="3590" max="3590" width="38.42578125" style="469" customWidth="1"/>
    <col min="3591" max="3593" width="10.140625" style="469" customWidth="1"/>
    <col min="3594" max="3840" width="9" style="469"/>
    <col min="3841" max="3841" width="5.7109375" style="469" customWidth="1"/>
    <col min="3842" max="3842" width="38.42578125" style="469" customWidth="1"/>
    <col min="3843" max="3845" width="10.140625" style="469" customWidth="1"/>
    <col min="3846" max="3846" width="38.42578125" style="469" customWidth="1"/>
    <col min="3847" max="3849" width="10.140625" style="469" customWidth="1"/>
    <col min="3850" max="4096" width="9" style="469"/>
    <col min="4097" max="4097" width="5.7109375" style="469" customWidth="1"/>
    <col min="4098" max="4098" width="38.42578125" style="469" customWidth="1"/>
    <col min="4099" max="4101" width="10.140625" style="469" customWidth="1"/>
    <col min="4102" max="4102" width="38.42578125" style="469" customWidth="1"/>
    <col min="4103" max="4105" width="10.140625" style="469" customWidth="1"/>
    <col min="4106" max="4352" width="9" style="469"/>
    <col min="4353" max="4353" width="5.7109375" style="469" customWidth="1"/>
    <col min="4354" max="4354" width="38.42578125" style="469" customWidth="1"/>
    <col min="4355" max="4357" width="10.140625" style="469" customWidth="1"/>
    <col min="4358" max="4358" width="38.42578125" style="469" customWidth="1"/>
    <col min="4359" max="4361" width="10.140625" style="469" customWidth="1"/>
    <col min="4362" max="4608" width="9" style="469"/>
    <col min="4609" max="4609" width="5.7109375" style="469" customWidth="1"/>
    <col min="4610" max="4610" width="38.42578125" style="469" customWidth="1"/>
    <col min="4611" max="4613" width="10.140625" style="469" customWidth="1"/>
    <col min="4614" max="4614" width="38.42578125" style="469" customWidth="1"/>
    <col min="4615" max="4617" width="10.140625" style="469" customWidth="1"/>
    <col min="4618" max="4864" width="9" style="469"/>
    <col min="4865" max="4865" width="5.7109375" style="469" customWidth="1"/>
    <col min="4866" max="4866" width="38.42578125" style="469" customWidth="1"/>
    <col min="4867" max="4869" width="10.140625" style="469" customWidth="1"/>
    <col min="4870" max="4870" width="38.42578125" style="469" customWidth="1"/>
    <col min="4871" max="4873" width="10.140625" style="469" customWidth="1"/>
    <col min="4874" max="5120" width="9" style="469"/>
    <col min="5121" max="5121" width="5.7109375" style="469" customWidth="1"/>
    <col min="5122" max="5122" width="38.42578125" style="469" customWidth="1"/>
    <col min="5123" max="5125" width="10.140625" style="469" customWidth="1"/>
    <col min="5126" max="5126" width="38.42578125" style="469" customWidth="1"/>
    <col min="5127" max="5129" width="10.140625" style="469" customWidth="1"/>
    <col min="5130" max="5376" width="9" style="469"/>
    <col min="5377" max="5377" width="5.7109375" style="469" customWidth="1"/>
    <col min="5378" max="5378" width="38.42578125" style="469" customWidth="1"/>
    <col min="5379" max="5381" width="10.140625" style="469" customWidth="1"/>
    <col min="5382" max="5382" width="38.42578125" style="469" customWidth="1"/>
    <col min="5383" max="5385" width="10.140625" style="469" customWidth="1"/>
    <col min="5386" max="5632" width="9" style="469"/>
    <col min="5633" max="5633" width="5.7109375" style="469" customWidth="1"/>
    <col min="5634" max="5634" width="38.42578125" style="469" customWidth="1"/>
    <col min="5635" max="5637" width="10.140625" style="469" customWidth="1"/>
    <col min="5638" max="5638" width="38.42578125" style="469" customWidth="1"/>
    <col min="5639" max="5641" width="10.140625" style="469" customWidth="1"/>
    <col min="5642" max="5888" width="9" style="469"/>
    <col min="5889" max="5889" width="5.7109375" style="469" customWidth="1"/>
    <col min="5890" max="5890" width="38.42578125" style="469" customWidth="1"/>
    <col min="5891" max="5893" width="10.140625" style="469" customWidth="1"/>
    <col min="5894" max="5894" width="38.42578125" style="469" customWidth="1"/>
    <col min="5895" max="5897" width="10.140625" style="469" customWidth="1"/>
    <col min="5898" max="6144" width="9" style="469"/>
    <col min="6145" max="6145" width="5.7109375" style="469" customWidth="1"/>
    <col min="6146" max="6146" width="38.42578125" style="469" customWidth="1"/>
    <col min="6147" max="6149" width="10.140625" style="469" customWidth="1"/>
    <col min="6150" max="6150" width="38.42578125" style="469" customWidth="1"/>
    <col min="6151" max="6153" width="10.140625" style="469" customWidth="1"/>
    <col min="6154" max="6400" width="9" style="469"/>
    <col min="6401" max="6401" width="5.7109375" style="469" customWidth="1"/>
    <col min="6402" max="6402" width="38.42578125" style="469" customWidth="1"/>
    <col min="6403" max="6405" width="10.140625" style="469" customWidth="1"/>
    <col min="6406" max="6406" width="38.42578125" style="469" customWidth="1"/>
    <col min="6407" max="6409" width="10.140625" style="469" customWidth="1"/>
    <col min="6410" max="6656" width="9" style="469"/>
    <col min="6657" max="6657" width="5.7109375" style="469" customWidth="1"/>
    <col min="6658" max="6658" width="38.42578125" style="469" customWidth="1"/>
    <col min="6659" max="6661" width="10.140625" style="469" customWidth="1"/>
    <col min="6662" max="6662" width="38.42578125" style="469" customWidth="1"/>
    <col min="6663" max="6665" width="10.140625" style="469" customWidth="1"/>
    <col min="6666" max="6912" width="9" style="469"/>
    <col min="6913" max="6913" width="5.7109375" style="469" customWidth="1"/>
    <col min="6914" max="6914" width="38.42578125" style="469" customWidth="1"/>
    <col min="6915" max="6917" width="10.140625" style="469" customWidth="1"/>
    <col min="6918" max="6918" width="38.42578125" style="469" customWidth="1"/>
    <col min="6919" max="6921" width="10.140625" style="469" customWidth="1"/>
    <col min="6922" max="7168" width="9" style="469"/>
    <col min="7169" max="7169" width="5.7109375" style="469" customWidth="1"/>
    <col min="7170" max="7170" width="38.42578125" style="469" customWidth="1"/>
    <col min="7171" max="7173" width="10.140625" style="469" customWidth="1"/>
    <col min="7174" max="7174" width="38.42578125" style="469" customWidth="1"/>
    <col min="7175" max="7177" width="10.140625" style="469" customWidth="1"/>
    <col min="7178" max="7424" width="9" style="469"/>
    <col min="7425" max="7425" width="5.7109375" style="469" customWidth="1"/>
    <col min="7426" max="7426" width="38.42578125" style="469" customWidth="1"/>
    <col min="7427" max="7429" width="10.140625" style="469" customWidth="1"/>
    <col min="7430" max="7430" width="38.42578125" style="469" customWidth="1"/>
    <col min="7431" max="7433" width="10.140625" style="469" customWidth="1"/>
    <col min="7434" max="7680" width="9" style="469"/>
    <col min="7681" max="7681" width="5.7109375" style="469" customWidth="1"/>
    <col min="7682" max="7682" width="38.42578125" style="469" customWidth="1"/>
    <col min="7683" max="7685" width="10.140625" style="469" customWidth="1"/>
    <col min="7686" max="7686" width="38.42578125" style="469" customWidth="1"/>
    <col min="7687" max="7689" width="10.140625" style="469" customWidth="1"/>
    <col min="7690" max="7936" width="9" style="469"/>
    <col min="7937" max="7937" width="5.7109375" style="469" customWidth="1"/>
    <col min="7938" max="7938" width="38.42578125" style="469" customWidth="1"/>
    <col min="7939" max="7941" width="10.140625" style="469" customWidth="1"/>
    <col min="7942" max="7942" width="38.42578125" style="469" customWidth="1"/>
    <col min="7943" max="7945" width="10.140625" style="469" customWidth="1"/>
    <col min="7946" max="8192" width="9" style="469"/>
    <col min="8193" max="8193" width="5.7109375" style="469" customWidth="1"/>
    <col min="8194" max="8194" width="38.42578125" style="469" customWidth="1"/>
    <col min="8195" max="8197" width="10.140625" style="469" customWidth="1"/>
    <col min="8198" max="8198" width="38.42578125" style="469" customWidth="1"/>
    <col min="8199" max="8201" width="10.140625" style="469" customWidth="1"/>
    <col min="8202" max="8448" width="9" style="469"/>
    <col min="8449" max="8449" width="5.7109375" style="469" customWidth="1"/>
    <col min="8450" max="8450" width="38.42578125" style="469" customWidth="1"/>
    <col min="8451" max="8453" width="10.140625" style="469" customWidth="1"/>
    <col min="8454" max="8454" width="38.42578125" style="469" customWidth="1"/>
    <col min="8455" max="8457" width="10.140625" style="469" customWidth="1"/>
    <col min="8458" max="8704" width="9" style="469"/>
    <col min="8705" max="8705" width="5.7109375" style="469" customWidth="1"/>
    <col min="8706" max="8706" width="38.42578125" style="469" customWidth="1"/>
    <col min="8707" max="8709" width="10.140625" style="469" customWidth="1"/>
    <col min="8710" max="8710" width="38.42578125" style="469" customWidth="1"/>
    <col min="8711" max="8713" width="10.140625" style="469" customWidth="1"/>
    <col min="8714" max="8960" width="9" style="469"/>
    <col min="8961" max="8961" width="5.7109375" style="469" customWidth="1"/>
    <col min="8962" max="8962" width="38.42578125" style="469" customWidth="1"/>
    <col min="8963" max="8965" width="10.140625" style="469" customWidth="1"/>
    <col min="8966" max="8966" width="38.42578125" style="469" customWidth="1"/>
    <col min="8967" max="8969" width="10.140625" style="469" customWidth="1"/>
    <col min="8970" max="9216" width="9" style="469"/>
    <col min="9217" max="9217" width="5.7109375" style="469" customWidth="1"/>
    <col min="9218" max="9218" width="38.42578125" style="469" customWidth="1"/>
    <col min="9219" max="9221" width="10.140625" style="469" customWidth="1"/>
    <col min="9222" max="9222" width="38.42578125" style="469" customWidth="1"/>
    <col min="9223" max="9225" width="10.140625" style="469" customWidth="1"/>
    <col min="9226" max="9472" width="9" style="469"/>
    <col min="9473" max="9473" width="5.7109375" style="469" customWidth="1"/>
    <col min="9474" max="9474" width="38.42578125" style="469" customWidth="1"/>
    <col min="9475" max="9477" width="10.140625" style="469" customWidth="1"/>
    <col min="9478" max="9478" width="38.42578125" style="469" customWidth="1"/>
    <col min="9479" max="9481" width="10.140625" style="469" customWidth="1"/>
    <col min="9482" max="9728" width="9" style="469"/>
    <col min="9729" max="9729" width="5.7109375" style="469" customWidth="1"/>
    <col min="9730" max="9730" width="38.42578125" style="469" customWidth="1"/>
    <col min="9731" max="9733" width="10.140625" style="469" customWidth="1"/>
    <col min="9734" max="9734" width="38.42578125" style="469" customWidth="1"/>
    <col min="9735" max="9737" width="10.140625" style="469" customWidth="1"/>
    <col min="9738" max="9984" width="9" style="469"/>
    <col min="9985" max="9985" width="5.7109375" style="469" customWidth="1"/>
    <col min="9986" max="9986" width="38.42578125" style="469" customWidth="1"/>
    <col min="9987" max="9989" width="10.140625" style="469" customWidth="1"/>
    <col min="9990" max="9990" width="38.42578125" style="469" customWidth="1"/>
    <col min="9991" max="9993" width="10.140625" style="469" customWidth="1"/>
    <col min="9994" max="10240" width="9" style="469"/>
    <col min="10241" max="10241" width="5.7109375" style="469" customWidth="1"/>
    <col min="10242" max="10242" width="38.42578125" style="469" customWidth="1"/>
    <col min="10243" max="10245" width="10.140625" style="469" customWidth="1"/>
    <col min="10246" max="10246" width="38.42578125" style="469" customWidth="1"/>
    <col min="10247" max="10249" width="10.140625" style="469" customWidth="1"/>
    <col min="10250" max="10496" width="9" style="469"/>
    <col min="10497" max="10497" width="5.7109375" style="469" customWidth="1"/>
    <col min="10498" max="10498" width="38.42578125" style="469" customWidth="1"/>
    <col min="10499" max="10501" width="10.140625" style="469" customWidth="1"/>
    <col min="10502" max="10502" width="38.42578125" style="469" customWidth="1"/>
    <col min="10503" max="10505" width="10.140625" style="469" customWidth="1"/>
    <col min="10506" max="10752" width="9" style="469"/>
    <col min="10753" max="10753" width="5.7109375" style="469" customWidth="1"/>
    <col min="10754" max="10754" width="38.42578125" style="469" customWidth="1"/>
    <col min="10755" max="10757" width="10.140625" style="469" customWidth="1"/>
    <col min="10758" max="10758" width="38.42578125" style="469" customWidth="1"/>
    <col min="10759" max="10761" width="10.140625" style="469" customWidth="1"/>
    <col min="10762" max="11008" width="9" style="469"/>
    <col min="11009" max="11009" width="5.7109375" style="469" customWidth="1"/>
    <col min="11010" max="11010" width="38.42578125" style="469" customWidth="1"/>
    <col min="11011" max="11013" width="10.140625" style="469" customWidth="1"/>
    <col min="11014" max="11014" width="38.42578125" style="469" customWidth="1"/>
    <col min="11015" max="11017" width="10.140625" style="469" customWidth="1"/>
    <col min="11018" max="11264" width="9" style="469"/>
    <col min="11265" max="11265" width="5.7109375" style="469" customWidth="1"/>
    <col min="11266" max="11266" width="38.42578125" style="469" customWidth="1"/>
    <col min="11267" max="11269" width="10.140625" style="469" customWidth="1"/>
    <col min="11270" max="11270" width="38.42578125" style="469" customWidth="1"/>
    <col min="11271" max="11273" width="10.140625" style="469" customWidth="1"/>
    <col min="11274" max="11520" width="9" style="469"/>
    <col min="11521" max="11521" width="5.7109375" style="469" customWidth="1"/>
    <col min="11522" max="11522" width="38.42578125" style="469" customWidth="1"/>
    <col min="11523" max="11525" width="10.140625" style="469" customWidth="1"/>
    <col min="11526" max="11526" width="38.42578125" style="469" customWidth="1"/>
    <col min="11527" max="11529" width="10.140625" style="469" customWidth="1"/>
    <col min="11530" max="11776" width="9" style="469"/>
    <col min="11777" max="11777" width="5.7109375" style="469" customWidth="1"/>
    <col min="11778" max="11778" width="38.42578125" style="469" customWidth="1"/>
    <col min="11779" max="11781" width="10.140625" style="469" customWidth="1"/>
    <col min="11782" max="11782" width="38.42578125" style="469" customWidth="1"/>
    <col min="11783" max="11785" width="10.140625" style="469" customWidth="1"/>
    <col min="11786" max="12032" width="9" style="469"/>
    <col min="12033" max="12033" width="5.7109375" style="469" customWidth="1"/>
    <col min="12034" max="12034" width="38.42578125" style="469" customWidth="1"/>
    <col min="12035" max="12037" width="10.140625" style="469" customWidth="1"/>
    <col min="12038" max="12038" width="38.42578125" style="469" customWidth="1"/>
    <col min="12039" max="12041" width="10.140625" style="469" customWidth="1"/>
    <col min="12042" max="12288" width="9" style="469"/>
    <col min="12289" max="12289" width="5.7109375" style="469" customWidth="1"/>
    <col min="12290" max="12290" width="38.42578125" style="469" customWidth="1"/>
    <col min="12291" max="12293" width="10.140625" style="469" customWidth="1"/>
    <col min="12294" max="12294" width="38.42578125" style="469" customWidth="1"/>
    <col min="12295" max="12297" width="10.140625" style="469" customWidth="1"/>
    <col min="12298" max="12544" width="9" style="469"/>
    <col min="12545" max="12545" width="5.7109375" style="469" customWidth="1"/>
    <col min="12546" max="12546" width="38.42578125" style="469" customWidth="1"/>
    <col min="12547" max="12549" width="10.140625" style="469" customWidth="1"/>
    <col min="12550" max="12550" width="38.42578125" style="469" customWidth="1"/>
    <col min="12551" max="12553" width="10.140625" style="469" customWidth="1"/>
    <col min="12554" max="12800" width="9" style="469"/>
    <col min="12801" max="12801" width="5.7109375" style="469" customWidth="1"/>
    <col min="12802" max="12802" width="38.42578125" style="469" customWidth="1"/>
    <col min="12803" max="12805" width="10.140625" style="469" customWidth="1"/>
    <col min="12806" max="12806" width="38.42578125" style="469" customWidth="1"/>
    <col min="12807" max="12809" width="10.140625" style="469" customWidth="1"/>
    <col min="12810" max="13056" width="9" style="469"/>
    <col min="13057" max="13057" width="5.7109375" style="469" customWidth="1"/>
    <col min="13058" max="13058" width="38.42578125" style="469" customWidth="1"/>
    <col min="13059" max="13061" width="10.140625" style="469" customWidth="1"/>
    <col min="13062" max="13062" width="38.42578125" style="469" customWidth="1"/>
    <col min="13063" max="13065" width="10.140625" style="469" customWidth="1"/>
    <col min="13066" max="13312" width="9" style="469"/>
    <col min="13313" max="13313" width="5.7109375" style="469" customWidth="1"/>
    <col min="13314" max="13314" width="38.42578125" style="469" customWidth="1"/>
    <col min="13315" max="13317" width="10.140625" style="469" customWidth="1"/>
    <col min="13318" max="13318" width="38.42578125" style="469" customWidth="1"/>
    <col min="13319" max="13321" width="10.140625" style="469" customWidth="1"/>
    <col min="13322" max="13568" width="9" style="469"/>
    <col min="13569" max="13569" width="5.7109375" style="469" customWidth="1"/>
    <col min="13570" max="13570" width="38.42578125" style="469" customWidth="1"/>
    <col min="13571" max="13573" width="10.140625" style="469" customWidth="1"/>
    <col min="13574" max="13574" width="38.42578125" style="469" customWidth="1"/>
    <col min="13575" max="13577" width="10.140625" style="469" customWidth="1"/>
    <col min="13578" max="13824" width="9" style="469"/>
    <col min="13825" max="13825" width="5.7109375" style="469" customWidth="1"/>
    <col min="13826" max="13826" width="38.42578125" style="469" customWidth="1"/>
    <col min="13827" max="13829" width="10.140625" style="469" customWidth="1"/>
    <col min="13830" max="13830" width="38.42578125" style="469" customWidth="1"/>
    <col min="13831" max="13833" width="10.140625" style="469" customWidth="1"/>
    <col min="13834" max="14080" width="9" style="469"/>
    <col min="14081" max="14081" width="5.7109375" style="469" customWidth="1"/>
    <col min="14082" max="14082" width="38.42578125" style="469" customWidth="1"/>
    <col min="14083" max="14085" width="10.140625" style="469" customWidth="1"/>
    <col min="14086" max="14086" width="38.42578125" style="469" customWidth="1"/>
    <col min="14087" max="14089" width="10.140625" style="469" customWidth="1"/>
    <col min="14090" max="14336" width="9" style="469"/>
    <col min="14337" max="14337" width="5.7109375" style="469" customWidth="1"/>
    <col min="14338" max="14338" width="38.42578125" style="469" customWidth="1"/>
    <col min="14339" max="14341" width="10.140625" style="469" customWidth="1"/>
    <col min="14342" max="14342" width="38.42578125" style="469" customWidth="1"/>
    <col min="14343" max="14345" width="10.140625" style="469" customWidth="1"/>
    <col min="14346" max="14592" width="9" style="469"/>
    <col min="14593" max="14593" width="5.7109375" style="469" customWidth="1"/>
    <col min="14594" max="14594" width="38.42578125" style="469" customWidth="1"/>
    <col min="14595" max="14597" width="10.140625" style="469" customWidth="1"/>
    <col min="14598" max="14598" width="38.42578125" style="469" customWidth="1"/>
    <col min="14599" max="14601" width="10.140625" style="469" customWidth="1"/>
    <col min="14602" max="14848" width="9" style="469"/>
    <col min="14849" max="14849" width="5.7109375" style="469" customWidth="1"/>
    <col min="14850" max="14850" width="38.42578125" style="469" customWidth="1"/>
    <col min="14851" max="14853" width="10.140625" style="469" customWidth="1"/>
    <col min="14854" max="14854" width="38.42578125" style="469" customWidth="1"/>
    <col min="14855" max="14857" width="10.140625" style="469" customWidth="1"/>
    <col min="14858" max="15104" width="9" style="469"/>
    <col min="15105" max="15105" width="5.7109375" style="469" customWidth="1"/>
    <col min="15106" max="15106" width="38.42578125" style="469" customWidth="1"/>
    <col min="15107" max="15109" width="10.140625" style="469" customWidth="1"/>
    <col min="15110" max="15110" width="38.42578125" style="469" customWidth="1"/>
    <col min="15111" max="15113" width="10.140625" style="469" customWidth="1"/>
    <col min="15114" max="15360" width="9" style="469"/>
    <col min="15361" max="15361" width="5.7109375" style="469" customWidth="1"/>
    <col min="15362" max="15362" width="38.42578125" style="469" customWidth="1"/>
    <col min="15363" max="15365" width="10.140625" style="469" customWidth="1"/>
    <col min="15366" max="15366" width="38.42578125" style="469" customWidth="1"/>
    <col min="15367" max="15369" width="10.140625" style="469" customWidth="1"/>
    <col min="15370" max="15616" width="9" style="469"/>
    <col min="15617" max="15617" width="5.7109375" style="469" customWidth="1"/>
    <col min="15618" max="15618" width="38.42578125" style="469" customWidth="1"/>
    <col min="15619" max="15621" width="10.140625" style="469" customWidth="1"/>
    <col min="15622" max="15622" width="38.42578125" style="469" customWidth="1"/>
    <col min="15623" max="15625" width="10.140625" style="469" customWidth="1"/>
    <col min="15626" max="15872" width="9" style="469"/>
    <col min="15873" max="15873" width="5.7109375" style="469" customWidth="1"/>
    <col min="15874" max="15874" width="38.42578125" style="469" customWidth="1"/>
    <col min="15875" max="15877" width="10.140625" style="469" customWidth="1"/>
    <col min="15878" max="15878" width="38.42578125" style="469" customWidth="1"/>
    <col min="15879" max="15881" width="10.140625" style="469" customWidth="1"/>
    <col min="15882" max="16128" width="9" style="469"/>
    <col min="16129" max="16129" width="5.7109375" style="469" customWidth="1"/>
    <col min="16130" max="16130" width="38.42578125" style="469" customWidth="1"/>
    <col min="16131" max="16133" width="10.140625" style="469" customWidth="1"/>
    <col min="16134" max="16134" width="38.42578125" style="469" customWidth="1"/>
    <col min="16135" max="16137" width="10.140625" style="469" customWidth="1"/>
    <col min="16138" max="16384" width="9" style="469"/>
  </cols>
  <sheetData>
    <row r="1" spans="1:9" ht="22.5" customHeight="1" thickBot="1">
      <c r="A1" s="465"/>
      <c r="B1" s="466"/>
      <c r="C1" s="467"/>
      <c r="D1" s="467"/>
      <c r="E1" s="467"/>
      <c r="F1" s="465"/>
      <c r="G1" s="468"/>
    </row>
    <row r="2" spans="1:9" ht="15" customHeight="1" thickTop="1" thickBot="1">
      <c r="A2" s="734" t="s">
        <v>90</v>
      </c>
      <c r="B2" s="470" t="s">
        <v>91</v>
      </c>
      <c r="C2" s="471"/>
      <c r="D2" s="472"/>
      <c r="E2" s="472"/>
      <c r="F2" s="736" t="s">
        <v>92</v>
      </c>
      <c r="G2" s="737"/>
      <c r="H2" s="737"/>
      <c r="I2" s="738"/>
    </row>
    <row r="3" spans="1:9" ht="24.75" customHeight="1" thickBot="1">
      <c r="A3" s="735"/>
      <c r="B3" s="473" t="s">
        <v>93</v>
      </c>
      <c r="C3" s="474" t="s">
        <v>345</v>
      </c>
      <c r="D3" s="475" t="s">
        <v>346</v>
      </c>
      <c r="E3" s="476" t="s">
        <v>347</v>
      </c>
      <c r="F3" s="473" t="s">
        <v>93</v>
      </c>
      <c r="G3" s="474" t="s">
        <v>345</v>
      </c>
      <c r="H3" s="475" t="s">
        <v>346</v>
      </c>
      <c r="I3" s="477" t="s">
        <v>347</v>
      </c>
    </row>
    <row r="4" spans="1:9" ht="15" customHeight="1" thickBot="1">
      <c r="A4" s="478">
        <v>1</v>
      </c>
      <c r="B4" s="479">
        <v>2</v>
      </c>
      <c r="C4" s="480">
        <v>3</v>
      </c>
      <c r="D4" s="481"/>
      <c r="E4" s="482"/>
      <c r="F4" s="479">
        <v>4</v>
      </c>
      <c r="G4" s="480">
        <v>5</v>
      </c>
      <c r="H4" s="483"/>
      <c r="I4" s="484"/>
    </row>
    <row r="5" spans="1:9" ht="15" customHeight="1">
      <c r="A5" s="485" t="s">
        <v>4</v>
      </c>
      <c r="B5" s="486" t="s">
        <v>304</v>
      </c>
      <c r="C5" s="487">
        <v>7000</v>
      </c>
      <c r="D5" s="488">
        <v>7000</v>
      </c>
      <c r="E5" s="489">
        <v>9681</v>
      </c>
      <c r="F5" s="486" t="s">
        <v>164</v>
      </c>
      <c r="G5" s="490">
        <f>'[1]11.mell. összesen'!D47</f>
        <v>0</v>
      </c>
      <c r="H5" s="490">
        <f>'[1]11.mell. összesen'!E47</f>
        <v>0</v>
      </c>
      <c r="I5" s="491">
        <f>'7.sz.mell. beruh.'!B26</f>
        <v>2620</v>
      </c>
    </row>
    <row r="6" spans="1:9" ht="15" customHeight="1">
      <c r="A6" s="492" t="s">
        <v>5</v>
      </c>
      <c r="B6" s="486" t="s">
        <v>336</v>
      </c>
      <c r="C6" s="493">
        <v>6709</v>
      </c>
      <c r="D6" s="494">
        <v>6709</v>
      </c>
      <c r="E6" s="495">
        <v>1760</v>
      </c>
      <c r="F6" s="496" t="s">
        <v>165</v>
      </c>
      <c r="G6" s="490">
        <f>'[1]11.mell. összesen'!D48</f>
        <v>0</v>
      </c>
      <c r="H6" s="490">
        <f>'[1]11.mell. összesen'!E48</f>
        <v>0</v>
      </c>
      <c r="I6" s="491">
        <f>'8.sz.mell.felúj.'!B13</f>
        <v>7425</v>
      </c>
    </row>
    <row r="7" spans="1:9" ht="15" customHeight="1">
      <c r="A7" s="492" t="s">
        <v>6</v>
      </c>
      <c r="B7" s="496" t="s">
        <v>227</v>
      </c>
      <c r="C7" s="493">
        <v>0</v>
      </c>
      <c r="D7" s="494"/>
      <c r="E7" s="495"/>
      <c r="F7" s="496" t="s">
        <v>270</v>
      </c>
      <c r="G7" s="493">
        <v>0</v>
      </c>
      <c r="H7" s="497">
        <v>0</v>
      </c>
      <c r="I7" s="498"/>
    </row>
    <row r="8" spans="1:9" ht="15" customHeight="1">
      <c r="A8" s="492" t="s">
        <v>7</v>
      </c>
      <c r="B8" s="496" t="s">
        <v>206</v>
      </c>
      <c r="C8" s="493">
        <v>0</v>
      </c>
      <c r="D8" s="494"/>
      <c r="E8" s="495"/>
      <c r="F8" s="496" t="s">
        <v>271</v>
      </c>
      <c r="G8" s="493">
        <v>0</v>
      </c>
      <c r="H8" s="497"/>
      <c r="I8" s="499"/>
    </row>
    <row r="9" spans="1:9" ht="15" customHeight="1">
      <c r="A9" s="492" t="s">
        <v>8</v>
      </c>
      <c r="B9" s="496" t="s">
        <v>305</v>
      </c>
      <c r="C9" s="493">
        <v>0</v>
      </c>
      <c r="D9" s="494"/>
      <c r="E9" s="495"/>
      <c r="F9" s="496" t="s">
        <v>424</v>
      </c>
      <c r="G9" s="493">
        <v>0</v>
      </c>
      <c r="H9" s="497"/>
      <c r="I9" s="499"/>
    </row>
    <row r="10" spans="1:9" ht="15" customHeight="1">
      <c r="A10" s="492" t="s">
        <v>9</v>
      </c>
      <c r="B10" s="496" t="s">
        <v>306</v>
      </c>
      <c r="C10" s="493">
        <v>0</v>
      </c>
      <c r="D10" s="494"/>
      <c r="E10" s="500"/>
      <c r="F10" s="496" t="s">
        <v>312</v>
      </c>
      <c r="G10" s="493">
        <f>'[1]11.mell. összesen'!D50</f>
        <v>10373</v>
      </c>
      <c r="H10" s="493">
        <f>'[1]11.mell. összesen'!E50</f>
        <v>10373</v>
      </c>
      <c r="I10" s="501">
        <v>6925</v>
      </c>
    </row>
    <row r="11" spans="1:9" ht="15" customHeight="1">
      <c r="A11" s="492" t="s">
        <v>10</v>
      </c>
      <c r="B11" s="496" t="s">
        <v>98</v>
      </c>
      <c r="C11" s="493">
        <v>0</v>
      </c>
      <c r="D11" s="494"/>
      <c r="E11" s="495"/>
      <c r="F11" s="502" t="s">
        <v>99</v>
      </c>
      <c r="G11" s="493">
        <v>14300</v>
      </c>
      <c r="H11" s="497">
        <v>14300</v>
      </c>
      <c r="I11" s="499">
        <v>0</v>
      </c>
    </row>
    <row r="12" spans="1:9">
      <c r="A12" s="492" t="s">
        <v>11</v>
      </c>
      <c r="B12" s="496" t="s">
        <v>307</v>
      </c>
      <c r="C12" s="493">
        <f>'11.mell. összesen'!D22</f>
        <v>0</v>
      </c>
      <c r="D12" s="493">
        <f>'11.mell. összesen'!E22</f>
        <v>0</v>
      </c>
      <c r="E12" s="493">
        <f>'11.mell. összesen'!F22</f>
        <v>340</v>
      </c>
      <c r="F12" s="502"/>
      <c r="G12" s="493"/>
      <c r="H12" s="497"/>
      <c r="I12" s="499"/>
    </row>
    <row r="13" spans="1:9" ht="15" customHeight="1">
      <c r="A13" s="492" t="s">
        <v>12</v>
      </c>
      <c r="B13" s="496" t="s">
        <v>308</v>
      </c>
      <c r="C13" s="493">
        <v>0</v>
      </c>
      <c r="D13" s="494"/>
      <c r="E13" s="500"/>
      <c r="F13" s="496"/>
      <c r="G13" s="493"/>
      <c r="H13" s="497"/>
      <c r="I13" s="499"/>
    </row>
    <row r="14" spans="1:9" ht="15" customHeight="1" thickBot="1">
      <c r="A14" s="492" t="s">
        <v>13</v>
      </c>
      <c r="B14" s="496"/>
      <c r="C14" s="493"/>
      <c r="D14" s="494"/>
      <c r="E14" s="500"/>
      <c r="F14" s="496"/>
      <c r="G14" s="493"/>
      <c r="H14" s="503"/>
      <c r="I14" s="504"/>
    </row>
    <row r="15" spans="1:9" ht="15" customHeight="1" thickBot="1">
      <c r="A15" s="505" t="s">
        <v>14</v>
      </c>
      <c r="B15" s="506" t="s">
        <v>103</v>
      </c>
      <c r="C15" s="507">
        <f>SUM(C5:C14)</f>
        <v>13709</v>
      </c>
      <c r="D15" s="507">
        <f>SUM(D5:D14)</f>
        <v>13709</v>
      </c>
      <c r="E15" s="507">
        <f>SUM(E5:E14)</f>
        <v>11781</v>
      </c>
      <c r="F15" s="506" t="s">
        <v>104</v>
      </c>
      <c r="G15" s="507">
        <f>SUM(G5:G14)</f>
        <v>24673</v>
      </c>
      <c r="H15" s="507">
        <f>SUM(H5:H14)</f>
        <v>24673</v>
      </c>
      <c r="I15" s="508">
        <f>SUM(I5:I14)</f>
        <v>16970</v>
      </c>
    </row>
    <row r="16" spans="1:9" ht="15" customHeight="1">
      <c r="A16" s="509" t="s">
        <v>15</v>
      </c>
      <c r="B16" s="510" t="s">
        <v>309</v>
      </c>
      <c r="C16" s="511">
        <v>0</v>
      </c>
      <c r="D16" s="512"/>
      <c r="E16" s="513"/>
      <c r="F16" s="502" t="s">
        <v>106</v>
      </c>
      <c r="G16" s="514">
        <v>0</v>
      </c>
      <c r="H16" s="515"/>
      <c r="I16" s="516"/>
    </row>
    <row r="17" spans="1:9" ht="15" customHeight="1">
      <c r="A17" s="492" t="s">
        <v>16</v>
      </c>
      <c r="B17" s="502" t="s">
        <v>109</v>
      </c>
      <c r="C17" s="517">
        <v>0</v>
      </c>
      <c r="D17" s="518"/>
      <c r="E17" s="519"/>
      <c r="F17" s="502" t="s">
        <v>297</v>
      </c>
      <c r="G17" s="517">
        <v>0</v>
      </c>
      <c r="H17" s="497"/>
      <c r="I17" s="499"/>
    </row>
    <row r="18" spans="1:9" ht="15" customHeight="1">
      <c r="A18" s="492" t="s">
        <v>17</v>
      </c>
      <c r="B18" s="502" t="s">
        <v>256</v>
      </c>
      <c r="C18" s="517">
        <v>0</v>
      </c>
      <c r="D18" s="518"/>
      <c r="E18" s="519"/>
      <c r="F18" s="502" t="s">
        <v>291</v>
      </c>
      <c r="G18" s="517">
        <v>0</v>
      </c>
      <c r="H18" s="497"/>
      <c r="I18" s="499"/>
    </row>
    <row r="19" spans="1:9" ht="15" customHeight="1">
      <c r="A19" s="492" t="s">
        <v>18</v>
      </c>
      <c r="B19" s="502" t="s">
        <v>258</v>
      </c>
      <c r="C19" s="517">
        <v>0</v>
      </c>
      <c r="D19" s="518"/>
      <c r="E19" s="519"/>
      <c r="F19" s="502" t="s">
        <v>112</v>
      </c>
      <c r="G19" s="517">
        <v>0</v>
      </c>
      <c r="H19" s="497"/>
      <c r="I19" s="499"/>
    </row>
    <row r="20" spans="1:9" ht="15" customHeight="1">
      <c r="A20" s="492" t="s">
        <v>19</v>
      </c>
      <c r="B20" s="502" t="s">
        <v>246</v>
      </c>
      <c r="C20" s="517">
        <v>0</v>
      </c>
      <c r="D20" s="520"/>
      <c r="E20" s="521"/>
      <c r="F20" s="522" t="s">
        <v>114</v>
      </c>
      <c r="G20" s="517">
        <v>0</v>
      </c>
      <c r="H20" s="497"/>
      <c r="I20" s="499"/>
    </row>
    <row r="21" spans="1:9" ht="15" customHeight="1">
      <c r="A21" s="492" t="s">
        <v>20</v>
      </c>
      <c r="B21" s="522" t="s">
        <v>425</v>
      </c>
      <c r="C21" s="517">
        <v>0</v>
      </c>
      <c r="D21" s="518"/>
      <c r="E21" s="519"/>
      <c r="F21" s="502" t="s">
        <v>426</v>
      </c>
      <c r="G21" s="517">
        <v>0</v>
      </c>
      <c r="H21" s="497"/>
      <c r="I21" s="499"/>
    </row>
    <row r="22" spans="1:9" ht="15" customHeight="1">
      <c r="A22" s="492" t="s">
        <v>21</v>
      </c>
      <c r="B22" s="502" t="s">
        <v>116</v>
      </c>
      <c r="C22" s="517">
        <v>0</v>
      </c>
      <c r="D22" s="523"/>
      <c r="E22" s="524"/>
      <c r="F22" s="486" t="s">
        <v>119</v>
      </c>
      <c r="G22" s="517">
        <v>0</v>
      </c>
      <c r="H22" s="497"/>
      <c r="I22" s="499"/>
    </row>
    <row r="23" spans="1:9" ht="15" customHeight="1">
      <c r="A23" s="492" t="s">
        <v>22</v>
      </c>
      <c r="B23" s="486" t="s">
        <v>264</v>
      </c>
      <c r="C23" s="517">
        <v>0</v>
      </c>
      <c r="D23" s="518"/>
      <c r="E23" s="519"/>
      <c r="F23" s="496" t="s">
        <v>302</v>
      </c>
      <c r="G23" s="517">
        <v>0</v>
      </c>
      <c r="H23" s="497"/>
      <c r="I23" s="499"/>
    </row>
    <row r="24" spans="1:9" ht="15" customHeight="1">
      <c r="A24" s="492" t="s">
        <v>23</v>
      </c>
      <c r="B24" s="525"/>
      <c r="C24" s="517"/>
      <c r="D24" s="523"/>
      <c r="E24" s="524"/>
      <c r="F24" s="486"/>
      <c r="G24" s="517"/>
      <c r="H24" s="497"/>
      <c r="I24" s="499"/>
    </row>
    <row r="25" spans="1:9" ht="15" customHeight="1" thickBot="1">
      <c r="A25" s="526" t="s">
        <v>24</v>
      </c>
      <c r="B25" s="527"/>
      <c r="C25" s="528"/>
      <c r="D25" s="529"/>
      <c r="E25" s="530"/>
      <c r="F25" s="525"/>
      <c r="G25" s="528"/>
      <c r="H25" s="503"/>
      <c r="I25" s="504"/>
    </row>
    <row r="26" spans="1:9" ht="15" customHeight="1" thickBot="1">
      <c r="A26" s="505" t="s">
        <v>25</v>
      </c>
      <c r="B26" s="506" t="s">
        <v>431</v>
      </c>
      <c r="C26" s="507">
        <f>SUM(C17:C25)</f>
        <v>0</v>
      </c>
      <c r="D26" s="507">
        <f>SUM(D17:D25)</f>
        <v>0</v>
      </c>
      <c r="E26" s="507">
        <f>SUM(E17:E25)</f>
        <v>0</v>
      </c>
      <c r="F26" s="506" t="s">
        <v>432</v>
      </c>
      <c r="G26" s="531">
        <f>SUM(G16:G25)</f>
        <v>0</v>
      </c>
      <c r="H26" s="531">
        <f>SUM(H16:H25)</f>
        <v>0</v>
      </c>
      <c r="I26" s="532">
        <f>SUM(I16:I25)</f>
        <v>0</v>
      </c>
    </row>
    <row r="27" spans="1:9" ht="15" customHeight="1" thickBot="1">
      <c r="A27" s="533" t="s">
        <v>26</v>
      </c>
      <c r="B27" s="534" t="s">
        <v>310</v>
      </c>
      <c r="C27" s="535">
        <f>+C15+C16+C26</f>
        <v>13709</v>
      </c>
      <c r="D27" s="535">
        <f>+D15+D16+D26</f>
        <v>13709</v>
      </c>
      <c r="E27" s="535">
        <f>+E15+E16+E26</f>
        <v>11781</v>
      </c>
      <c r="F27" s="534" t="s">
        <v>311</v>
      </c>
      <c r="G27" s="535">
        <f>+G15+G26</f>
        <v>24673</v>
      </c>
      <c r="H27" s="535">
        <f>+H15+H26</f>
        <v>24673</v>
      </c>
      <c r="I27" s="536">
        <f>+I15+I26</f>
        <v>16970</v>
      </c>
    </row>
    <row r="28" spans="1:9" ht="15" customHeight="1" thickTop="1">
      <c r="A28" s="465"/>
      <c r="B28" s="466"/>
      <c r="C28" s="467"/>
      <c r="D28" s="467"/>
      <c r="E28" s="467"/>
      <c r="F28" s="465"/>
      <c r="G28" s="467"/>
    </row>
    <row r="29" spans="1:9" ht="15" customHeight="1"/>
    <row r="44" spans="1:7">
      <c r="A44" s="538"/>
      <c r="B44" s="538"/>
      <c r="C44" s="539"/>
      <c r="D44" s="539"/>
      <c r="E44" s="539"/>
      <c r="F44" s="538"/>
      <c r="G44" s="539"/>
    </row>
  </sheetData>
  <mergeCells count="2">
    <mergeCell ref="A2:A3"/>
    <mergeCell ref="F2:I2"/>
  </mergeCells>
  <pageMargins left="0.39370078740157483" right="0.22916666666666666" top="0.98425196850393704" bottom="0.98425196850393704" header="0.31496062992125984" footer="0.51181102362204722"/>
  <pageSetup paperSize="9" orientation="landscape" r:id="rId1"/>
  <headerFooter alignWithMargins="0">
    <oddHeader>&amp;C&amp;"Arial,Félkövér"Felhalmozási célú bevételek és kiadások mérlege
(Önkormányzati szinten)
2013.&amp;R&amp;"Arial,Dőlt"2.2. melléklet 
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G32"/>
  <sheetViews>
    <sheetView view="pageLayout" zoomScaleNormal="100" workbookViewId="0">
      <selection activeCell="B23" sqref="B23"/>
    </sheetView>
  </sheetViews>
  <sheetFormatPr defaultRowHeight="12.75"/>
  <cols>
    <col min="1" max="1" width="5.7109375" customWidth="1"/>
    <col min="2" max="2" width="23.42578125" customWidth="1"/>
    <col min="3" max="6" width="8.7109375" customWidth="1"/>
    <col min="7" max="7" width="15.7109375" customWidth="1"/>
  </cols>
  <sheetData>
    <row r="1" spans="1:7" ht="20.100000000000001" customHeight="1">
      <c r="A1" s="742" t="s">
        <v>0</v>
      </c>
      <c r="B1" s="739" t="s">
        <v>46</v>
      </c>
      <c r="C1" s="739" t="s">
        <v>47</v>
      </c>
      <c r="D1" s="739"/>
      <c r="E1" s="739"/>
      <c r="F1" s="739"/>
      <c r="G1" s="740" t="s">
        <v>48</v>
      </c>
    </row>
    <row r="2" spans="1:7" ht="27" customHeight="1" thickBot="1">
      <c r="A2" s="743"/>
      <c r="B2" s="744"/>
      <c r="C2" s="14" t="s">
        <v>49</v>
      </c>
      <c r="D2" s="14" t="s">
        <v>50</v>
      </c>
      <c r="E2" s="14" t="s">
        <v>327</v>
      </c>
      <c r="F2" s="14" t="s">
        <v>328</v>
      </c>
      <c r="G2" s="741"/>
    </row>
    <row r="3" spans="1:7" ht="15" customHeight="1" thickBot="1">
      <c r="A3" s="15">
        <v>1</v>
      </c>
      <c r="B3" s="16">
        <v>2</v>
      </c>
      <c r="C3" s="16">
        <v>3</v>
      </c>
      <c r="D3" s="16">
        <v>4</v>
      </c>
      <c r="E3" s="16">
        <v>5</v>
      </c>
      <c r="F3" s="16">
        <v>6</v>
      </c>
      <c r="G3" s="17">
        <v>7</v>
      </c>
    </row>
    <row r="4" spans="1:7" ht="15" customHeight="1">
      <c r="A4" s="18" t="s">
        <v>4</v>
      </c>
      <c r="B4" s="19"/>
      <c r="C4" s="20"/>
      <c r="D4" s="20"/>
      <c r="E4" s="20"/>
      <c r="F4" s="20"/>
      <c r="G4" s="21">
        <f>SUM(C4:F4)</f>
        <v>0</v>
      </c>
    </row>
    <row r="5" spans="1:7" ht="15" customHeight="1">
      <c r="A5" s="22" t="s">
        <v>5</v>
      </c>
      <c r="B5" s="23"/>
      <c r="C5" s="24"/>
      <c r="D5" s="24"/>
      <c r="E5" s="24"/>
      <c r="F5" s="24"/>
      <c r="G5" s="25">
        <f>SUM(C5:F5)</f>
        <v>0</v>
      </c>
    </row>
    <row r="6" spans="1:7" ht="15" customHeight="1">
      <c r="A6" s="22" t="s">
        <v>6</v>
      </c>
      <c r="B6" s="23"/>
      <c r="C6" s="24"/>
      <c r="D6" s="24"/>
      <c r="E6" s="24"/>
      <c r="F6" s="24"/>
      <c r="G6" s="25">
        <f>SUM(C6:F6)</f>
        <v>0</v>
      </c>
    </row>
    <row r="7" spans="1:7" ht="15" customHeight="1">
      <c r="A7" s="22" t="s">
        <v>7</v>
      </c>
      <c r="B7" s="23"/>
      <c r="C7" s="24"/>
      <c r="D7" s="24"/>
      <c r="E7" s="24"/>
      <c r="F7" s="24"/>
      <c r="G7" s="25">
        <f>SUM(C7:F7)</f>
        <v>0</v>
      </c>
    </row>
    <row r="8" spans="1:7" ht="15" customHeight="1" thickBot="1">
      <c r="A8" s="26" t="s">
        <v>8</v>
      </c>
      <c r="B8" s="27"/>
      <c r="C8" s="28"/>
      <c r="D8" s="28"/>
      <c r="E8" s="28"/>
      <c r="F8" s="28"/>
      <c r="G8" s="25">
        <f>SUM(C8:F8)</f>
        <v>0</v>
      </c>
    </row>
    <row r="9" spans="1:7" ht="15" customHeight="1" thickBot="1">
      <c r="A9" s="15" t="s">
        <v>9</v>
      </c>
      <c r="B9" s="29" t="s">
        <v>51</v>
      </c>
      <c r="C9" s="30">
        <f>SUM(C4:C8)</f>
        <v>0</v>
      </c>
      <c r="D9" s="30">
        <f>SUM(D4:D8)</f>
        <v>0</v>
      </c>
      <c r="E9" s="30">
        <f>SUM(E4:E8)</f>
        <v>0</v>
      </c>
      <c r="F9" s="30">
        <f>SUM(F4:F8)</f>
        <v>0</v>
      </c>
      <c r="G9" s="31">
        <f>SUM(G4:G8)</f>
        <v>0</v>
      </c>
    </row>
    <row r="10" spans="1:7" ht="15" customHeight="1"/>
    <row r="11" spans="1:7" ht="15" customHeight="1"/>
    <row r="12" spans="1:7" ht="15" customHeight="1"/>
    <row r="13" spans="1:7" ht="15" customHeight="1"/>
    <row r="14" spans="1:7" ht="15" customHeight="1"/>
    <row r="15" spans="1:7" ht="15" customHeight="1"/>
    <row r="16" spans="1: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s="9" customFormat="1" ht="15" customHeight="1"/>
  </sheetData>
  <mergeCells count="4">
    <mergeCell ref="C1:F1"/>
    <mergeCell ref="G1:G2"/>
    <mergeCell ref="A1:A2"/>
    <mergeCell ref="B1:B2"/>
  </mergeCells>
  <phoneticPr fontId="3" type="noConversion"/>
  <pageMargins left="0.78740157480314965" right="0.78740157480314965" top="0.98425196850393704" bottom="0.98425196850393704" header="0.31496062992125984" footer="0.51181102362204722"/>
  <pageSetup paperSize="9" orientation="portrait" r:id="rId1"/>
  <headerFooter alignWithMargins="0">
    <oddHeader>&amp;C&amp;"Arial,Félkövér"Adósságot keletkeztető ügyletekből
 és kezességvállalásokból fennálló kötelezettségek
2013.
&amp;R&amp;"Arial,Dőlt"3. melléklet 
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E12"/>
  <sheetViews>
    <sheetView view="pageLayout" topLeftCell="A16" zoomScaleNormal="100" workbookViewId="0">
      <selection activeCell="B21" sqref="B21"/>
    </sheetView>
  </sheetViews>
  <sheetFormatPr defaultColWidth="9" defaultRowHeight="11.25"/>
  <cols>
    <col min="1" max="1" width="5.7109375" style="391" customWidth="1"/>
    <col min="2" max="2" width="46.140625" style="391" customWidth="1"/>
    <col min="3" max="4" width="11.28515625" style="391" customWidth="1"/>
    <col min="5" max="5" width="11.28515625" style="410" customWidth="1"/>
    <col min="6" max="256" width="9" style="391"/>
    <col min="257" max="257" width="5.7109375" style="391" customWidth="1"/>
    <col min="258" max="258" width="46.140625" style="391" customWidth="1"/>
    <col min="259" max="261" width="11.28515625" style="391" customWidth="1"/>
    <col min="262" max="512" width="9" style="391"/>
    <col min="513" max="513" width="5.7109375" style="391" customWidth="1"/>
    <col min="514" max="514" width="46.140625" style="391" customWidth="1"/>
    <col min="515" max="517" width="11.28515625" style="391" customWidth="1"/>
    <col min="518" max="768" width="9" style="391"/>
    <col min="769" max="769" width="5.7109375" style="391" customWidth="1"/>
    <col min="770" max="770" width="46.140625" style="391" customWidth="1"/>
    <col min="771" max="773" width="11.28515625" style="391" customWidth="1"/>
    <col min="774" max="1024" width="9" style="391"/>
    <col min="1025" max="1025" width="5.7109375" style="391" customWidth="1"/>
    <col min="1026" max="1026" width="46.140625" style="391" customWidth="1"/>
    <col min="1027" max="1029" width="11.28515625" style="391" customWidth="1"/>
    <col min="1030" max="1280" width="9" style="391"/>
    <col min="1281" max="1281" width="5.7109375" style="391" customWidth="1"/>
    <col min="1282" max="1282" width="46.140625" style="391" customWidth="1"/>
    <col min="1283" max="1285" width="11.28515625" style="391" customWidth="1"/>
    <col min="1286" max="1536" width="9" style="391"/>
    <col min="1537" max="1537" width="5.7109375" style="391" customWidth="1"/>
    <col min="1538" max="1538" width="46.140625" style="391" customWidth="1"/>
    <col min="1539" max="1541" width="11.28515625" style="391" customWidth="1"/>
    <col min="1542" max="1792" width="9" style="391"/>
    <col min="1793" max="1793" width="5.7109375" style="391" customWidth="1"/>
    <col min="1794" max="1794" width="46.140625" style="391" customWidth="1"/>
    <col min="1795" max="1797" width="11.28515625" style="391" customWidth="1"/>
    <col min="1798" max="2048" width="9" style="391"/>
    <col min="2049" max="2049" width="5.7109375" style="391" customWidth="1"/>
    <col min="2050" max="2050" width="46.140625" style="391" customWidth="1"/>
    <col min="2051" max="2053" width="11.28515625" style="391" customWidth="1"/>
    <col min="2054" max="2304" width="9" style="391"/>
    <col min="2305" max="2305" width="5.7109375" style="391" customWidth="1"/>
    <col min="2306" max="2306" width="46.140625" style="391" customWidth="1"/>
    <col min="2307" max="2309" width="11.28515625" style="391" customWidth="1"/>
    <col min="2310" max="2560" width="9" style="391"/>
    <col min="2561" max="2561" width="5.7109375" style="391" customWidth="1"/>
    <col min="2562" max="2562" width="46.140625" style="391" customWidth="1"/>
    <col min="2563" max="2565" width="11.28515625" style="391" customWidth="1"/>
    <col min="2566" max="2816" width="9" style="391"/>
    <col min="2817" max="2817" width="5.7109375" style="391" customWidth="1"/>
    <col min="2818" max="2818" width="46.140625" style="391" customWidth="1"/>
    <col min="2819" max="2821" width="11.28515625" style="391" customWidth="1"/>
    <col min="2822" max="3072" width="9" style="391"/>
    <col min="3073" max="3073" width="5.7109375" style="391" customWidth="1"/>
    <col min="3074" max="3074" width="46.140625" style="391" customWidth="1"/>
    <col min="3075" max="3077" width="11.28515625" style="391" customWidth="1"/>
    <col min="3078" max="3328" width="9" style="391"/>
    <col min="3329" max="3329" width="5.7109375" style="391" customWidth="1"/>
    <col min="3330" max="3330" width="46.140625" style="391" customWidth="1"/>
    <col min="3331" max="3333" width="11.28515625" style="391" customWidth="1"/>
    <col min="3334" max="3584" width="9" style="391"/>
    <col min="3585" max="3585" width="5.7109375" style="391" customWidth="1"/>
    <col min="3586" max="3586" width="46.140625" style="391" customWidth="1"/>
    <col min="3587" max="3589" width="11.28515625" style="391" customWidth="1"/>
    <col min="3590" max="3840" width="9" style="391"/>
    <col min="3841" max="3841" width="5.7109375" style="391" customWidth="1"/>
    <col min="3842" max="3842" width="46.140625" style="391" customWidth="1"/>
    <col min="3843" max="3845" width="11.28515625" style="391" customWidth="1"/>
    <col min="3846" max="4096" width="9" style="391"/>
    <col min="4097" max="4097" width="5.7109375" style="391" customWidth="1"/>
    <col min="4098" max="4098" width="46.140625" style="391" customWidth="1"/>
    <col min="4099" max="4101" width="11.28515625" style="391" customWidth="1"/>
    <col min="4102" max="4352" width="9" style="391"/>
    <col min="4353" max="4353" width="5.7109375" style="391" customWidth="1"/>
    <col min="4354" max="4354" width="46.140625" style="391" customWidth="1"/>
    <col min="4355" max="4357" width="11.28515625" style="391" customWidth="1"/>
    <col min="4358" max="4608" width="9" style="391"/>
    <col min="4609" max="4609" width="5.7109375" style="391" customWidth="1"/>
    <col min="4610" max="4610" width="46.140625" style="391" customWidth="1"/>
    <col min="4611" max="4613" width="11.28515625" style="391" customWidth="1"/>
    <col min="4614" max="4864" width="9" style="391"/>
    <col min="4865" max="4865" width="5.7109375" style="391" customWidth="1"/>
    <col min="4866" max="4866" width="46.140625" style="391" customWidth="1"/>
    <col min="4867" max="4869" width="11.28515625" style="391" customWidth="1"/>
    <col min="4870" max="5120" width="9" style="391"/>
    <col min="5121" max="5121" width="5.7109375" style="391" customWidth="1"/>
    <col min="5122" max="5122" width="46.140625" style="391" customWidth="1"/>
    <col min="5123" max="5125" width="11.28515625" style="391" customWidth="1"/>
    <col min="5126" max="5376" width="9" style="391"/>
    <col min="5377" max="5377" width="5.7109375" style="391" customWidth="1"/>
    <col min="5378" max="5378" width="46.140625" style="391" customWidth="1"/>
    <col min="5379" max="5381" width="11.28515625" style="391" customWidth="1"/>
    <col min="5382" max="5632" width="9" style="391"/>
    <col min="5633" max="5633" width="5.7109375" style="391" customWidth="1"/>
    <col min="5634" max="5634" width="46.140625" style="391" customWidth="1"/>
    <col min="5635" max="5637" width="11.28515625" style="391" customWidth="1"/>
    <col min="5638" max="5888" width="9" style="391"/>
    <col min="5889" max="5889" width="5.7109375" style="391" customWidth="1"/>
    <col min="5890" max="5890" width="46.140625" style="391" customWidth="1"/>
    <col min="5891" max="5893" width="11.28515625" style="391" customWidth="1"/>
    <col min="5894" max="6144" width="9" style="391"/>
    <col min="6145" max="6145" width="5.7109375" style="391" customWidth="1"/>
    <col min="6146" max="6146" width="46.140625" style="391" customWidth="1"/>
    <col min="6147" max="6149" width="11.28515625" style="391" customWidth="1"/>
    <col min="6150" max="6400" width="9" style="391"/>
    <col min="6401" max="6401" width="5.7109375" style="391" customWidth="1"/>
    <col min="6402" max="6402" width="46.140625" style="391" customWidth="1"/>
    <col min="6403" max="6405" width="11.28515625" style="391" customWidth="1"/>
    <col min="6406" max="6656" width="9" style="391"/>
    <col min="6657" max="6657" width="5.7109375" style="391" customWidth="1"/>
    <col min="6658" max="6658" width="46.140625" style="391" customWidth="1"/>
    <col min="6659" max="6661" width="11.28515625" style="391" customWidth="1"/>
    <col min="6662" max="6912" width="9" style="391"/>
    <col min="6913" max="6913" width="5.7109375" style="391" customWidth="1"/>
    <col min="6914" max="6914" width="46.140625" style="391" customWidth="1"/>
    <col min="6915" max="6917" width="11.28515625" style="391" customWidth="1"/>
    <col min="6918" max="7168" width="9" style="391"/>
    <col min="7169" max="7169" width="5.7109375" style="391" customWidth="1"/>
    <col min="7170" max="7170" width="46.140625" style="391" customWidth="1"/>
    <col min="7171" max="7173" width="11.28515625" style="391" customWidth="1"/>
    <col min="7174" max="7424" width="9" style="391"/>
    <col min="7425" max="7425" width="5.7109375" style="391" customWidth="1"/>
    <col min="7426" max="7426" width="46.140625" style="391" customWidth="1"/>
    <col min="7427" max="7429" width="11.28515625" style="391" customWidth="1"/>
    <col min="7430" max="7680" width="9" style="391"/>
    <col min="7681" max="7681" width="5.7109375" style="391" customWidth="1"/>
    <col min="7682" max="7682" width="46.140625" style="391" customWidth="1"/>
    <col min="7683" max="7685" width="11.28515625" style="391" customWidth="1"/>
    <col min="7686" max="7936" width="9" style="391"/>
    <col min="7937" max="7937" width="5.7109375" style="391" customWidth="1"/>
    <col min="7938" max="7938" width="46.140625" style="391" customWidth="1"/>
    <col min="7939" max="7941" width="11.28515625" style="391" customWidth="1"/>
    <col min="7942" max="8192" width="9" style="391"/>
    <col min="8193" max="8193" width="5.7109375" style="391" customWidth="1"/>
    <col min="8194" max="8194" width="46.140625" style="391" customWidth="1"/>
    <col min="8195" max="8197" width="11.28515625" style="391" customWidth="1"/>
    <col min="8198" max="8448" width="9" style="391"/>
    <col min="8449" max="8449" width="5.7109375" style="391" customWidth="1"/>
    <col min="8450" max="8450" width="46.140625" style="391" customWidth="1"/>
    <col min="8451" max="8453" width="11.28515625" style="391" customWidth="1"/>
    <col min="8454" max="8704" width="9" style="391"/>
    <col min="8705" max="8705" width="5.7109375" style="391" customWidth="1"/>
    <col min="8706" max="8706" width="46.140625" style="391" customWidth="1"/>
    <col min="8707" max="8709" width="11.28515625" style="391" customWidth="1"/>
    <col min="8710" max="8960" width="9" style="391"/>
    <col min="8961" max="8961" width="5.7109375" style="391" customWidth="1"/>
    <col min="8962" max="8962" width="46.140625" style="391" customWidth="1"/>
    <col min="8963" max="8965" width="11.28515625" style="391" customWidth="1"/>
    <col min="8966" max="9216" width="9" style="391"/>
    <col min="9217" max="9217" width="5.7109375" style="391" customWidth="1"/>
    <col min="9218" max="9218" width="46.140625" style="391" customWidth="1"/>
    <col min="9219" max="9221" width="11.28515625" style="391" customWidth="1"/>
    <col min="9222" max="9472" width="9" style="391"/>
    <col min="9473" max="9473" width="5.7109375" style="391" customWidth="1"/>
    <col min="9474" max="9474" width="46.140625" style="391" customWidth="1"/>
    <col min="9475" max="9477" width="11.28515625" style="391" customWidth="1"/>
    <col min="9478" max="9728" width="9" style="391"/>
    <col min="9729" max="9729" width="5.7109375" style="391" customWidth="1"/>
    <col min="9730" max="9730" width="46.140625" style="391" customWidth="1"/>
    <col min="9731" max="9733" width="11.28515625" style="391" customWidth="1"/>
    <col min="9734" max="9984" width="9" style="391"/>
    <col min="9985" max="9985" width="5.7109375" style="391" customWidth="1"/>
    <col min="9986" max="9986" width="46.140625" style="391" customWidth="1"/>
    <col min="9987" max="9989" width="11.28515625" style="391" customWidth="1"/>
    <col min="9990" max="10240" width="9" style="391"/>
    <col min="10241" max="10241" width="5.7109375" style="391" customWidth="1"/>
    <col min="10242" max="10242" width="46.140625" style="391" customWidth="1"/>
    <col min="10243" max="10245" width="11.28515625" style="391" customWidth="1"/>
    <col min="10246" max="10496" width="9" style="391"/>
    <col min="10497" max="10497" width="5.7109375" style="391" customWidth="1"/>
    <col min="10498" max="10498" width="46.140625" style="391" customWidth="1"/>
    <col min="10499" max="10501" width="11.28515625" style="391" customWidth="1"/>
    <col min="10502" max="10752" width="9" style="391"/>
    <col min="10753" max="10753" width="5.7109375" style="391" customWidth="1"/>
    <col min="10754" max="10754" width="46.140625" style="391" customWidth="1"/>
    <col min="10755" max="10757" width="11.28515625" style="391" customWidth="1"/>
    <col min="10758" max="11008" width="9" style="391"/>
    <col min="11009" max="11009" width="5.7109375" style="391" customWidth="1"/>
    <col min="11010" max="11010" width="46.140625" style="391" customWidth="1"/>
    <col min="11011" max="11013" width="11.28515625" style="391" customWidth="1"/>
    <col min="11014" max="11264" width="9" style="391"/>
    <col min="11265" max="11265" width="5.7109375" style="391" customWidth="1"/>
    <col min="11266" max="11266" width="46.140625" style="391" customWidth="1"/>
    <col min="11267" max="11269" width="11.28515625" style="391" customWidth="1"/>
    <col min="11270" max="11520" width="9" style="391"/>
    <col min="11521" max="11521" width="5.7109375" style="391" customWidth="1"/>
    <col min="11522" max="11522" width="46.140625" style="391" customWidth="1"/>
    <col min="11523" max="11525" width="11.28515625" style="391" customWidth="1"/>
    <col min="11526" max="11776" width="9" style="391"/>
    <col min="11777" max="11777" width="5.7109375" style="391" customWidth="1"/>
    <col min="11778" max="11778" width="46.140625" style="391" customWidth="1"/>
    <col min="11779" max="11781" width="11.28515625" style="391" customWidth="1"/>
    <col min="11782" max="12032" width="9" style="391"/>
    <col min="12033" max="12033" width="5.7109375" style="391" customWidth="1"/>
    <col min="12034" max="12034" width="46.140625" style="391" customWidth="1"/>
    <col min="12035" max="12037" width="11.28515625" style="391" customWidth="1"/>
    <col min="12038" max="12288" width="9" style="391"/>
    <col min="12289" max="12289" width="5.7109375" style="391" customWidth="1"/>
    <col min="12290" max="12290" width="46.140625" style="391" customWidth="1"/>
    <col min="12291" max="12293" width="11.28515625" style="391" customWidth="1"/>
    <col min="12294" max="12544" width="9" style="391"/>
    <col min="12545" max="12545" width="5.7109375" style="391" customWidth="1"/>
    <col min="12546" max="12546" width="46.140625" style="391" customWidth="1"/>
    <col min="12547" max="12549" width="11.28515625" style="391" customWidth="1"/>
    <col min="12550" max="12800" width="9" style="391"/>
    <col min="12801" max="12801" width="5.7109375" style="391" customWidth="1"/>
    <col min="12802" max="12802" width="46.140625" style="391" customWidth="1"/>
    <col min="12803" max="12805" width="11.28515625" style="391" customWidth="1"/>
    <col min="12806" max="13056" width="9" style="391"/>
    <col min="13057" max="13057" width="5.7109375" style="391" customWidth="1"/>
    <col min="13058" max="13058" width="46.140625" style="391" customWidth="1"/>
    <col min="13059" max="13061" width="11.28515625" style="391" customWidth="1"/>
    <col min="13062" max="13312" width="9" style="391"/>
    <col min="13313" max="13313" width="5.7109375" style="391" customWidth="1"/>
    <col min="13314" max="13314" width="46.140625" style="391" customWidth="1"/>
    <col min="13315" max="13317" width="11.28515625" style="391" customWidth="1"/>
    <col min="13318" max="13568" width="9" style="391"/>
    <col min="13569" max="13569" width="5.7109375" style="391" customWidth="1"/>
    <col min="13570" max="13570" width="46.140625" style="391" customWidth="1"/>
    <col min="13571" max="13573" width="11.28515625" style="391" customWidth="1"/>
    <col min="13574" max="13824" width="9" style="391"/>
    <col min="13825" max="13825" width="5.7109375" style="391" customWidth="1"/>
    <col min="13826" max="13826" width="46.140625" style="391" customWidth="1"/>
    <col min="13827" max="13829" width="11.28515625" style="391" customWidth="1"/>
    <col min="13830" max="14080" width="9" style="391"/>
    <col min="14081" max="14081" width="5.7109375" style="391" customWidth="1"/>
    <col min="14082" max="14082" width="46.140625" style="391" customWidth="1"/>
    <col min="14083" max="14085" width="11.28515625" style="391" customWidth="1"/>
    <col min="14086" max="14336" width="9" style="391"/>
    <col min="14337" max="14337" width="5.7109375" style="391" customWidth="1"/>
    <col min="14338" max="14338" width="46.140625" style="391" customWidth="1"/>
    <col min="14339" max="14341" width="11.28515625" style="391" customWidth="1"/>
    <col min="14342" max="14592" width="9" style="391"/>
    <col min="14593" max="14593" width="5.7109375" style="391" customWidth="1"/>
    <col min="14594" max="14594" width="46.140625" style="391" customWidth="1"/>
    <col min="14595" max="14597" width="11.28515625" style="391" customWidth="1"/>
    <col min="14598" max="14848" width="9" style="391"/>
    <col min="14849" max="14849" width="5.7109375" style="391" customWidth="1"/>
    <col min="14850" max="14850" width="46.140625" style="391" customWidth="1"/>
    <col min="14851" max="14853" width="11.28515625" style="391" customWidth="1"/>
    <col min="14854" max="15104" width="9" style="391"/>
    <col min="15105" max="15105" width="5.7109375" style="391" customWidth="1"/>
    <col min="15106" max="15106" width="46.140625" style="391" customWidth="1"/>
    <col min="15107" max="15109" width="11.28515625" style="391" customWidth="1"/>
    <col min="15110" max="15360" width="9" style="391"/>
    <col min="15361" max="15361" width="5.7109375" style="391" customWidth="1"/>
    <col min="15362" max="15362" width="46.140625" style="391" customWidth="1"/>
    <col min="15363" max="15365" width="11.28515625" style="391" customWidth="1"/>
    <col min="15366" max="15616" width="9" style="391"/>
    <col min="15617" max="15617" width="5.7109375" style="391" customWidth="1"/>
    <col min="15618" max="15618" width="46.140625" style="391" customWidth="1"/>
    <col min="15619" max="15621" width="11.28515625" style="391" customWidth="1"/>
    <col min="15622" max="15872" width="9" style="391"/>
    <col min="15873" max="15873" width="5.7109375" style="391" customWidth="1"/>
    <col min="15874" max="15874" width="46.140625" style="391" customWidth="1"/>
    <col min="15875" max="15877" width="11.28515625" style="391" customWidth="1"/>
    <col min="15878" max="16128" width="9" style="391"/>
    <col min="16129" max="16129" width="5.7109375" style="391" customWidth="1"/>
    <col min="16130" max="16130" width="46.140625" style="391" customWidth="1"/>
    <col min="16131" max="16133" width="11.28515625" style="391" customWidth="1"/>
    <col min="16134" max="16384" width="9" style="391"/>
  </cols>
  <sheetData>
    <row r="1" spans="1:5" s="390" customFormat="1" ht="15" customHeight="1" thickTop="1">
      <c r="A1" s="749" t="s">
        <v>0</v>
      </c>
      <c r="B1" s="751" t="s">
        <v>36</v>
      </c>
      <c r="C1" s="751" t="s">
        <v>345</v>
      </c>
      <c r="D1" s="753" t="s">
        <v>346</v>
      </c>
      <c r="E1" s="745" t="s">
        <v>347</v>
      </c>
    </row>
    <row r="2" spans="1:5" ht="15" customHeight="1" thickBot="1">
      <c r="A2" s="750"/>
      <c r="B2" s="752"/>
      <c r="C2" s="752"/>
      <c r="D2" s="754"/>
      <c r="E2" s="746"/>
    </row>
    <row r="3" spans="1:5" s="457" customFormat="1" ht="15" customHeight="1" thickBot="1">
      <c r="A3" s="453" t="s">
        <v>4</v>
      </c>
      <c r="B3" s="454" t="s">
        <v>5</v>
      </c>
      <c r="C3" s="454" t="s">
        <v>6</v>
      </c>
      <c r="D3" s="455" t="s">
        <v>7</v>
      </c>
      <c r="E3" s="456" t="s">
        <v>8</v>
      </c>
    </row>
    <row r="4" spans="1:5" ht="24.95" customHeight="1">
      <c r="A4" s="392" t="s">
        <v>4</v>
      </c>
      <c r="B4" s="393" t="s">
        <v>417</v>
      </c>
      <c r="C4" s="458">
        <f>SUM(C5:C8)</f>
        <v>40100</v>
      </c>
      <c r="D4" s="458">
        <f>SUM(D5:D8)</f>
        <v>40100</v>
      </c>
      <c r="E4" s="459">
        <f>SUM(E5:E8)</f>
        <v>46582</v>
      </c>
    </row>
    <row r="5" spans="1:5" ht="24.95" customHeight="1">
      <c r="A5" s="392"/>
      <c r="B5" s="460" t="s">
        <v>418</v>
      </c>
      <c r="C5" s="461">
        <v>4400</v>
      </c>
      <c r="D5" s="461">
        <v>4400</v>
      </c>
      <c r="E5" s="462">
        <v>4312</v>
      </c>
    </row>
    <row r="6" spans="1:5" ht="24.95" customHeight="1">
      <c r="A6" s="392"/>
      <c r="B6" s="460" t="s">
        <v>419</v>
      </c>
      <c r="C6" s="461">
        <v>200</v>
      </c>
      <c r="D6" s="461">
        <v>200</v>
      </c>
      <c r="E6" s="462">
        <v>479</v>
      </c>
    </row>
    <row r="7" spans="1:5" ht="24.95" customHeight="1">
      <c r="A7" s="392"/>
      <c r="B7" s="460" t="s">
        <v>420</v>
      </c>
      <c r="C7" s="461">
        <v>35000</v>
      </c>
      <c r="D7" s="461">
        <v>35000</v>
      </c>
      <c r="E7" s="462">
        <v>41555</v>
      </c>
    </row>
    <row r="8" spans="1:5" ht="24.95" customHeight="1">
      <c r="A8" s="392"/>
      <c r="B8" s="460" t="s">
        <v>421</v>
      </c>
      <c r="C8" s="461">
        <v>500</v>
      </c>
      <c r="D8" s="461">
        <v>500</v>
      </c>
      <c r="E8" s="462">
        <v>236</v>
      </c>
    </row>
    <row r="9" spans="1:5" ht="24.95" customHeight="1">
      <c r="A9" s="397" t="s">
        <v>5</v>
      </c>
      <c r="B9" s="398" t="s">
        <v>422</v>
      </c>
      <c r="C9" s="400">
        <v>6800</v>
      </c>
      <c r="D9" s="400">
        <v>6800</v>
      </c>
      <c r="E9" s="401">
        <v>7113</v>
      </c>
    </row>
    <row r="10" spans="1:5" ht="24.95" customHeight="1" thickBot="1">
      <c r="A10" s="392" t="s">
        <v>6</v>
      </c>
      <c r="B10" s="463" t="s">
        <v>423</v>
      </c>
      <c r="C10" s="400">
        <v>600</v>
      </c>
      <c r="D10" s="400">
        <v>600</v>
      </c>
      <c r="E10" s="401">
        <v>373</v>
      </c>
    </row>
    <row r="11" spans="1:5" s="411" customFormat="1" ht="24.95" customHeight="1" thickBot="1">
      <c r="A11" s="747" t="s">
        <v>28</v>
      </c>
      <c r="B11" s="748"/>
      <c r="C11" s="464">
        <f>C4+C9+C10</f>
        <v>47500</v>
      </c>
      <c r="D11" s="464">
        <f t="shared" ref="D11:E11" si="0">D4+D9+D10</f>
        <v>47500</v>
      </c>
      <c r="E11" s="409">
        <f t="shared" si="0"/>
        <v>54068</v>
      </c>
    </row>
    <row r="12" spans="1:5" ht="12" thickTop="1"/>
  </sheetData>
  <mergeCells count="6">
    <mergeCell ref="E1:E2"/>
    <mergeCell ref="A11:B11"/>
    <mergeCell ref="A1:A2"/>
    <mergeCell ref="B1:B2"/>
    <mergeCell ref="C1:C2"/>
    <mergeCell ref="D1:D2"/>
  </mergeCells>
  <pageMargins left="0.78740157480314965" right="0.78740157480314965" top="1.25" bottom="0.98425196850393704" header="0.31496062992125984" footer="0.51181102362204722"/>
  <pageSetup paperSize="9" orientation="portrait" r:id="rId1"/>
  <headerFooter alignWithMargins="0">
    <oddHeader>&amp;C&amp;"Arial,Félkövér"
Bevételek részletezése
2013.&amp;R&amp;"Arial,Dőlt"4. melléklet 
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C18"/>
  <sheetViews>
    <sheetView view="pageLayout" zoomScaleNormal="100" workbookViewId="0">
      <selection activeCell="B23" sqref="B23"/>
    </sheetView>
  </sheetViews>
  <sheetFormatPr defaultRowHeight="12.75"/>
  <cols>
    <col min="1" max="1" width="5.7109375" customWidth="1"/>
    <col min="2" max="2" width="55.7109375" customWidth="1"/>
    <col min="3" max="3" width="20.7109375" customWidth="1"/>
    <col min="4" max="5" width="8.7109375" customWidth="1"/>
    <col min="7" max="7" width="9.5703125" customWidth="1"/>
  </cols>
  <sheetData>
    <row r="1" spans="1:3" ht="14.25">
      <c r="A1" s="755"/>
      <c r="B1" s="755"/>
      <c r="C1" s="755"/>
    </row>
    <row r="2" spans="1:3" ht="15" thickBot="1">
      <c r="A2" s="13"/>
      <c r="B2" s="13"/>
      <c r="C2" s="60"/>
    </row>
    <row r="3" spans="1:3" ht="21.75" thickBot="1">
      <c r="A3" s="61" t="s">
        <v>0</v>
      </c>
      <c r="B3" s="62" t="s">
        <v>87</v>
      </c>
      <c r="C3" s="63" t="s">
        <v>88</v>
      </c>
    </row>
    <row r="4" spans="1:3" ht="13.5" thickBot="1">
      <c r="A4" s="64">
        <v>1</v>
      </c>
      <c r="B4" s="65">
        <v>2</v>
      </c>
      <c r="C4" s="66">
        <v>3</v>
      </c>
    </row>
    <row r="5" spans="1:3">
      <c r="A5" s="67" t="s">
        <v>4</v>
      </c>
      <c r="B5" s="68"/>
      <c r="C5" s="69"/>
    </row>
    <row r="6" spans="1:3">
      <c r="A6" s="70" t="s">
        <v>5</v>
      </c>
      <c r="B6" s="71"/>
      <c r="C6" s="72"/>
    </row>
    <row r="7" spans="1:3" ht="13.5" thickBot="1">
      <c r="A7" s="73" t="s">
        <v>6</v>
      </c>
      <c r="B7" s="74"/>
      <c r="C7" s="75"/>
    </row>
    <row r="8" spans="1:3" ht="21.75" thickBot="1">
      <c r="A8" s="64" t="s">
        <v>7</v>
      </c>
      <c r="B8" s="76" t="s">
        <v>89</v>
      </c>
      <c r="C8" s="77">
        <f>SUM(C5:C7)</f>
        <v>0</v>
      </c>
    </row>
    <row r="9" spans="1:3" ht="15">
      <c r="A9" s="78"/>
      <c r="B9" s="78"/>
      <c r="C9" s="78"/>
    </row>
    <row r="10" spans="1:3" s="1" customFormat="1" ht="20.100000000000001" customHeight="1"/>
    <row r="11" spans="1:3" ht="22.5" customHeight="1"/>
    <row r="12" spans="1:3" ht="15" customHeight="1"/>
    <row r="13" spans="1:3" ht="15" customHeight="1"/>
    <row r="14" spans="1:3" ht="15" customHeight="1"/>
    <row r="15" spans="1:3" ht="15" customHeight="1"/>
    <row r="16" spans="1:3" ht="15" customHeight="1"/>
    <row r="17" ht="15" customHeight="1"/>
    <row r="18" s="9" customFormat="1" ht="15" customHeight="1"/>
  </sheetData>
  <mergeCells count="1">
    <mergeCell ref="A1:C1"/>
  </mergeCells>
  <phoneticPr fontId="3" type="noConversion"/>
  <pageMargins left="0.78740157480314965" right="0.78740157480314965" top="0.98425196850393704" bottom="0.98425196850393704" header="0.31496062992125984" footer="0.51181102362204722"/>
  <pageSetup paperSize="9" orientation="portrait" r:id="rId1"/>
  <headerFooter alignWithMargins="0">
    <oddHeader>&amp;C&amp;"Arial,Félkövér"Adósságot keletkeztető fejlesztési célok
2013.&amp;R&amp;"Arial,Dőlt"5. melléklet 
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E49"/>
  <sheetViews>
    <sheetView view="pageLayout" topLeftCell="A34" zoomScaleNormal="100" workbookViewId="0">
      <selection activeCell="C29" sqref="B29:C29"/>
    </sheetView>
  </sheetViews>
  <sheetFormatPr defaultColWidth="2.7109375" defaultRowHeight="12.75"/>
  <cols>
    <col min="1" max="1" width="7.7109375" style="425" customWidth="1"/>
    <col min="2" max="2" width="66.7109375" style="425" customWidth="1"/>
    <col min="3" max="5" width="15.28515625" style="452" customWidth="1"/>
    <col min="6" max="256" width="2.7109375" style="425"/>
    <col min="257" max="257" width="7.7109375" style="425" customWidth="1"/>
    <col min="258" max="258" width="66.7109375" style="425" customWidth="1"/>
    <col min="259" max="261" width="15.28515625" style="425" customWidth="1"/>
    <col min="262" max="512" width="2.7109375" style="425"/>
    <col min="513" max="513" width="7.7109375" style="425" customWidth="1"/>
    <col min="514" max="514" width="66.7109375" style="425" customWidth="1"/>
    <col min="515" max="517" width="15.28515625" style="425" customWidth="1"/>
    <col min="518" max="768" width="2.7109375" style="425"/>
    <col min="769" max="769" width="7.7109375" style="425" customWidth="1"/>
    <col min="770" max="770" width="66.7109375" style="425" customWidth="1"/>
    <col min="771" max="773" width="15.28515625" style="425" customWidth="1"/>
    <col min="774" max="1024" width="2.7109375" style="425"/>
    <col min="1025" max="1025" width="7.7109375" style="425" customWidth="1"/>
    <col min="1026" max="1026" width="66.7109375" style="425" customWidth="1"/>
    <col min="1027" max="1029" width="15.28515625" style="425" customWidth="1"/>
    <col min="1030" max="1280" width="2.7109375" style="425"/>
    <col min="1281" max="1281" width="7.7109375" style="425" customWidth="1"/>
    <col min="1282" max="1282" width="66.7109375" style="425" customWidth="1"/>
    <col min="1283" max="1285" width="15.28515625" style="425" customWidth="1"/>
    <col min="1286" max="1536" width="2.7109375" style="425"/>
    <col min="1537" max="1537" width="7.7109375" style="425" customWidth="1"/>
    <col min="1538" max="1538" width="66.7109375" style="425" customWidth="1"/>
    <col min="1539" max="1541" width="15.28515625" style="425" customWidth="1"/>
    <col min="1542" max="1792" width="2.7109375" style="425"/>
    <col min="1793" max="1793" width="7.7109375" style="425" customWidth="1"/>
    <col min="1794" max="1794" width="66.7109375" style="425" customWidth="1"/>
    <col min="1795" max="1797" width="15.28515625" style="425" customWidth="1"/>
    <col min="1798" max="2048" width="2.7109375" style="425"/>
    <col min="2049" max="2049" width="7.7109375" style="425" customWidth="1"/>
    <col min="2050" max="2050" width="66.7109375" style="425" customWidth="1"/>
    <col min="2051" max="2053" width="15.28515625" style="425" customWidth="1"/>
    <col min="2054" max="2304" width="2.7109375" style="425"/>
    <col min="2305" max="2305" width="7.7109375" style="425" customWidth="1"/>
    <col min="2306" max="2306" width="66.7109375" style="425" customWidth="1"/>
    <col min="2307" max="2309" width="15.28515625" style="425" customWidth="1"/>
    <col min="2310" max="2560" width="2.7109375" style="425"/>
    <col min="2561" max="2561" width="7.7109375" style="425" customWidth="1"/>
    <col min="2562" max="2562" width="66.7109375" style="425" customWidth="1"/>
    <col min="2563" max="2565" width="15.28515625" style="425" customWidth="1"/>
    <col min="2566" max="2816" width="2.7109375" style="425"/>
    <col min="2817" max="2817" width="7.7109375" style="425" customWidth="1"/>
    <col min="2818" max="2818" width="66.7109375" style="425" customWidth="1"/>
    <col min="2819" max="2821" width="15.28515625" style="425" customWidth="1"/>
    <col min="2822" max="3072" width="2.7109375" style="425"/>
    <col min="3073" max="3073" width="7.7109375" style="425" customWidth="1"/>
    <col min="3074" max="3074" width="66.7109375" style="425" customWidth="1"/>
    <col min="3075" max="3077" width="15.28515625" style="425" customWidth="1"/>
    <col min="3078" max="3328" width="2.7109375" style="425"/>
    <col min="3329" max="3329" width="7.7109375" style="425" customWidth="1"/>
    <col min="3330" max="3330" width="66.7109375" style="425" customWidth="1"/>
    <col min="3331" max="3333" width="15.28515625" style="425" customWidth="1"/>
    <col min="3334" max="3584" width="2.7109375" style="425"/>
    <col min="3585" max="3585" width="7.7109375" style="425" customWidth="1"/>
    <col min="3586" max="3586" width="66.7109375" style="425" customWidth="1"/>
    <col min="3587" max="3589" width="15.28515625" style="425" customWidth="1"/>
    <col min="3590" max="3840" width="2.7109375" style="425"/>
    <col min="3841" max="3841" width="7.7109375" style="425" customWidth="1"/>
    <col min="3842" max="3842" width="66.7109375" style="425" customWidth="1"/>
    <col min="3843" max="3845" width="15.28515625" style="425" customWidth="1"/>
    <col min="3846" max="4096" width="2.7109375" style="425"/>
    <col min="4097" max="4097" width="7.7109375" style="425" customWidth="1"/>
    <col min="4098" max="4098" width="66.7109375" style="425" customWidth="1"/>
    <col min="4099" max="4101" width="15.28515625" style="425" customWidth="1"/>
    <col min="4102" max="4352" width="2.7109375" style="425"/>
    <col min="4353" max="4353" width="7.7109375" style="425" customWidth="1"/>
    <col min="4354" max="4354" width="66.7109375" style="425" customWidth="1"/>
    <col min="4355" max="4357" width="15.28515625" style="425" customWidth="1"/>
    <col min="4358" max="4608" width="2.7109375" style="425"/>
    <col min="4609" max="4609" width="7.7109375" style="425" customWidth="1"/>
    <col min="4610" max="4610" width="66.7109375" style="425" customWidth="1"/>
    <col min="4611" max="4613" width="15.28515625" style="425" customWidth="1"/>
    <col min="4614" max="4864" width="2.7109375" style="425"/>
    <col min="4865" max="4865" width="7.7109375" style="425" customWidth="1"/>
    <col min="4866" max="4866" width="66.7109375" style="425" customWidth="1"/>
    <col min="4867" max="4869" width="15.28515625" style="425" customWidth="1"/>
    <col min="4870" max="5120" width="2.7109375" style="425"/>
    <col min="5121" max="5121" width="7.7109375" style="425" customWidth="1"/>
    <col min="5122" max="5122" width="66.7109375" style="425" customWidth="1"/>
    <col min="5123" max="5125" width="15.28515625" style="425" customWidth="1"/>
    <col min="5126" max="5376" width="2.7109375" style="425"/>
    <col min="5377" max="5377" width="7.7109375" style="425" customWidth="1"/>
    <col min="5378" max="5378" width="66.7109375" style="425" customWidth="1"/>
    <col min="5379" max="5381" width="15.28515625" style="425" customWidth="1"/>
    <col min="5382" max="5632" width="2.7109375" style="425"/>
    <col min="5633" max="5633" width="7.7109375" style="425" customWidth="1"/>
    <col min="5634" max="5634" width="66.7109375" style="425" customWidth="1"/>
    <col min="5635" max="5637" width="15.28515625" style="425" customWidth="1"/>
    <col min="5638" max="5888" width="2.7109375" style="425"/>
    <col min="5889" max="5889" width="7.7109375" style="425" customWidth="1"/>
    <col min="5890" max="5890" width="66.7109375" style="425" customWidth="1"/>
    <col min="5891" max="5893" width="15.28515625" style="425" customWidth="1"/>
    <col min="5894" max="6144" width="2.7109375" style="425"/>
    <col min="6145" max="6145" width="7.7109375" style="425" customWidth="1"/>
    <col min="6146" max="6146" width="66.7109375" style="425" customWidth="1"/>
    <col min="6147" max="6149" width="15.28515625" style="425" customWidth="1"/>
    <col min="6150" max="6400" width="2.7109375" style="425"/>
    <col min="6401" max="6401" width="7.7109375" style="425" customWidth="1"/>
    <col min="6402" max="6402" width="66.7109375" style="425" customWidth="1"/>
    <col min="6403" max="6405" width="15.28515625" style="425" customWidth="1"/>
    <col min="6406" max="6656" width="2.7109375" style="425"/>
    <col min="6657" max="6657" width="7.7109375" style="425" customWidth="1"/>
    <col min="6658" max="6658" width="66.7109375" style="425" customWidth="1"/>
    <col min="6659" max="6661" width="15.28515625" style="425" customWidth="1"/>
    <col min="6662" max="6912" width="2.7109375" style="425"/>
    <col min="6913" max="6913" width="7.7109375" style="425" customWidth="1"/>
    <col min="6914" max="6914" width="66.7109375" style="425" customWidth="1"/>
    <col min="6915" max="6917" width="15.28515625" style="425" customWidth="1"/>
    <col min="6918" max="7168" width="2.7109375" style="425"/>
    <col min="7169" max="7169" width="7.7109375" style="425" customWidth="1"/>
    <col min="7170" max="7170" width="66.7109375" style="425" customWidth="1"/>
    <col min="7171" max="7173" width="15.28515625" style="425" customWidth="1"/>
    <col min="7174" max="7424" width="2.7109375" style="425"/>
    <col min="7425" max="7425" width="7.7109375" style="425" customWidth="1"/>
    <col min="7426" max="7426" width="66.7109375" style="425" customWidth="1"/>
    <col min="7427" max="7429" width="15.28515625" style="425" customWidth="1"/>
    <col min="7430" max="7680" width="2.7109375" style="425"/>
    <col min="7681" max="7681" width="7.7109375" style="425" customWidth="1"/>
    <col min="7682" max="7682" width="66.7109375" style="425" customWidth="1"/>
    <col min="7683" max="7685" width="15.28515625" style="425" customWidth="1"/>
    <col min="7686" max="7936" width="2.7109375" style="425"/>
    <col min="7937" max="7937" width="7.7109375" style="425" customWidth="1"/>
    <col min="7938" max="7938" width="66.7109375" style="425" customWidth="1"/>
    <col min="7939" max="7941" width="15.28515625" style="425" customWidth="1"/>
    <col min="7942" max="8192" width="2.7109375" style="425"/>
    <col min="8193" max="8193" width="7.7109375" style="425" customWidth="1"/>
    <col min="8194" max="8194" width="66.7109375" style="425" customWidth="1"/>
    <col min="8195" max="8197" width="15.28515625" style="425" customWidth="1"/>
    <col min="8198" max="8448" width="2.7109375" style="425"/>
    <col min="8449" max="8449" width="7.7109375" style="425" customWidth="1"/>
    <col min="8450" max="8450" width="66.7109375" style="425" customWidth="1"/>
    <col min="8451" max="8453" width="15.28515625" style="425" customWidth="1"/>
    <col min="8454" max="8704" width="2.7109375" style="425"/>
    <col min="8705" max="8705" width="7.7109375" style="425" customWidth="1"/>
    <col min="8706" max="8706" width="66.7109375" style="425" customWidth="1"/>
    <col min="8707" max="8709" width="15.28515625" style="425" customWidth="1"/>
    <col min="8710" max="8960" width="2.7109375" style="425"/>
    <col min="8961" max="8961" width="7.7109375" style="425" customWidth="1"/>
    <col min="8962" max="8962" width="66.7109375" style="425" customWidth="1"/>
    <col min="8963" max="8965" width="15.28515625" style="425" customWidth="1"/>
    <col min="8966" max="9216" width="2.7109375" style="425"/>
    <col min="9217" max="9217" width="7.7109375" style="425" customWidth="1"/>
    <col min="9218" max="9218" width="66.7109375" style="425" customWidth="1"/>
    <col min="9219" max="9221" width="15.28515625" style="425" customWidth="1"/>
    <col min="9222" max="9472" width="2.7109375" style="425"/>
    <col min="9473" max="9473" width="7.7109375" style="425" customWidth="1"/>
    <col min="9474" max="9474" width="66.7109375" style="425" customWidth="1"/>
    <col min="9475" max="9477" width="15.28515625" style="425" customWidth="1"/>
    <col min="9478" max="9728" width="2.7109375" style="425"/>
    <col min="9729" max="9729" width="7.7109375" style="425" customWidth="1"/>
    <col min="9730" max="9730" width="66.7109375" style="425" customWidth="1"/>
    <col min="9731" max="9733" width="15.28515625" style="425" customWidth="1"/>
    <col min="9734" max="9984" width="2.7109375" style="425"/>
    <col min="9985" max="9985" width="7.7109375" style="425" customWidth="1"/>
    <col min="9986" max="9986" width="66.7109375" style="425" customWidth="1"/>
    <col min="9987" max="9989" width="15.28515625" style="425" customWidth="1"/>
    <col min="9990" max="10240" width="2.7109375" style="425"/>
    <col min="10241" max="10241" width="7.7109375" style="425" customWidth="1"/>
    <col min="10242" max="10242" width="66.7109375" style="425" customWidth="1"/>
    <col min="10243" max="10245" width="15.28515625" style="425" customWidth="1"/>
    <col min="10246" max="10496" width="2.7109375" style="425"/>
    <col min="10497" max="10497" width="7.7109375" style="425" customWidth="1"/>
    <col min="10498" max="10498" width="66.7109375" style="425" customWidth="1"/>
    <col min="10499" max="10501" width="15.28515625" style="425" customWidth="1"/>
    <col min="10502" max="10752" width="2.7109375" style="425"/>
    <col min="10753" max="10753" width="7.7109375" style="425" customWidth="1"/>
    <col min="10754" max="10754" width="66.7109375" style="425" customWidth="1"/>
    <col min="10755" max="10757" width="15.28515625" style="425" customWidth="1"/>
    <col min="10758" max="11008" width="2.7109375" style="425"/>
    <col min="11009" max="11009" width="7.7109375" style="425" customWidth="1"/>
    <col min="11010" max="11010" width="66.7109375" style="425" customWidth="1"/>
    <col min="11011" max="11013" width="15.28515625" style="425" customWidth="1"/>
    <col min="11014" max="11264" width="2.7109375" style="425"/>
    <col min="11265" max="11265" width="7.7109375" style="425" customWidth="1"/>
    <col min="11266" max="11266" width="66.7109375" style="425" customWidth="1"/>
    <col min="11267" max="11269" width="15.28515625" style="425" customWidth="1"/>
    <col min="11270" max="11520" width="2.7109375" style="425"/>
    <col min="11521" max="11521" width="7.7109375" style="425" customWidth="1"/>
    <col min="11522" max="11522" width="66.7109375" style="425" customWidth="1"/>
    <col min="11523" max="11525" width="15.28515625" style="425" customWidth="1"/>
    <col min="11526" max="11776" width="2.7109375" style="425"/>
    <col min="11777" max="11777" width="7.7109375" style="425" customWidth="1"/>
    <col min="11778" max="11778" width="66.7109375" style="425" customWidth="1"/>
    <col min="11779" max="11781" width="15.28515625" style="425" customWidth="1"/>
    <col min="11782" max="12032" width="2.7109375" style="425"/>
    <col min="12033" max="12033" width="7.7109375" style="425" customWidth="1"/>
    <col min="12034" max="12034" width="66.7109375" style="425" customWidth="1"/>
    <col min="12035" max="12037" width="15.28515625" style="425" customWidth="1"/>
    <col min="12038" max="12288" width="2.7109375" style="425"/>
    <col min="12289" max="12289" width="7.7109375" style="425" customWidth="1"/>
    <col min="12290" max="12290" width="66.7109375" style="425" customWidth="1"/>
    <col min="12291" max="12293" width="15.28515625" style="425" customWidth="1"/>
    <col min="12294" max="12544" width="2.7109375" style="425"/>
    <col min="12545" max="12545" width="7.7109375" style="425" customWidth="1"/>
    <col min="12546" max="12546" width="66.7109375" style="425" customWidth="1"/>
    <col min="12547" max="12549" width="15.28515625" style="425" customWidth="1"/>
    <col min="12550" max="12800" width="2.7109375" style="425"/>
    <col min="12801" max="12801" width="7.7109375" style="425" customWidth="1"/>
    <col min="12802" max="12802" width="66.7109375" style="425" customWidth="1"/>
    <col min="12803" max="12805" width="15.28515625" style="425" customWidth="1"/>
    <col min="12806" max="13056" width="2.7109375" style="425"/>
    <col min="13057" max="13057" width="7.7109375" style="425" customWidth="1"/>
    <col min="13058" max="13058" width="66.7109375" style="425" customWidth="1"/>
    <col min="13059" max="13061" width="15.28515625" style="425" customWidth="1"/>
    <col min="13062" max="13312" width="2.7109375" style="425"/>
    <col min="13313" max="13313" width="7.7109375" style="425" customWidth="1"/>
    <col min="13314" max="13314" width="66.7109375" style="425" customWidth="1"/>
    <col min="13315" max="13317" width="15.28515625" style="425" customWidth="1"/>
    <col min="13318" max="13568" width="2.7109375" style="425"/>
    <col min="13569" max="13569" width="7.7109375" style="425" customWidth="1"/>
    <col min="13570" max="13570" width="66.7109375" style="425" customWidth="1"/>
    <col min="13571" max="13573" width="15.28515625" style="425" customWidth="1"/>
    <col min="13574" max="13824" width="2.7109375" style="425"/>
    <col min="13825" max="13825" width="7.7109375" style="425" customWidth="1"/>
    <col min="13826" max="13826" width="66.7109375" style="425" customWidth="1"/>
    <col min="13827" max="13829" width="15.28515625" style="425" customWidth="1"/>
    <col min="13830" max="14080" width="2.7109375" style="425"/>
    <col min="14081" max="14081" width="7.7109375" style="425" customWidth="1"/>
    <col min="14082" max="14082" width="66.7109375" style="425" customWidth="1"/>
    <col min="14083" max="14085" width="15.28515625" style="425" customWidth="1"/>
    <col min="14086" max="14336" width="2.7109375" style="425"/>
    <col min="14337" max="14337" width="7.7109375" style="425" customWidth="1"/>
    <col min="14338" max="14338" width="66.7109375" style="425" customWidth="1"/>
    <col min="14339" max="14341" width="15.28515625" style="425" customWidth="1"/>
    <col min="14342" max="14592" width="2.7109375" style="425"/>
    <col min="14593" max="14593" width="7.7109375" style="425" customWidth="1"/>
    <col min="14594" max="14594" width="66.7109375" style="425" customWidth="1"/>
    <col min="14595" max="14597" width="15.28515625" style="425" customWidth="1"/>
    <col min="14598" max="14848" width="2.7109375" style="425"/>
    <col min="14849" max="14849" width="7.7109375" style="425" customWidth="1"/>
    <col min="14850" max="14850" width="66.7109375" style="425" customWidth="1"/>
    <col min="14851" max="14853" width="15.28515625" style="425" customWidth="1"/>
    <col min="14854" max="15104" width="2.7109375" style="425"/>
    <col min="15105" max="15105" width="7.7109375" style="425" customWidth="1"/>
    <col min="15106" max="15106" width="66.7109375" style="425" customWidth="1"/>
    <col min="15107" max="15109" width="15.28515625" style="425" customWidth="1"/>
    <col min="15110" max="15360" width="2.7109375" style="425"/>
    <col min="15361" max="15361" width="7.7109375" style="425" customWidth="1"/>
    <col min="15362" max="15362" width="66.7109375" style="425" customWidth="1"/>
    <col min="15363" max="15365" width="15.28515625" style="425" customWidth="1"/>
    <col min="15366" max="15616" width="2.7109375" style="425"/>
    <col min="15617" max="15617" width="7.7109375" style="425" customWidth="1"/>
    <col min="15618" max="15618" width="66.7109375" style="425" customWidth="1"/>
    <col min="15619" max="15621" width="15.28515625" style="425" customWidth="1"/>
    <col min="15622" max="15872" width="2.7109375" style="425"/>
    <col min="15873" max="15873" width="7.7109375" style="425" customWidth="1"/>
    <col min="15874" max="15874" width="66.7109375" style="425" customWidth="1"/>
    <col min="15875" max="15877" width="15.28515625" style="425" customWidth="1"/>
    <col min="15878" max="16128" width="2.7109375" style="425"/>
    <col min="16129" max="16129" width="7.7109375" style="425" customWidth="1"/>
    <col min="16130" max="16130" width="66.7109375" style="425" customWidth="1"/>
    <col min="16131" max="16133" width="15.28515625" style="425" customWidth="1"/>
    <col min="16134" max="16384" width="2.7109375" style="425"/>
  </cols>
  <sheetData>
    <row r="1" spans="1:5" s="424" customFormat="1" ht="20.100000000000001" customHeight="1" thickTop="1">
      <c r="A1" s="756" t="s">
        <v>43</v>
      </c>
      <c r="B1" s="757"/>
      <c r="C1" s="760" t="s">
        <v>345</v>
      </c>
      <c r="D1" s="760" t="s">
        <v>346</v>
      </c>
      <c r="E1" s="762" t="s">
        <v>347</v>
      </c>
    </row>
    <row r="2" spans="1:5" ht="15" customHeight="1">
      <c r="A2" s="758"/>
      <c r="B2" s="759"/>
      <c r="C2" s="761"/>
      <c r="D2" s="761"/>
      <c r="E2" s="763"/>
    </row>
    <row r="3" spans="1:5" ht="15" customHeight="1" thickBot="1">
      <c r="A3" s="758"/>
      <c r="B3" s="759"/>
      <c r="C3" s="761"/>
      <c r="D3" s="761"/>
      <c r="E3" s="763"/>
    </row>
    <row r="4" spans="1:5" s="428" customFormat="1" ht="15" customHeight="1" thickTop="1" thickBot="1">
      <c r="A4" s="764" t="s">
        <v>4</v>
      </c>
      <c r="B4" s="765"/>
      <c r="C4" s="426" t="s">
        <v>5</v>
      </c>
      <c r="D4" s="426" t="s">
        <v>6</v>
      </c>
      <c r="E4" s="427" t="s">
        <v>7</v>
      </c>
    </row>
    <row r="5" spans="1:5">
      <c r="A5" s="429" t="s">
        <v>4</v>
      </c>
      <c r="B5" s="430" t="s">
        <v>319</v>
      </c>
      <c r="C5" s="431">
        <v>36227800</v>
      </c>
      <c r="D5" s="432"/>
      <c r="E5" s="433"/>
    </row>
    <row r="6" spans="1:5">
      <c r="A6" s="434" t="s">
        <v>5</v>
      </c>
      <c r="B6" s="435" t="s">
        <v>320</v>
      </c>
      <c r="C6" s="436">
        <v>12662025</v>
      </c>
      <c r="D6" s="436"/>
      <c r="E6" s="437"/>
    </row>
    <row r="7" spans="1:5">
      <c r="A7" s="429" t="s">
        <v>6</v>
      </c>
      <c r="B7" s="435" t="s">
        <v>321</v>
      </c>
      <c r="C7" s="436">
        <v>-10210615</v>
      </c>
      <c r="D7" s="436"/>
      <c r="E7" s="437"/>
    </row>
    <row r="8" spans="1:5">
      <c r="A8" s="434" t="s">
        <v>7</v>
      </c>
      <c r="B8" s="435" t="s">
        <v>322</v>
      </c>
      <c r="C8" s="436">
        <v>8013600</v>
      </c>
      <c r="D8" s="436"/>
      <c r="E8" s="437"/>
    </row>
    <row r="9" spans="1:5">
      <c r="A9" s="429"/>
      <c r="B9" s="438" t="s">
        <v>404</v>
      </c>
      <c r="C9" s="439">
        <f>SUM(C5:C8)</f>
        <v>46692810</v>
      </c>
      <c r="D9" s="439">
        <v>46784412</v>
      </c>
      <c r="E9" s="440">
        <v>46784412</v>
      </c>
    </row>
    <row r="10" spans="1:5">
      <c r="A10" s="429"/>
      <c r="B10" s="438"/>
      <c r="C10" s="436"/>
      <c r="D10" s="436"/>
      <c r="E10" s="437"/>
    </row>
    <row r="11" spans="1:5">
      <c r="A11" s="441" t="s">
        <v>8</v>
      </c>
      <c r="B11" s="435" t="s">
        <v>323</v>
      </c>
      <c r="C11" s="436">
        <v>3383520</v>
      </c>
      <c r="D11" s="436">
        <v>3383520</v>
      </c>
      <c r="E11" s="437">
        <v>3383520</v>
      </c>
    </row>
    <row r="12" spans="1:5">
      <c r="A12" s="441"/>
      <c r="B12" s="442"/>
      <c r="C12" s="436"/>
      <c r="D12" s="436"/>
      <c r="E12" s="437"/>
    </row>
    <row r="13" spans="1:5">
      <c r="A13" s="441" t="s">
        <v>9</v>
      </c>
      <c r="B13" s="443" t="s">
        <v>44</v>
      </c>
      <c r="C13" s="436">
        <v>3052571</v>
      </c>
      <c r="D13" s="436">
        <v>3052571</v>
      </c>
      <c r="E13" s="437">
        <v>3052571</v>
      </c>
    </row>
    <row r="14" spans="1:5">
      <c r="A14" s="441"/>
      <c r="B14" s="443"/>
      <c r="C14" s="436"/>
      <c r="D14" s="436"/>
      <c r="E14" s="437"/>
    </row>
    <row r="15" spans="1:5">
      <c r="A15" s="441" t="s">
        <v>10</v>
      </c>
      <c r="B15" s="443" t="s">
        <v>412</v>
      </c>
      <c r="C15" s="436"/>
      <c r="D15" s="436">
        <v>6483200</v>
      </c>
      <c r="E15" s="437">
        <v>6483200</v>
      </c>
    </row>
    <row r="16" spans="1:5">
      <c r="A16" s="441" t="s">
        <v>11</v>
      </c>
      <c r="B16" s="443" t="s">
        <v>413</v>
      </c>
      <c r="C16" s="436">
        <v>1107200</v>
      </c>
      <c r="D16" s="436"/>
      <c r="E16" s="437"/>
    </row>
    <row r="17" spans="1:5">
      <c r="A17" s="441" t="s">
        <v>12</v>
      </c>
      <c r="B17" s="443" t="s">
        <v>414</v>
      </c>
      <c r="C17" s="436">
        <v>145000</v>
      </c>
      <c r="D17" s="436"/>
      <c r="E17" s="437"/>
    </row>
    <row r="18" spans="1:5">
      <c r="A18" s="441" t="s">
        <v>13</v>
      </c>
      <c r="B18" s="443" t="s">
        <v>415</v>
      </c>
      <c r="C18" s="436">
        <v>6423300</v>
      </c>
      <c r="D18" s="436"/>
      <c r="E18" s="437"/>
    </row>
    <row r="19" spans="1:5">
      <c r="A19" s="441"/>
      <c r="B19" s="443"/>
      <c r="C19" s="436"/>
      <c r="D19" s="436"/>
      <c r="E19" s="437"/>
    </row>
    <row r="20" spans="1:5">
      <c r="A20" s="444" t="s">
        <v>14</v>
      </c>
      <c r="B20" s="442" t="s">
        <v>316</v>
      </c>
      <c r="C20" s="445"/>
      <c r="D20" s="436">
        <v>5274000</v>
      </c>
      <c r="E20" s="437">
        <v>5274000</v>
      </c>
    </row>
    <row r="21" spans="1:5">
      <c r="A21" s="441"/>
      <c r="B21" s="443" t="s">
        <v>314</v>
      </c>
      <c r="C21" s="436">
        <v>3420000</v>
      </c>
      <c r="D21" s="436"/>
      <c r="E21" s="437"/>
    </row>
    <row r="22" spans="1:5">
      <c r="A22" s="444"/>
      <c r="B22" s="443" t="s">
        <v>315</v>
      </c>
      <c r="C22" s="436">
        <v>1854000</v>
      </c>
      <c r="D22" s="436"/>
      <c r="E22" s="437"/>
    </row>
    <row r="23" spans="1:5">
      <c r="A23" s="441"/>
      <c r="B23" s="438"/>
      <c r="C23" s="436"/>
      <c r="D23" s="436"/>
      <c r="E23" s="437"/>
    </row>
    <row r="24" spans="1:5">
      <c r="A24" s="441" t="s">
        <v>15</v>
      </c>
      <c r="B24" s="443" t="s">
        <v>317</v>
      </c>
      <c r="C24" s="436"/>
      <c r="D24" s="436">
        <v>35591000</v>
      </c>
      <c r="E24" s="437">
        <v>35591000</v>
      </c>
    </row>
    <row r="25" spans="1:5">
      <c r="A25" s="444"/>
      <c r="B25" s="443" t="s">
        <v>314</v>
      </c>
      <c r="C25" s="436">
        <v>16992000</v>
      </c>
      <c r="D25" s="436"/>
      <c r="E25" s="437"/>
    </row>
    <row r="26" spans="1:5">
      <c r="A26" s="441"/>
      <c r="B26" s="443" t="s">
        <v>315</v>
      </c>
      <c r="C26" s="436">
        <v>9440000</v>
      </c>
      <c r="D26" s="436"/>
      <c r="E26" s="437"/>
    </row>
    <row r="27" spans="1:5">
      <c r="A27" s="444" t="s">
        <v>16</v>
      </c>
      <c r="B27" s="443" t="s">
        <v>318</v>
      </c>
      <c r="C27" s="436"/>
      <c r="D27" s="436"/>
      <c r="E27" s="437"/>
    </row>
    <row r="28" spans="1:5">
      <c r="A28" s="441"/>
      <c r="B28" s="443" t="s">
        <v>314</v>
      </c>
      <c r="C28" s="436">
        <v>4352000</v>
      </c>
      <c r="D28" s="436"/>
      <c r="E28" s="437"/>
    </row>
    <row r="29" spans="1:5">
      <c r="A29" s="444"/>
      <c r="B29" s="443" t="s">
        <v>315</v>
      </c>
      <c r="C29" s="436">
        <v>2176000</v>
      </c>
      <c r="D29" s="436"/>
      <c r="E29" s="437"/>
    </row>
    <row r="30" spans="1:5">
      <c r="A30" s="441"/>
      <c r="B30" s="443"/>
      <c r="C30" s="436"/>
      <c r="D30" s="436"/>
      <c r="E30" s="437"/>
    </row>
    <row r="31" spans="1:5">
      <c r="A31" s="441" t="s">
        <v>17</v>
      </c>
      <c r="B31" s="435" t="s">
        <v>405</v>
      </c>
      <c r="C31" s="436"/>
      <c r="D31" s="436">
        <v>4794000</v>
      </c>
      <c r="E31" s="437">
        <v>4794000</v>
      </c>
    </row>
    <row r="32" spans="1:5">
      <c r="A32" s="441"/>
      <c r="B32" s="435" t="s">
        <v>406</v>
      </c>
      <c r="C32" s="436">
        <v>3060000</v>
      </c>
      <c r="D32" s="436"/>
      <c r="E32" s="437"/>
    </row>
    <row r="33" spans="1:5">
      <c r="A33" s="444"/>
      <c r="B33" s="435" t="s">
        <v>407</v>
      </c>
      <c r="C33" s="436">
        <v>1734000</v>
      </c>
      <c r="D33" s="436"/>
      <c r="E33" s="437"/>
    </row>
    <row r="34" spans="1:5">
      <c r="A34" s="441"/>
      <c r="B34" s="443"/>
      <c r="C34" s="436"/>
      <c r="D34" s="436"/>
      <c r="E34" s="437"/>
    </row>
    <row r="35" spans="1:5">
      <c r="A35" s="444" t="s">
        <v>18</v>
      </c>
      <c r="B35" s="435" t="s">
        <v>408</v>
      </c>
      <c r="C35" s="436">
        <v>0</v>
      </c>
      <c r="D35" s="436">
        <v>3247662</v>
      </c>
      <c r="E35" s="437">
        <v>3247662</v>
      </c>
    </row>
    <row r="36" spans="1:5">
      <c r="A36" s="441"/>
      <c r="B36" s="435"/>
      <c r="C36" s="436"/>
      <c r="D36" s="436"/>
      <c r="E36" s="437"/>
    </row>
    <row r="37" spans="1:5">
      <c r="A37" s="441" t="s">
        <v>19</v>
      </c>
      <c r="B37" s="435" t="s">
        <v>409</v>
      </c>
      <c r="C37" s="436"/>
      <c r="D37" s="436">
        <v>11574361</v>
      </c>
      <c r="E37" s="437">
        <v>11574361</v>
      </c>
    </row>
    <row r="38" spans="1:5">
      <c r="A38" s="441"/>
      <c r="B38" s="435"/>
      <c r="C38" s="436"/>
      <c r="D38" s="436"/>
      <c r="E38" s="437"/>
    </row>
    <row r="39" spans="1:5">
      <c r="A39" s="444" t="s">
        <v>20</v>
      </c>
      <c r="B39" s="435" t="s">
        <v>410</v>
      </c>
      <c r="C39" s="436"/>
      <c r="D39" s="436">
        <v>3244848</v>
      </c>
      <c r="E39" s="437">
        <v>3244848</v>
      </c>
    </row>
    <row r="40" spans="1:5">
      <c r="A40" s="441"/>
      <c r="B40" s="435"/>
      <c r="C40" s="436"/>
      <c r="D40" s="436"/>
      <c r="E40" s="437"/>
    </row>
    <row r="41" spans="1:5">
      <c r="A41" s="444" t="s">
        <v>21</v>
      </c>
      <c r="B41" s="443" t="s">
        <v>411</v>
      </c>
      <c r="C41" s="436"/>
      <c r="D41" s="436">
        <v>12906000</v>
      </c>
      <c r="E41" s="437">
        <v>12906000</v>
      </c>
    </row>
    <row r="42" spans="1:5">
      <c r="A42" s="441"/>
      <c r="B42" s="443"/>
      <c r="C42" s="446"/>
      <c r="D42" s="436"/>
      <c r="E42" s="437"/>
    </row>
    <row r="43" spans="1:5">
      <c r="A43" s="444" t="s">
        <v>22</v>
      </c>
      <c r="B43" s="443" t="s">
        <v>416</v>
      </c>
      <c r="C43" s="436"/>
      <c r="D43" s="436">
        <v>121920</v>
      </c>
      <c r="E43" s="437">
        <v>121920</v>
      </c>
    </row>
    <row r="44" spans="1:5">
      <c r="A44" s="441"/>
      <c r="B44" s="443"/>
      <c r="C44" s="436"/>
      <c r="D44" s="436"/>
      <c r="E44" s="437"/>
    </row>
    <row r="45" spans="1:5">
      <c r="A45" s="444"/>
      <c r="B45" s="443"/>
      <c r="C45" s="436"/>
      <c r="D45" s="436"/>
      <c r="E45" s="437"/>
    </row>
    <row r="46" spans="1:5">
      <c r="A46" s="441"/>
      <c r="B46" s="443"/>
      <c r="C46" s="436"/>
      <c r="D46" s="436"/>
      <c r="E46" s="437"/>
    </row>
    <row r="47" spans="1:5" ht="13.5" thickBot="1">
      <c r="A47" s="444"/>
      <c r="B47" s="443"/>
      <c r="C47" s="446"/>
      <c r="D47" s="447"/>
      <c r="E47" s="448"/>
    </row>
    <row r="48" spans="1:5" ht="13.5" thickBot="1">
      <c r="A48" s="449"/>
      <c r="B48" s="450" t="s">
        <v>28</v>
      </c>
      <c r="C48" s="451">
        <f>SUM(C9:C47)</f>
        <v>103832401</v>
      </c>
      <c r="D48" s="451">
        <f>SUM(D9:D47)</f>
        <v>136457494</v>
      </c>
      <c r="E48" s="451">
        <f>SUM(E9:E47)</f>
        <v>136457494</v>
      </c>
    </row>
    <row r="49" ht="13.5" thickTop="1"/>
  </sheetData>
  <mergeCells count="5">
    <mergeCell ref="A1:B3"/>
    <mergeCell ref="C1:C3"/>
    <mergeCell ref="D1:D3"/>
    <mergeCell ref="E1:E3"/>
    <mergeCell ref="A4:B4"/>
  </mergeCells>
  <pageMargins left="0.39370078740157483" right="0.39370078740157483" top="0.98425196850393704" bottom="0.98425196850393704" header="0.31496062992125984" footer="0.51181102362204722"/>
  <pageSetup paperSize="9" scale="80" orientation="portrait" r:id="rId1"/>
  <headerFooter alignWithMargins="0">
    <oddHeader>&amp;C&amp;"Arial,Félkövér"Normatív hozzájárulások alakulása jogcímenként
2013.
&amp;R&amp;"Arial,Dőlt"6. melléklet 
ezer ft-ban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F28"/>
  <sheetViews>
    <sheetView view="pageLayout" zoomScaleNormal="100" workbookViewId="0">
      <selection activeCell="D30" sqref="D30"/>
    </sheetView>
  </sheetViews>
  <sheetFormatPr defaultRowHeight="12.75"/>
  <cols>
    <col min="1" max="1" width="50.7109375" customWidth="1"/>
    <col min="2" max="3" width="16.7109375" customWidth="1"/>
    <col min="4" max="4" width="16.7109375" style="32" customWidth="1"/>
    <col min="5" max="6" width="16.7109375" customWidth="1"/>
    <col min="7" max="11" width="8.7109375" customWidth="1"/>
  </cols>
  <sheetData>
    <row r="1" spans="1:6" ht="14.25" thickBot="1">
      <c r="A1" s="134"/>
      <c r="B1" s="135"/>
      <c r="C1" s="135"/>
      <c r="D1" s="135"/>
      <c r="E1" s="135"/>
      <c r="F1" s="136"/>
    </row>
    <row r="2" spans="1:6" ht="48.75" thickBot="1">
      <c r="A2" s="138" t="s">
        <v>178</v>
      </c>
      <c r="B2" s="139" t="s">
        <v>179</v>
      </c>
      <c r="C2" s="139" t="s">
        <v>180</v>
      </c>
      <c r="D2" s="139" t="s">
        <v>392</v>
      </c>
      <c r="E2" s="139" t="s">
        <v>326</v>
      </c>
      <c r="F2" s="140" t="s">
        <v>388</v>
      </c>
    </row>
    <row r="3" spans="1:6" ht="13.5" thickBot="1">
      <c r="A3" s="141">
        <v>1</v>
      </c>
      <c r="B3" s="142">
        <v>2</v>
      </c>
      <c r="C3" s="142">
        <v>3</v>
      </c>
      <c r="D3" s="142">
        <v>4</v>
      </c>
      <c r="E3" s="142">
        <v>5</v>
      </c>
      <c r="F3" s="143" t="s">
        <v>181</v>
      </c>
    </row>
    <row r="4" spans="1:6">
      <c r="A4" s="144" t="s">
        <v>396</v>
      </c>
      <c r="B4" s="145">
        <v>61</v>
      </c>
      <c r="C4" s="153" t="s">
        <v>49</v>
      </c>
      <c r="D4" s="145">
        <v>61</v>
      </c>
      <c r="E4" s="145"/>
      <c r="F4" s="146">
        <f>B4-D4-E4</f>
        <v>0</v>
      </c>
    </row>
    <row r="5" spans="1:6">
      <c r="A5" s="144"/>
      <c r="B5" s="145"/>
      <c r="C5" s="153"/>
      <c r="D5" s="145"/>
      <c r="E5" s="145"/>
      <c r="F5" s="146"/>
    </row>
    <row r="6" spans="1:6">
      <c r="A6" s="144" t="s">
        <v>393</v>
      </c>
      <c r="B6" s="145">
        <v>350</v>
      </c>
      <c r="C6" s="153" t="s">
        <v>49</v>
      </c>
      <c r="D6" s="145">
        <f>B6</f>
        <v>350</v>
      </c>
      <c r="E6" s="145"/>
      <c r="F6" s="146"/>
    </row>
    <row r="7" spans="1:6">
      <c r="A7" s="144"/>
      <c r="B7" s="145"/>
      <c r="C7" s="153"/>
      <c r="D7" s="145"/>
      <c r="E7" s="145"/>
      <c r="F7" s="146"/>
    </row>
    <row r="8" spans="1:6">
      <c r="A8" s="144" t="s">
        <v>394</v>
      </c>
      <c r="B8" s="145">
        <v>142</v>
      </c>
      <c r="C8" s="153" t="s">
        <v>49</v>
      </c>
      <c r="D8" s="145">
        <f>B8</f>
        <v>142</v>
      </c>
      <c r="E8" s="145"/>
      <c r="F8" s="146"/>
    </row>
    <row r="9" spans="1:6" ht="12.75" customHeight="1">
      <c r="A9" s="144"/>
      <c r="B9" s="145"/>
      <c r="C9" s="153"/>
      <c r="D9" s="145"/>
      <c r="E9" s="145"/>
      <c r="F9" s="154">
        <f>B9-D9-E9</f>
        <v>0</v>
      </c>
    </row>
    <row r="10" spans="1:6" ht="12.75" customHeight="1">
      <c r="A10" s="144" t="s">
        <v>395</v>
      </c>
      <c r="B10" s="145">
        <v>175</v>
      </c>
      <c r="C10" s="153" t="s">
        <v>49</v>
      </c>
      <c r="D10" s="145">
        <v>175</v>
      </c>
      <c r="E10" s="145"/>
      <c r="F10" s="154"/>
    </row>
    <row r="11" spans="1:6" ht="12.75" customHeight="1">
      <c r="A11" s="144"/>
      <c r="B11" s="145"/>
      <c r="C11" s="153"/>
      <c r="D11" s="145"/>
      <c r="E11" s="145"/>
      <c r="F11" s="154"/>
    </row>
    <row r="12" spans="1:6" ht="12.75" customHeight="1">
      <c r="A12" s="144" t="s">
        <v>397</v>
      </c>
      <c r="B12" s="145">
        <v>146</v>
      </c>
      <c r="C12" s="153" t="s">
        <v>49</v>
      </c>
      <c r="D12" s="145">
        <v>146</v>
      </c>
      <c r="E12" s="145"/>
      <c r="F12" s="154"/>
    </row>
    <row r="13" spans="1:6" ht="12.75" customHeight="1">
      <c r="A13" s="144"/>
      <c r="B13" s="145"/>
      <c r="C13" s="153"/>
      <c r="D13" s="145"/>
      <c r="E13" s="145"/>
      <c r="F13" s="154"/>
    </row>
    <row r="14" spans="1:6" ht="12.75" customHeight="1">
      <c r="A14" s="144" t="s">
        <v>398</v>
      </c>
      <c r="B14" s="145">
        <v>478</v>
      </c>
      <c r="C14" s="153" t="s">
        <v>49</v>
      </c>
      <c r="D14" s="145">
        <v>478</v>
      </c>
      <c r="E14" s="145"/>
      <c r="F14" s="154"/>
    </row>
    <row r="15" spans="1:6" ht="12.75" customHeight="1">
      <c r="A15" s="144"/>
      <c r="B15" s="145"/>
      <c r="C15" s="153"/>
      <c r="D15" s="145"/>
      <c r="E15" s="145"/>
      <c r="F15" s="154"/>
    </row>
    <row r="16" spans="1:6" ht="12.75" customHeight="1">
      <c r="A16" s="144" t="s">
        <v>399</v>
      </c>
      <c r="B16" s="145">
        <v>415</v>
      </c>
      <c r="C16" s="153" t="s">
        <v>49</v>
      </c>
      <c r="D16" s="145">
        <v>415</v>
      </c>
      <c r="E16" s="145"/>
      <c r="F16" s="154"/>
    </row>
    <row r="17" spans="1:6" ht="12.75" customHeight="1">
      <c r="A17" s="144"/>
      <c r="B17" s="145"/>
      <c r="C17" s="153"/>
      <c r="D17" s="145"/>
      <c r="E17" s="145"/>
      <c r="F17" s="154"/>
    </row>
    <row r="18" spans="1:6" ht="12.75" customHeight="1">
      <c r="A18" s="144" t="s">
        <v>400</v>
      </c>
      <c r="B18" s="145">
        <v>200</v>
      </c>
      <c r="C18" s="153" t="s">
        <v>49</v>
      </c>
      <c r="D18" s="145">
        <v>200</v>
      </c>
      <c r="E18" s="145"/>
      <c r="F18" s="154"/>
    </row>
    <row r="19" spans="1:6" ht="12.75" customHeight="1">
      <c r="A19" s="144"/>
      <c r="B19" s="145"/>
      <c r="C19" s="153"/>
      <c r="D19" s="145"/>
      <c r="E19" s="145"/>
      <c r="F19" s="154"/>
    </row>
    <row r="20" spans="1:6" ht="12.75" customHeight="1">
      <c r="A20" s="144" t="s">
        <v>401</v>
      </c>
      <c r="B20" s="145">
        <v>230</v>
      </c>
      <c r="C20" s="153" t="s">
        <v>49</v>
      </c>
      <c r="D20" s="145">
        <v>230</v>
      </c>
      <c r="E20" s="145"/>
      <c r="F20" s="154"/>
    </row>
    <row r="21" spans="1:6" ht="12.75" customHeight="1">
      <c r="A21" s="144"/>
      <c r="B21" s="145"/>
      <c r="C21" s="153"/>
      <c r="D21" s="145"/>
      <c r="E21" s="145"/>
      <c r="F21" s="154"/>
    </row>
    <row r="22" spans="1:6" ht="12.75" customHeight="1">
      <c r="A22" s="144" t="s">
        <v>402</v>
      </c>
      <c r="B22" s="145">
        <v>328</v>
      </c>
      <c r="C22" s="153" t="s">
        <v>49</v>
      </c>
      <c r="D22" s="145">
        <v>328</v>
      </c>
      <c r="E22" s="145"/>
      <c r="F22" s="154"/>
    </row>
    <row r="23" spans="1:6" ht="12.75" customHeight="1">
      <c r="A23" s="144"/>
      <c r="B23" s="145"/>
      <c r="C23" s="153"/>
      <c r="D23" s="145"/>
      <c r="E23" s="145"/>
      <c r="F23" s="154"/>
    </row>
    <row r="24" spans="1:6" ht="12.75" customHeight="1">
      <c r="A24" s="144" t="s">
        <v>403</v>
      </c>
      <c r="B24" s="145">
        <v>95</v>
      </c>
      <c r="C24" s="153" t="s">
        <v>49</v>
      </c>
      <c r="D24" s="145">
        <v>95</v>
      </c>
      <c r="E24" s="145"/>
      <c r="F24" s="154">
        <f>B24-D24-E24</f>
        <v>0</v>
      </c>
    </row>
    <row r="25" spans="1:6" ht="13.5" thickBot="1">
      <c r="A25" s="147"/>
      <c r="B25" s="148"/>
      <c r="C25" s="423"/>
      <c r="D25" s="148"/>
      <c r="E25" s="148"/>
      <c r="F25" s="155">
        <f>B25-D25-E25</f>
        <v>0</v>
      </c>
    </row>
    <row r="26" spans="1:6" ht="13.5" thickBot="1">
      <c r="A26" s="149" t="s">
        <v>182</v>
      </c>
      <c r="B26" s="150">
        <f>SUM(B4:B25)</f>
        <v>2620</v>
      </c>
      <c r="C26" s="151"/>
      <c r="D26" s="150">
        <f>SUM(D4:D25)</f>
        <v>2620</v>
      </c>
      <c r="E26" s="150">
        <f>SUM(E4:E25)</f>
        <v>0</v>
      </c>
      <c r="F26" s="156">
        <f>SUM(F4:F25)</f>
        <v>0</v>
      </c>
    </row>
    <row r="27" spans="1:6">
      <c r="A27" s="152"/>
      <c r="B27" s="137"/>
      <c r="C27" s="137"/>
      <c r="D27" s="137"/>
      <c r="E27" s="137"/>
      <c r="F27" s="135"/>
    </row>
    <row r="28" spans="1:6">
      <c r="A28" s="174"/>
    </row>
  </sheetData>
  <phoneticPr fontId="3" type="noConversion"/>
  <pageMargins left="0.39370078740157483" right="0.39370078740157483" top="0.98425196850393704" bottom="0.98425196850393704" header="0.31496062992125984" footer="0.51181102362204722"/>
  <pageSetup paperSize="9" orientation="landscape" r:id="rId1"/>
  <headerFooter alignWithMargins="0">
    <oddHeader>&amp;C&amp;"Arial,Félkövér"Beruházások előirányzata beruházásonként
2013.&amp;R&amp;"Arial,Dőlt"7. melléklet 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1. mell.</vt:lpstr>
      <vt:lpstr>11.mell. összesen</vt:lpstr>
      <vt:lpstr>2.1.Műk.mérleg</vt:lpstr>
      <vt:lpstr>2.2.Felhalm..mérleg</vt:lpstr>
      <vt:lpstr>3. mell. adóss.kel.köt.</vt:lpstr>
      <vt:lpstr>4. mell.</vt:lpstr>
      <vt:lpstr>5.mell adóss.kel.fejl.cél</vt:lpstr>
      <vt:lpstr>6.mell.Normatíva</vt:lpstr>
      <vt:lpstr>7.sz.mell. beruh.</vt:lpstr>
      <vt:lpstr>8.sz.mell.felúj.</vt:lpstr>
      <vt:lpstr>9.mell.Támogatások</vt:lpstr>
      <vt:lpstr>10. mell eu.projekt</vt:lpstr>
      <vt:lpstr>12.mell. önkorm.</vt:lpstr>
      <vt:lpstr>13.mell. hivatal</vt:lpstr>
      <vt:lpstr>14.mell. óvoda</vt:lpstr>
      <vt:lpstr>15. tartozásállomány</vt:lpstr>
      <vt:lpstr>'11.mell. összesen'!Nyomtatási_cím</vt:lpstr>
      <vt:lpstr>'12.mell. önkorm.'!Nyomtatási_cím</vt:lpstr>
      <vt:lpstr>'13.mell. hivatal'!Nyomtatási_cím</vt:lpstr>
      <vt:lpstr>'14.mell. óvoda'!Nyomtatási_cím</vt:lpstr>
    </vt:vector>
  </TitlesOfParts>
  <Company>Öttevény Község Önkormányzata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halasz.sandorne</dc:creator>
  <cp:lastModifiedBy>Halász Sándorné</cp:lastModifiedBy>
  <cp:lastPrinted>2014-04-25T07:16:25Z</cp:lastPrinted>
  <dcterms:created xsi:type="dcterms:W3CDTF">2012-01-30T08:50:59Z</dcterms:created>
  <dcterms:modified xsi:type="dcterms:W3CDTF">2014-04-25T07:16:30Z</dcterms:modified>
</cp:coreProperties>
</file>