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zsitfa\rendeletek 2020\"/>
    </mc:Choice>
  </mc:AlternateContent>
  <xr:revisionPtr revIDLastSave="0" documentId="8_{04356192-F946-4E4E-AE09-3EB11B469903}" xr6:coauthVersionLast="45" xr6:coauthVersionMax="45" xr10:uidLastSave="{00000000-0000-0000-0000-000000000000}"/>
  <bookViews>
    <workbookView xWindow="-108" yWindow="-108" windowWidth="23256" windowHeight="12576" firstSheet="3" activeTab="11" xr2:uid="{00000000-000D-0000-FFFF-FFFF00000000}"/>
  </bookViews>
  <sheets>
    <sheet name="1. melléklet" sheetId="14" r:id="rId1"/>
    <sheet name="1.1. melléklet" sheetId="2" r:id="rId2"/>
    <sheet name="1.2.melléklet" sheetId="11" r:id="rId3"/>
    <sheet name="2.melléklet" sheetId="15" r:id="rId4"/>
    <sheet name="2.1. melléklet" sheetId="4" r:id="rId5"/>
    <sheet name="2.2. melléklet" sheetId="10" r:id="rId6"/>
    <sheet name="3. melléklet" sheetId="7" r:id="rId7"/>
    <sheet name="4. melléklet" sheetId="16" r:id="rId8"/>
    <sheet name="4.1. melléklet" sheetId="9" r:id="rId9"/>
    <sheet name="4.2.melléklet" sheetId="12" r:id="rId10"/>
    <sheet name="5. melléklet" sheetId="20" r:id="rId11"/>
    <sheet name="6.melléklet" sheetId="21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1" l="1"/>
  <c r="B16" i="21"/>
  <c r="B19" i="21"/>
  <c r="B21" i="21"/>
  <c r="M23" i="21" l="1"/>
  <c r="L23" i="21"/>
  <c r="K23" i="21"/>
  <c r="J23" i="21"/>
  <c r="I23" i="21"/>
  <c r="H23" i="21"/>
  <c r="G23" i="21"/>
  <c r="F23" i="21"/>
  <c r="E23" i="21"/>
  <c r="D23" i="21"/>
  <c r="C23" i="21"/>
  <c r="B23" i="21"/>
  <c r="N22" i="21"/>
  <c r="N20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N15" i="21"/>
  <c r="N13" i="21"/>
  <c r="N10" i="21"/>
  <c r="F11" i="20"/>
  <c r="E11" i="20"/>
  <c r="F7" i="20"/>
  <c r="F17" i="20" s="1"/>
  <c r="E7" i="20"/>
  <c r="D7" i="20" l="1"/>
  <c r="D17" i="20" s="1"/>
  <c r="D11" i="20"/>
  <c r="E17" i="20"/>
  <c r="F100" i="14" l="1"/>
  <c r="E100" i="14"/>
  <c r="F90" i="14"/>
  <c r="E90" i="14"/>
  <c r="F85" i="14"/>
  <c r="E85" i="14"/>
  <c r="F65" i="14"/>
  <c r="F77" i="14" s="1"/>
  <c r="E65" i="14"/>
  <c r="E77" i="14" s="1"/>
  <c r="F60" i="14"/>
  <c r="E60" i="14"/>
  <c r="F50" i="14"/>
  <c r="E50" i="14"/>
  <c r="F44" i="14"/>
  <c r="E44" i="14"/>
  <c r="F41" i="14"/>
  <c r="E41" i="14"/>
  <c r="F33" i="14"/>
  <c r="E33" i="14"/>
  <c r="F30" i="14"/>
  <c r="E30" i="14"/>
  <c r="F24" i="14"/>
  <c r="E24" i="14"/>
  <c r="F20" i="14"/>
  <c r="E20" i="14"/>
  <c r="E25" i="14" s="1"/>
  <c r="F73" i="15"/>
  <c r="E73" i="15"/>
  <c r="F67" i="15"/>
  <c r="E67" i="15"/>
  <c r="F61" i="15"/>
  <c r="E61" i="15"/>
  <c r="F52" i="15"/>
  <c r="E52" i="15"/>
  <c r="F49" i="15"/>
  <c r="F55" i="15" s="1"/>
  <c r="E49" i="15"/>
  <c r="E55" i="15" s="1"/>
  <c r="F37" i="15"/>
  <c r="E37" i="15"/>
  <c r="F28" i="15"/>
  <c r="F39" i="15" s="1"/>
  <c r="E28" i="15"/>
  <c r="E39" i="15" s="1"/>
  <c r="F25" i="15"/>
  <c r="E25" i="15"/>
  <c r="E19" i="15"/>
  <c r="F13" i="15"/>
  <c r="F19" i="15" s="1"/>
  <c r="E13" i="15"/>
  <c r="E32" i="16"/>
  <c r="D32" i="16"/>
  <c r="E25" i="16"/>
  <c r="D25" i="16"/>
  <c r="E17" i="16"/>
  <c r="D17" i="16"/>
  <c r="E14" i="16"/>
  <c r="D14" i="16"/>
  <c r="E9" i="16"/>
  <c r="E26" i="16" s="1"/>
  <c r="E35" i="16" s="1"/>
  <c r="D9" i="16"/>
  <c r="D26" i="16" s="1"/>
  <c r="D35" i="16" s="1"/>
  <c r="E32" i="12"/>
  <c r="D32" i="12"/>
  <c r="E25" i="12"/>
  <c r="D25" i="12"/>
  <c r="E17" i="12"/>
  <c r="D17" i="12"/>
  <c r="E14" i="12"/>
  <c r="D14" i="12"/>
  <c r="E9" i="12"/>
  <c r="E26" i="12" s="1"/>
  <c r="E35" i="12" s="1"/>
  <c r="D9" i="12"/>
  <c r="D26" i="12" s="1"/>
  <c r="D35" i="12" s="1"/>
  <c r="E99" i="11"/>
  <c r="D99" i="11"/>
  <c r="E89" i="11"/>
  <c r="D89" i="11"/>
  <c r="E84" i="11"/>
  <c r="D84" i="11"/>
  <c r="E76" i="11"/>
  <c r="D64" i="11"/>
  <c r="D76" i="11" s="1"/>
  <c r="E59" i="11"/>
  <c r="D59" i="11"/>
  <c r="E49" i="11"/>
  <c r="D49" i="11"/>
  <c r="E43" i="11"/>
  <c r="D43" i="11"/>
  <c r="E40" i="11"/>
  <c r="D40" i="11"/>
  <c r="E32" i="11"/>
  <c r="D32" i="11"/>
  <c r="E29" i="11"/>
  <c r="E50" i="11" s="1"/>
  <c r="D29" i="11"/>
  <c r="D50" i="11" s="1"/>
  <c r="E23" i="11"/>
  <c r="D23" i="11"/>
  <c r="E19" i="11"/>
  <c r="E24" i="11" s="1"/>
  <c r="E100" i="11" s="1"/>
  <c r="D19" i="11"/>
  <c r="D24" i="11" s="1"/>
  <c r="D100" i="11" s="1"/>
  <c r="F73" i="10"/>
  <c r="E73" i="10"/>
  <c r="F67" i="10"/>
  <c r="E67" i="10"/>
  <c r="F61" i="10"/>
  <c r="E61" i="10"/>
  <c r="F52" i="10"/>
  <c r="E52" i="10"/>
  <c r="F49" i="10"/>
  <c r="F55" i="10" s="1"/>
  <c r="E49" i="10"/>
  <c r="F37" i="10"/>
  <c r="F28" i="10"/>
  <c r="E28" i="10"/>
  <c r="E39" i="10" s="1"/>
  <c r="F24" i="10"/>
  <c r="E24" i="10"/>
  <c r="F12" i="10"/>
  <c r="F18" i="10" s="1"/>
  <c r="E12" i="10"/>
  <c r="E18" i="10" s="1"/>
  <c r="F51" i="14" l="1"/>
  <c r="E51" i="14"/>
  <c r="E101" i="14" s="1"/>
  <c r="F25" i="14"/>
  <c r="F74" i="15"/>
  <c r="E74" i="15"/>
  <c r="E55" i="10"/>
  <c r="E74" i="10" s="1"/>
  <c r="F39" i="10"/>
  <c r="F74" i="10" s="1"/>
  <c r="F101" i="14" l="1"/>
  <c r="E96" i="2"/>
  <c r="E86" i="2"/>
  <c r="E81" i="2"/>
  <c r="E61" i="2"/>
  <c r="E73" i="2" s="1"/>
  <c r="E46" i="2"/>
  <c r="E47" i="2" s="1"/>
  <c r="E40" i="2"/>
  <c r="E37" i="2"/>
  <c r="E29" i="2"/>
  <c r="E26" i="2"/>
  <c r="E20" i="2"/>
  <c r="E16" i="2"/>
  <c r="E21" i="2" s="1"/>
  <c r="F69" i="4"/>
  <c r="F63" i="4"/>
  <c r="F57" i="4"/>
  <c r="F48" i="4"/>
  <c r="F45" i="4"/>
  <c r="F33" i="4"/>
  <c r="F24" i="4"/>
  <c r="F21" i="4"/>
  <c r="F9" i="4"/>
  <c r="F15" i="4" s="1"/>
  <c r="E69" i="4"/>
  <c r="E63" i="4"/>
  <c r="E57" i="4"/>
  <c r="E48" i="4"/>
  <c r="E45" i="4"/>
  <c r="E33" i="4"/>
  <c r="E24" i="4"/>
  <c r="E35" i="4" s="1"/>
  <c r="E21" i="4"/>
  <c r="E9" i="4"/>
  <c r="E15" i="4" s="1"/>
  <c r="E51" i="4" l="1"/>
  <c r="F35" i="4"/>
  <c r="F51" i="4"/>
  <c r="F70" i="4" s="1"/>
  <c r="E70" i="4"/>
  <c r="E30" i="9"/>
  <c r="E23" i="9"/>
  <c r="E15" i="9"/>
  <c r="E12" i="9"/>
  <c r="E7" i="9"/>
  <c r="E29" i="7"/>
  <c r="E22" i="7"/>
  <c r="E13" i="7"/>
  <c r="E6" i="7"/>
  <c r="F96" i="2"/>
  <c r="F86" i="2"/>
  <c r="F81" i="2"/>
  <c r="F61" i="2"/>
  <c r="F73" i="2" s="1"/>
  <c r="F56" i="2"/>
  <c r="F46" i="2"/>
  <c r="F40" i="2"/>
  <c r="F37" i="2"/>
  <c r="F29" i="2"/>
  <c r="F26" i="2"/>
  <c r="F20" i="2"/>
  <c r="F16" i="2"/>
  <c r="F47" i="2" l="1"/>
  <c r="E23" i="7"/>
  <c r="E32" i="7" s="1"/>
  <c r="E24" i="9"/>
  <c r="E33" i="9" s="1"/>
  <c r="F21" i="2"/>
  <c r="F97" i="2" l="1"/>
  <c r="D30" i="9"/>
  <c r="D23" i="9"/>
  <c r="D15" i="9"/>
  <c r="D12" i="9"/>
  <c r="D7" i="9"/>
  <c r="D24" i="9" l="1"/>
  <c r="D33" i="9" s="1"/>
  <c r="D29" i="7" l="1"/>
  <c r="D22" i="7"/>
  <c r="D13" i="7"/>
  <c r="D6" i="7"/>
  <c r="D23" i="7" l="1"/>
  <c r="D32" i="7" s="1"/>
  <c r="E56" i="2" l="1"/>
  <c r="E97" i="2" s="1"/>
</calcChain>
</file>

<file path=xl/sharedStrings.xml><?xml version="1.0" encoding="utf-8"?>
<sst xmlns="http://schemas.openxmlformats.org/spreadsheetml/2006/main" count="1752" uniqueCount="580">
  <si>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</si>
  <si>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</si>
  <si>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</si>
  <si>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</si>
  <si>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</si>
  <si>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</si>
  <si>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</si>
  <si>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</si>
  <si>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</si>
  <si>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</si>
  <si>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</si>
  <si>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</si>
  <si>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</si>
  <si>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</si>
  <si>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</si>
  <si>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</si>
  <si>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</si>
  <si>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</si>
  <si>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</si>
  <si>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</si>
  <si>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</si>
  <si>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</si>
  <si>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</si>
  <si>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</si>
  <si>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</si>
  <si>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</si>
  <si>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</si>
  <si>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</si>
  <si>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</si>
  <si>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</si>
  <si>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</si>
  <si>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</si>
  <si>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</si>
  <si>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</si>
  <si>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</si>
  <si>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</si>
  <si>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</si>
  <si>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</si>
  <si>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</si>
  <si>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</si>
  <si>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</si>
  <si>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</si>
  <si>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</si>
  <si>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</si>
  <si>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</si>
  <si>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</si>
  <si>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</si>
  <si>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</si>
  <si>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</si>
  <si>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</si>
  <si>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</si>
  <si>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</si>
  <si>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</si>
  <si>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</si>
  <si>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</si>
  <si>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</si>
  <si>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</si>
  <si>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</si>
  <si>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</si>
  <si>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</si>
  <si>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</si>
  <si>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</si>
  <si>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</si>
  <si>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</si>
  <si>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</si>
  <si>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</si>
  <si>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</si>
  <si>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</si>
  <si>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</si>
  <si>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</si>
  <si>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</si>
  <si>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</si>
  <si>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</si>
  <si>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</si>
  <si>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</si>
  <si>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</si>
  <si>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</si>
  <si>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</si>
  <si>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</si>
  <si>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</si>
  <si>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</si>
  <si>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</si>
  <si>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</si>
  <si>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</si>
  <si>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</si>
  <si>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</si>
  <si>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</si>
  <si>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</si>
  <si>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</si>
  <si>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</si>
  <si>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</si>
  <si>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</si>
  <si>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</si>
  <si>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</si>
  <si>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</si>
  <si>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</si>
  <si>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</si>
  <si>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</si>
  <si>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</si>
  <si>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</si>
  <si>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</si>
  <si>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</si>
  <si>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</si>
  <si>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</si>
  <si>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</si>
  <si>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</si>
  <si>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</si>
  <si>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</si>
  <si>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</si>
  <si>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</si>
  <si>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</si>
  <si>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</si>
  <si>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</si>
  <si>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</si>
  <si>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</si>
  <si>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</si>
  <si>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</si>
  <si>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</si>
  <si>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</si>
  <si>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</si>
  <si>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</si>
  <si>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</si>
  <si>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</si>
  <si>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</si>
  <si>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</si>
  <si>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</si>
  <si>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</si>
  <si>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</si>
  <si>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</si>
  <si>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</si>
  <si>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</si>
  <si>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</si>
  <si>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</si>
  <si>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</si>
  <si>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</si>
  <si>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</si>
  <si>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</si>
  <si>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</si>
  <si>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</si>
  <si>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</si>
  <si>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</si>
  <si>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</si>
  <si>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</si>
  <si>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</si>
  <si>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</si>
  <si>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</si>
  <si>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</si>
  <si>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</si>
  <si>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</si>
  <si>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</si>
  <si>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</si>
  <si>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</si>
  <si>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</si>
  <si>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</si>
  <si>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</si>
  <si>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</si>
  <si>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</si>
  <si>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</si>
  <si>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</si>
  <si>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</si>
  <si>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</si>
  <si>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</si>
  <si>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</si>
  <si>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</si>
  <si>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</si>
  <si>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</si>
  <si>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</si>
  <si>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</si>
  <si>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</si>
  <si>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</si>
  <si>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</si>
  <si>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</si>
  <si>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</si>
  <si>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</si>
  <si>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</si>
  <si>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</si>
  <si>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</si>
  <si>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</si>
  <si>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</si>
  <si>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</si>
  <si>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</si>
  <si>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</si>
  <si>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</si>
  <si>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</si>
  <si>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</si>
  <si>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</si>
  <si>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</si>
  <si>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</si>
  <si>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</si>
  <si>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</si>
  <si>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</si>
  <si>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</si>
  <si>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</si>
  <si>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</si>
  <si>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</si>
  <si>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</si>
  <si>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</si>
  <si>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</si>
  <si>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</si>
  <si>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</si>
  <si>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</si>
  <si>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</si>
  <si>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</si>
  <si>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</si>
  <si>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</si>
  <si>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</si>
  <si>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</si>
  <si>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</si>
  <si>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</si>
  <si>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</si>
  <si>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</si>
  <si>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</si>
  <si>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</si>
  <si>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</si>
  <si>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</si>
  <si>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</si>
  <si>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</si>
  <si>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</si>
  <si>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</si>
  <si>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</si>
  <si>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</si>
  <si>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</si>
  <si>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</si>
  <si>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</si>
  <si>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</si>
  <si>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</si>
  <si>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</si>
  <si>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</si>
  <si>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</si>
  <si>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</si>
  <si>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</si>
  <si>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</si>
  <si>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</si>
  <si>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</si>
  <si>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</si>
  <si>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</si>
  <si>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</si>
  <si>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</si>
  <si>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</si>
  <si>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</si>
  <si>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</si>
  <si>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</si>
  <si>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</si>
  <si>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</si>
  <si>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</si>
  <si>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</si>
  <si>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</si>
  <si>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</si>
  <si>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</si>
  <si>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</si>
  <si>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</si>
  <si>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</si>
  <si>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</si>
  <si>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</si>
  <si>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</si>
  <si>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</si>
  <si>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</si>
  <si>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</si>
  <si>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</si>
  <si>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</si>
  <si>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</si>
  <si>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</si>
  <si>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</si>
  <si>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</si>
  <si>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</si>
  <si>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</si>
  <si>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</si>
  <si>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</si>
  <si>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</si>
  <si>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</si>
  <si>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</si>
  <si>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</si>
  <si>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</si>
  <si>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</si>
  <si>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</si>
  <si>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</si>
  <si>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</si>
  <si>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</si>
  <si>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</si>
  <si>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</si>
  <si>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</si>
  <si>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</si>
  <si>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</si>
  <si>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</si>
  <si>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</si>
  <si>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</si>
  <si>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</si>
  <si>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</si>
  <si>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</si>
  <si>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</si>
  <si>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</si>
  <si>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</si>
  <si>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</si>
  <si>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</si>
  <si>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</si>
  <si>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</si>
  <si>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</si>
  <si>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</si>
  <si>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</si>
  <si>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</si>
  <si>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</si>
  <si>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</si>
  <si>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</si>
  <si>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</si>
  <si>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</si>
  <si>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</si>
  <si>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</si>
  <si>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</si>
  <si>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</si>
  <si>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</si>
  <si>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</si>
  <si>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</si>
  <si>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</si>
  <si>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</si>
  <si>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</si>
  <si>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</si>
  <si>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</si>
  <si>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</si>
  <si>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</si>
  <si>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</si>
  <si>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</si>
  <si>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</si>
  <si>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</si>
  <si>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</si>
  <si>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</si>
  <si>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</si>
  <si>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</si>
  <si>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</si>
  <si>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</si>
  <si>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</si>
  <si>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</si>
  <si>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</si>
  <si>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</si>
  <si>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</si>
  <si>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</si>
  <si>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</si>
  <si>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</si>
  <si>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</si>
  <si>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</si>
  <si>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</si>
  <si>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</si>
  <si>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</si>
  <si>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</si>
  <si>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</si>
  <si>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</si>
  <si>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</si>
  <si>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</si>
  <si>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</si>
  <si>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</si>
  <si>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</si>
  <si>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</si>
  <si>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</si>
  <si>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</si>
  <si>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</si>
  <si>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</si>
  <si>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</si>
  <si>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</si>
  <si>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</si>
  <si>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</si>
  <si>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</si>
  <si>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</si>
  <si>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</si>
  <si>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</si>
  <si>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</si>
  <si>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</si>
  <si>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</si>
  <si>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</si>
  <si>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</si>
  <si>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</si>
  <si>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</si>
  <si>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</si>
  <si>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</si>
  <si>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</si>
  <si>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</si>
  <si>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</si>
  <si>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</si>
  <si>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</si>
  <si>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</si>
  <si>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</si>
  <si>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</si>
  <si>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</si>
  <si>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</si>
  <si>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</si>
  <si>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</si>
  <si>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</si>
  <si>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</si>
  <si>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</si>
  <si>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</si>
  <si>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</si>
  <si>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</si>
  <si>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</si>
  <si>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</si>
  <si>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</si>
  <si>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</si>
  <si>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</si>
  <si>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</si>
  <si>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</si>
  <si>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</si>
  <si>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</si>
  <si>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</si>
  <si>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</si>
  <si>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</si>
  <si>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</si>
  <si>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</si>
  <si>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</si>
  <si>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</si>
  <si>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</si>
  <si>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</si>
  <si>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</si>
  <si>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</si>
  <si>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</si>
  <si>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</si>
  <si>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</si>
  <si>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</si>
  <si>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</si>
  <si>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</si>
  <si>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</si>
  <si>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</si>
  <si>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</si>
  <si>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</si>
  <si>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</si>
  <si>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</si>
  <si>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</si>
  <si>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</si>
  <si>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</si>
  <si>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</si>
  <si>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</si>
  <si>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</si>
  <si>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</si>
  <si>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</si>
  <si>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</si>
  <si>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</si>
  <si>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</si>
  <si>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</si>
  <si>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</si>
  <si>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</si>
  <si>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</si>
  <si>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</si>
  <si>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</si>
  <si>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</si>
  <si>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</si>
  <si>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</si>
  <si>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</si>
  <si>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</si>
  <si>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</si>
  <si>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</si>
  <si>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</si>
  <si>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</si>
  <si>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</si>
  <si>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</si>
  <si>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</si>
  <si>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</si>
  <si>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</si>
  <si>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</si>
  <si>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</si>
  <si>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</si>
  <si>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</si>
  <si>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</si>
  <si>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</si>
  <si>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</si>
  <si>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</si>
  <si>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</si>
  <si>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</si>
  <si>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</si>
  <si>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</si>
  <si>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</si>
  <si>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</si>
  <si>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</si>
  <si>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</si>
  <si>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</si>
  <si>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</si>
  <si>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</si>
  <si>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</si>
  <si>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</si>
  <si>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</si>
  <si>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</si>
  <si>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</si>
  <si>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</si>
  <si>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</si>
  <si>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</si>
  <si>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</si>
  <si>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</si>
  <si>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</si>
  <si>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</si>
  <si>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</si>
  <si>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</si>
  <si>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</si>
  <si>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</si>
  <si>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</si>
  <si>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</si>
  <si>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</si>
  <si>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</si>
  <si>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</si>
  <si>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</si>
  <si>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</si>
  <si>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</si>
  <si>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</si>
  <si>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</si>
  <si>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</si>
  <si>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</si>
  <si>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</si>
  <si>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</si>
  <si>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</si>
  <si>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</si>
  <si>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</si>
  <si>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</si>
  <si>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</si>
  <si>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</si>
  <si>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</si>
  <si>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</si>
  <si>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</si>
  <si>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</si>
  <si>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</si>
  <si>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</si>
  <si>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</si>
  <si>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</si>
  <si>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</si>
  <si>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</si>
  <si>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módósított előirányzat</t>
  </si>
  <si>
    <t>2020.évi módosított előirányzat</t>
  </si>
  <si>
    <t>2020.évi II. módosított előirányzat</t>
  </si>
  <si>
    <t>2020.évi II.módosított előirányzat</t>
  </si>
  <si>
    <t>2020.évi II. módósított előirányzat</t>
  </si>
  <si>
    <t xml:space="preserve">Béren kívüli juttatások </t>
  </si>
  <si>
    <t xml:space="preserve"> 2.2. melléklet
a ....................... önkormányzati rendelet módosításához
Az önkormányzat költségvetési szervének 2020.évi működési bevételei</t>
  </si>
  <si>
    <t xml:space="preserve"> 1.2. melléklet
a ....................... önkormányzati rendelet módosításához
Az önkormányzat költségvetési szervének 2020.évi működési bevételei</t>
  </si>
  <si>
    <t xml:space="preserve"> 4.2. melléklet
a ....................... önkormányzati rendelet módosításához
Az önkormányzat költségvetési szervének 2020.évi finanszírozási bevételei</t>
  </si>
  <si>
    <t xml:space="preserve"> 4. melléklet
a ....................... önkormányzati rendelet módosításához
Az önkormányzat és költségvetési szervének költségvetési szervének 2020.évi finanszírozási bevételei</t>
  </si>
  <si>
    <t>2. melléklet
a ....................... önkormányzati rendelet módosításához
Az önkormányzat és költségvetési szervének 2020.évi működési bevételei</t>
  </si>
  <si>
    <t>1. melléklet
a ....................... önkormányzati rendelet módosításához
Az önkormányzat és költségvetési szervének 2020.évi működési bevételei</t>
  </si>
  <si>
    <t>fő</t>
  </si>
  <si>
    <t>Költségvetési szervek</t>
  </si>
  <si>
    <t>Létszám</t>
  </si>
  <si>
    <t>Teljes munkaidős</t>
  </si>
  <si>
    <t>Rész- munkaidős (4 -6 órás)</t>
  </si>
  <si>
    <t>Az önállóan működő és gazdálkodó költségvetési szervek</t>
  </si>
  <si>
    <t>Somogyzsitfai Közös Önkormányzati Hivatal</t>
  </si>
  <si>
    <t>Önkormányzat</t>
  </si>
  <si>
    <t>Közfoglalkoztatás</t>
  </si>
  <si>
    <t>Könyvtár, faluház</t>
  </si>
  <si>
    <t>Falugondnok</t>
  </si>
  <si>
    <t>Város és Községgazdálkodás</t>
  </si>
  <si>
    <t>Választott tisztségviselők</t>
  </si>
  <si>
    <t>Létszám összesen:</t>
  </si>
  <si>
    <t>6. melléklet</t>
  </si>
  <si>
    <t>a …......................... önkormányzati rendelet módosításához</t>
  </si>
  <si>
    <t>az önkormányzat és költségvetési szervének 2020. évi előirányzat-felhasználási ütemterve</t>
  </si>
  <si>
    <t xml:space="preserve">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</si>
  <si>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</si>
  <si>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</si>
  <si>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</si>
  <si>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</si>
  <si>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</si>
  <si>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</si>
  <si>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</si>
  <si>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</si>
  <si>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</si>
  <si>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</si>
  <si>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</si>
  <si>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</si>
  <si>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</si>
  <si>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</si>
  <si>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</si>
  <si>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célú támogatások Áh-n belülről</t>
  </si>
  <si>
    <t>2.Felhalmozási célú támogatások</t>
  </si>
  <si>
    <t>3.Közhatalmi bevételek</t>
  </si>
  <si>
    <t>4.Működési bevételek</t>
  </si>
  <si>
    <t>Áht-én belüli megelőlegezés</t>
  </si>
  <si>
    <t>7.Felhalm.-i bevételek</t>
  </si>
  <si>
    <t>8. Előző évi pénzmaradvány</t>
  </si>
  <si>
    <t>9.Központi költségvetési szerv támogatása</t>
  </si>
  <si>
    <t>10.S Bevételek (1-9):</t>
  </si>
  <si>
    <t>Kiadások</t>
  </si>
  <si>
    <t>11.Költségvetési kiadások</t>
  </si>
  <si>
    <t>12.Finanszírozási kiadások</t>
  </si>
  <si>
    <t>13.Központi költségvetési szerv támogatása</t>
  </si>
  <si>
    <t>14. K513 Tartalék</t>
  </si>
  <si>
    <t>15.S Kiadások (11-15):</t>
  </si>
  <si>
    <t>5. melléklet</t>
  </si>
  <si>
    <t>az önkormányzat és költségvetési szervének 2020. évi engedélyezett létszámkerete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</si>
</sst>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15" fillId="4" borderId="1" xfId="1" applyFont="1" applyFill="1" applyBorder="1" applyAlignment="1">
      <alignment horizontal="center" vertical="center" wrapText="1"/>
    </xf>
    <xf numFmtId="164" fontId="5" fillId="0" borderId="5" xfId="1" quotePrefix="1" applyNumberFormat="1" applyFont="1" applyBorder="1" applyAlignment="1">
      <alignment horizontal="center" vertical="center"/>
    </xf>
    <xf numFmtId="166" fontId="5" fillId="0" borderId="5" xfId="1" applyNumberFormat="1" applyFont="1" applyBorder="1" applyAlignment="1">
      <alignment horizontal="left" vertical="center"/>
    </xf>
    <xf numFmtId="165" fontId="5" fillId="0" borderId="5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3" fillId="4" borderId="5" xfId="1" quotePrefix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left" vertical="center" wrapText="1"/>
    </xf>
    <xf numFmtId="0" fontId="3" fillId="4" borderId="5" xfId="1" applyFont="1" applyFill="1" applyBorder="1" applyAlignment="1">
      <alignment horizontal="center" vertical="center"/>
    </xf>
    <xf numFmtId="3" fontId="6" fillId="4" borderId="5" xfId="2" applyNumberFormat="1" applyFont="1" applyFill="1" applyBorder="1" applyAlignment="1">
      <alignment horizontal="center" vertical="center" wrapText="1"/>
    </xf>
    <xf numFmtId="0" fontId="3" fillId="4" borderId="0" xfId="1" quotePrefix="1" applyFont="1" applyFill="1" applyAlignment="1">
      <alignment horizontal="center" vertical="center"/>
    </xf>
    <xf numFmtId="0" fontId="3" fillId="4" borderId="0" xfId="1" applyFont="1" applyFill="1" applyAlignment="1">
      <alignment horizontal="left" vertical="center" wrapText="1"/>
    </xf>
    <xf numFmtId="0" fontId="3" fillId="4" borderId="0" xfId="1" applyFont="1" applyFill="1" applyAlignment="1">
      <alignment horizontal="center" vertical="center"/>
    </xf>
    <xf numFmtId="3" fontId="6" fillId="4" borderId="0" xfId="2" applyNumberFormat="1" applyFont="1" applyFill="1" applyAlignment="1">
      <alignment horizontal="center" vertical="center" wrapText="1"/>
    </xf>
    <xf numFmtId="0" fontId="5" fillId="0" borderId="6" xfId="1" quotePrefix="1" applyFont="1" applyBorder="1" applyAlignment="1">
      <alignment horizontal="center" vertical="center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8" fillId="0" borderId="0" xfId="0" applyFont="1"/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0" fontId="0" fillId="0" borderId="0" xfId="0" applyAlignment="1"/>
    <xf numFmtId="0" fontId="21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9" fontId="11" fillId="0" borderId="0" xfId="0" applyNumberFormat="1" applyFont="1"/>
    <xf numFmtId="0" fontId="22" fillId="0" borderId="0" xfId="0" applyFont="1" applyAlignment="1">
      <alignment horizontal="right" vertical="center"/>
    </xf>
    <xf numFmtId="0" fontId="23" fillId="6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horizontal="center" vertical="center"/>
    </xf>
    <xf numFmtId="3" fontId="24" fillId="5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6" fillId="7" borderId="1" xfId="0" applyFont="1" applyFill="1" applyBorder="1" applyAlignment="1">
      <alignment vertical="center"/>
    </xf>
    <xf numFmtId="3" fontId="24" fillId="7" borderId="1" xfId="0" applyNumberFormat="1" applyFont="1" applyFill="1" applyBorder="1" applyAlignment="1">
      <alignment horizontal="center" vertical="center"/>
    </xf>
    <xf numFmtId="3" fontId="26" fillId="7" borderId="1" xfId="0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right" vertical="center"/>
    </xf>
    <xf numFmtId="0" fontId="3" fillId="4" borderId="0" xfId="1" applyFont="1" applyFill="1" applyBorder="1" applyAlignment="1">
      <alignment horizontal="right" vertical="center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5" borderId="7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C98D-BA07-47E1-B800-54763F6B2A80}">
  <dimension ref="B1:F101"/>
  <sheetViews>
    <sheetView workbookViewId="0">
      <selection activeCell="C10" sqref="C10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2.33203125" style="12" customWidth="1"/>
    <col min="4" max="4" width="8.109375" style="10" customWidth="1"/>
    <col min="5" max="5" width="12.44140625" style="10" customWidth="1"/>
    <col min="6" max="6" width="12.5546875" style="10" customWidth="1"/>
    <col min="7" max="11" width="2.6640625" style="10" customWidth="1"/>
    <col min="12" max="222" width="9.109375" style="10"/>
    <col min="223" max="267" width="2.6640625" style="10" customWidth="1"/>
    <col min="268" max="478" width="9.109375" style="10"/>
    <col min="479" max="523" width="2.6640625" style="10" customWidth="1"/>
    <col min="524" max="734" width="9.109375" style="10"/>
    <col min="735" max="779" width="2.6640625" style="10" customWidth="1"/>
    <col min="780" max="990" width="9.109375" style="10"/>
    <col min="991" max="1035" width="2.6640625" style="10" customWidth="1"/>
    <col min="1036" max="1246" width="9.109375" style="10"/>
    <col min="1247" max="1291" width="2.6640625" style="10" customWidth="1"/>
    <col min="1292" max="1502" width="9.109375" style="10"/>
    <col min="1503" max="1547" width="2.6640625" style="10" customWidth="1"/>
    <col min="1548" max="1758" width="9.109375" style="10"/>
    <col min="1759" max="1803" width="2.6640625" style="10" customWidth="1"/>
    <col min="1804" max="2014" width="9.109375" style="10"/>
    <col min="2015" max="2059" width="2.6640625" style="10" customWidth="1"/>
    <col min="2060" max="2270" width="9.109375" style="10"/>
    <col min="2271" max="2315" width="2.6640625" style="10" customWidth="1"/>
    <col min="2316" max="2526" width="9.109375" style="10"/>
    <col min="2527" max="2571" width="2.6640625" style="10" customWidth="1"/>
    <col min="2572" max="2782" width="9.109375" style="10"/>
    <col min="2783" max="2827" width="2.6640625" style="10" customWidth="1"/>
    <col min="2828" max="3038" width="9.109375" style="10"/>
    <col min="3039" max="3083" width="2.6640625" style="10" customWidth="1"/>
    <col min="3084" max="3294" width="9.109375" style="10"/>
    <col min="3295" max="3339" width="2.6640625" style="10" customWidth="1"/>
    <col min="3340" max="3550" width="9.109375" style="10"/>
    <col min="3551" max="3595" width="2.6640625" style="10" customWidth="1"/>
    <col min="3596" max="3806" width="9.109375" style="10"/>
    <col min="3807" max="3851" width="2.6640625" style="10" customWidth="1"/>
    <col min="3852" max="4062" width="9.109375" style="10"/>
    <col min="4063" max="4107" width="2.6640625" style="10" customWidth="1"/>
    <col min="4108" max="4318" width="9.109375" style="10"/>
    <col min="4319" max="4363" width="2.6640625" style="10" customWidth="1"/>
    <col min="4364" max="4574" width="9.109375" style="10"/>
    <col min="4575" max="4619" width="2.6640625" style="10" customWidth="1"/>
    <col min="4620" max="4830" width="9.109375" style="10"/>
    <col min="4831" max="4875" width="2.6640625" style="10" customWidth="1"/>
    <col min="4876" max="5086" width="9.109375" style="10"/>
    <col min="5087" max="5131" width="2.6640625" style="10" customWidth="1"/>
    <col min="5132" max="5342" width="9.109375" style="10"/>
    <col min="5343" max="5387" width="2.6640625" style="10" customWidth="1"/>
    <col min="5388" max="5598" width="9.109375" style="10"/>
    <col min="5599" max="5643" width="2.6640625" style="10" customWidth="1"/>
    <col min="5644" max="5854" width="9.109375" style="10"/>
    <col min="5855" max="5899" width="2.6640625" style="10" customWidth="1"/>
    <col min="5900" max="6110" width="9.109375" style="10"/>
    <col min="6111" max="6155" width="2.6640625" style="10" customWidth="1"/>
    <col min="6156" max="6366" width="9.109375" style="10"/>
    <col min="6367" max="6411" width="2.6640625" style="10" customWidth="1"/>
    <col min="6412" max="6622" width="9.109375" style="10"/>
    <col min="6623" max="6667" width="2.6640625" style="10" customWidth="1"/>
    <col min="6668" max="6878" width="9.109375" style="10"/>
    <col min="6879" max="6923" width="2.6640625" style="10" customWidth="1"/>
    <col min="6924" max="7134" width="9.109375" style="10"/>
    <col min="7135" max="7179" width="2.6640625" style="10" customWidth="1"/>
    <col min="7180" max="7390" width="9.109375" style="10"/>
    <col min="7391" max="7435" width="2.6640625" style="10" customWidth="1"/>
    <col min="7436" max="7646" width="9.109375" style="10"/>
    <col min="7647" max="7691" width="2.6640625" style="10" customWidth="1"/>
    <col min="7692" max="7902" width="9.109375" style="10"/>
    <col min="7903" max="7947" width="2.6640625" style="10" customWidth="1"/>
    <col min="7948" max="8158" width="9.109375" style="10"/>
    <col min="8159" max="8203" width="2.6640625" style="10" customWidth="1"/>
    <col min="8204" max="8414" width="9.109375" style="10"/>
    <col min="8415" max="8459" width="2.6640625" style="10" customWidth="1"/>
    <col min="8460" max="8670" width="9.109375" style="10"/>
    <col min="8671" max="8715" width="2.6640625" style="10" customWidth="1"/>
    <col min="8716" max="8926" width="9.109375" style="10"/>
    <col min="8927" max="8971" width="2.6640625" style="10" customWidth="1"/>
    <col min="8972" max="9182" width="9.109375" style="10"/>
    <col min="9183" max="9227" width="2.6640625" style="10" customWidth="1"/>
    <col min="9228" max="9438" width="9.109375" style="10"/>
    <col min="9439" max="9483" width="2.6640625" style="10" customWidth="1"/>
    <col min="9484" max="9694" width="9.109375" style="10"/>
    <col min="9695" max="9739" width="2.6640625" style="10" customWidth="1"/>
    <col min="9740" max="9950" width="9.109375" style="10"/>
    <col min="9951" max="9995" width="2.6640625" style="10" customWidth="1"/>
    <col min="9996" max="10206" width="9.109375" style="10"/>
    <col min="10207" max="10251" width="2.6640625" style="10" customWidth="1"/>
    <col min="10252" max="10462" width="9.109375" style="10"/>
    <col min="10463" max="10507" width="2.6640625" style="10" customWidth="1"/>
    <col min="10508" max="10718" width="9.109375" style="10"/>
    <col min="10719" max="10763" width="2.6640625" style="10" customWidth="1"/>
    <col min="10764" max="10974" width="9.109375" style="10"/>
    <col min="10975" max="11019" width="2.6640625" style="10" customWidth="1"/>
    <col min="11020" max="11230" width="9.109375" style="10"/>
    <col min="11231" max="11275" width="2.6640625" style="10" customWidth="1"/>
    <col min="11276" max="11486" width="9.109375" style="10"/>
    <col min="11487" max="11531" width="2.6640625" style="10" customWidth="1"/>
    <col min="11532" max="11742" width="9.109375" style="10"/>
    <col min="11743" max="11787" width="2.6640625" style="10" customWidth="1"/>
    <col min="11788" max="11998" width="9.109375" style="10"/>
    <col min="11999" max="12043" width="2.6640625" style="10" customWidth="1"/>
    <col min="12044" max="12254" width="9.109375" style="10"/>
    <col min="12255" max="12299" width="2.6640625" style="10" customWidth="1"/>
    <col min="12300" max="12510" width="9.109375" style="10"/>
    <col min="12511" max="12555" width="2.6640625" style="10" customWidth="1"/>
    <col min="12556" max="12766" width="9.109375" style="10"/>
    <col min="12767" max="12811" width="2.6640625" style="10" customWidth="1"/>
    <col min="12812" max="13022" width="9.109375" style="10"/>
    <col min="13023" max="13067" width="2.6640625" style="10" customWidth="1"/>
    <col min="13068" max="13278" width="9.109375" style="10"/>
    <col min="13279" max="13323" width="2.6640625" style="10" customWidth="1"/>
    <col min="13324" max="13534" width="9.109375" style="10"/>
    <col min="13535" max="13579" width="2.6640625" style="10" customWidth="1"/>
    <col min="13580" max="13790" width="9.109375" style="10"/>
    <col min="13791" max="13835" width="2.6640625" style="10" customWidth="1"/>
    <col min="13836" max="14046" width="9.109375" style="10"/>
    <col min="14047" max="14091" width="2.6640625" style="10" customWidth="1"/>
    <col min="14092" max="14302" width="9.109375" style="10"/>
    <col min="14303" max="14347" width="2.6640625" style="10" customWidth="1"/>
    <col min="14348" max="14558" width="9.109375" style="10"/>
    <col min="14559" max="14603" width="2.6640625" style="10" customWidth="1"/>
    <col min="14604" max="14814" width="9.109375" style="10"/>
    <col min="14815" max="14859" width="2.6640625" style="10" customWidth="1"/>
    <col min="14860" max="15070" width="9.109375" style="10"/>
    <col min="15071" max="15115" width="2.6640625" style="10" customWidth="1"/>
    <col min="15116" max="15326" width="9.109375" style="10"/>
    <col min="15327" max="15371" width="2.6640625" style="10" customWidth="1"/>
    <col min="15372" max="15582" width="9.109375" style="10"/>
    <col min="15583" max="15627" width="2.6640625" style="10" customWidth="1"/>
    <col min="15628" max="15838" width="9.109375" style="10"/>
    <col min="15839" max="15883" width="2.6640625" style="10" customWidth="1"/>
    <col min="15884" max="16094" width="9.109375" style="10"/>
    <col min="16095" max="16139" width="2.6640625" style="10" customWidth="1"/>
    <col min="16140" max="16384" width="9.109375" style="10"/>
  </cols>
  <sheetData>
    <row r="1" spans="2:6" x14ac:dyDescent="0.3">
      <c r="B1" s="128" t="s">
        <v>529</v>
      </c>
      <c r="C1" s="129"/>
      <c r="D1" s="129"/>
      <c r="E1" s="129"/>
      <c r="F1" s="129"/>
    </row>
    <row r="2" spans="2:6" x14ac:dyDescent="0.3">
      <c r="B2" s="129"/>
      <c r="C2" s="129"/>
      <c r="D2" s="129"/>
      <c r="E2" s="129"/>
      <c r="F2" s="129"/>
    </row>
    <row r="3" spans="2:6" x14ac:dyDescent="0.3">
      <c r="B3" s="129"/>
      <c r="C3" s="129"/>
      <c r="D3" s="129"/>
      <c r="E3" s="129"/>
      <c r="F3" s="129"/>
    </row>
    <row r="4" spans="2:6" x14ac:dyDescent="0.3">
      <c r="B4" s="129"/>
      <c r="C4" s="129"/>
      <c r="D4" s="129"/>
      <c r="E4" s="129"/>
      <c r="F4" s="129"/>
    </row>
    <row r="5" spans="2:6" ht="15.9" customHeight="1" x14ac:dyDescent="0.3">
      <c r="B5" s="126" t="s">
        <v>0</v>
      </c>
      <c r="C5" s="127"/>
      <c r="D5" s="127"/>
      <c r="E5" s="127"/>
      <c r="F5" s="127"/>
    </row>
    <row r="6" spans="2:6" ht="36.75" customHeight="1" x14ac:dyDescent="0.3">
      <c r="B6" s="13" t="s">
        <v>1</v>
      </c>
      <c r="C6" s="14" t="s">
        <v>2</v>
      </c>
      <c r="D6" s="15" t="s">
        <v>3</v>
      </c>
      <c r="E6" s="74" t="s">
        <v>518</v>
      </c>
      <c r="F6" s="74" t="s">
        <v>522</v>
      </c>
    </row>
    <row r="7" spans="2:6" x14ac:dyDescent="0.3">
      <c r="B7" s="3" t="s">
        <v>4</v>
      </c>
      <c r="C7" s="5" t="s">
        <v>5</v>
      </c>
      <c r="D7" s="2" t="s">
        <v>6</v>
      </c>
      <c r="E7" s="16">
        <v>60271410</v>
      </c>
      <c r="F7" s="16">
        <v>58288404</v>
      </c>
    </row>
    <row r="8" spans="2:6" x14ac:dyDescent="0.3">
      <c r="B8" s="3" t="s">
        <v>7</v>
      </c>
      <c r="C8" s="5" t="s">
        <v>8</v>
      </c>
      <c r="D8" s="17" t="s">
        <v>9</v>
      </c>
      <c r="E8" s="16">
        <v>4174100</v>
      </c>
      <c r="F8" s="16">
        <v>4174100</v>
      </c>
    </row>
    <row r="9" spans="2:6" x14ac:dyDescent="0.3">
      <c r="B9" s="3" t="s">
        <v>10</v>
      </c>
      <c r="C9" s="5" t="s">
        <v>11</v>
      </c>
      <c r="D9" s="17" t="s">
        <v>12</v>
      </c>
      <c r="E9" s="16">
        <v>0</v>
      </c>
      <c r="F9" s="16">
        <v>0</v>
      </c>
    </row>
    <row r="10" spans="2:6" ht="31.2" x14ac:dyDescent="0.3">
      <c r="B10" s="3" t="s">
        <v>13</v>
      </c>
      <c r="C10" s="4" t="s">
        <v>14</v>
      </c>
      <c r="D10" s="17" t="s">
        <v>15</v>
      </c>
      <c r="E10" s="16">
        <v>0</v>
      </c>
      <c r="F10" s="16">
        <v>0</v>
      </c>
    </row>
    <row r="11" spans="2:6" x14ac:dyDescent="0.3">
      <c r="B11" s="3" t="s">
        <v>16</v>
      </c>
      <c r="C11" s="4" t="s">
        <v>17</v>
      </c>
      <c r="D11" s="17" t="s">
        <v>18</v>
      </c>
      <c r="E11" s="16">
        <v>0</v>
      </c>
      <c r="F11" s="16">
        <v>0</v>
      </c>
    </row>
    <row r="12" spans="2:6" x14ac:dyDescent="0.3">
      <c r="B12" s="3" t="s">
        <v>19</v>
      </c>
      <c r="C12" s="4" t="s">
        <v>20</v>
      </c>
      <c r="D12" s="17" t="s">
        <v>21</v>
      </c>
      <c r="E12" s="16">
        <v>0</v>
      </c>
      <c r="F12" s="16">
        <v>0</v>
      </c>
    </row>
    <row r="13" spans="2:6" x14ac:dyDescent="0.3">
      <c r="B13" s="3" t="s">
        <v>22</v>
      </c>
      <c r="C13" s="4" t="s">
        <v>23</v>
      </c>
      <c r="D13" s="17" t="s">
        <v>24</v>
      </c>
      <c r="E13" s="75">
        <v>2012428</v>
      </c>
      <c r="F13" s="75">
        <v>1836715</v>
      </c>
    </row>
    <row r="14" spans="2:6" x14ac:dyDescent="0.3">
      <c r="B14" s="3" t="s">
        <v>25</v>
      </c>
      <c r="C14" s="4" t="s">
        <v>26</v>
      </c>
      <c r="D14" s="17" t="s">
        <v>27</v>
      </c>
      <c r="E14" s="16">
        <v>0</v>
      </c>
      <c r="F14" s="16">
        <v>37775</v>
      </c>
    </row>
    <row r="15" spans="2:6" x14ac:dyDescent="0.3">
      <c r="B15" s="3" t="s">
        <v>28</v>
      </c>
      <c r="C15" s="4" t="s">
        <v>29</v>
      </c>
      <c r="D15" s="17" t="s">
        <v>30</v>
      </c>
      <c r="E15" s="75">
        <v>1140000</v>
      </c>
      <c r="F15" s="75">
        <v>1000000</v>
      </c>
    </row>
    <row r="16" spans="2:6" x14ac:dyDescent="0.3">
      <c r="B16" s="3" t="s">
        <v>31</v>
      </c>
      <c r="C16" s="4" t="s">
        <v>32</v>
      </c>
      <c r="D16" s="17" t="s">
        <v>33</v>
      </c>
      <c r="E16" s="16">
        <v>0</v>
      </c>
      <c r="F16" s="16">
        <v>0</v>
      </c>
    </row>
    <row r="17" spans="2:6" x14ac:dyDescent="0.3">
      <c r="B17" s="3" t="s">
        <v>34</v>
      </c>
      <c r="C17" s="4" t="s">
        <v>35</v>
      </c>
      <c r="D17" s="17" t="s">
        <v>36</v>
      </c>
      <c r="E17" s="16">
        <v>0</v>
      </c>
      <c r="F17" s="16">
        <v>0</v>
      </c>
    </row>
    <row r="18" spans="2:6" x14ac:dyDescent="0.3">
      <c r="B18" s="3" t="s">
        <v>37</v>
      </c>
      <c r="C18" s="4" t="s">
        <v>38</v>
      </c>
      <c r="D18" s="17" t="s">
        <v>39</v>
      </c>
      <c r="E18" s="16">
        <v>0</v>
      </c>
      <c r="F18" s="16">
        <v>38650</v>
      </c>
    </row>
    <row r="19" spans="2:6" x14ac:dyDescent="0.3">
      <c r="B19" s="3" t="s">
        <v>40</v>
      </c>
      <c r="C19" s="4" t="s">
        <v>41</v>
      </c>
      <c r="D19" s="17" t="s">
        <v>42</v>
      </c>
      <c r="E19" s="16">
        <v>800752</v>
      </c>
      <c r="F19" s="16">
        <v>1200000</v>
      </c>
    </row>
    <row r="20" spans="2:6" ht="16.2" x14ac:dyDescent="0.3">
      <c r="B20" s="18" t="s">
        <v>43</v>
      </c>
      <c r="C20" s="19" t="s">
        <v>44</v>
      </c>
      <c r="D20" s="20" t="s">
        <v>45</v>
      </c>
      <c r="E20" s="21">
        <f>SUM(E7:E19)</f>
        <v>68398690</v>
      </c>
      <c r="F20" s="21">
        <f>SUM(F7:F19)</f>
        <v>66575644</v>
      </c>
    </row>
    <row r="21" spans="2:6" x14ac:dyDescent="0.3">
      <c r="B21" s="3" t="s">
        <v>46</v>
      </c>
      <c r="C21" s="4" t="s">
        <v>47</v>
      </c>
      <c r="D21" s="17" t="s">
        <v>48</v>
      </c>
      <c r="E21" s="75">
        <v>9121338</v>
      </c>
      <c r="F21" s="75">
        <v>9001668</v>
      </c>
    </row>
    <row r="22" spans="2:6" ht="31.2" x14ac:dyDescent="0.3">
      <c r="B22" s="3" t="s">
        <v>49</v>
      </c>
      <c r="C22" s="4" t="s">
        <v>50</v>
      </c>
      <c r="D22" s="17" t="s">
        <v>51</v>
      </c>
      <c r="E22" s="16">
        <v>966000</v>
      </c>
      <c r="F22" s="16">
        <v>2100000</v>
      </c>
    </row>
    <row r="23" spans="2:6" x14ac:dyDescent="0.3">
      <c r="B23" s="3" t="s">
        <v>52</v>
      </c>
      <c r="C23" s="5" t="s">
        <v>53</v>
      </c>
      <c r="D23" s="17" t="s">
        <v>54</v>
      </c>
      <c r="E23" s="16">
        <v>1500000</v>
      </c>
      <c r="F23" s="16">
        <v>1500000</v>
      </c>
    </row>
    <row r="24" spans="2:6" ht="16.2" x14ac:dyDescent="0.3">
      <c r="B24" s="18" t="s">
        <v>55</v>
      </c>
      <c r="C24" s="19" t="s">
        <v>56</v>
      </c>
      <c r="D24" s="20" t="s">
        <v>57</v>
      </c>
      <c r="E24" s="21">
        <f>SUM(E21:E23)</f>
        <v>11587338</v>
      </c>
      <c r="F24" s="21">
        <f>SUM(F21:F23)</f>
        <v>12601668</v>
      </c>
    </row>
    <row r="25" spans="2:6" x14ac:dyDescent="0.3">
      <c r="B25" s="22" t="s">
        <v>58</v>
      </c>
      <c r="C25" s="23" t="s">
        <v>59</v>
      </c>
      <c r="D25" s="24" t="s">
        <v>60</v>
      </c>
      <c r="E25" s="25">
        <f>E20+E24</f>
        <v>79986028</v>
      </c>
      <c r="F25" s="25">
        <f>F20+F24</f>
        <v>79177312</v>
      </c>
    </row>
    <row r="26" spans="2:6" s="11" customFormat="1" ht="31.2" x14ac:dyDescent="0.3">
      <c r="B26" s="22" t="s">
        <v>61</v>
      </c>
      <c r="C26" s="23" t="s">
        <v>62</v>
      </c>
      <c r="D26" s="24" t="s">
        <v>63</v>
      </c>
      <c r="E26" s="26">
        <v>14127963</v>
      </c>
      <c r="F26" s="26">
        <v>13326750</v>
      </c>
    </row>
    <row r="27" spans="2:6" x14ac:dyDescent="0.3">
      <c r="B27" s="3" t="s">
        <v>64</v>
      </c>
      <c r="C27" s="4" t="s">
        <v>65</v>
      </c>
      <c r="D27" s="17" t="s">
        <v>66</v>
      </c>
      <c r="E27" s="16">
        <v>400000</v>
      </c>
      <c r="F27" s="16">
        <v>300000</v>
      </c>
    </row>
    <row r="28" spans="2:6" x14ac:dyDescent="0.3">
      <c r="B28" s="3" t="s">
        <v>67</v>
      </c>
      <c r="C28" s="4" t="s">
        <v>68</v>
      </c>
      <c r="D28" s="17" t="s">
        <v>69</v>
      </c>
      <c r="E28" s="16">
        <v>6600000</v>
      </c>
      <c r="F28" s="16">
        <v>6582000</v>
      </c>
    </row>
    <row r="29" spans="2:6" x14ac:dyDescent="0.3">
      <c r="B29" s="3" t="s">
        <v>70</v>
      </c>
      <c r="C29" s="4" t="s">
        <v>71</v>
      </c>
      <c r="D29" s="17" t="s">
        <v>72</v>
      </c>
      <c r="E29" s="16">
        <v>0</v>
      </c>
      <c r="F29" s="16">
        <v>0</v>
      </c>
    </row>
    <row r="30" spans="2:6" ht="16.2" x14ac:dyDescent="0.3">
      <c r="B30" s="18" t="s">
        <v>73</v>
      </c>
      <c r="C30" s="19" t="s">
        <v>74</v>
      </c>
      <c r="D30" s="20" t="s">
        <v>75</v>
      </c>
      <c r="E30" s="21">
        <f>SUM(E27:E29)</f>
        <v>7000000</v>
      </c>
      <c r="F30" s="21">
        <f>SUM(F27:F29)</f>
        <v>6882000</v>
      </c>
    </row>
    <row r="31" spans="2:6" x14ac:dyDescent="0.3">
      <c r="B31" s="3" t="s">
        <v>76</v>
      </c>
      <c r="C31" s="4" t="s">
        <v>77</v>
      </c>
      <c r="D31" s="17" t="s">
        <v>78</v>
      </c>
      <c r="E31" s="16">
        <v>3000000</v>
      </c>
      <c r="F31" s="16">
        <v>3100000</v>
      </c>
    </row>
    <row r="32" spans="2:6" x14ac:dyDescent="0.3">
      <c r="B32" s="3" t="s">
        <v>79</v>
      </c>
      <c r="C32" s="4" t="s">
        <v>80</v>
      </c>
      <c r="D32" s="17" t="s">
        <v>81</v>
      </c>
      <c r="E32" s="16">
        <v>600000</v>
      </c>
      <c r="F32" s="16">
        <v>600000</v>
      </c>
    </row>
    <row r="33" spans="2:6" ht="16.2" x14ac:dyDescent="0.3">
      <c r="B33" s="18" t="s">
        <v>82</v>
      </c>
      <c r="C33" s="19" t="s">
        <v>83</v>
      </c>
      <c r="D33" s="20" t="s">
        <v>84</v>
      </c>
      <c r="E33" s="21">
        <f>SUM(E31:E32)</f>
        <v>3600000</v>
      </c>
      <c r="F33" s="21">
        <f>SUM(F31:F32)</f>
        <v>3700000</v>
      </c>
    </row>
    <row r="34" spans="2:6" x14ac:dyDescent="0.3">
      <c r="B34" s="3" t="s">
        <v>85</v>
      </c>
      <c r="C34" s="4" t="s">
        <v>86</v>
      </c>
      <c r="D34" s="17" t="s">
        <v>87</v>
      </c>
      <c r="E34" s="16">
        <v>5000000</v>
      </c>
      <c r="F34" s="16">
        <v>5000000</v>
      </c>
    </row>
    <row r="35" spans="2:6" x14ac:dyDescent="0.3">
      <c r="B35" s="3" t="s">
        <v>88</v>
      </c>
      <c r="C35" s="4" t="s">
        <v>89</v>
      </c>
      <c r="D35" s="17" t="s">
        <v>90</v>
      </c>
      <c r="E35" s="16">
        <v>2500000</v>
      </c>
      <c r="F35" s="16">
        <v>2500000</v>
      </c>
    </row>
    <row r="36" spans="2:6" x14ac:dyDescent="0.3">
      <c r="B36" s="3" t="s">
        <v>91</v>
      </c>
      <c r="C36" s="4" t="s">
        <v>92</v>
      </c>
      <c r="D36" s="17" t="s">
        <v>93</v>
      </c>
      <c r="E36" s="16">
        <v>1152000</v>
      </c>
      <c r="F36" s="16">
        <v>1400000</v>
      </c>
    </row>
    <row r="37" spans="2:6" x14ac:dyDescent="0.3">
      <c r="B37" s="3" t="s">
        <v>94</v>
      </c>
      <c r="C37" s="4" t="s">
        <v>95</v>
      </c>
      <c r="D37" s="17" t="s">
        <v>96</v>
      </c>
      <c r="E37" s="16">
        <v>1000000</v>
      </c>
      <c r="F37" s="16">
        <v>1000000</v>
      </c>
    </row>
    <row r="38" spans="2:6" x14ac:dyDescent="0.3">
      <c r="B38" s="3" t="s">
        <v>97</v>
      </c>
      <c r="C38" s="6" t="s">
        <v>98</v>
      </c>
      <c r="D38" s="17" t="s">
        <v>99</v>
      </c>
      <c r="E38" s="16">
        <v>0</v>
      </c>
      <c r="F38" s="16">
        <v>0</v>
      </c>
    </row>
    <row r="39" spans="2:6" x14ac:dyDescent="0.3">
      <c r="B39" s="3" t="s">
        <v>100</v>
      </c>
      <c r="C39" s="5" t="s">
        <v>101</v>
      </c>
      <c r="D39" s="17" t="s">
        <v>102</v>
      </c>
      <c r="E39" s="16">
        <v>1950000</v>
      </c>
      <c r="F39" s="16">
        <v>6300000</v>
      </c>
    </row>
    <row r="40" spans="2:6" x14ac:dyDescent="0.3">
      <c r="B40" s="3" t="s">
        <v>103</v>
      </c>
      <c r="C40" s="4" t="s">
        <v>104</v>
      </c>
      <c r="D40" s="17" t="s">
        <v>105</v>
      </c>
      <c r="E40" s="16">
        <v>2900000</v>
      </c>
      <c r="F40" s="16">
        <v>2700000</v>
      </c>
    </row>
    <row r="41" spans="2:6" ht="16.2" x14ac:dyDescent="0.3">
      <c r="B41" s="18" t="s">
        <v>106</v>
      </c>
      <c r="C41" s="19" t="s">
        <v>107</v>
      </c>
      <c r="D41" s="20" t="s">
        <v>108</v>
      </c>
      <c r="E41" s="21">
        <f>SUM(E34:E40)</f>
        <v>14502000</v>
      </c>
      <c r="F41" s="21">
        <f>SUM(F34:F40)</f>
        <v>18900000</v>
      </c>
    </row>
    <row r="42" spans="2:6" x14ac:dyDescent="0.3">
      <c r="B42" s="3" t="s">
        <v>109</v>
      </c>
      <c r="C42" s="4" t="s">
        <v>110</v>
      </c>
      <c r="D42" s="17" t="s">
        <v>111</v>
      </c>
      <c r="E42" s="16">
        <v>700000</v>
      </c>
      <c r="F42" s="16">
        <v>600000</v>
      </c>
    </row>
    <row r="43" spans="2:6" x14ac:dyDescent="0.3">
      <c r="B43" s="3" t="s">
        <v>112</v>
      </c>
      <c r="C43" s="4" t="s">
        <v>113</v>
      </c>
      <c r="D43" s="17" t="s">
        <v>114</v>
      </c>
      <c r="E43" s="16">
        <v>0</v>
      </c>
      <c r="F43" s="16">
        <v>0</v>
      </c>
    </row>
    <row r="44" spans="2:6" ht="32.4" x14ac:dyDescent="0.3">
      <c r="B44" s="18" t="s">
        <v>115</v>
      </c>
      <c r="C44" s="19" t="s">
        <v>116</v>
      </c>
      <c r="D44" s="20" t="s">
        <v>117</v>
      </c>
      <c r="E44" s="21">
        <f>E42+E43</f>
        <v>700000</v>
      </c>
      <c r="F44" s="21">
        <f>F42+F43</f>
        <v>600000</v>
      </c>
    </row>
    <row r="45" spans="2:6" ht="31.2" x14ac:dyDescent="0.3">
      <c r="B45" s="3" t="s">
        <v>118</v>
      </c>
      <c r="C45" s="4" t="s">
        <v>119</v>
      </c>
      <c r="D45" s="17" t="s">
        <v>120</v>
      </c>
      <c r="E45" s="16">
        <v>6865814</v>
      </c>
      <c r="F45" s="16">
        <v>7684241</v>
      </c>
    </row>
    <row r="46" spans="2:6" x14ac:dyDescent="0.3">
      <c r="B46" s="3" t="s">
        <v>121</v>
      </c>
      <c r="C46" s="4" t="s">
        <v>122</v>
      </c>
      <c r="D46" s="17" t="s">
        <v>123</v>
      </c>
      <c r="E46" s="16">
        <v>0</v>
      </c>
      <c r="F46" s="16">
        <v>0</v>
      </c>
    </row>
    <row r="47" spans="2:6" x14ac:dyDescent="0.3">
      <c r="B47" s="3" t="s">
        <v>124</v>
      </c>
      <c r="C47" s="4" t="s">
        <v>125</v>
      </c>
      <c r="D47" s="17" t="s">
        <v>126</v>
      </c>
      <c r="E47" s="16">
        <v>0</v>
      </c>
      <c r="F47" s="16">
        <v>0</v>
      </c>
    </row>
    <row r="48" spans="2:6" x14ac:dyDescent="0.3">
      <c r="B48" s="3" t="s">
        <v>127</v>
      </c>
      <c r="C48" s="4" t="s">
        <v>128</v>
      </c>
      <c r="D48" s="17" t="s">
        <v>129</v>
      </c>
      <c r="E48" s="16">
        <v>0</v>
      </c>
      <c r="F48" s="16">
        <v>0</v>
      </c>
    </row>
    <row r="49" spans="2:6" x14ac:dyDescent="0.3">
      <c r="B49" s="3" t="s">
        <v>130</v>
      </c>
      <c r="C49" s="4" t="s">
        <v>131</v>
      </c>
      <c r="D49" s="17" t="s">
        <v>132</v>
      </c>
      <c r="E49" s="16">
        <v>2200000</v>
      </c>
      <c r="F49" s="16">
        <v>2100000</v>
      </c>
    </row>
    <row r="50" spans="2:6" ht="32.4" x14ac:dyDescent="0.3">
      <c r="B50" s="18" t="s">
        <v>133</v>
      </c>
      <c r="C50" s="19" t="s">
        <v>134</v>
      </c>
      <c r="D50" s="20" t="s">
        <v>135</v>
      </c>
      <c r="E50" s="21">
        <f>SUM(E45:E49)</f>
        <v>9065814</v>
      </c>
      <c r="F50" s="21">
        <f>SUM(F45:F49)</f>
        <v>9784241</v>
      </c>
    </row>
    <row r="51" spans="2:6" x14ac:dyDescent="0.3">
      <c r="B51" s="22" t="s">
        <v>136</v>
      </c>
      <c r="C51" s="23" t="s">
        <v>137</v>
      </c>
      <c r="D51" s="24" t="s">
        <v>138</v>
      </c>
      <c r="E51" s="25">
        <f>E30+E33+E41+E44+E50</f>
        <v>34867814</v>
      </c>
      <c r="F51" s="25">
        <f>F30+F33+F41+F44+F50</f>
        <v>39866241</v>
      </c>
    </row>
    <row r="52" spans="2:6" x14ac:dyDescent="0.3">
      <c r="B52" s="3" t="s">
        <v>139</v>
      </c>
      <c r="C52" s="7" t="s">
        <v>140</v>
      </c>
      <c r="D52" s="17" t="s">
        <v>141</v>
      </c>
      <c r="E52" s="16">
        <v>0</v>
      </c>
      <c r="F52" s="16">
        <v>0</v>
      </c>
    </row>
    <row r="53" spans="2:6" x14ac:dyDescent="0.3">
      <c r="B53" s="3" t="s">
        <v>142</v>
      </c>
      <c r="C53" s="7" t="s">
        <v>143</v>
      </c>
      <c r="D53" s="17" t="s">
        <v>144</v>
      </c>
      <c r="E53" s="16">
        <v>200000</v>
      </c>
      <c r="F53" s="16">
        <v>0</v>
      </c>
    </row>
    <row r="54" spans="2:6" x14ac:dyDescent="0.3">
      <c r="B54" s="3" t="s">
        <v>145</v>
      </c>
      <c r="C54" s="8" t="s">
        <v>146</v>
      </c>
      <c r="D54" s="17" t="s">
        <v>147</v>
      </c>
      <c r="E54" s="16">
        <v>0</v>
      </c>
      <c r="F54" s="16">
        <v>0</v>
      </c>
    </row>
    <row r="55" spans="2:6" ht="31.2" x14ac:dyDescent="0.3">
      <c r="B55" s="3" t="s">
        <v>148</v>
      </c>
      <c r="C55" s="8" t="s">
        <v>149</v>
      </c>
      <c r="D55" s="17" t="s">
        <v>150</v>
      </c>
      <c r="E55" s="16">
        <v>0</v>
      </c>
      <c r="F55" s="16">
        <v>0</v>
      </c>
    </row>
    <row r="56" spans="2:6" ht="31.2" x14ac:dyDescent="0.3">
      <c r="B56" s="3" t="s">
        <v>151</v>
      </c>
      <c r="C56" s="8" t="s">
        <v>152</v>
      </c>
      <c r="D56" s="17" t="s">
        <v>153</v>
      </c>
      <c r="E56" s="16">
        <v>0</v>
      </c>
      <c r="F56" s="16">
        <v>0</v>
      </c>
    </row>
    <row r="57" spans="2:6" x14ac:dyDescent="0.3">
      <c r="B57" s="3" t="s">
        <v>154</v>
      </c>
      <c r="C57" s="7" t="s">
        <v>155</v>
      </c>
      <c r="D57" s="17" t="s">
        <v>156</v>
      </c>
      <c r="E57" s="16">
        <v>0</v>
      </c>
      <c r="F57" s="16">
        <v>0</v>
      </c>
    </row>
    <row r="58" spans="2:6" x14ac:dyDescent="0.3">
      <c r="B58" s="3" t="s">
        <v>157</v>
      </c>
      <c r="C58" s="7" t="s">
        <v>158</v>
      </c>
      <c r="D58" s="17" t="s">
        <v>159</v>
      </c>
      <c r="E58" s="16">
        <v>0</v>
      </c>
      <c r="F58" s="16">
        <v>0</v>
      </c>
    </row>
    <row r="59" spans="2:6" x14ac:dyDescent="0.3">
      <c r="B59" s="3" t="s">
        <v>160</v>
      </c>
      <c r="C59" s="7" t="s">
        <v>161</v>
      </c>
      <c r="D59" s="17" t="s">
        <v>162</v>
      </c>
      <c r="E59" s="16">
        <v>8351000</v>
      </c>
      <c r="F59" s="16">
        <v>7351000</v>
      </c>
    </row>
    <row r="60" spans="2:6" x14ac:dyDescent="0.3">
      <c r="B60" s="22" t="s">
        <v>163</v>
      </c>
      <c r="C60" s="27" t="s">
        <v>164</v>
      </c>
      <c r="D60" s="24" t="s">
        <v>165</v>
      </c>
      <c r="E60" s="25">
        <f>SUM(E52:E59)</f>
        <v>8551000</v>
      </c>
      <c r="F60" s="25">
        <f>SUM(F52:F59)</f>
        <v>7351000</v>
      </c>
    </row>
    <row r="61" spans="2:6" x14ac:dyDescent="0.3">
      <c r="B61" s="3" t="s">
        <v>166</v>
      </c>
      <c r="C61" s="7" t="s">
        <v>167</v>
      </c>
      <c r="D61" s="17" t="s">
        <v>168</v>
      </c>
      <c r="E61" s="16">
        <v>0</v>
      </c>
      <c r="F61" s="16">
        <v>0</v>
      </c>
    </row>
    <row r="62" spans="2:6" ht="31.2" x14ac:dyDescent="0.3">
      <c r="B62" s="3">
        <v>56</v>
      </c>
      <c r="C62" s="7" t="s">
        <v>169</v>
      </c>
      <c r="D62" s="17" t="s">
        <v>170</v>
      </c>
      <c r="E62" s="16">
        <v>100390</v>
      </c>
      <c r="F62" s="16">
        <v>200000</v>
      </c>
    </row>
    <row r="63" spans="2:6" ht="31.2" x14ac:dyDescent="0.3">
      <c r="B63" s="3">
        <v>57</v>
      </c>
      <c r="C63" s="7" t="s">
        <v>171</v>
      </c>
      <c r="D63" s="17" t="s">
        <v>172</v>
      </c>
      <c r="E63" s="16">
        <v>0</v>
      </c>
      <c r="F63" s="16">
        <v>0</v>
      </c>
    </row>
    <row r="64" spans="2:6" x14ac:dyDescent="0.3">
      <c r="B64" s="3">
        <v>58</v>
      </c>
      <c r="C64" s="7" t="s">
        <v>173</v>
      </c>
      <c r="D64" s="17" t="s">
        <v>174</v>
      </c>
      <c r="E64" s="16">
        <v>50000</v>
      </c>
      <c r="F64" s="16">
        <v>50000</v>
      </c>
    </row>
    <row r="65" spans="2:6" ht="16.2" x14ac:dyDescent="0.3">
      <c r="B65" s="18">
        <v>59</v>
      </c>
      <c r="C65" s="28" t="s">
        <v>175</v>
      </c>
      <c r="D65" s="20" t="s">
        <v>176</v>
      </c>
      <c r="E65" s="21">
        <f>SUM(E62:E64)</f>
        <v>150390</v>
      </c>
      <c r="F65" s="21">
        <f>SUM(F62:F64)</f>
        <v>250000</v>
      </c>
    </row>
    <row r="66" spans="2:6" ht="31.2" x14ac:dyDescent="0.3">
      <c r="B66" s="3">
        <v>60</v>
      </c>
      <c r="C66" s="7" t="s">
        <v>177</v>
      </c>
      <c r="D66" s="17" t="s">
        <v>178</v>
      </c>
      <c r="E66" s="16">
        <v>0</v>
      </c>
      <c r="F66" s="16">
        <v>0</v>
      </c>
    </row>
    <row r="67" spans="2:6" ht="31.2" x14ac:dyDescent="0.3">
      <c r="B67" s="3">
        <v>61</v>
      </c>
      <c r="C67" s="7" t="s">
        <v>179</v>
      </c>
      <c r="D67" s="17" t="s">
        <v>180</v>
      </c>
      <c r="E67" s="16">
        <v>0</v>
      </c>
      <c r="F67" s="16">
        <v>0</v>
      </c>
    </row>
    <row r="68" spans="2:6" ht="31.2" x14ac:dyDescent="0.3">
      <c r="B68" s="3">
        <v>62</v>
      </c>
      <c r="C68" s="7" t="s">
        <v>181</v>
      </c>
      <c r="D68" s="17" t="s">
        <v>182</v>
      </c>
      <c r="E68" s="16">
        <v>0</v>
      </c>
      <c r="F68" s="16">
        <v>0</v>
      </c>
    </row>
    <row r="69" spans="2:6" ht="31.2" x14ac:dyDescent="0.3">
      <c r="B69" s="3">
        <v>63</v>
      </c>
      <c r="C69" s="7" t="s">
        <v>183</v>
      </c>
      <c r="D69" s="17" t="s">
        <v>184</v>
      </c>
      <c r="E69" s="75">
        <v>6033000</v>
      </c>
      <c r="F69" s="75">
        <v>7200000</v>
      </c>
    </row>
    <row r="70" spans="2:6" ht="31.2" x14ac:dyDescent="0.3">
      <c r="B70" s="3">
        <v>64</v>
      </c>
      <c r="C70" s="7" t="s">
        <v>185</v>
      </c>
      <c r="D70" s="17" t="s">
        <v>186</v>
      </c>
      <c r="E70" s="16">
        <v>0</v>
      </c>
      <c r="F70" s="16">
        <v>0</v>
      </c>
    </row>
    <row r="71" spans="2:6" ht="31.2" x14ac:dyDescent="0.3">
      <c r="B71" s="3">
        <v>65</v>
      </c>
      <c r="C71" s="7" t="s">
        <v>187</v>
      </c>
      <c r="D71" s="17" t="s">
        <v>188</v>
      </c>
      <c r="E71" s="16">
        <v>0</v>
      </c>
      <c r="F71" s="16">
        <v>0</v>
      </c>
    </row>
    <row r="72" spans="2:6" x14ac:dyDescent="0.3">
      <c r="B72" s="3">
        <v>66</v>
      </c>
      <c r="C72" s="7" t="s">
        <v>189</v>
      </c>
      <c r="D72" s="17" t="s">
        <v>190</v>
      </c>
      <c r="E72" s="16">
        <v>0</v>
      </c>
      <c r="F72" s="16">
        <v>0</v>
      </c>
    </row>
    <row r="73" spans="2:6" x14ac:dyDescent="0.3">
      <c r="B73" s="3">
        <v>67</v>
      </c>
      <c r="C73" s="29" t="s">
        <v>191</v>
      </c>
      <c r="D73" s="17" t="s">
        <v>192</v>
      </c>
      <c r="E73" s="16">
        <v>0</v>
      </c>
      <c r="F73" s="16">
        <v>0</v>
      </c>
    </row>
    <row r="74" spans="2:6" x14ac:dyDescent="0.3">
      <c r="B74" s="3">
        <v>68</v>
      </c>
      <c r="C74" s="7" t="s">
        <v>193</v>
      </c>
      <c r="D74" s="17" t="s">
        <v>194</v>
      </c>
      <c r="E74" s="16">
        <v>0</v>
      </c>
      <c r="F74" s="16">
        <v>0</v>
      </c>
    </row>
    <row r="75" spans="2:6" ht="31.2" x14ac:dyDescent="0.3">
      <c r="B75" s="3">
        <v>69</v>
      </c>
      <c r="C75" s="7" t="s">
        <v>195</v>
      </c>
      <c r="D75" s="17" t="s">
        <v>196</v>
      </c>
      <c r="E75" s="16">
        <v>300000</v>
      </c>
      <c r="F75" s="16">
        <v>300000</v>
      </c>
    </row>
    <row r="76" spans="2:6" x14ac:dyDescent="0.3">
      <c r="B76" s="3">
        <v>70</v>
      </c>
      <c r="C76" s="29" t="s">
        <v>197</v>
      </c>
      <c r="D76" s="17" t="s">
        <v>198</v>
      </c>
      <c r="E76" s="16">
        <v>0</v>
      </c>
      <c r="F76" s="16">
        <v>0</v>
      </c>
    </row>
    <row r="77" spans="2:6" x14ac:dyDescent="0.3">
      <c r="B77" s="22">
        <v>71</v>
      </c>
      <c r="C77" s="27" t="s">
        <v>199</v>
      </c>
      <c r="D77" s="24" t="s">
        <v>200</v>
      </c>
      <c r="E77" s="25">
        <f>E61+E65+E66+E67+E68+E69+E70+E71+E72+E73+E74+E75+E76</f>
        <v>6483390</v>
      </c>
      <c r="F77" s="25">
        <f>F61+F65+F66+F67+F68+F69+F70+F71+F72+F73+F74+F75+F76</f>
        <v>7750000</v>
      </c>
    </row>
    <row r="78" spans="2:6" x14ac:dyDescent="0.3">
      <c r="B78" s="3">
        <v>72</v>
      </c>
      <c r="C78" s="9" t="s">
        <v>201</v>
      </c>
      <c r="D78" s="17" t="s">
        <v>202</v>
      </c>
      <c r="E78" s="16">
        <v>100000</v>
      </c>
      <c r="F78" s="16">
        <v>300000</v>
      </c>
    </row>
    <row r="79" spans="2:6" x14ac:dyDescent="0.3">
      <c r="B79" s="3">
        <v>73</v>
      </c>
      <c r="C79" s="9" t="s">
        <v>203</v>
      </c>
      <c r="D79" s="17" t="s">
        <v>204</v>
      </c>
      <c r="E79" s="75">
        <v>6072532</v>
      </c>
      <c r="F79" s="75">
        <v>16640053</v>
      </c>
    </row>
    <row r="80" spans="2:6" x14ac:dyDescent="0.3">
      <c r="B80" s="3">
        <v>74</v>
      </c>
      <c r="C80" s="9" t="s">
        <v>205</v>
      </c>
      <c r="D80" s="17" t="s">
        <v>206</v>
      </c>
      <c r="E80" s="16">
        <v>1100000</v>
      </c>
      <c r="F80" s="16">
        <v>1000000</v>
      </c>
    </row>
    <row r="81" spans="2:6" x14ac:dyDescent="0.3">
      <c r="B81" s="3">
        <v>75</v>
      </c>
      <c r="C81" s="9" t="s">
        <v>207</v>
      </c>
      <c r="D81" s="17" t="s">
        <v>208</v>
      </c>
      <c r="E81" s="16">
        <v>7360000</v>
      </c>
      <c r="F81" s="16">
        <v>4000000</v>
      </c>
    </row>
    <row r="82" spans="2:6" x14ac:dyDescent="0.3">
      <c r="B82" s="3">
        <v>76</v>
      </c>
      <c r="C82" s="5" t="s">
        <v>209</v>
      </c>
      <c r="D82" s="17" t="s">
        <v>210</v>
      </c>
      <c r="E82" s="16">
        <v>0</v>
      </c>
      <c r="F82" s="16">
        <v>0</v>
      </c>
    </row>
    <row r="83" spans="2:6" x14ac:dyDescent="0.3">
      <c r="B83" s="3">
        <v>77</v>
      </c>
      <c r="C83" s="5" t="s">
        <v>211</v>
      </c>
      <c r="D83" s="17" t="s">
        <v>212</v>
      </c>
      <c r="E83" s="16">
        <v>0</v>
      </c>
      <c r="F83" s="16">
        <v>0</v>
      </c>
    </row>
    <row r="84" spans="2:6" x14ac:dyDescent="0.3">
      <c r="B84" s="3">
        <v>78</v>
      </c>
      <c r="C84" s="5" t="s">
        <v>213</v>
      </c>
      <c r="D84" s="17" t="s">
        <v>214</v>
      </c>
      <c r="E84" s="75">
        <v>2615693</v>
      </c>
      <c r="F84" s="75">
        <v>1524000</v>
      </c>
    </row>
    <row r="85" spans="2:6" s="11" customFormat="1" x14ac:dyDescent="0.3">
      <c r="B85" s="22">
        <v>79</v>
      </c>
      <c r="C85" s="14" t="s">
        <v>215</v>
      </c>
      <c r="D85" s="24" t="s">
        <v>216</v>
      </c>
      <c r="E85" s="25">
        <f>SUM(E78:E84)</f>
        <v>17248225</v>
      </c>
      <c r="F85" s="25">
        <f>SUM(F78:F84)</f>
        <v>23464053</v>
      </c>
    </row>
    <row r="86" spans="2:6" x14ac:dyDescent="0.3">
      <c r="B86" s="3">
        <v>80</v>
      </c>
      <c r="C86" s="7" t="s">
        <v>217</v>
      </c>
      <c r="D86" s="17" t="s">
        <v>218</v>
      </c>
      <c r="E86" s="16">
        <v>10000000</v>
      </c>
      <c r="F86" s="16">
        <v>10000000</v>
      </c>
    </row>
    <row r="87" spans="2:6" x14ac:dyDescent="0.3">
      <c r="B87" s="3">
        <v>81</v>
      </c>
      <c r="C87" s="7" t="s">
        <v>219</v>
      </c>
      <c r="D87" s="17" t="s">
        <v>220</v>
      </c>
      <c r="E87" s="16">
        <v>0</v>
      </c>
      <c r="F87" s="16">
        <v>0</v>
      </c>
    </row>
    <row r="88" spans="2:6" x14ac:dyDescent="0.3">
      <c r="B88" s="3">
        <v>82</v>
      </c>
      <c r="C88" s="7" t="s">
        <v>221</v>
      </c>
      <c r="D88" s="17" t="s">
        <v>222</v>
      </c>
      <c r="E88" s="16">
        <v>0</v>
      </c>
      <c r="F88" s="16">
        <v>0</v>
      </c>
    </row>
    <row r="89" spans="2:6" ht="31.2" x14ac:dyDescent="0.3">
      <c r="B89" s="3">
        <v>83</v>
      </c>
      <c r="C89" s="7" t="s">
        <v>223</v>
      </c>
      <c r="D89" s="17" t="s">
        <v>224</v>
      </c>
      <c r="E89" s="16">
        <v>2700000</v>
      </c>
      <c r="F89" s="16">
        <v>2700000</v>
      </c>
    </row>
    <row r="90" spans="2:6" s="11" customFormat="1" x14ac:dyDescent="0.3">
      <c r="B90" s="22">
        <v>84</v>
      </c>
      <c r="C90" s="27" t="s">
        <v>225</v>
      </c>
      <c r="D90" s="24" t="s">
        <v>226</v>
      </c>
      <c r="E90" s="25">
        <f>SUM(E86:E89)</f>
        <v>12700000</v>
      </c>
      <c r="F90" s="25">
        <f>SUM(F86:F89)</f>
        <v>12700000</v>
      </c>
    </row>
    <row r="91" spans="2:6" ht="31.2" x14ac:dyDescent="0.3">
      <c r="B91" s="3">
        <v>85</v>
      </c>
      <c r="C91" s="7" t="s">
        <v>227</v>
      </c>
      <c r="D91" s="17" t="s">
        <v>228</v>
      </c>
      <c r="E91" s="16">
        <v>0</v>
      </c>
      <c r="F91" s="16">
        <v>0</v>
      </c>
    </row>
    <row r="92" spans="2:6" ht="31.2" x14ac:dyDescent="0.3">
      <c r="B92" s="3">
        <v>86</v>
      </c>
      <c r="C92" s="7" t="s">
        <v>229</v>
      </c>
      <c r="D92" s="17" t="s">
        <v>230</v>
      </c>
      <c r="E92" s="16">
        <v>0</v>
      </c>
      <c r="F92" s="16">
        <v>0</v>
      </c>
    </row>
    <row r="93" spans="2:6" ht="31.2" x14ac:dyDescent="0.3">
      <c r="B93" s="3">
        <v>87</v>
      </c>
      <c r="C93" s="7" t="s">
        <v>231</v>
      </c>
      <c r="D93" s="17" t="s">
        <v>232</v>
      </c>
      <c r="E93" s="16">
        <v>0</v>
      </c>
      <c r="F93" s="16">
        <v>0</v>
      </c>
    </row>
    <row r="94" spans="2:6" ht="31.2" x14ac:dyDescent="0.3">
      <c r="B94" s="3">
        <v>88</v>
      </c>
      <c r="C94" s="7" t="s">
        <v>233</v>
      </c>
      <c r="D94" s="17" t="s">
        <v>234</v>
      </c>
      <c r="E94" s="16">
        <v>0</v>
      </c>
      <c r="F94" s="16">
        <v>0</v>
      </c>
    </row>
    <row r="95" spans="2:6" ht="31.2" x14ac:dyDescent="0.3">
      <c r="B95" s="3">
        <v>89</v>
      </c>
      <c r="C95" s="7" t="s">
        <v>235</v>
      </c>
      <c r="D95" s="17" t="s">
        <v>236</v>
      </c>
      <c r="E95" s="16">
        <v>0</v>
      </c>
      <c r="F95" s="16">
        <v>0</v>
      </c>
    </row>
    <row r="96" spans="2:6" ht="31.2" x14ac:dyDescent="0.3">
      <c r="B96" s="3">
        <v>90</v>
      </c>
      <c r="C96" s="7" t="s">
        <v>237</v>
      </c>
      <c r="D96" s="17" t="s">
        <v>238</v>
      </c>
      <c r="E96" s="16">
        <v>0</v>
      </c>
      <c r="F96" s="16">
        <v>0</v>
      </c>
    </row>
    <row r="97" spans="2:6" x14ac:dyDescent="0.3">
      <c r="B97" s="3">
        <v>91</v>
      </c>
      <c r="C97" s="7" t="s">
        <v>239</v>
      </c>
      <c r="D97" s="17" t="s">
        <v>240</v>
      </c>
      <c r="E97" s="16">
        <v>0</v>
      </c>
      <c r="F97" s="16">
        <v>0</v>
      </c>
    </row>
    <row r="98" spans="2:6" x14ac:dyDescent="0.3">
      <c r="B98" s="3">
        <v>92</v>
      </c>
      <c r="C98" s="7" t="s">
        <v>241</v>
      </c>
      <c r="D98" s="17" t="s">
        <v>242</v>
      </c>
      <c r="E98" s="16">
        <v>0</v>
      </c>
      <c r="F98" s="16">
        <v>0</v>
      </c>
    </row>
    <row r="99" spans="2:6" ht="31.2" x14ac:dyDescent="0.3">
      <c r="B99" s="3">
        <v>93</v>
      </c>
      <c r="C99" s="7" t="s">
        <v>243</v>
      </c>
      <c r="D99" s="17" t="s">
        <v>244</v>
      </c>
      <c r="E99" s="16">
        <v>0</v>
      </c>
      <c r="F99" s="16">
        <v>0</v>
      </c>
    </row>
    <row r="100" spans="2:6" x14ac:dyDescent="0.3">
      <c r="B100" s="22">
        <v>94</v>
      </c>
      <c r="C100" s="27" t="s">
        <v>245</v>
      </c>
      <c r="D100" s="24" t="s">
        <v>246</v>
      </c>
      <c r="E100" s="25">
        <f>SUM(E91:E99)</f>
        <v>0</v>
      </c>
      <c r="F100" s="25">
        <f>SUM(F91:F99)</f>
        <v>0</v>
      </c>
    </row>
    <row r="101" spans="2:6" s="11" customFormat="1" ht="19.5" customHeight="1" x14ac:dyDescent="0.3">
      <c r="B101" s="22">
        <v>95</v>
      </c>
      <c r="C101" s="14" t="s">
        <v>247</v>
      </c>
      <c r="D101" s="24" t="s">
        <v>248</v>
      </c>
      <c r="E101" s="25">
        <f>E25+E26+E51+E60+E77+E85+E90+E100</f>
        <v>173964420</v>
      </c>
      <c r="F101" s="25">
        <f>F25+F26+F51+F60+F77+F85+F90+F100</f>
        <v>183635356</v>
      </c>
    </row>
  </sheetData>
  <mergeCells count="2">
    <mergeCell ref="B5:F5"/>
    <mergeCell ref="B1:F4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552D4-12D3-4B23-93EC-26A1D5730D2E}">
  <dimension ref="A1:E35"/>
  <sheetViews>
    <sheetView topLeftCell="A13" workbookViewId="0">
      <selection activeCell="R35" sqref="R35"/>
    </sheetView>
  </sheetViews>
  <sheetFormatPr defaultRowHeight="15.6" x14ac:dyDescent="0.3"/>
  <cols>
    <col min="1" max="1" width="5.6640625" style="58" bestFit="1" customWidth="1"/>
    <col min="2" max="2" width="44.33203125" style="58" customWidth="1"/>
    <col min="3" max="3" width="9.33203125" style="10" customWidth="1"/>
    <col min="4" max="4" width="11.44140625" style="10" customWidth="1"/>
    <col min="5" max="5" width="13.109375" style="58" customWidth="1"/>
    <col min="6" max="13" width="2.6640625" style="58" customWidth="1"/>
    <col min="14" max="223" width="9.109375" style="58"/>
    <col min="224" max="269" width="2.6640625" style="58" customWidth="1"/>
    <col min="270" max="479" width="9.109375" style="58"/>
    <col min="480" max="525" width="2.6640625" style="58" customWidth="1"/>
    <col min="526" max="735" width="9.109375" style="58"/>
    <col min="736" max="781" width="2.6640625" style="58" customWidth="1"/>
    <col min="782" max="991" width="9.109375" style="58"/>
    <col min="992" max="1037" width="2.6640625" style="58" customWidth="1"/>
    <col min="1038" max="1247" width="9.109375" style="58"/>
    <col min="1248" max="1293" width="2.6640625" style="58" customWidth="1"/>
    <col min="1294" max="1503" width="9.109375" style="58"/>
    <col min="1504" max="1549" width="2.6640625" style="58" customWidth="1"/>
    <col min="1550" max="1759" width="9.109375" style="58"/>
    <col min="1760" max="1805" width="2.6640625" style="58" customWidth="1"/>
    <col min="1806" max="2015" width="9.109375" style="58"/>
    <col min="2016" max="2061" width="2.6640625" style="58" customWidth="1"/>
    <col min="2062" max="2271" width="9.109375" style="58"/>
    <col min="2272" max="2317" width="2.6640625" style="58" customWidth="1"/>
    <col min="2318" max="2527" width="9.109375" style="58"/>
    <col min="2528" max="2573" width="2.6640625" style="58" customWidth="1"/>
    <col min="2574" max="2783" width="9.109375" style="58"/>
    <col min="2784" max="2829" width="2.6640625" style="58" customWidth="1"/>
    <col min="2830" max="3039" width="9.109375" style="58"/>
    <col min="3040" max="3085" width="2.6640625" style="58" customWidth="1"/>
    <col min="3086" max="3295" width="9.109375" style="58"/>
    <col min="3296" max="3341" width="2.6640625" style="58" customWidth="1"/>
    <col min="3342" max="3551" width="9.109375" style="58"/>
    <col min="3552" max="3597" width="2.6640625" style="58" customWidth="1"/>
    <col min="3598" max="3807" width="9.109375" style="58"/>
    <col min="3808" max="3853" width="2.6640625" style="58" customWidth="1"/>
    <col min="3854" max="4063" width="9.109375" style="58"/>
    <col min="4064" max="4109" width="2.6640625" style="58" customWidth="1"/>
    <col min="4110" max="4319" width="9.109375" style="58"/>
    <col min="4320" max="4365" width="2.6640625" style="58" customWidth="1"/>
    <col min="4366" max="4575" width="9.109375" style="58"/>
    <col min="4576" max="4621" width="2.6640625" style="58" customWidth="1"/>
    <col min="4622" max="4831" width="9.109375" style="58"/>
    <col min="4832" max="4877" width="2.6640625" style="58" customWidth="1"/>
    <col min="4878" max="5087" width="9.109375" style="58"/>
    <col min="5088" max="5133" width="2.6640625" style="58" customWidth="1"/>
    <col min="5134" max="5343" width="9.109375" style="58"/>
    <col min="5344" max="5389" width="2.6640625" style="58" customWidth="1"/>
    <col min="5390" max="5599" width="9.109375" style="58"/>
    <col min="5600" max="5645" width="2.6640625" style="58" customWidth="1"/>
    <col min="5646" max="5855" width="9.109375" style="58"/>
    <col min="5856" max="5901" width="2.6640625" style="58" customWidth="1"/>
    <col min="5902" max="6111" width="9.109375" style="58"/>
    <col min="6112" max="6157" width="2.6640625" style="58" customWidth="1"/>
    <col min="6158" max="6367" width="9.109375" style="58"/>
    <col min="6368" max="6413" width="2.6640625" style="58" customWidth="1"/>
    <col min="6414" max="6623" width="9.109375" style="58"/>
    <col min="6624" max="6669" width="2.6640625" style="58" customWidth="1"/>
    <col min="6670" max="6879" width="9.109375" style="58"/>
    <col min="6880" max="6925" width="2.6640625" style="58" customWidth="1"/>
    <col min="6926" max="7135" width="9.109375" style="58"/>
    <col min="7136" max="7181" width="2.6640625" style="58" customWidth="1"/>
    <col min="7182" max="7391" width="9.109375" style="58"/>
    <col min="7392" max="7437" width="2.6640625" style="58" customWidth="1"/>
    <col min="7438" max="7647" width="9.109375" style="58"/>
    <col min="7648" max="7693" width="2.6640625" style="58" customWidth="1"/>
    <col min="7694" max="7903" width="9.109375" style="58"/>
    <col min="7904" max="7949" width="2.6640625" style="58" customWidth="1"/>
    <col min="7950" max="8159" width="9.109375" style="58"/>
    <col min="8160" max="8205" width="2.6640625" style="58" customWidth="1"/>
    <col min="8206" max="8415" width="9.109375" style="58"/>
    <col min="8416" max="8461" width="2.6640625" style="58" customWidth="1"/>
    <col min="8462" max="8671" width="9.109375" style="58"/>
    <col min="8672" max="8717" width="2.6640625" style="58" customWidth="1"/>
    <col min="8718" max="8927" width="9.109375" style="58"/>
    <col min="8928" max="8973" width="2.6640625" style="58" customWidth="1"/>
    <col min="8974" max="9183" width="9.109375" style="58"/>
    <col min="9184" max="9229" width="2.6640625" style="58" customWidth="1"/>
    <col min="9230" max="9439" width="9.109375" style="58"/>
    <col min="9440" max="9485" width="2.6640625" style="58" customWidth="1"/>
    <col min="9486" max="9695" width="9.109375" style="58"/>
    <col min="9696" max="9741" width="2.6640625" style="58" customWidth="1"/>
    <col min="9742" max="9951" width="9.109375" style="58"/>
    <col min="9952" max="9997" width="2.6640625" style="58" customWidth="1"/>
    <col min="9998" max="10207" width="9.109375" style="58"/>
    <col min="10208" max="10253" width="2.6640625" style="58" customWidth="1"/>
    <col min="10254" max="10463" width="9.109375" style="58"/>
    <col min="10464" max="10509" width="2.6640625" style="58" customWidth="1"/>
    <col min="10510" max="10719" width="9.109375" style="58"/>
    <col min="10720" max="10765" width="2.6640625" style="58" customWidth="1"/>
    <col min="10766" max="10975" width="9.109375" style="58"/>
    <col min="10976" max="11021" width="2.6640625" style="58" customWidth="1"/>
    <col min="11022" max="11231" width="9.109375" style="58"/>
    <col min="11232" max="11277" width="2.6640625" style="58" customWidth="1"/>
    <col min="11278" max="11487" width="9.109375" style="58"/>
    <col min="11488" max="11533" width="2.6640625" style="58" customWidth="1"/>
    <col min="11534" max="11743" width="9.109375" style="58"/>
    <col min="11744" max="11789" width="2.6640625" style="58" customWidth="1"/>
    <col min="11790" max="11999" width="9.109375" style="58"/>
    <col min="12000" max="12045" width="2.6640625" style="58" customWidth="1"/>
    <col min="12046" max="12255" width="9.109375" style="58"/>
    <col min="12256" max="12301" width="2.6640625" style="58" customWidth="1"/>
    <col min="12302" max="12511" width="9.109375" style="58"/>
    <col min="12512" max="12557" width="2.6640625" style="58" customWidth="1"/>
    <col min="12558" max="12767" width="9.109375" style="58"/>
    <col min="12768" max="12813" width="2.6640625" style="58" customWidth="1"/>
    <col min="12814" max="13023" width="9.109375" style="58"/>
    <col min="13024" max="13069" width="2.6640625" style="58" customWidth="1"/>
    <col min="13070" max="13279" width="9.109375" style="58"/>
    <col min="13280" max="13325" width="2.6640625" style="58" customWidth="1"/>
    <col min="13326" max="13535" width="9.109375" style="58"/>
    <col min="13536" max="13581" width="2.6640625" style="58" customWidth="1"/>
    <col min="13582" max="13791" width="9.109375" style="58"/>
    <col min="13792" max="13837" width="2.6640625" style="58" customWidth="1"/>
    <col min="13838" max="14047" width="9.109375" style="58"/>
    <col min="14048" max="14093" width="2.6640625" style="58" customWidth="1"/>
    <col min="14094" max="14303" width="9.109375" style="58"/>
    <col min="14304" max="14349" width="2.6640625" style="58" customWidth="1"/>
    <col min="14350" max="14559" width="9.109375" style="58"/>
    <col min="14560" max="14605" width="2.6640625" style="58" customWidth="1"/>
    <col min="14606" max="14815" width="9.109375" style="58"/>
    <col min="14816" max="14861" width="2.6640625" style="58" customWidth="1"/>
    <col min="14862" max="15071" width="9.109375" style="58"/>
    <col min="15072" max="15117" width="2.6640625" style="58" customWidth="1"/>
    <col min="15118" max="15327" width="9.109375" style="58"/>
    <col min="15328" max="15373" width="2.6640625" style="58" customWidth="1"/>
    <col min="15374" max="15583" width="9.109375" style="58"/>
    <col min="15584" max="15629" width="2.6640625" style="58" customWidth="1"/>
    <col min="15630" max="15839" width="9.109375" style="58"/>
    <col min="15840" max="15885" width="2.6640625" style="58" customWidth="1"/>
    <col min="15886" max="16095" width="9.109375" style="58"/>
    <col min="16096" max="16141" width="2.6640625" style="58" customWidth="1"/>
    <col min="16142" max="16384" width="9.109375" style="58"/>
  </cols>
  <sheetData>
    <row r="1" spans="1:5" ht="15.75" customHeight="1" x14ac:dyDescent="0.3">
      <c r="A1" s="132" t="s">
        <v>526</v>
      </c>
      <c r="B1" s="133"/>
      <c r="C1" s="133"/>
      <c r="D1" s="133"/>
      <c r="E1" s="133"/>
    </row>
    <row r="2" spans="1:5" x14ac:dyDescent="0.3">
      <c r="A2" s="133"/>
      <c r="B2" s="133"/>
      <c r="C2" s="133"/>
      <c r="D2" s="133"/>
      <c r="E2" s="133"/>
    </row>
    <row r="3" spans="1:5" x14ac:dyDescent="0.3">
      <c r="A3" s="133"/>
      <c r="B3" s="133"/>
      <c r="C3" s="133"/>
      <c r="D3" s="133"/>
      <c r="E3" s="133"/>
    </row>
    <row r="4" spans="1:5" x14ac:dyDescent="0.3">
      <c r="A4" s="130" t="s">
        <v>0</v>
      </c>
      <c r="B4" s="131"/>
      <c r="C4" s="131"/>
      <c r="D4" s="131"/>
      <c r="E4" s="131"/>
    </row>
    <row r="5" spans="1:5" ht="62.4" x14ac:dyDescent="0.3">
      <c r="A5" s="59" t="s">
        <v>1</v>
      </c>
      <c r="B5" s="40" t="s">
        <v>2</v>
      </c>
      <c r="C5" s="15" t="s">
        <v>3</v>
      </c>
      <c r="D5" s="83" t="s">
        <v>519</v>
      </c>
      <c r="E5" s="78" t="s">
        <v>520</v>
      </c>
    </row>
    <row r="6" spans="1:5" x14ac:dyDescent="0.3">
      <c r="A6" s="60" t="s">
        <v>4</v>
      </c>
      <c r="B6" s="61" t="s">
        <v>458</v>
      </c>
      <c r="C6" s="49" t="s">
        <v>459</v>
      </c>
      <c r="D6" s="16">
        <v>0</v>
      </c>
      <c r="E6" s="16">
        <v>0</v>
      </c>
    </row>
    <row r="7" spans="1:5" ht="31.2" x14ac:dyDescent="0.3">
      <c r="A7" s="60" t="s">
        <v>7</v>
      </c>
      <c r="B7" s="62" t="s">
        <v>460</v>
      </c>
      <c r="C7" s="49" t="s">
        <v>461</v>
      </c>
      <c r="D7" s="16">
        <v>0</v>
      </c>
      <c r="E7" s="16">
        <v>0</v>
      </c>
    </row>
    <row r="8" spans="1:5" x14ac:dyDescent="0.3">
      <c r="A8" s="60" t="s">
        <v>10</v>
      </c>
      <c r="B8" s="61" t="s">
        <v>462</v>
      </c>
      <c r="C8" s="49" t="s">
        <v>463</v>
      </c>
      <c r="D8" s="16">
        <v>0</v>
      </c>
      <c r="E8" s="16">
        <v>0</v>
      </c>
    </row>
    <row r="9" spans="1:5" ht="32.4" x14ac:dyDescent="0.35">
      <c r="A9" s="63" t="s">
        <v>13</v>
      </c>
      <c r="B9" s="64" t="s">
        <v>464</v>
      </c>
      <c r="C9" s="52" t="s">
        <v>465</v>
      </c>
      <c r="D9" s="21">
        <f>SUM(D6:D8)</f>
        <v>0</v>
      </c>
      <c r="E9" s="21">
        <f t="shared" ref="E9" si="0">SUM(E6:E8)</f>
        <v>0</v>
      </c>
    </row>
    <row r="10" spans="1:5" ht="31.2" x14ac:dyDescent="0.3">
      <c r="A10" s="60" t="s">
        <v>16</v>
      </c>
      <c r="B10" s="62" t="s">
        <v>466</v>
      </c>
      <c r="C10" s="49" t="s">
        <v>467</v>
      </c>
      <c r="D10" s="16">
        <v>0</v>
      </c>
      <c r="E10" s="16">
        <v>0</v>
      </c>
    </row>
    <row r="11" spans="1:5" x14ac:dyDescent="0.3">
      <c r="A11" s="60" t="s">
        <v>19</v>
      </c>
      <c r="B11" s="61" t="s">
        <v>468</v>
      </c>
      <c r="C11" s="49" t="s">
        <v>469</v>
      </c>
      <c r="D11" s="16">
        <v>0</v>
      </c>
      <c r="E11" s="16">
        <v>0</v>
      </c>
    </row>
    <row r="12" spans="1:5" ht="31.2" x14ac:dyDescent="0.3">
      <c r="A12" s="60" t="s">
        <v>22</v>
      </c>
      <c r="B12" s="62" t="s">
        <v>470</v>
      </c>
      <c r="C12" s="49" t="s">
        <v>471</v>
      </c>
      <c r="D12" s="16">
        <v>0</v>
      </c>
      <c r="E12" s="16">
        <v>0</v>
      </c>
    </row>
    <row r="13" spans="1:5" x14ac:dyDescent="0.3">
      <c r="A13" s="60" t="s">
        <v>25</v>
      </c>
      <c r="B13" s="61" t="s">
        <v>472</v>
      </c>
      <c r="C13" s="49" t="s">
        <v>473</v>
      </c>
      <c r="D13" s="16">
        <v>0</v>
      </c>
      <c r="E13" s="16">
        <v>0</v>
      </c>
    </row>
    <row r="14" spans="1:5" s="66" customFormat="1" ht="16.2" x14ac:dyDescent="0.35">
      <c r="A14" s="63" t="s">
        <v>28</v>
      </c>
      <c r="B14" s="65" t="s">
        <v>474</v>
      </c>
      <c r="C14" s="52" t="s">
        <v>475</v>
      </c>
      <c r="D14" s="21">
        <f>SUM(D10:D13)</f>
        <v>0</v>
      </c>
      <c r="E14" s="21">
        <f t="shared" ref="E14" si="1">SUM(E10:E13)</f>
        <v>0</v>
      </c>
    </row>
    <row r="15" spans="1:5" s="66" customFormat="1" ht="31.2" x14ac:dyDescent="0.3">
      <c r="A15" s="60" t="s">
        <v>31</v>
      </c>
      <c r="B15" s="67" t="s">
        <v>476</v>
      </c>
      <c r="C15" s="49" t="s">
        <v>477</v>
      </c>
      <c r="D15" s="75">
        <v>0</v>
      </c>
      <c r="E15" s="16">
        <v>0</v>
      </c>
    </row>
    <row r="16" spans="1:5" s="66" customFormat="1" ht="31.2" x14ac:dyDescent="0.3">
      <c r="A16" s="60" t="s">
        <v>34</v>
      </c>
      <c r="B16" s="67" t="s">
        <v>478</v>
      </c>
      <c r="C16" s="49" t="s">
        <v>479</v>
      </c>
      <c r="D16" s="16">
        <v>0</v>
      </c>
      <c r="E16" s="16">
        <v>0</v>
      </c>
    </row>
    <row r="17" spans="1:5" s="66" customFormat="1" ht="16.2" x14ac:dyDescent="0.35">
      <c r="A17" s="63" t="s">
        <v>37</v>
      </c>
      <c r="B17" s="68" t="s">
        <v>480</v>
      </c>
      <c r="C17" s="52" t="s">
        <v>481</v>
      </c>
      <c r="D17" s="21">
        <f>SUM(D15:D16)</f>
        <v>0</v>
      </c>
      <c r="E17" s="21">
        <f t="shared" ref="E17" si="2">SUM(E15:E16)</f>
        <v>0</v>
      </c>
    </row>
    <row r="18" spans="1:5" s="66" customFormat="1" x14ac:dyDescent="0.3">
      <c r="A18" s="60" t="s">
        <v>40</v>
      </c>
      <c r="B18" s="69" t="s">
        <v>482</v>
      </c>
      <c r="C18" s="49" t="s">
        <v>483</v>
      </c>
      <c r="D18" s="16">
        <v>0</v>
      </c>
      <c r="E18" s="16">
        <v>0</v>
      </c>
    </row>
    <row r="19" spans="1:5" x14ac:dyDescent="0.3">
      <c r="A19" s="60" t="s">
        <v>43</v>
      </c>
      <c r="B19" s="69" t="s">
        <v>484</v>
      </c>
      <c r="C19" s="49" t="s">
        <v>485</v>
      </c>
      <c r="D19" s="16">
        <v>0</v>
      </c>
      <c r="E19" s="16">
        <v>0</v>
      </c>
    </row>
    <row r="20" spans="1:5" x14ac:dyDescent="0.3">
      <c r="A20" s="60" t="s">
        <v>46</v>
      </c>
      <c r="B20" s="69" t="s">
        <v>486</v>
      </c>
      <c r="C20" s="49" t="s">
        <v>487</v>
      </c>
      <c r="D20" s="75">
        <v>71631109</v>
      </c>
      <c r="E20" s="75">
        <v>71923315</v>
      </c>
    </row>
    <row r="21" spans="1:5" x14ac:dyDescent="0.3">
      <c r="A21" s="60" t="s">
        <v>49</v>
      </c>
      <c r="B21" s="69" t="s">
        <v>488</v>
      </c>
      <c r="C21" s="49" t="s">
        <v>489</v>
      </c>
      <c r="D21" s="95">
        <v>0</v>
      </c>
      <c r="E21" s="95">
        <v>0</v>
      </c>
    </row>
    <row r="22" spans="1:5" ht="31.2" x14ac:dyDescent="0.3">
      <c r="A22" s="60" t="s">
        <v>52</v>
      </c>
      <c r="B22" s="70" t="s">
        <v>490</v>
      </c>
      <c r="C22" s="49" t="s">
        <v>491</v>
      </c>
      <c r="D22" s="16">
        <v>0</v>
      </c>
      <c r="E22" s="95">
        <v>0</v>
      </c>
    </row>
    <row r="23" spans="1:5" x14ac:dyDescent="0.3">
      <c r="A23" s="60">
        <v>18</v>
      </c>
      <c r="B23" s="70" t="s">
        <v>492</v>
      </c>
      <c r="C23" s="49" t="s">
        <v>493</v>
      </c>
      <c r="D23" s="16">
        <v>0</v>
      </c>
      <c r="E23" s="95">
        <v>0</v>
      </c>
    </row>
    <row r="24" spans="1:5" x14ac:dyDescent="0.3">
      <c r="A24" s="60">
        <v>19</v>
      </c>
      <c r="B24" s="70" t="s">
        <v>494</v>
      </c>
      <c r="C24" s="49" t="s">
        <v>495</v>
      </c>
      <c r="D24" s="16">
        <v>0</v>
      </c>
      <c r="E24" s="95">
        <v>0</v>
      </c>
    </row>
    <row r="25" spans="1:5" ht="16.2" x14ac:dyDescent="0.35">
      <c r="A25" s="63">
        <v>20</v>
      </c>
      <c r="B25" s="71" t="s">
        <v>496</v>
      </c>
      <c r="C25" s="52" t="s">
        <v>497</v>
      </c>
      <c r="D25" s="21">
        <f>SUM(D23:D24)</f>
        <v>0</v>
      </c>
      <c r="E25" s="21">
        <f t="shared" ref="E25" si="3">SUM(E23:E24)</f>
        <v>0</v>
      </c>
    </row>
    <row r="26" spans="1:5" ht="32.4" x14ac:dyDescent="0.35">
      <c r="A26" s="63">
        <v>21</v>
      </c>
      <c r="B26" s="71" t="s">
        <v>498</v>
      </c>
      <c r="C26" s="52" t="s">
        <v>499</v>
      </c>
      <c r="D26" s="21">
        <f>D9+D14+D17+D18+D19+D20+D21+D22+D25</f>
        <v>71631109</v>
      </c>
      <c r="E26" s="21">
        <f t="shared" ref="E26" si="4">E9+E14+E17+E18+E19+E20+E21+E22+E25</f>
        <v>71923315</v>
      </c>
    </row>
    <row r="27" spans="1:5" ht="31.2" x14ac:dyDescent="0.3">
      <c r="A27" s="60">
        <v>22</v>
      </c>
      <c r="B27" s="70" t="s">
        <v>500</v>
      </c>
      <c r="C27" s="49" t="s">
        <v>501</v>
      </c>
      <c r="D27" s="16">
        <v>0</v>
      </c>
      <c r="E27" s="16">
        <v>0</v>
      </c>
    </row>
    <row r="28" spans="1:5" ht="31.2" x14ac:dyDescent="0.3">
      <c r="A28" s="60">
        <v>23</v>
      </c>
      <c r="B28" s="70" t="s">
        <v>502</v>
      </c>
      <c r="C28" s="49" t="s">
        <v>503</v>
      </c>
      <c r="D28" s="16">
        <v>0</v>
      </c>
      <c r="E28" s="16">
        <v>0</v>
      </c>
    </row>
    <row r="29" spans="1:5" x14ac:dyDescent="0.3">
      <c r="A29" s="60">
        <v>24</v>
      </c>
      <c r="B29" s="69" t="s">
        <v>504</v>
      </c>
      <c r="C29" s="49" t="s">
        <v>505</v>
      </c>
      <c r="D29" s="16">
        <v>0</v>
      </c>
      <c r="E29" s="16">
        <v>0</v>
      </c>
    </row>
    <row r="30" spans="1:5" s="66" customFormat="1" ht="31.2" x14ac:dyDescent="0.3">
      <c r="A30" s="60">
        <v>25</v>
      </c>
      <c r="B30" s="70" t="s">
        <v>506</v>
      </c>
      <c r="C30" s="49" t="s">
        <v>507</v>
      </c>
      <c r="D30" s="16">
        <v>0</v>
      </c>
      <c r="E30" s="16">
        <v>0</v>
      </c>
    </row>
    <row r="31" spans="1:5" s="66" customFormat="1" x14ac:dyDescent="0.3">
      <c r="A31" s="60">
        <v>26</v>
      </c>
      <c r="B31" s="69" t="s">
        <v>508</v>
      </c>
      <c r="C31" s="49" t="s">
        <v>509</v>
      </c>
      <c r="D31" s="16">
        <v>0</v>
      </c>
      <c r="E31" s="16">
        <v>0</v>
      </c>
    </row>
    <row r="32" spans="1:5" ht="16.2" x14ac:dyDescent="0.35">
      <c r="A32" s="63">
        <v>27</v>
      </c>
      <c r="B32" s="72" t="s">
        <v>510</v>
      </c>
      <c r="C32" s="52" t="s">
        <v>511</v>
      </c>
      <c r="D32" s="21">
        <f>SUM(D27:D31)</f>
        <v>0</v>
      </c>
      <c r="E32" s="21">
        <f t="shared" ref="E32" si="5">SUM(E27:E31)</f>
        <v>0</v>
      </c>
    </row>
    <row r="33" spans="1:5" ht="31.2" x14ac:dyDescent="0.3">
      <c r="A33" s="60">
        <v>28</v>
      </c>
      <c r="B33" s="70" t="s">
        <v>512</v>
      </c>
      <c r="C33" s="49" t="s">
        <v>513</v>
      </c>
      <c r="D33" s="16">
        <v>0</v>
      </c>
      <c r="E33" s="16">
        <v>0</v>
      </c>
    </row>
    <row r="34" spans="1:5" x14ac:dyDescent="0.3">
      <c r="A34" s="60">
        <v>29</v>
      </c>
      <c r="B34" s="70" t="s">
        <v>514</v>
      </c>
      <c r="C34" s="49" t="s">
        <v>515</v>
      </c>
      <c r="D34" s="16">
        <v>0</v>
      </c>
      <c r="E34" s="16">
        <v>0</v>
      </c>
    </row>
    <row r="35" spans="1:5" s="73" customFormat="1" x14ac:dyDescent="0.3">
      <c r="A35" s="38">
        <v>30</v>
      </c>
      <c r="B35" s="56" t="s">
        <v>516</v>
      </c>
      <c r="C35" s="15" t="s">
        <v>517</v>
      </c>
      <c r="D35" s="25">
        <f>D26+D32+D33+D34</f>
        <v>71631109</v>
      </c>
      <c r="E35" s="25">
        <f t="shared" ref="E35" si="6">E26+E32+E33+E34</f>
        <v>71923315</v>
      </c>
    </row>
  </sheetData>
  <mergeCells count="2">
    <mergeCell ref="A4:E4"/>
    <mergeCell ref="A1:E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02F9-F49D-4EE2-8C2E-B0B11CC0E4AE}">
  <dimension ref="A1:N25"/>
  <sheetViews>
    <sheetView workbookViewId="0">
      <selection activeCell="D13" sqref="D13"/>
    </sheetView>
  </sheetViews>
  <sheetFormatPr defaultRowHeight="14.4" x14ac:dyDescent="0.3"/>
  <cols>
    <col min="1" max="1" width="3.6640625" customWidth="1"/>
    <col min="2" max="2" width="9.33203125" style="96" customWidth="1"/>
    <col min="3" max="3" width="30.33203125" style="96" customWidth="1"/>
    <col min="4" max="6" width="12.6640625" style="96" customWidth="1"/>
  </cols>
  <sheetData>
    <row r="1" spans="1:14" ht="15.6" x14ac:dyDescent="0.3">
      <c r="A1" s="135" t="s">
        <v>578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5.6" x14ac:dyDescent="0.3">
      <c r="A2" s="135" t="s">
        <v>545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5.6" x14ac:dyDescent="0.3">
      <c r="A3" s="135" t="s">
        <v>579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3">
      <c r="A4" s="109"/>
      <c r="B4" s="109"/>
      <c r="C4" s="109"/>
      <c r="D4" s="109"/>
      <c r="E4" s="109"/>
      <c r="F4" s="109"/>
      <c r="G4" s="109"/>
      <c r="H4" s="109"/>
    </row>
    <row r="5" spans="1:14" x14ac:dyDescent="0.3">
      <c r="F5" s="97" t="s">
        <v>530</v>
      </c>
    </row>
    <row r="6" spans="1:14" ht="41.4" x14ac:dyDescent="0.3">
      <c r="A6" s="98"/>
      <c r="B6" s="149" t="s">
        <v>531</v>
      </c>
      <c r="C6" s="149"/>
      <c r="D6" s="99" t="s">
        <v>532</v>
      </c>
      <c r="E6" s="100" t="s">
        <v>533</v>
      </c>
      <c r="F6" s="100" t="s">
        <v>534</v>
      </c>
    </row>
    <row r="7" spans="1:14" x14ac:dyDescent="0.3">
      <c r="A7" s="150"/>
      <c r="B7" s="151" t="s">
        <v>535</v>
      </c>
      <c r="C7" s="152"/>
      <c r="D7" s="148">
        <f>SUM(E7:F8)</f>
        <v>12</v>
      </c>
      <c r="E7" s="148">
        <f>SUM(E9:E10)</f>
        <v>11</v>
      </c>
      <c r="F7" s="148">
        <f>SUM(F9:F10)</f>
        <v>1</v>
      </c>
    </row>
    <row r="8" spans="1:14" x14ac:dyDescent="0.3">
      <c r="A8" s="150"/>
      <c r="B8" s="153"/>
      <c r="C8" s="154"/>
      <c r="D8" s="148"/>
      <c r="E8" s="148"/>
      <c r="F8" s="148"/>
    </row>
    <row r="9" spans="1:14" x14ac:dyDescent="0.3">
      <c r="A9" s="140"/>
      <c r="B9" s="141" t="s">
        <v>536</v>
      </c>
      <c r="C9" s="142"/>
      <c r="D9" s="145">
        <v>12</v>
      </c>
      <c r="E9" s="145">
        <v>11</v>
      </c>
      <c r="F9" s="145">
        <v>1</v>
      </c>
    </row>
    <row r="10" spans="1:14" ht="15" customHeight="1" x14ac:dyDescent="0.3">
      <c r="A10" s="140"/>
      <c r="B10" s="143"/>
      <c r="C10" s="144"/>
      <c r="D10" s="146"/>
      <c r="E10" s="146"/>
      <c r="F10" s="146"/>
    </row>
    <row r="11" spans="1:14" x14ac:dyDescent="0.3">
      <c r="A11" s="101"/>
      <c r="B11" s="147" t="s">
        <v>537</v>
      </c>
      <c r="C11" s="147"/>
      <c r="D11" s="102">
        <f>SUM(E11:F11)</f>
        <v>17</v>
      </c>
      <c r="E11" s="103">
        <f>SUM(E12:E16)</f>
        <v>11</v>
      </c>
      <c r="F11" s="103">
        <f>SUM(F13:F16)</f>
        <v>6</v>
      </c>
    </row>
    <row r="12" spans="1:14" x14ac:dyDescent="0.3">
      <c r="A12" s="101"/>
      <c r="B12" s="136" t="s">
        <v>538</v>
      </c>
      <c r="C12" s="137"/>
      <c r="D12" s="104">
        <v>8</v>
      </c>
      <c r="E12" s="105">
        <v>8</v>
      </c>
      <c r="F12" s="105">
        <v>0</v>
      </c>
    </row>
    <row r="13" spans="1:14" x14ac:dyDescent="0.3">
      <c r="A13" s="106"/>
      <c r="B13" s="138" t="s">
        <v>539</v>
      </c>
      <c r="C13" s="139"/>
      <c r="D13" s="107">
        <v>2</v>
      </c>
      <c r="E13" s="107">
        <v>0</v>
      </c>
      <c r="F13" s="107">
        <v>2</v>
      </c>
    </row>
    <row r="14" spans="1:14" x14ac:dyDescent="0.3">
      <c r="B14" s="138" t="s">
        <v>540</v>
      </c>
      <c r="C14" s="139"/>
      <c r="D14" s="107">
        <v>1</v>
      </c>
      <c r="E14" s="107">
        <v>1</v>
      </c>
      <c r="F14" s="107">
        <v>0</v>
      </c>
    </row>
    <row r="15" spans="1:14" x14ac:dyDescent="0.3">
      <c r="B15" s="138" t="s">
        <v>541</v>
      </c>
      <c r="C15" s="139"/>
      <c r="D15" s="107">
        <v>1</v>
      </c>
      <c r="E15" s="107">
        <v>1</v>
      </c>
      <c r="F15" s="107">
        <v>0</v>
      </c>
    </row>
    <row r="16" spans="1:14" x14ac:dyDescent="0.3">
      <c r="B16" s="138" t="s">
        <v>542</v>
      </c>
      <c r="C16" s="139"/>
      <c r="D16" s="107">
        <v>5</v>
      </c>
      <c r="E16" s="107">
        <v>1</v>
      </c>
      <c r="F16" s="107">
        <v>4</v>
      </c>
    </row>
    <row r="17" spans="2:6" x14ac:dyDescent="0.3">
      <c r="B17" s="134" t="s">
        <v>543</v>
      </c>
      <c r="C17" s="134"/>
      <c r="D17" s="108">
        <f>SUM(D7+D11)</f>
        <v>29</v>
      </c>
      <c r="E17" s="108">
        <f t="shared" ref="E17:F17" si="0">SUM(E7+E11)</f>
        <v>22</v>
      </c>
      <c r="F17" s="108">
        <f t="shared" si="0"/>
        <v>7</v>
      </c>
    </row>
    <row r="19" spans="2:6" x14ac:dyDescent="0.3">
      <c r="B19"/>
      <c r="C19"/>
      <c r="D19"/>
      <c r="E19"/>
      <c r="F19"/>
    </row>
    <row r="20" spans="2:6" x14ac:dyDescent="0.3">
      <c r="B20"/>
      <c r="C20"/>
      <c r="D20"/>
      <c r="E20"/>
      <c r="F20"/>
    </row>
    <row r="21" spans="2:6" x14ac:dyDescent="0.3">
      <c r="B21"/>
      <c r="C21"/>
      <c r="D21"/>
      <c r="E21"/>
      <c r="F21"/>
    </row>
    <row r="22" spans="2:6" x14ac:dyDescent="0.3">
      <c r="B22"/>
      <c r="C22"/>
      <c r="D22"/>
      <c r="E22"/>
      <c r="F22"/>
    </row>
    <row r="23" spans="2:6" x14ac:dyDescent="0.3">
      <c r="B23"/>
      <c r="C23"/>
      <c r="D23"/>
      <c r="E23"/>
      <c r="F23"/>
    </row>
    <row r="24" spans="2:6" x14ac:dyDescent="0.3">
      <c r="B24"/>
      <c r="C24"/>
      <c r="D24"/>
      <c r="E24"/>
      <c r="F24"/>
    </row>
    <row r="25" spans="2:6" x14ac:dyDescent="0.3">
      <c r="B25"/>
      <c r="C25"/>
      <c r="D25"/>
      <c r="E25"/>
      <c r="F25"/>
    </row>
  </sheetData>
  <mergeCells count="21">
    <mergeCell ref="B6:C6"/>
    <mergeCell ref="A7:A8"/>
    <mergeCell ref="B7:C8"/>
    <mergeCell ref="D7:D8"/>
    <mergeCell ref="E7:E8"/>
    <mergeCell ref="B17:C17"/>
    <mergeCell ref="A1:N1"/>
    <mergeCell ref="A2:N2"/>
    <mergeCell ref="A3:N3"/>
    <mergeCell ref="B12:C12"/>
    <mergeCell ref="B13:C13"/>
    <mergeCell ref="B14:C14"/>
    <mergeCell ref="B15:C15"/>
    <mergeCell ref="B16:C16"/>
    <mergeCell ref="A9:A10"/>
    <mergeCell ref="B9:C10"/>
    <mergeCell ref="D9:D10"/>
    <mergeCell ref="E9:E10"/>
    <mergeCell ref="F9:F10"/>
    <mergeCell ref="B11:C11"/>
    <mergeCell ref="F7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6BF9-4098-408A-B051-737D2DA4A4CD}">
  <dimension ref="A1:R23"/>
  <sheetViews>
    <sheetView tabSelected="1" workbookViewId="0">
      <selection activeCell="E11" sqref="E11"/>
    </sheetView>
  </sheetViews>
  <sheetFormatPr defaultRowHeight="14.4" x14ac:dyDescent="0.3"/>
  <cols>
    <col min="1" max="1" width="16.5546875" customWidth="1"/>
    <col min="2" max="2" width="8.44140625" customWidth="1"/>
    <col min="3" max="3" width="8.88671875" customWidth="1"/>
    <col min="4" max="4" width="8.44140625" customWidth="1"/>
    <col min="5" max="5" width="8.6640625" customWidth="1"/>
    <col min="6" max="6" width="8.88671875" customWidth="1"/>
    <col min="7" max="7" width="8.5546875" customWidth="1"/>
    <col min="8" max="8" width="9" customWidth="1"/>
    <col min="9" max="9" width="10" customWidth="1"/>
    <col min="10" max="10" width="8.88671875" customWidth="1"/>
    <col min="13" max="13" width="8.44140625" customWidth="1"/>
    <col min="14" max="14" width="11" customWidth="1"/>
  </cols>
  <sheetData>
    <row r="1" spans="1:14" s="110" customFormat="1" ht="15.6" x14ac:dyDescent="0.3">
      <c r="A1" s="135" t="s">
        <v>544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s="110" customFormat="1" ht="15.6" x14ac:dyDescent="0.3">
      <c r="A2" s="135" t="s">
        <v>545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s="110" customFormat="1" ht="15.6" x14ac:dyDescent="0.3">
      <c r="A3" s="135" t="s">
        <v>546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110" customFormat="1" ht="15.6" x14ac:dyDescent="0.3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s="110" customFormat="1" ht="15.6" x14ac:dyDescent="0.3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10" customFormat="1" ht="15.6" x14ac:dyDescent="0.3">
      <c r="A6" s="112"/>
      <c r="B6" s="113"/>
      <c r="C6" s="113"/>
      <c r="D6" s="114"/>
      <c r="E6" s="113"/>
      <c r="F6" s="113"/>
      <c r="G6" s="113"/>
      <c r="H6" s="113"/>
      <c r="I6" s="113"/>
      <c r="J6" s="114"/>
      <c r="K6" s="113"/>
      <c r="L6" s="113"/>
      <c r="M6" s="113"/>
      <c r="N6" s="115" t="s">
        <v>547</v>
      </c>
    </row>
    <row r="7" spans="1:14" s="110" customFormat="1" ht="15.6" x14ac:dyDescent="0.3">
      <c r="A7" s="116" t="s">
        <v>548</v>
      </c>
      <c r="B7" s="116" t="s">
        <v>549</v>
      </c>
      <c r="C7" s="116" t="s">
        <v>550</v>
      </c>
      <c r="D7" s="116" t="s">
        <v>551</v>
      </c>
      <c r="E7" s="116" t="s">
        <v>552</v>
      </c>
      <c r="F7" s="116" t="s">
        <v>553</v>
      </c>
      <c r="G7" s="116" t="s">
        <v>554</v>
      </c>
      <c r="H7" s="116" t="s">
        <v>555</v>
      </c>
      <c r="I7" s="116" t="s">
        <v>556</v>
      </c>
      <c r="J7" s="116" t="s">
        <v>557</v>
      </c>
      <c r="K7" s="116" t="s">
        <v>558</v>
      </c>
      <c r="L7" s="116" t="s">
        <v>559</v>
      </c>
      <c r="M7" s="116" t="s">
        <v>560</v>
      </c>
      <c r="N7" s="116" t="s">
        <v>561</v>
      </c>
    </row>
    <row r="8" spans="1:14" s="110" customFormat="1" ht="15.6" x14ac:dyDescent="0.3">
      <c r="A8" s="155" t="s">
        <v>562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7"/>
    </row>
    <row r="9" spans="1:14" s="110" customFormat="1" ht="39.6" x14ac:dyDescent="0.3">
      <c r="A9" s="117" t="s">
        <v>563</v>
      </c>
      <c r="B9" s="118">
        <v>9525226</v>
      </c>
      <c r="C9" s="118">
        <v>9525226</v>
      </c>
      <c r="D9" s="118">
        <v>9525226</v>
      </c>
      <c r="E9" s="118">
        <v>9525226</v>
      </c>
      <c r="F9" s="118">
        <v>9525226</v>
      </c>
      <c r="G9" s="118">
        <v>9525226</v>
      </c>
      <c r="H9" s="118">
        <v>9525226</v>
      </c>
      <c r="I9" s="118">
        <v>9525226</v>
      </c>
      <c r="J9" s="118">
        <v>9525226</v>
      </c>
      <c r="K9" s="118">
        <v>9525226</v>
      </c>
      <c r="L9" s="118">
        <v>9525226</v>
      </c>
      <c r="M9" s="118">
        <v>9525222</v>
      </c>
      <c r="N9" s="119">
        <v>114302708</v>
      </c>
    </row>
    <row r="10" spans="1:14" s="110" customFormat="1" ht="26.4" x14ac:dyDescent="0.3">
      <c r="A10" s="117" t="s">
        <v>564</v>
      </c>
      <c r="B10" s="118">
        <v>0</v>
      </c>
      <c r="C10" s="118">
        <v>0</v>
      </c>
      <c r="D10" s="118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19">
        <v>0</v>
      </c>
      <c r="K10" s="118">
        <v>0</v>
      </c>
      <c r="L10" s="118">
        <v>0</v>
      </c>
      <c r="M10" s="118">
        <v>0</v>
      </c>
      <c r="N10" s="119">
        <f t="shared" ref="N10:N15" si="0">SUM(B10:M10)</f>
        <v>0</v>
      </c>
    </row>
    <row r="11" spans="1:14" s="110" customFormat="1" ht="26.4" x14ac:dyDescent="0.3">
      <c r="A11" s="117" t="s">
        <v>565</v>
      </c>
      <c r="B11" s="118">
        <v>0</v>
      </c>
      <c r="C11" s="118">
        <v>0</v>
      </c>
      <c r="D11" s="120">
        <v>960000</v>
      </c>
      <c r="E11" s="120">
        <v>960000</v>
      </c>
      <c r="F11" s="120">
        <v>960000</v>
      </c>
      <c r="G11" s="120">
        <v>960000</v>
      </c>
      <c r="H11" s="120">
        <v>960000</v>
      </c>
      <c r="I11" s="120">
        <v>960000</v>
      </c>
      <c r="J11" s="120">
        <v>960000</v>
      </c>
      <c r="K11" s="120">
        <v>960000</v>
      </c>
      <c r="L11" s="120">
        <v>960000</v>
      </c>
      <c r="M11" s="120">
        <v>960000</v>
      </c>
      <c r="N11" s="119">
        <v>9600000</v>
      </c>
    </row>
    <row r="12" spans="1:14" s="110" customFormat="1" ht="26.4" x14ac:dyDescent="0.3">
      <c r="A12" s="117" t="s">
        <v>566</v>
      </c>
      <c r="B12" s="118">
        <f>N12/12</f>
        <v>725409.58333333337</v>
      </c>
      <c r="C12" s="118">
        <v>725410</v>
      </c>
      <c r="D12" s="118">
        <v>725410</v>
      </c>
      <c r="E12" s="118">
        <v>725410</v>
      </c>
      <c r="F12" s="118">
        <v>725410</v>
      </c>
      <c r="G12" s="118">
        <v>725410</v>
      </c>
      <c r="H12" s="118">
        <v>725410</v>
      </c>
      <c r="I12" s="118">
        <v>725410</v>
      </c>
      <c r="J12" s="118">
        <v>725410</v>
      </c>
      <c r="K12" s="118">
        <v>725410</v>
      </c>
      <c r="L12" s="118">
        <v>725410</v>
      </c>
      <c r="M12" s="118">
        <v>725405</v>
      </c>
      <c r="N12" s="119">
        <v>8704915</v>
      </c>
    </row>
    <row r="13" spans="1:14" s="110" customFormat="1" ht="26.4" x14ac:dyDescent="0.3">
      <c r="A13" s="117" t="s">
        <v>567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9">
        <f t="shared" si="0"/>
        <v>0</v>
      </c>
    </row>
    <row r="14" spans="1:14" s="110" customFormat="1" ht="15.6" x14ac:dyDescent="0.3">
      <c r="A14" s="121" t="s">
        <v>568</v>
      </c>
      <c r="B14" s="118">
        <v>25000</v>
      </c>
      <c r="C14" s="118">
        <v>25000</v>
      </c>
      <c r="D14" s="118">
        <v>687416</v>
      </c>
      <c r="E14" s="118">
        <v>2819822</v>
      </c>
      <c r="F14" s="118">
        <v>25000</v>
      </c>
      <c r="G14" s="118">
        <v>25000</v>
      </c>
      <c r="H14" s="118">
        <v>25000</v>
      </c>
      <c r="I14" s="118">
        <v>25000</v>
      </c>
      <c r="J14" s="118">
        <v>3826741</v>
      </c>
      <c r="K14" s="118">
        <v>25000</v>
      </c>
      <c r="L14" s="118">
        <v>25000</v>
      </c>
      <c r="M14" s="118">
        <v>25000</v>
      </c>
      <c r="N14" s="119">
        <v>7558979</v>
      </c>
    </row>
    <row r="15" spans="1:14" s="110" customFormat="1" ht="26.4" x14ac:dyDescent="0.3">
      <c r="A15" s="117" t="s">
        <v>569</v>
      </c>
      <c r="B15" s="118">
        <v>47049646</v>
      </c>
      <c r="C15" s="118">
        <v>0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9">
        <f t="shared" si="0"/>
        <v>47049646</v>
      </c>
    </row>
    <row r="16" spans="1:14" s="110" customFormat="1" ht="39.6" x14ac:dyDescent="0.3">
      <c r="A16" s="117" t="s">
        <v>570</v>
      </c>
      <c r="B16" s="118">
        <f>N16/12</f>
        <v>5993609.583333333</v>
      </c>
      <c r="C16" s="118">
        <v>5993610</v>
      </c>
      <c r="D16" s="118">
        <v>5993610</v>
      </c>
      <c r="E16" s="118">
        <v>5993610</v>
      </c>
      <c r="F16" s="118">
        <v>5993610</v>
      </c>
      <c r="G16" s="118">
        <v>5993610</v>
      </c>
      <c r="H16" s="118">
        <v>5993610</v>
      </c>
      <c r="I16" s="118">
        <v>5993610</v>
      </c>
      <c r="J16" s="118">
        <v>5993610</v>
      </c>
      <c r="K16" s="118">
        <v>5993610</v>
      </c>
      <c r="L16" s="118">
        <v>5993610</v>
      </c>
      <c r="M16" s="118">
        <v>5993605</v>
      </c>
      <c r="N16" s="119">
        <v>71923315</v>
      </c>
    </row>
    <row r="17" spans="1:18" s="110" customFormat="1" ht="15.6" x14ac:dyDescent="0.3">
      <c r="A17" s="123" t="s">
        <v>571</v>
      </c>
      <c r="B17" s="124">
        <f t="shared" ref="B17:M17" si="1">SUM(B9:B16)</f>
        <v>63318891.166666672</v>
      </c>
      <c r="C17" s="124">
        <f t="shared" si="1"/>
        <v>16269246</v>
      </c>
      <c r="D17" s="124">
        <f t="shared" si="1"/>
        <v>17891662</v>
      </c>
      <c r="E17" s="124">
        <f t="shared" si="1"/>
        <v>20024068</v>
      </c>
      <c r="F17" s="124">
        <f t="shared" si="1"/>
        <v>17229246</v>
      </c>
      <c r="G17" s="124">
        <f t="shared" si="1"/>
        <v>17229246</v>
      </c>
      <c r="H17" s="124">
        <f t="shared" si="1"/>
        <v>17229246</v>
      </c>
      <c r="I17" s="124">
        <f t="shared" si="1"/>
        <v>17229246</v>
      </c>
      <c r="J17" s="124">
        <f t="shared" si="1"/>
        <v>21030987</v>
      </c>
      <c r="K17" s="124">
        <f t="shared" si="1"/>
        <v>17229246</v>
      </c>
      <c r="L17" s="124">
        <f t="shared" si="1"/>
        <v>17229246</v>
      </c>
      <c r="M17" s="124">
        <f t="shared" si="1"/>
        <v>17229232</v>
      </c>
      <c r="N17" s="125">
        <v>295139563</v>
      </c>
      <c r="R17" s="110">
        <v>0</v>
      </c>
    </row>
    <row r="18" spans="1:18" s="110" customFormat="1" ht="15.6" x14ac:dyDescent="0.3">
      <c r="A18" s="158" t="s">
        <v>572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60"/>
    </row>
    <row r="19" spans="1:18" s="110" customFormat="1" ht="26.4" x14ac:dyDescent="0.3">
      <c r="A19" s="117" t="s">
        <v>573</v>
      </c>
      <c r="B19" s="118">
        <f>N19/12</f>
        <v>15302946.333333334</v>
      </c>
      <c r="C19" s="118">
        <v>15302946</v>
      </c>
      <c r="D19" s="118">
        <v>15302946</v>
      </c>
      <c r="E19" s="118">
        <v>15302946</v>
      </c>
      <c r="F19" s="118">
        <v>15302946</v>
      </c>
      <c r="G19" s="118">
        <v>15302946</v>
      </c>
      <c r="H19" s="118">
        <v>15302946</v>
      </c>
      <c r="I19" s="118">
        <v>15302946</v>
      </c>
      <c r="J19" s="118">
        <v>15302946</v>
      </c>
      <c r="K19" s="118">
        <v>15302946</v>
      </c>
      <c r="L19" s="118">
        <v>15302946</v>
      </c>
      <c r="M19" s="118">
        <v>15302950</v>
      </c>
      <c r="N19" s="119">
        <v>183635356</v>
      </c>
    </row>
    <row r="20" spans="1:18" s="110" customFormat="1" ht="26.4" x14ac:dyDescent="0.3">
      <c r="A20" s="117" t="s">
        <v>574</v>
      </c>
      <c r="B20" s="118">
        <v>3580892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9">
        <f>SUM(B20:M20)</f>
        <v>3580892</v>
      </c>
    </row>
    <row r="21" spans="1:18" s="110" customFormat="1" ht="39.6" x14ac:dyDescent="0.3">
      <c r="A21" s="117" t="s">
        <v>575</v>
      </c>
      <c r="B21" s="118">
        <f>N21/12</f>
        <v>5993609.583333333</v>
      </c>
      <c r="C21" s="118">
        <v>5993610</v>
      </c>
      <c r="D21" s="118">
        <v>5993610</v>
      </c>
      <c r="E21" s="118">
        <v>5993610</v>
      </c>
      <c r="F21" s="118">
        <v>5993610</v>
      </c>
      <c r="G21" s="118">
        <v>5993610</v>
      </c>
      <c r="H21" s="118">
        <v>5993610</v>
      </c>
      <c r="I21" s="118">
        <v>5993610</v>
      </c>
      <c r="J21" s="118">
        <v>5993610</v>
      </c>
      <c r="K21" s="118">
        <v>5993610</v>
      </c>
      <c r="L21" s="118">
        <v>5993610</v>
      </c>
      <c r="M21" s="118">
        <v>5993605</v>
      </c>
      <c r="N21" s="119">
        <v>71923315</v>
      </c>
    </row>
    <row r="22" spans="1:18" s="110" customFormat="1" ht="15.6" x14ac:dyDescent="0.3">
      <c r="A22" s="122" t="s">
        <v>576</v>
      </c>
      <c r="B22" s="118">
        <v>0</v>
      </c>
      <c r="C22" s="118">
        <v>0</v>
      </c>
      <c r="D22" s="118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18">
        <v>0</v>
      </c>
      <c r="K22" s="118">
        <v>0</v>
      </c>
      <c r="L22" s="118">
        <v>0</v>
      </c>
      <c r="M22" s="118">
        <v>0</v>
      </c>
      <c r="N22" s="119">
        <f>SUM(B22:M22)</f>
        <v>0</v>
      </c>
    </row>
    <row r="23" spans="1:18" s="110" customFormat="1" ht="15.6" x14ac:dyDescent="0.3">
      <c r="A23" s="123" t="s">
        <v>577</v>
      </c>
      <c r="B23" s="124">
        <f>SUM(B19:B22)</f>
        <v>24877447.916666668</v>
      </c>
      <c r="C23" s="124">
        <f t="shared" ref="C23:M23" si="2">SUM(C19:C22)</f>
        <v>21296556</v>
      </c>
      <c r="D23" s="124">
        <f t="shared" si="2"/>
        <v>21296556</v>
      </c>
      <c r="E23" s="124">
        <f t="shared" si="2"/>
        <v>21296556</v>
      </c>
      <c r="F23" s="124">
        <f t="shared" si="2"/>
        <v>21296556</v>
      </c>
      <c r="G23" s="124">
        <f t="shared" si="2"/>
        <v>21296556</v>
      </c>
      <c r="H23" s="124">
        <f t="shared" si="2"/>
        <v>21296556</v>
      </c>
      <c r="I23" s="124">
        <f t="shared" si="2"/>
        <v>21296556</v>
      </c>
      <c r="J23" s="124">
        <f t="shared" si="2"/>
        <v>21296556</v>
      </c>
      <c r="K23" s="124">
        <f t="shared" si="2"/>
        <v>21296556</v>
      </c>
      <c r="L23" s="124">
        <f t="shared" si="2"/>
        <v>21296556</v>
      </c>
      <c r="M23" s="124">
        <f t="shared" si="2"/>
        <v>21296555</v>
      </c>
      <c r="N23" s="125">
        <v>295139563</v>
      </c>
    </row>
  </sheetData>
  <mergeCells count="5">
    <mergeCell ref="A1:N1"/>
    <mergeCell ref="A2:N2"/>
    <mergeCell ref="A3:N3"/>
    <mergeCell ref="A8:N8"/>
    <mergeCell ref="A18:N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B1:F97"/>
  <sheetViews>
    <sheetView view="pageLayout" zoomScaleNormal="100" workbookViewId="0">
      <selection activeCell="C16" sqref="C16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52.33203125" style="12" customWidth="1"/>
    <col min="4" max="4" width="8.109375" style="10" customWidth="1"/>
    <col min="5" max="5" width="12.44140625" style="10" customWidth="1"/>
    <col min="6" max="6" width="12.5546875" style="10" customWidth="1"/>
    <col min="7" max="13" width="2.6640625" style="10" customWidth="1"/>
    <col min="14" max="224" width="9.109375" style="10"/>
    <col min="225" max="269" width="2.6640625" style="10" customWidth="1"/>
    <col min="270" max="480" width="9.109375" style="10"/>
    <col min="481" max="525" width="2.6640625" style="10" customWidth="1"/>
    <col min="526" max="736" width="9.109375" style="10"/>
    <col min="737" max="781" width="2.6640625" style="10" customWidth="1"/>
    <col min="782" max="992" width="9.109375" style="10"/>
    <col min="993" max="1037" width="2.6640625" style="10" customWidth="1"/>
    <col min="1038" max="1248" width="9.109375" style="10"/>
    <col min="1249" max="1293" width="2.6640625" style="10" customWidth="1"/>
    <col min="1294" max="1504" width="9.109375" style="10"/>
    <col min="1505" max="1549" width="2.6640625" style="10" customWidth="1"/>
    <col min="1550" max="1760" width="9.109375" style="10"/>
    <col min="1761" max="1805" width="2.6640625" style="10" customWidth="1"/>
    <col min="1806" max="2016" width="9.109375" style="10"/>
    <col min="2017" max="2061" width="2.6640625" style="10" customWidth="1"/>
    <col min="2062" max="2272" width="9.109375" style="10"/>
    <col min="2273" max="2317" width="2.6640625" style="10" customWidth="1"/>
    <col min="2318" max="2528" width="9.109375" style="10"/>
    <col min="2529" max="2573" width="2.6640625" style="10" customWidth="1"/>
    <col min="2574" max="2784" width="9.109375" style="10"/>
    <col min="2785" max="2829" width="2.6640625" style="10" customWidth="1"/>
    <col min="2830" max="3040" width="9.109375" style="10"/>
    <col min="3041" max="3085" width="2.6640625" style="10" customWidth="1"/>
    <col min="3086" max="3296" width="9.109375" style="10"/>
    <col min="3297" max="3341" width="2.6640625" style="10" customWidth="1"/>
    <col min="3342" max="3552" width="9.109375" style="10"/>
    <col min="3553" max="3597" width="2.6640625" style="10" customWidth="1"/>
    <col min="3598" max="3808" width="9.109375" style="10"/>
    <col min="3809" max="3853" width="2.6640625" style="10" customWidth="1"/>
    <col min="3854" max="4064" width="9.109375" style="10"/>
    <col min="4065" max="4109" width="2.6640625" style="10" customWidth="1"/>
    <col min="4110" max="4320" width="9.109375" style="10"/>
    <col min="4321" max="4365" width="2.6640625" style="10" customWidth="1"/>
    <col min="4366" max="4576" width="9.109375" style="10"/>
    <col min="4577" max="4621" width="2.6640625" style="10" customWidth="1"/>
    <col min="4622" max="4832" width="9.109375" style="10"/>
    <col min="4833" max="4877" width="2.6640625" style="10" customWidth="1"/>
    <col min="4878" max="5088" width="9.109375" style="10"/>
    <col min="5089" max="5133" width="2.6640625" style="10" customWidth="1"/>
    <col min="5134" max="5344" width="9.109375" style="10"/>
    <col min="5345" max="5389" width="2.6640625" style="10" customWidth="1"/>
    <col min="5390" max="5600" width="9.109375" style="10"/>
    <col min="5601" max="5645" width="2.6640625" style="10" customWidth="1"/>
    <col min="5646" max="5856" width="9.109375" style="10"/>
    <col min="5857" max="5901" width="2.6640625" style="10" customWidth="1"/>
    <col min="5902" max="6112" width="9.109375" style="10"/>
    <col min="6113" max="6157" width="2.6640625" style="10" customWidth="1"/>
    <col min="6158" max="6368" width="9.109375" style="10"/>
    <col min="6369" max="6413" width="2.6640625" style="10" customWidth="1"/>
    <col min="6414" max="6624" width="9.109375" style="10"/>
    <col min="6625" max="6669" width="2.6640625" style="10" customWidth="1"/>
    <col min="6670" max="6880" width="9.109375" style="10"/>
    <col min="6881" max="6925" width="2.6640625" style="10" customWidth="1"/>
    <col min="6926" max="7136" width="9.109375" style="10"/>
    <col min="7137" max="7181" width="2.6640625" style="10" customWidth="1"/>
    <col min="7182" max="7392" width="9.109375" style="10"/>
    <col min="7393" max="7437" width="2.6640625" style="10" customWidth="1"/>
    <col min="7438" max="7648" width="9.109375" style="10"/>
    <col min="7649" max="7693" width="2.6640625" style="10" customWidth="1"/>
    <col min="7694" max="7904" width="9.109375" style="10"/>
    <col min="7905" max="7949" width="2.6640625" style="10" customWidth="1"/>
    <col min="7950" max="8160" width="9.109375" style="10"/>
    <col min="8161" max="8205" width="2.6640625" style="10" customWidth="1"/>
    <col min="8206" max="8416" width="9.109375" style="10"/>
    <col min="8417" max="8461" width="2.6640625" style="10" customWidth="1"/>
    <col min="8462" max="8672" width="9.109375" style="10"/>
    <col min="8673" max="8717" width="2.6640625" style="10" customWidth="1"/>
    <col min="8718" max="8928" width="9.109375" style="10"/>
    <col min="8929" max="8973" width="2.6640625" style="10" customWidth="1"/>
    <col min="8974" max="9184" width="9.109375" style="10"/>
    <col min="9185" max="9229" width="2.6640625" style="10" customWidth="1"/>
    <col min="9230" max="9440" width="9.109375" style="10"/>
    <col min="9441" max="9485" width="2.6640625" style="10" customWidth="1"/>
    <col min="9486" max="9696" width="9.109375" style="10"/>
    <col min="9697" max="9741" width="2.6640625" style="10" customWidth="1"/>
    <col min="9742" max="9952" width="9.109375" style="10"/>
    <col min="9953" max="9997" width="2.6640625" style="10" customWidth="1"/>
    <col min="9998" max="10208" width="9.109375" style="10"/>
    <col min="10209" max="10253" width="2.6640625" style="10" customWidth="1"/>
    <col min="10254" max="10464" width="9.109375" style="10"/>
    <col min="10465" max="10509" width="2.6640625" style="10" customWidth="1"/>
    <col min="10510" max="10720" width="9.109375" style="10"/>
    <col min="10721" max="10765" width="2.6640625" style="10" customWidth="1"/>
    <col min="10766" max="10976" width="9.109375" style="10"/>
    <col min="10977" max="11021" width="2.6640625" style="10" customWidth="1"/>
    <col min="11022" max="11232" width="9.109375" style="10"/>
    <col min="11233" max="11277" width="2.6640625" style="10" customWidth="1"/>
    <col min="11278" max="11488" width="9.109375" style="10"/>
    <col min="11489" max="11533" width="2.6640625" style="10" customWidth="1"/>
    <col min="11534" max="11744" width="9.109375" style="10"/>
    <col min="11745" max="11789" width="2.6640625" style="10" customWidth="1"/>
    <col min="11790" max="12000" width="9.109375" style="10"/>
    <col min="12001" max="12045" width="2.6640625" style="10" customWidth="1"/>
    <col min="12046" max="12256" width="9.109375" style="10"/>
    <col min="12257" max="12301" width="2.6640625" style="10" customWidth="1"/>
    <col min="12302" max="12512" width="9.109375" style="10"/>
    <col min="12513" max="12557" width="2.6640625" style="10" customWidth="1"/>
    <col min="12558" max="12768" width="9.109375" style="10"/>
    <col min="12769" max="12813" width="2.6640625" style="10" customWidth="1"/>
    <col min="12814" max="13024" width="9.109375" style="10"/>
    <col min="13025" max="13069" width="2.6640625" style="10" customWidth="1"/>
    <col min="13070" max="13280" width="9.109375" style="10"/>
    <col min="13281" max="13325" width="2.6640625" style="10" customWidth="1"/>
    <col min="13326" max="13536" width="9.109375" style="10"/>
    <col min="13537" max="13581" width="2.6640625" style="10" customWidth="1"/>
    <col min="13582" max="13792" width="9.109375" style="10"/>
    <col min="13793" max="13837" width="2.6640625" style="10" customWidth="1"/>
    <col min="13838" max="14048" width="9.109375" style="10"/>
    <col min="14049" max="14093" width="2.6640625" style="10" customWidth="1"/>
    <col min="14094" max="14304" width="9.109375" style="10"/>
    <col min="14305" max="14349" width="2.6640625" style="10" customWidth="1"/>
    <col min="14350" max="14560" width="9.109375" style="10"/>
    <col min="14561" max="14605" width="2.6640625" style="10" customWidth="1"/>
    <col min="14606" max="14816" width="9.109375" style="10"/>
    <col min="14817" max="14861" width="2.6640625" style="10" customWidth="1"/>
    <col min="14862" max="15072" width="9.109375" style="10"/>
    <col min="15073" max="15117" width="2.6640625" style="10" customWidth="1"/>
    <col min="15118" max="15328" width="9.109375" style="10"/>
    <col min="15329" max="15373" width="2.6640625" style="10" customWidth="1"/>
    <col min="15374" max="15584" width="9.109375" style="10"/>
    <col min="15585" max="15629" width="2.6640625" style="10" customWidth="1"/>
    <col min="15630" max="15840" width="9.109375" style="10"/>
    <col min="15841" max="15885" width="2.6640625" style="10" customWidth="1"/>
    <col min="15886" max="16096" width="9.109375" style="10"/>
    <col min="16097" max="16141" width="2.6640625" style="10" customWidth="1"/>
    <col min="16142" max="16384" width="9.109375" style="10"/>
  </cols>
  <sheetData>
    <row r="1" spans="2:6" ht="15.9" customHeight="1" x14ac:dyDescent="0.3">
      <c r="B1" s="126" t="s">
        <v>0</v>
      </c>
      <c r="C1" s="127"/>
      <c r="D1" s="127"/>
      <c r="E1" s="127"/>
      <c r="F1" s="127"/>
    </row>
    <row r="2" spans="2:6" ht="36.75" customHeight="1" x14ac:dyDescent="0.3">
      <c r="B2" s="13" t="s">
        <v>1</v>
      </c>
      <c r="C2" s="14" t="s">
        <v>2</v>
      </c>
      <c r="D2" s="15" t="s">
        <v>3</v>
      </c>
      <c r="E2" s="74" t="s">
        <v>518</v>
      </c>
      <c r="F2" s="74" t="s">
        <v>522</v>
      </c>
    </row>
    <row r="3" spans="2:6" x14ac:dyDescent="0.3">
      <c r="B3" s="3" t="s">
        <v>4</v>
      </c>
      <c r="C3" s="5" t="s">
        <v>5</v>
      </c>
      <c r="D3" s="2" t="s">
        <v>6</v>
      </c>
      <c r="E3" s="16">
        <v>16274280</v>
      </c>
      <c r="F3" s="16">
        <v>13689776</v>
      </c>
    </row>
    <row r="4" spans="2:6" x14ac:dyDescent="0.3">
      <c r="B4" s="3" t="s">
        <v>7</v>
      </c>
      <c r="C4" s="5" t="s">
        <v>8</v>
      </c>
      <c r="D4" s="17" t="s">
        <v>9</v>
      </c>
      <c r="E4" s="16">
        <v>510000</v>
      </c>
      <c r="F4" s="16">
        <v>510000</v>
      </c>
    </row>
    <row r="5" spans="2:6" x14ac:dyDescent="0.3">
      <c r="B5" s="3" t="s">
        <v>10</v>
      </c>
      <c r="C5" s="5" t="s">
        <v>11</v>
      </c>
      <c r="D5" s="17" t="s">
        <v>12</v>
      </c>
      <c r="E5" s="16">
        <v>0</v>
      </c>
      <c r="F5" s="16">
        <v>0</v>
      </c>
    </row>
    <row r="6" spans="2:6" ht="31.2" x14ac:dyDescent="0.3">
      <c r="B6" s="3" t="s">
        <v>13</v>
      </c>
      <c r="C6" s="4" t="s">
        <v>14</v>
      </c>
      <c r="D6" s="17" t="s">
        <v>15</v>
      </c>
      <c r="E6" s="16">
        <v>0</v>
      </c>
      <c r="F6" s="16">
        <v>0</v>
      </c>
    </row>
    <row r="7" spans="2:6" x14ac:dyDescent="0.3">
      <c r="B7" s="3" t="s">
        <v>16</v>
      </c>
      <c r="C7" s="4" t="s">
        <v>17</v>
      </c>
      <c r="D7" s="17" t="s">
        <v>18</v>
      </c>
      <c r="E7" s="16">
        <v>0</v>
      </c>
      <c r="F7" s="16">
        <v>0</v>
      </c>
    </row>
    <row r="8" spans="2:6" x14ac:dyDescent="0.3">
      <c r="B8" s="3" t="s">
        <v>19</v>
      </c>
      <c r="C8" s="4" t="s">
        <v>20</v>
      </c>
      <c r="D8" s="17" t="s">
        <v>21</v>
      </c>
      <c r="E8" s="16">
        <v>0</v>
      </c>
      <c r="F8" s="16">
        <v>0</v>
      </c>
    </row>
    <row r="9" spans="2:6" x14ac:dyDescent="0.3">
      <c r="B9" s="3" t="s">
        <v>22</v>
      </c>
      <c r="C9" s="4" t="s">
        <v>23</v>
      </c>
      <c r="D9" s="17" t="s">
        <v>24</v>
      </c>
      <c r="E9" s="75">
        <v>173913</v>
      </c>
      <c r="F9" s="75">
        <v>0</v>
      </c>
    </row>
    <row r="10" spans="2:6" x14ac:dyDescent="0.3">
      <c r="B10" s="3" t="s">
        <v>25</v>
      </c>
      <c r="C10" s="4" t="s">
        <v>26</v>
      </c>
      <c r="D10" s="17" t="s">
        <v>27</v>
      </c>
      <c r="E10" s="16">
        <v>0</v>
      </c>
      <c r="F10" s="16">
        <v>0</v>
      </c>
    </row>
    <row r="11" spans="2:6" x14ac:dyDescent="0.3">
      <c r="B11" s="3" t="s">
        <v>28</v>
      </c>
      <c r="C11" s="4" t="s">
        <v>29</v>
      </c>
      <c r="D11" s="17" t="s">
        <v>30</v>
      </c>
      <c r="E11" s="16">
        <v>0</v>
      </c>
      <c r="F11" s="16">
        <v>0</v>
      </c>
    </row>
    <row r="12" spans="2:6" x14ac:dyDescent="0.3">
      <c r="B12" s="3" t="s">
        <v>31</v>
      </c>
      <c r="C12" s="4" t="s">
        <v>32</v>
      </c>
      <c r="D12" s="17" t="s">
        <v>33</v>
      </c>
      <c r="E12" s="16">
        <v>0</v>
      </c>
      <c r="F12" s="16">
        <v>0</v>
      </c>
    </row>
    <row r="13" spans="2:6" x14ac:dyDescent="0.3">
      <c r="B13" s="3" t="s">
        <v>34</v>
      </c>
      <c r="C13" s="4" t="s">
        <v>35</v>
      </c>
      <c r="D13" s="17" t="s">
        <v>36</v>
      </c>
      <c r="E13" s="16">
        <v>0</v>
      </c>
      <c r="F13" s="16">
        <v>0</v>
      </c>
    </row>
    <row r="14" spans="2:6" x14ac:dyDescent="0.3">
      <c r="B14" s="3" t="s">
        <v>37</v>
      </c>
      <c r="C14" s="4" t="s">
        <v>38</v>
      </c>
      <c r="D14" s="17" t="s">
        <v>39</v>
      </c>
      <c r="E14" s="16">
        <v>0</v>
      </c>
      <c r="F14" s="16">
        <v>0</v>
      </c>
    </row>
    <row r="15" spans="2:6" x14ac:dyDescent="0.3">
      <c r="B15" s="3" t="s">
        <v>40</v>
      </c>
      <c r="C15" s="4" t="s">
        <v>41</v>
      </c>
      <c r="D15" s="17" t="s">
        <v>42</v>
      </c>
      <c r="E15" s="16">
        <v>300752</v>
      </c>
      <c r="F15" s="16">
        <v>500000</v>
      </c>
    </row>
    <row r="16" spans="2:6" ht="16.2" x14ac:dyDescent="0.3">
      <c r="B16" s="18" t="s">
        <v>43</v>
      </c>
      <c r="C16" s="19" t="s">
        <v>44</v>
      </c>
      <c r="D16" s="20" t="s">
        <v>45</v>
      </c>
      <c r="E16" s="21">
        <f>SUM(E3:E15)</f>
        <v>17258945</v>
      </c>
      <c r="F16" s="21">
        <f>SUM(F3:F15)</f>
        <v>14699776</v>
      </c>
    </row>
    <row r="17" spans="2:6" x14ac:dyDescent="0.3">
      <c r="B17" s="3" t="s">
        <v>46</v>
      </c>
      <c r="C17" s="4" t="s">
        <v>47</v>
      </c>
      <c r="D17" s="17" t="s">
        <v>48</v>
      </c>
      <c r="E17" s="75">
        <v>9121338</v>
      </c>
      <c r="F17" s="75">
        <v>9001668</v>
      </c>
    </row>
    <row r="18" spans="2:6" ht="31.2" x14ac:dyDescent="0.3">
      <c r="B18" s="3" t="s">
        <v>49</v>
      </c>
      <c r="C18" s="4" t="s">
        <v>50</v>
      </c>
      <c r="D18" s="17" t="s">
        <v>51</v>
      </c>
      <c r="E18" s="16">
        <v>966000</v>
      </c>
      <c r="F18" s="16">
        <v>2100000</v>
      </c>
    </row>
    <row r="19" spans="2:6" x14ac:dyDescent="0.3">
      <c r="B19" s="3" t="s">
        <v>52</v>
      </c>
      <c r="C19" s="5" t="s">
        <v>53</v>
      </c>
      <c r="D19" s="17" t="s">
        <v>54</v>
      </c>
      <c r="E19" s="16">
        <v>1000000</v>
      </c>
      <c r="F19" s="16">
        <v>1000000</v>
      </c>
    </row>
    <row r="20" spans="2:6" ht="16.2" x14ac:dyDescent="0.3">
      <c r="B20" s="18" t="s">
        <v>55</v>
      </c>
      <c r="C20" s="19" t="s">
        <v>56</v>
      </c>
      <c r="D20" s="20" t="s">
        <v>57</v>
      </c>
      <c r="E20" s="21">
        <f>SUM(E17:E19)</f>
        <v>11087338</v>
      </c>
      <c r="F20" s="21">
        <f>SUM(F17:F19)</f>
        <v>12101668</v>
      </c>
    </row>
    <row r="21" spans="2:6" x14ac:dyDescent="0.3">
      <c r="B21" s="22" t="s">
        <v>58</v>
      </c>
      <c r="C21" s="23" t="s">
        <v>59</v>
      </c>
      <c r="D21" s="24" t="s">
        <v>60</v>
      </c>
      <c r="E21" s="25">
        <f>E16+E20</f>
        <v>28346283</v>
      </c>
      <c r="F21" s="25">
        <f>F16+F20</f>
        <v>26801444</v>
      </c>
    </row>
    <row r="22" spans="2:6" s="11" customFormat="1" ht="31.2" x14ac:dyDescent="0.3">
      <c r="B22" s="22" t="s">
        <v>61</v>
      </c>
      <c r="C22" s="23" t="s">
        <v>62</v>
      </c>
      <c r="D22" s="24" t="s">
        <v>63</v>
      </c>
      <c r="E22" s="26">
        <v>4960599</v>
      </c>
      <c r="F22" s="26">
        <v>4556129</v>
      </c>
    </row>
    <row r="23" spans="2:6" x14ac:dyDescent="0.3">
      <c r="B23" s="3" t="s">
        <v>64</v>
      </c>
      <c r="C23" s="4" t="s">
        <v>65</v>
      </c>
      <c r="D23" s="17" t="s">
        <v>66</v>
      </c>
      <c r="E23" s="16">
        <v>100000</v>
      </c>
      <c r="F23" s="16">
        <v>100000</v>
      </c>
    </row>
    <row r="24" spans="2:6" x14ac:dyDescent="0.3">
      <c r="B24" s="3" t="s">
        <v>67</v>
      </c>
      <c r="C24" s="4" t="s">
        <v>68</v>
      </c>
      <c r="D24" s="17" t="s">
        <v>69</v>
      </c>
      <c r="E24" s="16">
        <v>5000000</v>
      </c>
      <c r="F24" s="16">
        <v>5000000</v>
      </c>
    </row>
    <row r="25" spans="2:6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</row>
    <row r="26" spans="2:6" ht="16.2" x14ac:dyDescent="0.3">
      <c r="B26" s="18" t="s">
        <v>73</v>
      </c>
      <c r="C26" s="19" t="s">
        <v>74</v>
      </c>
      <c r="D26" s="20" t="s">
        <v>75</v>
      </c>
      <c r="E26" s="21">
        <f>SUM(E23:E25)</f>
        <v>5100000</v>
      </c>
      <c r="F26" s="21">
        <f>SUM(F23:F25)</f>
        <v>5100000</v>
      </c>
    </row>
    <row r="27" spans="2:6" x14ac:dyDescent="0.3">
      <c r="B27" s="3" t="s">
        <v>76</v>
      </c>
      <c r="C27" s="4" t="s">
        <v>77</v>
      </c>
      <c r="D27" s="17" t="s">
        <v>78</v>
      </c>
      <c r="E27" s="16">
        <v>1000000</v>
      </c>
      <c r="F27" s="16">
        <v>1000000</v>
      </c>
    </row>
    <row r="28" spans="2:6" x14ac:dyDescent="0.3">
      <c r="B28" s="3" t="s">
        <v>79</v>
      </c>
      <c r="C28" s="4" t="s">
        <v>80</v>
      </c>
      <c r="D28" s="17" t="s">
        <v>81</v>
      </c>
      <c r="E28" s="16">
        <v>100000</v>
      </c>
      <c r="F28" s="16">
        <v>100000</v>
      </c>
    </row>
    <row r="29" spans="2:6" ht="16.2" x14ac:dyDescent="0.3">
      <c r="B29" s="18" t="s">
        <v>82</v>
      </c>
      <c r="C29" s="19" t="s">
        <v>83</v>
      </c>
      <c r="D29" s="20" t="s">
        <v>84</v>
      </c>
      <c r="E29" s="21">
        <f>SUM(E27:E28)</f>
        <v>1100000</v>
      </c>
      <c r="F29" s="21">
        <f>SUM(F27:F28)</f>
        <v>1100000</v>
      </c>
    </row>
    <row r="30" spans="2:6" x14ac:dyDescent="0.3">
      <c r="B30" s="3" t="s">
        <v>85</v>
      </c>
      <c r="C30" s="4" t="s">
        <v>86</v>
      </c>
      <c r="D30" s="17" t="s">
        <v>87</v>
      </c>
      <c r="E30" s="16">
        <v>4000000</v>
      </c>
      <c r="F30" s="16">
        <v>4000000</v>
      </c>
    </row>
    <row r="31" spans="2:6" x14ac:dyDescent="0.3">
      <c r="B31" s="3" t="s">
        <v>88</v>
      </c>
      <c r="C31" s="4" t="s">
        <v>89</v>
      </c>
      <c r="D31" s="17" t="s">
        <v>90</v>
      </c>
      <c r="E31" s="16">
        <v>2500000</v>
      </c>
      <c r="F31" s="16">
        <v>2500000</v>
      </c>
    </row>
    <row r="32" spans="2:6" x14ac:dyDescent="0.3">
      <c r="B32" s="3" t="s">
        <v>91</v>
      </c>
      <c r="C32" s="4" t="s">
        <v>92</v>
      </c>
      <c r="D32" s="17" t="s">
        <v>93</v>
      </c>
      <c r="E32" s="16">
        <v>1152000</v>
      </c>
      <c r="F32" s="16">
        <v>1200000</v>
      </c>
    </row>
    <row r="33" spans="2:6" x14ac:dyDescent="0.3">
      <c r="B33" s="3" t="s">
        <v>94</v>
      </c>
      <c r="C33" s="4" t="s">
        <v>95</v>
      </c>
      <c r="D33" s="17" t="s">
        <v>96</v>
      </c>
      <c r="E33" s="16">
        <v>1000000</v>
      </c>
      <c r="F33" s="16">
        <v>1000000</v>
      </c>
    </row>
    <row r="34" spans="2:6" x14ac:dyDescent="0.3">
      <c r="B34" s="3" t="s">
        <v>97</v>
      </c>
      <c r="C34" s="6" t="s">
        <v>98</v>
      </c>
      <c r="D34" s="17" t="s">
        <v>99</v>
      </c>
      <c r="E34" s="16">
        <v>0</v>
      </c>
      <c r="F34" s="16">
        <v>0</v>
      </c>
    </row>
    <row r="35" spans="2:6" x14ac:dyDescent="0.3">
      <c r="B35" s="3" t="s">
        <v>100</v>
      </c>
      <c r="C35" s="5" t="s">
        <v>101</v>
      </c>
      <c r="D35" s="17" t="s">
        <v>102</v>
      </c>
      <c r="E35" s="16">
        <v>1450000</v>
      </c>
      <c r="F35" s="16">
        <v>5500000</v>
      </c>
    </row>
    <row r="36" spans="2:6" x14ac:dyDescent="0.3">
      <c r="B36" s="3" t="s">
        <v>103</v>
      </c>
      <c r="C36" s="4" t="s">
        <v>104</v>
      </c>
      <c r="D36" s="17" t="s">
        <v>105</v>
      </c>
      <c r="E36" s="16">
        <v>2100000</v>
      </c>
      <c r="F36" s="16">
        <v>2100000</v>
      </c>
    </row>
    <row r="37" spans="2:6" ht="16.2" x14ac:dyDescent="0.3">
      <c r="B37" s="18" t="s">
        <v>106</v>
      </c>
      <c r="C37" s="19" t="s">
        <v>107</v>
      </c>
      <c r="D37" s="20" t="s">
        <v>108</v>
      </c>
      <c r="E37" s="21">
        <f>SUM(E30:E36)</f>
        <v>12202000</v>
      </c>
      <c r="F37" s="21">
        <f>SUM(F30:F36)</f>
        <v>16300000</v>
      </c>
    </row>
    <row r="38" spans="2:6" x14ac:dyDescent="0.3">
      <c r="B38" s="3" t="s">
        <v>109</v>
      </c>
      <c r="C38" s="4" t="s">
        <v>110</v>
      </c>
      <c r="D38" s="17" t="s">
        <v>111</v>
      </c>
      <c r="E38" s="16">
        <v>100000</v>
      </c>
      <c r="F38" s="16">
        <v>100000</v>
      </c>
    </row>
    <row r="39" spans="2:6" x14ac:dyDescent="0.3">
      <c r="B39" s="3" t="s">
        <v>112</v>
      </c>
      <c r="C39" s="4" t="s">
        <v>113</v>
      </c>
      <c r="D39" s="17" t="s">
        <v>114</v>
      </c>
      <c r="E39" s="16">
        <v>0</v>
      </c>
      <c r="F39" s="16">
        <v>0</v>
      </c>
    </row>
    <row r="40" spans="2:6" ht="32.4" x14ac:dyDescent="0.3">
      <c r="B40" s="18" t="s">
        <v>115</v>
      </c>
      <c r="C40" s="19" t="s">
        <v>116</v>
      </c>
      <c r="D40" s="20" t="s">
        <v>117</v>
      </c>
      <c r="E40" s="21">
        <f>E38+E39</f>
        <v>100000</v>
      </c>
      <c r="F40" s="21">
        <f>F38+F39</f>
        <v>100000</v>
      </c>
    </row>
    <row r="41" spans="2:6" ht="31.2" x14ac:dyDescent="0.3">
      <c r="B41" s="3" t="s">
        <v>118</v>
      </c>
      <c r="C41" s="4" t="s">
        <v>119</v>
      </c>
      <c r="D41" s="17" t="s">
        <v>120</v>
      </c>
      <c r="E41" s="16">
        <v>5065814</v>
      </c>
      <c r="F41" s="16">
        <v>6000000</v>
      </c>
    </row>
    <row r="42" spans="2:6" x14ac:dyDescent="0.3">
      <c r="B42" s="3" t="s">
        <v>121</v>
      </c>
      <c r="C42" s="4" t="s">
        <v>122</v>
      </c>
      <c r="D42" s="17" t="s">
        <v>123</v>
      </c>
      <c r="E42" s="16">
        <v>0</v>
      </c>
      <c r="F42" s="16">
        <v>0</v>
      </c>
    </row>
    <row r="43" spans="2:6" x14ac:dyDescent="0.3">
      <c r="B43" s="3" t="s">
        <v>124</v>
      </c>
      <c r="C43" s="4" t="s">
        <v>125</v>
      </c>
      <c r="D43" s="17" t="s">
        <v>126</v>
      </c>
      <c r="E43" s="16">
        <v>0</v>
      </c>
      <c r="F43" s="16">
        <v>0</v>
      </c>
    </row>
    <row r="44" spans="2:6" x14ac:dyDescent="0.3">
      <c r="B44" s="3" t="s">
        <v>127</v>
      </c>
      <c r="C44" s="4" t="s">
        <v>128</v>
      </c>
      <c r="D44" s="17" t="s">
        <v>129</v>
      </c>
      <c r="E44" s="16">
        <v>0</v>
      </c>
      <c r="F44" s="16">
        <v>0</v>
      </c>
    </row>
    <row r="45" spans="2:6" x14ac:dyDescent="0.3">
      <c r="B45" s="3" t="s">
        <v>130</v>
      </c>
      <c r="C45" s="4" t="s">
        <v>131</v>
      </c>
      <c r="D45" s="17" t="s">
        <v>132</v>
      </c>
      <c r="E45" s="16">
        <v>2000000</v>
      </c>
      <c r="F45" s="16">
        <v>2000000</v>
      </c>
    </row>
    <row r="46" spans="2:6" ht="32.4" x14ac:dyDescent="0.3">
      <c r="B46" s="18" t="s">
        <v>133</v>
      </c>
      <c r="C46" s="19" t="s">
        <v>134</v>
      </c>
      <c r="D46" s="20" t="s">
        <v>135</v>
      </c>
      <c r="E46" s="21">
        <f>SUM(E41:E45)</f>
        <v>7065814</v>
      </c>
      <c r="F46" s="21">
        <f>SUM(F41:F45)</f>
        <v>8000000</v>
      </c>
    </row>
    <row r="47" spans="2:6" x14ac:dyDescent="0.3">
      <c r="B47" s="22" t="s">
        <v>136</v>
      </c>
      <c r="C47" s="23" t="s">
        <v>137</v>
      </c>
      <c r="D47" s="24" t="s">
        <v>138</v>
      </c>
      <c r="E47" s="25">
        <f>E26+E29+E37+E40+E46</f>
        <v>25567814</v>
      </c>
      <c r="F47" s="25">
        <f>F26+F29+F37+F40+F46</f>
        <v>30600000</v>
      </c>
    </row>
    <row r="48" spans="2:6" x14ac:dyDescent="0.3">
      <c r="B48" s="3" t="s">
        <v>139</v>
      </c>
      <c r="C48" s="7" t="s">
        <v>140</v>
      </c>
      <c r="D48" s="17" t="s">
        <v>141</v>
      </c>
      <c r="E48" s="16">
        <v>0</v>
      </c>
      <c r="F48" s="16">
        <v>0</v>
      </c>
    </row>
    <row r="49" spans="2:6" x14ac:dyDescent="0.3">
      <c r="B49" s="3" t="s">
        <v>142</v>
      </c>
      <c r="C49" s="7" t="s">
        <v>143</v>
      </c>
      <c r="D49" s="17" t="s">
        <v>144</v>
      </c>
      <c r="E49" s="16">
        <v>200000</v>
      </c>
      <c r="F49" s="16">
        <v>0</v>
      </c>
    </row>
    <row r="50" spans="2:6" x14ac:dyDescent="0.3">
      <c r="B50" s="3" t="s">
        <v>145</v>
      </c>
      <c r="C50" s="8" t="s">
        <v>146</v>
      </c>
      <c r="D50" s="17" t="s">
        <v>147</v>
      </c>
      <c r="E50" s="16">
        <v>0</v>
      </c>
      <c r="F50" s="16">
        <v>0</v>
      </c>
    </row>
    <row r="51" spans="2:6" ht="31.2" x14ac:dyDescent="0.3">
      <c r="B51" s="3" t="s">
        <v>148</v>
      </c>
      <c r="C51" s="8" t="s">
        <v>149</v>
      </c>
      <c r="D51" s="17" t="s">
        <v>150</v>
      </c>
      <c r="E51" s="16">
        <v>0</v>
      </c>
      <c r="F51" s="16">
        <v>0</v>
      </c>
    </row>
    <row r="52" spans="2:6" ht="31.2" x14ac:dyDescent="0.3">
      <c r="B52" s="3" t="s">
        <v>151</v>
      </c>
      <c r="C52" s="8" t="s">
        <v>152</v>
      </c>
      <c r="D52" s="17" t="s">
        <v>153</v>
      </c>
      <c r="E52" s="16">
        <v>0</v>
      </c>
      <c r="F52" s="16">
        <v>0</v>
      </c>
    </row>
    <row r="53" spans="2:6" x14ac:dyDescent="0.3">
      <c r="B53" s="3" t="s">
        <v>154</v>
      </c>
      <c r="C53" s="7" t="s">
        <v>155</v>
      </c>
      <c r="D53" s="17" t="s">
        <v>156</v>
      </c>
      <c r="E53" s="16">
        <v>0</v>
      </c>
      <c r="F53" s="16">
        <v>0</v>
      </c>
    </row>
    <row r="54" spans="2:6" x14ac:dyDescent="0.3">
      <c r="B54" s="3" t="s">
        <v>157</v>
      </c>
      <c r="C54" s="7" t="s">
        <v>158</v>
      </c>
      <c r="D54" s="17" t="s">
        <v>159</v>
      </c>
      <c r="E54" s="16">
        <v>0</v>
      </c>
      <c r="F54" s="16">
        <v>0</v>
      </c>
    </row>
    <row r="55" spans="2:6" x14ac:dyDescent="0.3">
      <c r="B55" s="3" t="s">
        <v>160</v>
      </c>
      <c r="C55" s="7" t="s">
        <v>161</v>
      </c>
      <c r="D55" s="17" t="s">
        <v>162</v>
      </c>
      <c r="E55" s="16">
        <v>8351000</v>
      </c>
      <c r="F55" s="16">
        <v>7351000</v>
      </c>
    </row>
    <row r="56" spans="2:6" x14ac:dyDescent="0.3">
      <c r="B56" s="22" t="s">
        <v>163</v>
      </c>
      <c r="C56" s="27" t="s">
        <v>164</v>
      </c>
      <c r="D56" s="24" t="s">
        <v>165</v>
      </c>
      <c r="E56" s="25">
        <f>SUM(E48:E55)</f>
        <v>8551000</v>
      </c>
      <c r="F56" s="25">
        <f>SUM(F48:F55)</f>
        <v>7351000</v>
      </c>
    </row>
    <row r="57" spans="2:6" x14ac:dyDescent="0.3">
      <c r="B57" s="3" t="s">
        <v>166</v>
      </c>
      <c r="C57" s="7" t="s">
        <v>167</v>
      </c>
      <c r="D57" s="17" t="s">
        <v>168</v>
      </c>
      <c r="E57" s="16">
        <v>0</v>
      </c>
      <c r="F57" s="16">
        <v>0</v>
      </c>
    </row>
    <row r="58" spans="2:6" ht="31.2" x14ac:dyDescent="0.3">
      <c r="B58" s="3">
        <v>56</v>
      </c>
      <c r="C58" s="7" t="s">
        <v>169</v>
      </c>
      <c r="D58" s="17" t="s">
        <v>170</v>
      </c>
      <c r="E58" s="16">
        <v>100390</v>
      </c>
      <c r="F58" s="16">
        <v>200000</v>
      </c>
    </row>
    <row r="59" spans="2:6" ht="31.2" x14ac:dyDescent="0.3">
      <c r="B59" s="3">
        <v>57</v>
      </c>
      <c r="C59" s="7" t="s">
        <v>171</v>
      </c>
      <c r="D59" s="17" t="s">
        <v>172</v>
      </c>
      <c r="E59" s="16">
        <v>0</v>
      </c>
      <c r="F59" s="16">
        <v>0</v>
      </c>
    </row>
    <row r="60" spans="2:6" x14ac:dyDescent="0.3">
      <c r="B60" s="3">
        <v>58</v>
      </c>
      <c r="C60" s="7" t="s">
        <v>173</v>
      </c>
      <c r="D60" s="17" t="s">
        <v>174</v>
      </c>
      <c r="E60" s="16">
        <v>50000</v>
      </c>
      <c r="F60" s="16">
        <v>50000</v>
      </c>
    </row>
    <row r="61" spans="2:6" ht="16.2" x14ac:dyDescent="0.3">
      <c r="B61" s="18">
        <v>59</v>
      </c>
      <c r="C61" s="28" t="s">
        <v>175</v>
      </c>
      <c r="D61" s="20" t="s">
        <v>176</v>
      </c>
      <c r="E61" s="21">
        <f>SUM(E58:E60)</f>
        <v>150390</v>
      </c>
      <c r="F61" s="21">
        <f>SUM(F58:F60)</f>
        <v>250000</v>
      </c>
    </row>
    <row r="62" spans="2:6" ht="31.2" x14ac:dyDescent="0.3">
      <c r="B62" s="3">
        <v>60</v>
      </c>
      <c r="C62" s="7" t="s">
        <v>177</v>
      </c>
      <c r="D62" s="17" t="s">
        <v>178</v>
      </c>
      <c r="E62" s="16">
        <v>0</v>
      </c>
      <c r="F62" s="16">
        <v>0</v>
      </c>
    </row>
    <row r="63" spans="2:6" ht="31.2" x14ac:dyDescent="0.3">
      <c r="B63" s="3">
        <v>61</v>
      </c>
      <c r="C63" s="7" t="s">
        <v>179</v>
      </c>
      <c r="D63" s="17" t="s">
        <v>180</v>
      </c>
      <c r="E63" s="16">
        <v>0</v>
      </c>
      <c r="F63" s="16">
        <v>0</v>
      </c>
    </row>
    <row r="64" spans="2:6" ht="31.2" x14ac:dyDescent="0.3">
      <c r="B64" s="3">
        <v>62</v>
      </c>
      <c r="C64" s="7" t="s">
        <v>181</v>
      </c>
      <c r="D64" s="17" t="s">
        <v>182</v>
      </c>
      <c r="E64" s="16">
        <v>0</v>
      </c>
      <c r="F64" s="16">
        <v>0</v>
      </c>
    </row>
    <row r="65" spans="2:6" ht="31.2" x14ac:dyDescent="0.3">
      <c r="B65" s="3">
        <v>63</v>
      </c>
      <c r="C65" s="7" t="s">
        <v>183</v>
      </c>
      <c r="D65" s="17" t="s">
        <v>184</v>
      </c>
      <c r="E65" s="75">
        <v>6033000</v>
      </c>
      <c r="F65" s="75">
        <v>7200000</v>
      </c>
    </row>
    <row r="66" spans="2:6" ht="31.2" x14ac:dyDescent="0.3">
      <c r="B66" s="3">
        <v>64</v>
      </c>
      <c r="C66" s="7" t="s">
        <v>185</v>
      </c>
      <c r="D66" s="17" t="s">
        <v>186</v>
      </c>
      <c r="E66" s="16">
        <v>0</v>
      </c>
      <c r="F66" s="16">
        <v>0</v>
      </c>
    </row>
    <row r="67" spans="2:6" ht="31.2" x14ac:dyDescent="0.3">
      <c r="B67" s="3">
        <v>65</v>
      </c>
      <c r="C67" s="7" t="s">
        <v>187</v>
      </c>
      <c r="D67" s="17" t="s">
        <v>188</v>
      </c>
      <c r="E67" s="16">
        <v>0</v>
      </c>
      <c r="F67" s="16">
        <v>0</v>
      </c>
    </row>
    <row r="68" spans="2:6" x14ac:dyDescent="0.3">
      <c r="B68" s="3">
        <v>66</v>
      </c>
      <c r="C68" s="7" t="s">
        <v>189</v>
      </c>
      <c r="D68" s="17" t="s">
        <v>190</v>
      </c>
      <c r="E68" s="16">
        <v>0</v>
      </c>
      <c r="F68" s="16">
        <v>0</v>
      </c>
    </row>
    <row r="69" spans="2:6" x14ac:dyDescent="0.3">
      <c r="B69" s="3">
        <v>67</v>
      </c>
      <c r="C69" s="29" t="s">
        <v>191</v>
      </c>
      <c r="D69" s="17" t="s">
        <v>192</v>
      </c>
      <c r="E69" s="16">
        <v>0</v>
      </c>
      <c r="F69" s="16">
        <v>0</v>
      </c>
    </row>
    <row r="70" spans="2:6" x14ac:dyDescent="0.3">
      <c r="B70" s="3">
        <v>68</v>
      </c>
      <c r="C70" s="7" t="s">
        <v>193</v>
      </c>
      <c r="D70" s="17" t="s">
        <v>194</v>
      </c>
      <c r="E70" s="16">
        <v>0</v>
      </c>
      <c r="F70" s="16">
        <v>0</v>
      </c>
    </row>
    <row r="71" spans="2:6" ht="31.2" x14ac:dyDescent="0.3">
      <c r="B71" s="3">
        <v>69</v>
      </c>
      <c r="C71" s="7" t="s">
        <v>195</v>
      </c>
      <c r="D71" s="17" t="s">
        <v>196</v>
      </c>
      <c r="E71" s="16">
        <v>300000</v>
      </c>
      <c r="F71" s="16">
        <v>300000</v>
      </c>
    </row>
    <row r="72" spans="2:6" x14ac:dyDescent="0.3">
      <c r="B72" s="3">
        <v>70</v>
      </c>
      <c r="C72" s="29" t="s">
        <v>197</v>
      </c>
      <c r="D72" s="17" t="s">
        <v>198</v>
      </c>
      <c r="E72" s="16">
        <v>0</v>
      </c>
      <c r="F72" s="16">
        <v>0</v>
      </c>
    </row>
    <row r="73" spans="2:6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6483390</v>
      </c>
      <c r="F73" s="25">
        <f>F57+F61+F62+F63+F64+F65+F66+F67+F68+F69+F70+F71+F72</f>
        <v>7750000</v>
      </c>
    </row>
    <row r="74" spans="2:6" x14ac:dyDescent="0.3">
      <c r="B74" s="3">
        <v>72</v>
      </c>
      <c r="C74" s="9" t="s">
        <v>201</v>
      </c>
      <c r="D74" s="17" t="s">
        <v>202</v>
      </c>
      <c r="E74" s="16">
        <v>0</v>
      </c>
      <c r="F74" s="16">
        <v>0</v>
      </c>
    </row>
    <row r="75" spans="2:6" x14ac:dyDescent="0.3">
      <c r="B75" s="3">
        <v>73</v>
      </c>
      <c r="C75" s="9" t="s">
        <v>203</v>
      </c>
      <c r="D75" s="17" t="s">
        <v>204</v>
      </c>
      <c r="E75" s="75">
        <v>6072532</v>
      </c>
      <c r="F75" s="75">
        <v>16640053</v>
      </c>
    </row>
    <row r="76" spans="2:6" x14ac:dyDescent="0.3">
      <c r="B76" s="3">
        <v>74</v>
      </c>
      <c r="C76" s="9" t="s">
        <v>205</v>
      </c>
      <c r="D76" s="17" t="s">
        <v>206</v>
      </c>
      <c r="E76" s="16">
        <v>0</v>
      </c>
      <c r="F76" s="16">
        <v>100000</v>
      </c>
    </row>
    <row r="77" spans="2:6" x14ac:dyDescent="0.3">
      <c r="B77" s="3">
        <v>75</v>
      </c>
      <c r="C77" s="9" t="s">
        <v>207</v>
      </c>
      <c r="D77" s="17" t="s">
        <v>208</v>
      </c>
      <c r="E77" s="16">
        <v>7360000</v>
      </c>
      <c r="F77" s="16">
        <v>4000000</v>
      </c>
    </row>
    <row r="78" spans="2:6" x14ac:dyDescent="0.3">
      <c r="B78" s="3">
        <v>76</v>
      </c>
      <c r="C78" s="5" t="s">
        <v>209</v>
      </c>
      <c r="D78" s="17" t="s">
        <v>210</v>
      </c>
      <c r="E78" s="16">
        <v>0</v>
      </c>
      <c r="F78" s="16">
        <v>0</v>
      </c>
    </row>
    <row r="79" spans="2:6" x14ac:dyDescent="0.3">
      <c r="B79" s="3">
        <v>77</v>
      </c>
      <c r="C79" s="5" t="s">
        <v>211</v>
      </c>
      <c r="D79" s="17" t="s">
        <v>212</v>
      </c>
      <c r="E79" s="16">
        <v>0</v>
      </c>
      <c r="F79" s="16">
        <v>0</v>
      </c>
    </row>
    <row r="80" spans="2:6" x14ac:dyDescent="0.3">
      <c r="B80" s="3">
        <v>78</v>
      </c>
      <c r="C80" s="5" t="s">
        <v>213</v>
      </c>
      <c r="D80" s="17" t="s">
        <v>214</v>
      </c>
      <c r="E80" s="75">
        <v>2291693</v>
      </c>
      <c r="F80" s="75">
        <v>1200000</v>
      </c>
    </row>
    <row r="81" spans="2:6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15724225</v>
      </c>
      <c r="F81" s="25">
        <f>SUM(F74:F80)</f>
        <v>21940053</v>
      </c>
    </row>
    <row r="82" spans="2:6" x14ac:dyDescent="0.3">
      <c r="B82" s="3">
        <v>80</v>
      </c>
      <c r="C82" s="7" t="s">
        <v>217</v>
      </c>
      <c r="D82" s="17" t="s">
        <v>218</v>
      </c>
      <c r="E82" s="16">
        <v>10000000</v>
      </c>
      <c r="F82" s="16">
        <v>10000000</v>
      </c>
    </row>
    <row r="83" spans="2:6" x14ac:dyDescent="0.3">
      <c r="B83" s="3">
        <v>81</v>
      </c>
      <c r="C83" s="7" t="s">
        <v>219</v>
      </c>
      <c r="D83" s="17" t="s">
        <v>220</v>
      </c>
      <c r="E83" s="16">
        <v>0</v>
      </c>
      <c r="F83" s="16">
        <v>0</v>
      </c>
    </row>
    <row r="84" spans="2:6" x14ac:dyDescent="0.3">
      <c r="B84" s="3">
        <v>82</v>
      </c>
      <c r="C84" s="7" t="s">
        <v>221</v>
      </c>
      <c r="D84" s="17" t="s">
        <v>222</v>
      </c>
      <c r="E84" s="16">
        <v>0</v>
      </c>
      <c r="F84" s="16">
        <v>0</v>
      </c>
    </row>
    <row r="85" spans="2:6" ht="31.2" x14ac:dyDescent="0.3">
      <c r="B85" s="3">
        <v>83</v>
      </c>
      <c r="C85" s="7" t="s">
        <v>223</v>
      </c>
      <c r="D85" s="17" t="s">
        <v>224</v>
      </c>
      <c r="E85" s="16">
        <v>2700000</v>
      </c>
      <c r="F85" s="16">
        <v>2700000</v>
      </c>
    </row>
    <row r="86" spans="2:6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12700000</v>
      </c>
      <c r="F86" s="25">
        <f>SUM(F82:F85)</f>
        <v>12700000</v>
      </c>
    </row>
    <row r="87" spans="2:6" ht="31.2" x14ac:dyDescent="0.3">
      <c r="B87" s="3">
        <v>85</v>
      </c>
      <c r="C87" s="7" t="s">
        <v>227</v>
      </c>
      <c r="D87" s="17" t="s">
        <v>228</v>
      </c>
      <c r="E87" s="16">
        <v>0</v>
      </c>
      <c r="F87" s="16">
        <v>0</v>
      </c>
    </row>
    <row r="88" spans="2:6" ht="31.2" x14ac:dyDescent="0.3">
      <c r="B88" s="3">
        <v>86</v>
      </c>
      <c r="C88" s="7" t="s">
        <v>229</v>
      </c>
      <c r="D88" s="17" t="s">
        <v>230</v>
      </c>
      <c r="E88" s="16">
        <v>0</v>
      </c>
      <c r="F88" s="16">
        <v>0</v>
      </c>
    </row>
    <row r="89" spans="2:6" ht="31.2" x14ac:dyDescent="0.3">
      <c r="B89" s="3">
        <v>87</v>
      </c>
      <c r="C89" s="7" t="s">
        <v>231</v>
      </c>
      <c r="D89" s="17" t="s">
        <v>232</v>
      </c>
      <c r="E89" s="16">
        <v>0</v>
      </c>
      <c r="F89" s="16">
        <v>0</v>
      </c>
    </row>
    <row r="90" spans="2:6" ht="31.2" x14ac:dyDescent="0.3">
      <c r="B90" s="3">
        <v>88</v>
      </c>
      <c r="C90" s="7" t="s">
        <v>233</v>
      </c>
      <c r="D90" s="17" t="s">
        <v>234</v>
      </c>
      <c r="E90" s="16">
        <v>0</v>
      </c>
      <c r="F90" s="16">
        <v>0</v>
      </c>
    </row>
    <row r="91" spans="2:6" ht="31.2" x14ac:dyDescent="0.3">
      <c r="B91" s="3">
        <v>89</v>
      </c>
      <c r="C91" s="7" t="s">
        <v>235</v>
      </c>
      <c r="D91" s="17" t="s">
        <v>236</v>
      </c>
      <c r="E91" s="16">
        <v>0</v>
      </c>
      <c r="F91" s="16">
        <v>0</v>
      </c>
    </row>
    <row r="92" spans="2:6" ht="31.2" x14ac:dyDescent="0.3">
      <c r="B92" s="3">
        <v>90</v>
      </c>
      <c r="C92" s="7" t="s">
        <v>237</v>
      </c>
      <c r="D92" s="17" t="s">
        <v>238</v>
      </c>
      <c r="E92" s="16">
        <v>0</v>
      </c>
      <c r="F92" s="16">
        <v>0</v>
      </c>
    </row>
    <row r="93" spans="2:6" x14ac:dyDescent="0.3">
      <c r="B93" s="3">
        <v>91</v>
      </c>
      <c r="C93" s="7" t="s">
        <v>239</v>
      </c>
      <c r="D93" s="17" t="s">
        <v>240</v>
      </c>
      <c r="E93" s="16">
        <v>0</v>
      </c>
      <c r="F93" s="16">
        <v>0</v>
      </c>
    </row>
    <row r="94" spans="2:6" x14ac:dyDescent="0.3">
      <c r="B94" s="3">
        <v>92</v>
      </c>
      <c r="C94" s="7" t="s">
        <v>241</v>
      </c>
      <c r="D94" s="17" t="s">
        <v>242</v>
      </c>
      <c r="E94" s="16">
        <v>0</v>
      </c>
      <c r="F94" s="16">
        <v>0</v>
      </c>
    </row>
    <row r="95" spans="2:6" ht="31.2" x14ac:dyDescent="0.3">
      <c r="B95" s="3">
        <v>93</v>
      </c>
      <c r="C95" s="7" t="s">
        <v>243</v>
      </c>
      <c r="D95" s="17" t="s">
        <v>244</v>
      </c>
      <c r="E95" s="16">
        <v>0</v>
      </c>
      <c r="F95" s="16">
        <v>0</v>
      </c>
    </row>
    <row r="96" spans="2:6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>SUM(F87:F95)</f>
        <v>0</v>
      </c>
    </row>
    <row r="97" spans="2:6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102333311</v>
      </c>
      <c r="F97" s="25">
        <f>F21+F22+F47+F56+F73+F81+F86+F96</f>
        <v>111698626</v>
      </c>
    </row>
  </sheetData>
  <mergeCells count="1">
    <mergeCell ref="B1:F1"/>
  </mergeCells>
  <pageMargins left="0.23622047244094491" right="0.23622047244094491" top="1.1417322834645669" bottom="0.74803149606299213" header="0.31496062992125984" footer="0.31496062992125984"/>
  <pageSetup paperSize="9" orientation="portrait" r:id="rId1"/>
  <headerFooter>
    <oddHeader>&amp;C 1.1. melléklet
a ................ önkormányzati rendelet módosításához
Az önkormányzat 2020.évi költségvetési kiadásai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0902-3FA3-4C89-BA9E-44E83138F099}">
  <dimension ref="A1:J100"/>
  <sheetViews>
    <sheetView workbookViewId="0">
      <selection activeCell="D6" sqref="D6:E100"/>
    </sheetView>
  </sheetViews>
  <sheetFormatPr defaultRowHeight="15.6" x14ac:dyDescent="0.3"/>
  <cols>
    <col min="1" max="1" width="5.5546875" style="1" customWidth="1"/>
    <col min="2" max="2" width="51.33203125" style="12" customWidth="1"/>
    <col min="3" max="3" width="9.109375" style="10"/>
    <col min="4" max="4" width="12" style="10" customWidth="1"/>
    <col min="5" max="5" width="15.109375" style="10" customWidth="1"/>
    <col min="6" max="12" width="2.6640625" style="10" customWidth="1"/>
    <col min="13" max="223" width="9.109375" style="10"/>
    <col min="224" max="268" width="2.6640625" style="10" customWidth="1"/>
    <col min="269" max="479" width="9.109375" style="10"/>
    <col min="480" max="524" width="2.6640625" style="10" customWidth="1"/>
    <col min="525" max="735" width="9.109375" style="10"/>
    <col min="736" max="780" width="2.6640625" style="10" customWidth="1"/>
    <col min="781" max="991" width="9.109375" style="10"/>
    <col min="992" max="1036" width="2.6640625" style="10" customWidth="1"/>
    <col min="1037" max="1247" width="9.109375" style="10"/>
    <col min="1248" max="1292" width="2.6640625" style="10" customWidth="1"/>
    <col min="1293" max="1503" width="9.109375" style="10"/>
    <col min="1504" max="1548" width="2.6640625" style="10" customWidth="1"/>
    <col min="1549" max="1759" width="9.109375" style="10"/>
    <col min="1760" max="1804" width="2.6640625" style="10" customWidth="1"/>
    <col min="1805" max="2015" width="9.109375" style="10"/>
    <col min="2016" max="2060" width="2.6640625" style="10" customWidth="1"/>
    <col min="2061" max="2271" width="9.109375" style="10"/>
    <col min="2272" max="2316" width="2.6640625" style="10" customWidth="1"/>
    <col min="2317" max="2527" width="9.109375" style="10"/>
    <col min="2528" max="2572" width="2.6640625" style="10" customWidth="1"/>
    <col min="2573" max="2783" width="9.109375" style="10"/>
    <col min="2784" max="2828" width="2.6640625" style="10" customWidth="1"/>
    <col min="2829" max="3039" width="9.109375" style="10"/>
    <col min="3040" max="3084" width="2.6640625" style="10" customWidth="1"/>
    <col min="3085" max="3295" width="9.109375" style="10"/>
    <col min="3296" max="3340" width="2.6640625" style="10" customWidth="1"/>
    <col min="3341" max="3551" width="9.109375" style="10"/>
    <col min="3552" max="3596" width="2.6640625" style="10" customWidth="1"/>
    <col min="3597" max="3807" width="9.109375" style="10"/>
    <col min="3808" max="3852" width="2.6640625" style="10" customWidth="1"/>
    <col min="3853" max="4063" width="9.109375" style="10"/>
    <col min="4064" max="4108" width="2.6640625" style="10" customWidth="1"/>
    <col min="4109" max="4319" width="9.109375" style="10"/>
    <col min="4320" max="4364" width="2.6640625" style="10" customWidth="1"/>
    <col min="4365" max="4575" width="9.109375" style="10"/>
    <col min="4576" max="4620" width="2.6640625" style="10" customWidth="1"/>
    <col min="4621" max="4831" width="9.109375" style="10"/>
    <col min="4832" max="4876" width="2.6640625" style="10" customWidth="1"/>
    <col min="4877" max="5087" width="9.109375" style="10"/>
    <col min="5088" max="5132" width="2.6640625" style="10" customWidth="1"/>
    <col min="5133" max="5343" width="9.109375" style="10"/>
    <col min="5344" max="5388" width="2.6640625" style="10" customWidth="1"/>
    <col min="5389" max="5599" width="9.109375" style="10"/>
    <col min="5600" max="5644" width="2.6640625" style="10" customWidth="1"/>
    <col min="5645" max="5855" width="9.109375" style="10"/>
    <col min="5856" max="5900" width="2.6640625" style="10" customWidth="1"/>
    <col min="5901" max="6111" width="9.109375" style="10"/>
    <col min="6112" max="6156" width="2.6640625" style="10" customWidth="1"/>
    <col min="6157" max="6367" width="9.109375" style="10"/>
    <col min="6368" max="6412" width="2.6640625" style="10" customWidth="1"/>
    <col min="6413" max="6623" width="9.109375" style="10"/>
    <col min="6624" max="6668" width="2.6640625" style="10" customWidth="1"/>
    <col min="6669" max="6879" width="9.109375" style="10"/>
    <col min="6880" max="6924" width="2.6640625" style="10" customWidth="1"/>
    <col min="6925" max="7135" width="9.109375" style="10"/>
    <col min="7136" max="7180" width="2.6640625" style="10" customWidth="1"/>
    <col min="7181" max="7391" width="9.109375" style="10"/>
    <col min="7392" max="7436" width="2.6640625" style="10" customWidth="1"/>
    <col min="7437" max="7647" width="9.109375" style="10"/>
    <col min="7648" max="7692" width="2.6640625" style="10" customWidth="1"/>
    <col min="7693" max="7903" width="9.109375" style="10"/>
    <col min="7904" max="7948" width="2.6640625" style="10" customWidth="1"/>
    <col min="7949" max="8159" width="9.109375" style="10"/>
    <col min="8160" max="8204" width="2.6640625" style="10" customWidth="1"/>
    <col min="8205" max="8415" width="9.109375" style="10"/>
    <col min="8416" max="8460" width="2.6640625" style="10" customWidth="1"/>
    <col min="8461" max="8671" width="9.109375" style="10"/>
    <col min="8672" max="8716" width="2.6640625" style="10" customWidth="1"/>
    <col min="8717" max="8927" width="9.109375" style="10"/>
    <col min="8928" max="8972" width="2.6640625" style="10" customWidth="1"/>
    <col min="8973" max="9183" width="9.109375" style="10"/>
    <col min="9184" max="9228" width="2.6640625" style="10" customWidth="1"/>
    <col min="9229" max="9439" width="9.109375" style="10"/>
    <col min="9440" max="9484" width="2.6640625" style="10" customWidth="1"/>
    <col min="9485" max="9695" width="9.109375" style="10"/>
    <col min="9696" max="9740" width="2.6640625" style="10" customWidth="1"/>
    <col min="9741" max="9951" width="9.109375" style="10"/>
    <col min="9952" max="9996" width="2.6640625" style="10" customWidth="1"/>
    <col min="9997" max="10207" width="9.109375" style="10"/>
    <col min="10208" max="10252" width="2.6640625" style="10" customWidth="1"/>
    <col min="10253" max="10463" width="9.109375" style="10"/>
    <col min="10464" max="10508" width="2.6640625" style="10" customWidth="1"/>
    <col min="10509" max="10719" width="9.109375" style="10"/>
    <col min="10720" max="10764" width="2.6640625" style="10" customWidth="1"/>
    <col min="10765" max="10975" width="9.109375" style="10"/>
    <col min="10976" max="11020" width="2.6640625" style="10" customWidth="1"/>
    <col min="11021" max="11231" width="9.109375" style="10"/>
    <col min="11232" max="11276" width="2.6640625" style="10" customWidth="1"/>
    <col min="11277" max="11487" width="9.109375" style="10"/>
    <col min="11488" max="11532" width="2.6640625" style="10" customWidth="1"/>
    <col min="11533" max="11743" width="9.109375" style="10"/>
    <col min="11744" max="11788" width="2.6640625" style="10" customWidth="1"/>
    <col min="11789" max="11999" width="9.109375" style="10"/>
    <col min="12000" max="12044" width="2.6640625" style="10" customWidth="1"/>
    <col min="12045" max="12255" width="9.109375" style="10"/>
    <col min="12256" max="12300" width="2.6640625" style="10" customWidth="1"/>
    <col min="12301" max="12511" width="9.109375" style="10"/>
    <col min="12512" max="12556" width="2.6640625" style="10" customWidth="1"/>
    <col min="12557" max="12767" width="9.109375" style="10"/>
    <col min="12768" max="12812" width="2.6640625" style="10" customWidth="1"/>
    <col min="12813" max="13023" width="9.109375" style="10"/>
    <col min="13024" max="13068" width="2.6640625" style="10" customWidth="1"/>
    <col min="13069" max="13279" width="9.109375" style="10"/>
    <col min="13280" max="13324" width="2.6640625" style="10" customWidth="1"/>
    <col min="13325" max="13535" width="9.109375" style="10"/>
    <col min="13536" max="13580" width="2.6640625" style="10" customWidth="1"/>
    <col min="13581" max="13791" width="9.109375" style="10"/>
    <col min="13792" max="13836" width="2.6640625" style="10" customWidth="1"/>
    <col min="13837" max="14047" width="9.109375" style="10"/>
    <col min="14048" max="14092" width="2.6640625" style="10" customWidth="1"/>
    <col min="14093" max="14303" width="9.109375" style="10"/>
    <col min="14304" max="14348" width="2.6640625" style="10" customWidth="1"/>
    <col min="14349" max="14559" width="9.109375" style="10"/>
    <col min="14560" max="14604" width="2.6640625" style="10" customWidth="1"/>
    <col min="14605" max="14815" width="9.109375" style="10"/>
    <col min="14816" max="14860" width="2.6640625" style="10" customWidth="1"/>
    <col min="14861" max="15071" width="9.109375" style="10"/>
    <col min="15072" max="15116" width="2.6640625" style="10" customWidth="1"/>
    <col min="15117" max="15327" width="9.109375" style="10"/>
    <col min="15328" max="15372" width="2.6640625" style="10" customWidth="1"/>
    <col min="15373" max="15583" width="9.109375" style="10"/>
    <col min="15584" max="15628" width="2.6640625" style="10" customWidth="1"/>
    <col min="15629" max="15839" width="9.109375" style="10"/>
    <col min="15840" max="15884" width="2.6640625" style="10" customWidth="1"/>
    <col min="15885" max="16095" width="9.109375" style="10"/>
    <col min="16096" max="16140" width="2.6640625" style="10" customWidth="1"/>
    <col min="16141" max="16384" width="9.109375" style="10"/>
  </cols>
  <sheetData>
    <row r="1" spans="1:10" ht="15.75" customHeight="1" x14ac:dyDescent="0.3">
      <c r="A1" s="132" t="s">
        <v>525</v>
      </c>
      <c r="B1" s="133"/>
      <c r="C1" s="133"/>
      <c r="D1" s="133"/>
      <c r="E1" s="133"/>
    </row>
    <row r="2" spans="1:10" x14ac:dyDescent="0.3">
      <c r="A2" s="133"/>
      <c r="B2" s="133"/>
      <c r="C2" s="133"/>
      <c r="D2" s="133"/>
      <c r="E2" s="133"/>
    </row>
    <row r="3" spans="1:10" x14ac:dyDescent="0.3">
      <c r="A3" s="133"/>
      <c r="B3" s="133"/>
      <c r="C3" s="133"/>
      <c r="D3" s="133"/>
      <c r="E3" s="133"/>
    </row>
    <row r="4" spans="1:10" ht="15.9" customHeight="1" x14ac:dyDescent="0.3">
      <c r="A4" s="130" t="s">
        <v>0</v>
      </c>
      <c r="B4" s="131"/>
      <c r="C4" s="131"/>
      <c r="D4" s="131"/>
      <c r="E4" s="131"/>
      <c r="F4" s="77"/>
      <c r="G4" s="77"/>
      <c r="H4" s="77"/>
      <c r="I4" s="77"/>
      <c r="J4" s="77"/>
    </row>
    <row r="5" spans="1:10" ht="36.75" customHeight="1" x14ac:dyDescent="0.3">
      <c r="A5" s="13" t="s">
        <v>1</v>
      </c>
      <c r="B5" s="14" t="s">
        <v>2</v>
      </c>
      <c r="C5" s="15" t="s">
        <v>3</v>
      </c>
      <c r="D5" s="78" t="s">
        <v>519</v>
      </c>
      <c r="E5" s="78" t="s">
        <v>520</v>
      </c>
      <c r="F5" s="57"/>
      <c r="G5" s="57"/>
    </row>
    <row r="6" spans="1:10" x14ac:dyDescent="0.3">
      <c r="A6" s="3" t="s">
        <v>4</v>
      </c>
      <c r="B6" s="5" t="s">
        <v>5</v>
      </c>
      <c r="C6" s="2" t="s">
        <v>6</v>
      </c>
      <c r="D6" s="75">
        <v>43997130</v>
      </c>
      <c r="E6" s="16">
        <v>44598628</v>
      </c>
    </row>
    <row r="7" spans="1:10" x14ac:dyDescent="0.3">
      <c r="A7" s="3" t="s">
        <v>7</v>
      </c>
      <c r="B7" s="5" t="s">
        <v>8</v>
      </c>
      <c r="C7" s="17" t="s">
        <v>9</v>
      </c>
      <c r="D7" s="75">
        <v>3664100</v>
      </c>
      <c r="E7" s="75">
        <v>3664100</v>
      </c>
    </row>
    <row r="8" spans="1:10" x14ac:dyDescent="0.3">
      <c r="A8" s="3" t="s">
        <v>10</v>
      </c>
      <c r="B8" s="5" t="s">
        <v>11</v>
      </c>
      <c r="C8" s="17" t="s">
        <v>12</v>
      </c>
      <c r="D8" s="16">
        <v>0</v>
      </c>
      <c r="E8" s="75">
        <v>0</v>
      </c>
    </row>
    <row r="9" spans="1:10" ht="31.2" x14ac:dyDescent="0.3">
      <c r="A9" s="3" t="s">
        <v>13</v>
      </c>
      <c r="B9" s="4" t="s">
        <v>14</v>
      </c>
      <c r="C9" s="17" t="s">
        <v>15</v>
      </c>
      <c r="D9" s="16">
        <v>0</v>
      </c>
      <c r="E9" s="75">
        <v>0</v>
      </c>
    </row>
    <row r="10" spans="1:10" x14ac:dyDescent="0.3">
      <c r="A10" s="3" t="s">
        <v>16</v>
      </c>
      <c r="B10" s="4" t="s">
        <v>17</v>
      </c>
      <c r="C10" s="17" t="s">
        <v>18</v>
      </c>
      <c r="D10" s="16">
        <v>0</v>
      </c>
      <c r="E10" s="75">
        <v>0</v>
      </c>
    </row>
    <row r="11" spans="1:10" x14ac:dyDescent="0.3">
      <c r="A11" s="3" t="s">
        <v>19</v>
      </c>
      <c r="B11" s="4" t="s">
        <v>20</v>
      </c>
      <c r="C11" s="17" t="s">
        <v>21</v>
      </c>
      <c r="D11" s="16">
        <v>0</v>
      </c>
      <c r="E11" s="75">
        <v>0</v>
      </c>
    </row>
    <row r="12" spans="1:10" x14ac:dyDescent="0.3">
      <c r="A12" s="3" t="s">
        <v>22</v>
      </c>
      <c r="B12" s="4" t="s">
        <v>523</v>
      </c>
      <c r="C12" s="17" t="s">
        <v>24</v>
      </c>
      <c r="D12" s="75">
        <v>1838515</v>
      </c>
      <c r="E12" s="75">
        <v>1836715</v>
      </c>
    </row>
    <row r="13" spans="1:10" x14ac:dyDescent="0.3">
      <c r="A13" s="3" t="s">
        <v>25</v>
      </c>
      <c r="B13" s="4" t="s">
        <v>26</v>
      </c>
      <c r="C13" s="17" t="s">
        <v>27</v>
      </c>
      <c r="D13" s="75">
        <v>0</v>
      </c>
      <c r="E13" s="75">
        <v>37775</v>
      </c>
    </row>
    <row r="14" spans="1:10" x14ac:dyDescent="0.3">
      <c r="A14" s="3" t="s">
        <v>28</v>
      </c>
      <c r="B14" s="4" t="s">
        <v>29</v>
      </c>
      <c r="C14" s="17" t="s">
        <v>30</v>
      </c>
      <c r="D14" s="75">
        <v>1140000</v>
      </c>
      <c r="E14" s="75">
        <v>1000000</v>
      </c>
    </row>
    <row r="15" spans="1:10" x14ac:dyDescent="0.3">
      <c r="A15" s="3" t="s">
        <v>31</v>
      </c>
      <c r="B15" s="4" t="s">
        <v>32</v>
      </c>
      <c r="C15" s="17" t="s">
        <v>33</v>
      </c>
      <c r="D15" s="16">
        <v>0</v>
      </c>
      <c r="E15" s="75">
        <v>0</v>
      </c>
    </row>
    <row r="16" spans="1:10" x14ac:dyDescent="0.3">
      <c r="A16" s="3" t="s">
        <v>34</v>
      </c>
      <c r="B16" s="4" t="s">
        <v>35</v>
      </c>
      <c r="C16" s="17" t="s">
        <v>36</v>
      </c>
      <c r="D16" s="16">
        <v>0</v>
      </c>
      <c r="E16" s="75">
        <v>0</v>
      </c>
    </row>
    <row r="17" spans="1:5" x14ac:dyDescent="0.3">
      <c r="A17" s="3" t="s">
        <v>37</v>
      </c>
      <c r="B17" s="4" t="s">
        <v>38</v>
      </c>
      <c r="C17" s="17" t="s">
        <v>39</v>
      </c>
      <c r="D17" s="16">
        <v>0</v>
      </c>
      <c r="E17" s="75">
        <v>38650</v>
      </c>
    </row>
    <row r="18" spans="1:5" x14ac:dyDescent="0.3">
      <c r="A18" s="3" t="s">
        <v>40</v>
      </c>
      <c r="B18" s="4" t="s">
        <v>41</v>
      </c>
      <c r="C18" s="17" t="s">
        <v>42</v>
      </c>
      <c r="D18" s="75">
        <v>500000</v>
      </c>
      <c r="E18" s="75">
        <v>700000</v>
      </c>
    </row>
    <row r="19" spans="1:5" ht="16.2" x14ac:dyDescent="0.3">
      <c r="A19" s="18" t="s">
        <v>43</v>
      </c>
      <c r="B19" s="19" t="s">
        <v>44</v>
      </c>
      <c r="C19" s="20" t="s">
        <v>45</v>
      </c>
      <c r="D19" s="21">
        <f>SUM(D6:D18)</f>
        <v>51139745</v>
      </c>
      <c r="E19" s="21">
        <f t="shared" ref="E19" si="0">SUM(E6:E18)</f>
        <v>51875868</v>
      </c>
    </row>
    <row r="20" spans="1:5" x14ac:dyDescent="0.3">
      <c r="A20" s="3" t="s">
        <v>46</v>
      </c>
      <c r="B20" s="4" t="s">
        <v>47</v>
      </c>
      <c r="C20" s="17" t="s">
        <v>48</v>
      </c>
      <c r="D20" s="16">
        <v>0</v>
      </c>
      <c r="E20" s="16">
        <v>0</v>
      </c>
    </row>
    <row r="21" spans="1:5" ht="31.2" x14ac:dyDescent="0.3">
      <c r="A21" s="3" t="s">
        <v>49</v>
      </c>
      <c r="B21" s="4" t="s">
        <v>50</v>
      </c>
      <c r="C21" s="17" t="s">
        <v>51</v>
      </c>
      <c r="D21" s="16">
        <v>0</v>
      </c>
      <c r="E21" s="16">
        <v>0</v>
      </c>
    </row>
    <row r="22" spans="1:5" x14ac:dyDescent="0.3">
      <c r="A22" s="3" t="s">
        <v>52</v>
      </c>
      <c r="B22" s="5" t="s">
        <v>53</v>
      </c>
      <c r="C22" s="17" t="s">
        <v>54</v>
      </c>
      <c r="D22" s="75">
        <v>500000</v>
      </c>
      <c r="E22" s="75">
        <v>500000</v>
      </c>
    </row>
    <row r="23" spans="1:5" ht="16.2" x14ac:dyDescent="0.3">
      <c r="A23" s="18" t="s">
        <v>55</v>
      </c>
      <c r="B23" s="19" t="s">
        <v>56</v>
      </c>
      <c r="C23" s="20" t="s">
        <v>57</v>
      </c>
      <c r="D23" s="21">
        <f>SUM(D20:D22)</f>
        <v>500000</v>
      </c>
      <c r="E23" s="21">
        <f t="shared" ref="E23" si="1">SUM(E20:E22)</f>
        <v>500000</v>
      </c>
    </row>
    <row r="24" spans="1:5" x14ac:dyDescent="0.3">
      <c r="A24" s="22" t="s">
        <v>58</v>
      </c>
      <c r="B24" s="23" t="s">
        <v>59</v>
      </c>
      <c r="C24" s="24" t="s">
        <v>60</v>
      </c>
      <c r="D24" s="25">
        <f>D19+D23</f>
        <v>51639745</v>
      </c>
      <c r="E24" s="25">
        <f t="shared" ref="E24" si="2">E19+E23</f>
        <v>52375868</v>
      </c>
    </row>
    <row r="25" spans="1:5" s="11" customFormat="1" ht="22.5" customHeight="1" x14ac:dyDescent="0.3">
      <c r="A25" s="22" t="s">
        <v>61</v>
      </c>
      <c r="B25" s="23" t="s">
        <v>62</v>
      </c>
      <c r="C25" s="24" t="s">
        <v>63</v>
      </c>
      <c r="D25" s="26">
        <v>9167364</v>
      </c>
      <c r="E25" s="26">
        <v>8770621</v>
      </c>
    </row>
    <row r="26" spans="1:5" x14ac:dyDescent="0.3">
      <c r="A26" s="3" t="s">
        <v>64</v>
      </c>
      <c r="B26" s="4" t="s">
        <v>65</v>
      </c>
      <c r="C26" s="17" t="s">
        <v>66</v>
      </c>
      <c r="D26" s="75">
        <v>300000</v>
      </c>
      <c r="E26" s="75">
        <v>200000</v>
      </c>
    </row>
    <row r="27" spans="1:5" x14ac:dyDescent="0.3">
      <c r="A27" s="3" t="s">
        <v>67</v>
      </c>
      <c r="B27" s="4" t="s">
        <v>68</v>
      </c>
      <c r="C27" s="17" t="s">
        <v>69</v>
      </c>
      <c r="D27" s="16">
        <v>1600000</v>
      </c>
      <c r="E27" s="75">
        <v>1582000</v>
      </c>
    </row>
    <row r="28" spans="1:5" x14ac:dyDescent="0.3">
      <c r="A28" s="3" t="s">
        <v>70</v>
      </c>
      <c r="B28" s="4" t="s">
        <v>71</v>
      </c>
      <c r="C28" s="17" t="s">
        <v>72</v>
      </c>
      <c r="D28" s="16">
        <v>0</v>
      </c>
      <c r="E28" s="75">
        <v>0</v>
      </c>
    </row>
    <row r="29" spans="1:5" ht="16.2" x14ac:dyDescent="0.3">
      <c r="A29" s="18" t="s">
        <v>73</v>
      </c>
      <c r="B29" s="19" t="s">
        <v>74</v>
      </c>
      <c r="C29" s="20" t="s">
        <v>75</v>
      </c>
      <c r="D29" s="21">
        <f>SUM(D26:D28)</f>
        <v>1900000</v>
      </c>
      <c r="E29" s="21">
        <f t="shared" ref="E29" si="3">SUM(E26:E28)</f>
        <v>1782000</v>
      </c>
    </row>
    <row r="30" spans="1:5" x14ac:dyDescent="0.3">
      <c r="A30" s="3" t="s">
        <v>76</v>
      </c>
      <c r="B30" s="4" t="s">
        <v>77</v>
      </c>
      <c r="C30" s="17" t="s">
        <v>78</v>
      </c>
      <c r="D30" s="16">
        <v>2000000</v>
      </c>
      <c r="E30" s="75">
        <v>2100000</v>
      </c>
    </row>
    <row r="31" spans="1:5" x14ac:dyDescent="0.3">
      <c r="A31" s="3" t="s">
        <v>79</v>
      </c>
      <c r="B31" s="4" t="s">
        <v>80</v>
      </c>
      <c r="C31" s="17" t="s">
        <v>81</v>
      </c>
      <c r="D31" s="16">
        <v>500000</v>
      </c>
      <c r="E31" s="75">
        <v>500000</v>
      </c>
    </row>
    <row r="32" spans="1:5" ht="16.2" x14ac:dyDescent="0.3">
      <c r="A32" s="18" t="s">
        <v>82</v>
      </c>
      <c r="B32" s="19" t="s">
        <v>83</v>
      </c>
      <c r="C32" s="20" t="s">
        <v>84</v>
      </c>
      <c r="D32" s="21">
        <f>SUM(D30:D31)</f>
        <v>2500000</v>
      </c>
      <c r="E32" s="21">
        <f t="shared" ref="E32" si="4">SUM(E30:E31)</f>
        <v>2600000</v>
      </c>
    </row>
    <row r="33" spans="1:5" x14ac:dyDescent="0.3">
      <c r="A33" s="3" t="s">
        <v>85</v>
      </c>
      <c r="B33" s="4" t="s">
        <v>86</v>
      </c>
      <c r="C33" s="17" t="s">
        <v>87</v>
      </c>
      <c r="D33" s="16">
        <v>1000000</v>
      </c>
      <c r="E33" s="75">
        <v>1000000</v>
      </c>
    </row>
    <row r="34" spans="1:5" x14ac:dyDescent="0.3">
      <c r="A34" s="3" t="s">
        <v>88</v>
      </c>
      <c r="B34" s="4" t="s">
        <v>89</v>
      </c>
      <c r="C34" s="17" t="s">
        <v>90</v>
      </c>
      <c r="D34" s="16">
        <v>0</v>
      </c>
      <c r="E34" s="75">
        <v>0</v>
      </c>
    </row>
    <row r="35" spans="1:5" x14ac:dyDescent="0.3">
      <c r="A35" s="3" t="s">
        <v>91</v>
      </c>
      <c r="B35" s="4" t="s">
        <v>92</v>
      </c>
      <c r="C35" s="17" t="s">
        <v>93</v>
      </c>
      <c r="D35" s="16">
        <v>0</v>
      </c>
      <c r="E35" s="75">
        <v>200000</v>
      </c>
    </row>
    <row r="36" spans="1:5" x14ac:dyDescent="0.3">
      <c r="A36" s="3" t="s">
        <v>94</v>
      </c>
      <c r="B36" s="4" t="s">
        <v>95</v>
      </c>
      <c r="C36" s="17" t="s">
        <v>96</v>
      </c>
      <c r="D36" s="16">
        <v>0</v>
      </c>
      <c r="E36" s="75">
        <v>0</v>
      </c>
    </row>
    <row r="37" spans="1:5" x14ac:dyDescent="0.3">
      <c r="A37" s="3" t="s">
        <v>97</v>
      </c>
      <c r="B37" s="6" t="s">
        <v>98</v>
      </c>
      <c r="C37" s="17" t="s">
        <v>99</v>
      </c>
      <c r="D37" s="16">
        <v>0</v>
      </c>
      <c r="E37" s="75">
        <v>0</v>
      </c>
    </row>
    <row r="38" spans="1:5" x14ac:dyDescent="0.3">
      <c r="A38" s="3" t="s">
        <v>100</v>
      </c>
      <c r="B38" s="5" t="s">
        <v>101</v>
      </c>
      <c r="C38" s="17" t="s">
        <v>102</v>
      </c>
      <c r="D38" s="16">
        <v>500000</v>
      </c>
      <c r="E38" s="75">
        <v>800000</v>
      </c>
    </row>
    <row r="39" spans="1:5" x14ac:dyDescent="0.3">
      <c r="A39" s="3" t="s">
        <v>103</v>
      </c>
      <c r="B39" s="4" t="s">
        <v>104</v>
      </c>
      <c r="C39" s="17" t="s">
        <v>105</v>
      </c>
      <c r="D39" s="16">
        <v>800000</v>
      </c>
      <c r="E39" s="75">
        <v>600000</v>
      </c>
    </row>
    <row r="40" spans="1:5" ht="16.2" x14ac:dyDescent="0.3">
      <c r="A40" s="18" t="s">
        <v>106</v>
      </c>
      <c r="B40" s="19" t="s">
        <v>107</v>
      </c>
      <c r="C40" s="20" t="s">
        <v>108</v>
      </c>
      <c r="D40" s="21">
        <f>SUM(D33:D39)</f>
        <v>2300000</v>
      </c>
      <c r="E40" s="21">
        <f t="shared" ref="E40" si="5">SUM(E33:E39)</f>
        <v>2600000</v>
      </c>
    </row>
    <row r="41" spans="1:5" x14ac:dyDescent="0.3">
      <c r="A41" s="3" t="s">
        <v>109</v>
      </c>
      <c r="B41" s="4" t="s">
        <v>110</v>
      </c>
      <c r="C41" s="17" t="s">
        <v>111</v>
      </c>
      <c r="D41" s="16">
        <v>600000</v>
      </c>
      <c r="E41" s="16">
        <v>500000</v>
      </c>
    </row>
    <row r="42" spans="1:5" x14ac:dyDescent="0.3">
      <c r="A42" s="3" t="s">
        <v>112</v>
      </c>
      <c r="B42" s="4" t="s">
        <v>113</v>
      </c>
      <c r="C42" s="17" t="s">
        <v>114</v>
      </c>
      <c r="D42" s="16">
        <v>0</v>
      </c>
      <c r="E42" s="16">
        <v>0</v>
      </c>
    </row>
    <row r="43" spans="1:5" ht="32.4" x14ac:dyDescent="0.3">
      <c r="A43" s="18" t="s">
        <v>115</v>
      </c>
      <c r="B43" s="19" t="s">
        <v>116</v>
      </c>
      <c r="C43" s="20" t="s">
        <v>117</v>
      </c>
      <c r="D43" s="21">
        <f>D41+D42</f>
        <v>600000</v>
      </c>
      <c r="E43" s="21">
        <f t="shared" ref="E43" si="6">E41+E42</f>
        <v>500000</v>
      </c>
    </row>
    <row r="44" spans="1:5" ht="31.2" x14ac:dyDescent="0.3">
      <c r="A44" s="3" t="s">
        <v>118</v>
      </c>
      <c r="B44" s="4" t="s">
        <v>119</v>
      </c>
      <c r="C44" s="17" t="s">
        <v>120</v>
      </c>
      <c r="D44" s="16">
        <v>1800000</v>
      </c>
      <c r="E44" s="16">
        <v>1684241</v>
      </c>
    </row>
    <row r="45" spans="1:5" x14ac:dyDescent="0.3">
      <c r="A45" s="79" t="s">
        <v>121</v>
      </c>
      <c r="B45" s="4" t="s">
        <v>122</v>
      </c>
      <c r="C45" s="17" t="s">
        <v>123</v>
      </c>
      <c r="D45" s="16">
        <v>0</v>
      </c>
      <c r="E45" s="16">
        <v>0</v>
      </c>
    </row>
    <row r="46" spans="1:5" x14ac:dyDescent="0.3">
      <c r="A46" s="3" t="s">
        <v>124</v>
      </c>
      <c r="B46" s="4" t="s">
        <v>125</v>
      </c>
      <c r="C46" s="17" t="s">
        <v>126</v>
      </c>
      <c r="D46" s="16">
        <v>0</v>
      </c>
      <c r="E46" s="16">
        <v>0</v>
      </c>
    </row>
    <row r="47" spans="1:5" x14ac:dyDescent="0.3">
      <c r="A47" s="3" t="s">
        <v>127</v>
      </c>
      <c r="B47" s="4" t="s">
        <v>128</v>
      </c>
      <c r="C47" s="17" t="s">
        <v>129</v>
      </c>
      <c r="D47" s="16">
        <v>0</v>
      </c>
      <c r="E47" s="16">
        <v>0</v>
      </c>
    </row>
    <row r="48" spans="1:5" x14ac:dyDescent="0.3">
      <c r="A48" s="3" t="s">
        <v>130</v>
      </c>
      <c r="B48" s="4" t="s">
        <v>131</v>
      </c>
      <c r="C48" s="17" t="s">
        <v>132</v>
      </c>
      <c r="D48" s="16">
        <v>200000</v>
      </c>
      <c r="E48" s="16">
        <v>100000</v>
      </c>
    </row>
    <row r="49" spans="1:5" ht="32.4" x14ac:dyDescent="0.3">
      <c r="A49" s="18" t="s">
        <v>133</v>
      </c>
      <c r="B49" s="19" t="s">
        <v>134</v>
      </c>
      <c r="C49" s="20" t="s">
        <v>135</v>
      </c>
      <c r="D49" s="21">
        <f>SUM(D44:D48)</f>
        <v>2000000</v>
      </c>
      <c r="E49" s="21">
        <f>SUM(E44:E48)</f>
        <v>1784241</v>
      </c>
    </row>
    <row r="50" spans="1:5" x14ac:dyDescent="0.3">
      <c r="A50" s="22" t="s">
        <v>136</v>
      </c>
      <c r="B50" s="23" t="s">
        <v>137</v>
      </c>
      <c r="C50" s="24" t="s">
        <v>138</v>
      </c>
      <c r="D50" s="25">
        <f>D29+D32+D40+D43+D49</f>
        <v>9300000</v>
      </c>
      <c r="E50" s="25">
        <f>E29+E32+E40+E43+E49</f>
        <v>9266241</v>
      </c>
    </row>
    <row r="51" spans="1:5" x14ac:dyDescent="0.3">
      <c r="A51" s="3" t="s">
        <v>139</v>
      </c>
      <c r="B51" s="7" t="s">
        <v>140</v>
      </c>
      <c r="C51" s="17" t="s">
        <v>141</v>
      </c>
      <c r="D51" s="16">
        <v>0</v>
      </c>
      <c r="E51" s="16">
        <v>0</v>
      </c>
    </row>
    <row r="52" spans="1:5" x14ac:dyDescent="0.3">
      <c r="A52" s="3" t="s">
        <v>142</v>
      </c>
      <c r="B52" s="7" t="s">
        <v>143</v>
      </c>
      <c r="C52" s="17" t="s">
        <v>144</v>
      </c>
      <c r="D52" s="16">
        <v>0</v>
      </c>
      <c r="E52" s="16">
        <v>0</v>
      </c>
    </row>
    <row r="53" spans="1:5" x14ac:dyDescent="0.3">
      <c r="A53" s="3" t="s">
        <v>145</v>
      </c>
      <c r="B53" s="8" t="s">
        <v>146</v>
      </c>
      <c r="C53" s="17" t="s">
        <v>147</v>
      </c>
      <c r="D53" s="16">
        <v>0</v>
      </c>
      <c r="E53" s="16">
        <v>0</v>
      </c>
    </row>
    <row r="54" spans="1:5" ht="31.2" x14ac:dyDescent="0.3">
      <c r="A54" s="3" t="s">
        <v>148</v>
      </c>
      <c r="B54" s="8" t="s">
        <v>149</v>
      </c>
      <c r="C54" s="17" t="s">
        <v>150</v>
      </c>
      <c r="D54" s="16">
        <v>0</v>
      </c>
      <c r="E54" s="16">
        <v>0</v>
      </c>
    </row>
    <row r="55" spans="1:5" ht="31.2" x14ac:dyDescent="0.3">
      <c r="A55" s="3" t="s">
        <v>151</v>
      </c>
      <c r="B55" s="8" t="s">
        <v>152</v>
      </c>
      <c r="C55" s="17" t="s">
        <v>153</v>
      </c>
      <c r="D55" s="16">
        <v>0</v>
      </c>
      <c r="E55" s="16">
        <v>0</v>
      </c>
    </row>
    <row r="56" spans="1:5" x14ac:dyDescent="0.3">
      <c r="A56" s="3" t="s">
        <v>154</v>
      </c>
      <c r="B56" s="7" t="s">
        <v>155</v>
      </c>
      <c r="C56" s="17" t="s">
        <v>156</v>
      </c>
      <c r="D56" s="16">
        <v>0</v>
      </c>
      <c r="E56" s="16">
        <v>0</v>
      </c>
    </row>
    <row r="57" spans="1:5" x14ac:dyDescent="0.3">
      <c r="A57" s="3" t="s">
        <v>157</v>
      </c>
      <c r="B57" s="7" t="s">
        <v>158</v>
      </c>
      <c r="C57" s="17" t="s">
        <v>159</v>
      </c>
      <c r="D57" s="16">
        <v>0</v>
      </c>
      <c r="E57" s="16">
        <v>0</v>
      </c>
    </row>
    <row r="58" spans="1:5" x14ac:dyDescent="0.3">
      <c r="A58" s="3" t="s">
        <v>160</v>
      </c>
      <c r="B58" s="7" t="s">
        <v>161</v>
      </c>
      <c r="C58" s="17" t="s">
        <v>162</v>
      </c>
      <c r="D58" s="16">
        <v>0</v>
      </c>
      <c r="E58" s="16">
        <v>0</v>
      </c>
    </row>
    <row r="59" spans="1:5" x14ac:dyDescent="0.3">
      <c r="A59" s="22" t="s">
        <v>163</v>
      </c>
      <c r="B59" s="27" t="s">
        <v>164</v>
      </c>
      <c r="C59" s="24" t="s">
        <v>165</v>
      </c>
      <c r="D59" s="25">
        <f>SUM(D51:D58)</f>
        <v>0</v>
      </c>
      <c r="E59" s="25">
        <f t="shared" ref="E59" si="7">SUM(E51:E58)</f>
        <v>0</v>
      </c>
    </row>
    <row r="60" spans="1:5" x14ac:dyDescent="0.3">
      <c r="A60" s="3" t="s">
        <v>166</v>
      </c>
      <c r="B60" s="7" t="s">
        <v>167</v>
      </c>
      <c r="C60" s="17" t="s">
        <v>168</v>
      </c>
      <c r="D60" s="16">
        <v>0</v>
      </c>
      <c r="E60" s="16">
        <v>0</v>
      </c>
    </row>
    <row r="61" spans="1:5" ht="31.2" x14ac:dyDescent="0.3">
      <c r="A61" s="3">
        <v>56</v>
      </c>
      <c r="B61" s="7" t="s">
        <v>169</v>
      </c>
      <c r="C61" s="17" t="s">
        <v>170</v>
      </c>
      <c r="D61" s="16">
        <v>0</v>
      </c>
      <c r="E61" s="16">
        <v>0</v>
      </c>
    </row>
    <row r="62" spans="1:5" ht="31.2" x14ac:dyDescent="0.3">
      <c r="A62" s="3">
        <v>57</v>
      </c>
      <c r="B62" s="7" t="s">
        <v>171</v>
      </c>
      <c r="C62" s="17" t="s">
        <v>172</v>
      </c>
      <c r="D62" s="16">
        <v>0</v>
      </c>
      <c r="E62" s="16">
        <v>0</v>
      </c>
    </row>
    <row r="63" spans="1:5" x14ac:dyDescent="0.3">
      <c r="A63" s="3">
        <v>58</v>
      </c>
      <c r="B63" s="7" t="s">
        <v>173</v>
      </c>
      <c r="C63" s="17" t="s">
        <v>174</v>
      </c>
      <c r="D63" s="16">
        <v>0</v>
      </c>
      <c r="E63" s="16">
        <v>0</v>
      </c>
    </row>
    <row r="64" spans="1:5" ht="16.2" x14ac:dyDescent="0.3">
      <c r="A64" s="18">
        <v>59</v>
      </c>
      <c r="B64" s="28" t="s">
        <v>175</v>
      </c>
      <c r="C64" s="20" t="s">
        <v>176</v>
      </c>
      <c r="D64" s="21">
        <f>SUM(D61:D63)</f>
        <v>0</v>
      </c>
      <c r="E64" s="16">
        <v>0</v>
      </c>
    </row>
    <row r="65" spans="1:5" ht="31.2" x14ac:dyDescent="0.3">
      <c r="A65" s="3">
        <v>60</v>
      </c>
      <c r="B65" s="7" t="s">
        <v>177</v>
      </c>
      <c r="C65" s="17" t="s">
        <v>178</v>
      </c>
      <c r="D65" s="16">
        <v>0</v>
      </c>
      <c r="E65" s="16">
        <v>0</v>
      </c>
    </row>
    <row r="66" spans="1:5" ht="31.2" x14ac:dyDescent="0.3">
      <c r="A66" s="3">
        <v>61</v>
      </c>
      <c r="B66" s="7" t="s">
        <v>179</v>
      </c>
      <c r="C66" s="17" t="s">
        <v>180</v>
      </c>
      <c r="D66" s="16">
        <v>0</v>
      </c>
      <c r="E66" s="16">
        <v>0</v>
      </c>
    </row>
    <row r="67" spans="1:5" ht="31.2" x14ac:dyDescent="0.3">
      <c r="A67" s="3">
        <v>62</v>
      </c>
      <c r="B67" s="7" t="s">
        <v>181</v>
      </c>
      <c r="C67" s="17" t="s">
        <v>182</v>
      </c>
      <c r="D67" s="16">
        <v>0</v>
      </c>
      <c r="E67" s="16">
        <v>0</v>
      </c>
    </row>
    <row r="68" spans="1:5" ht="31.2" x14ac:dyDescent="0.3">
      <c r="A68" s="3">
        <v>63</v>
      </c>
      <c r="B68" s="7" t="s">
        <v>183</v>
      </c>
      <c r="C68" s="17" t="s">
        <v>184</v>
      </c>
      <c r="D68" s="16">
        <v>0</v>
      </c>
      <c r="E68" s="16">
        <v>0</v>
      </c>
    </row>
    <row r="69" spans="1:5" ht="31.2" x14ac:dyDescent="0.3">
      <c r="A69" s="3">
        <v>64</v>
      </c>
      <c r="B69" s="7" t="s">
        <v>185</v>
      </c>
      <c r="C69" s="17" t="s">
        <v>186</v>
      </c>
      <c r="D69" s="16">
        <v>0</v>
      </c>
      <c r="E69" s="16">
        <v>0</v>
      </c>
    </row>
    <row r="70" spans="1:5" ht="31.2" x14ac:dyDescent="0.3">
      <c r="A70" s="3">
        <v>65</v>
      </c>
      <c r="B70" s="7" t="s">
        <v>187</v>
      </c>
      <c r="C70" s="17" t="s">
        <v>188</v>
      </c>
      <c r="D70" s="16">
        <v>0</v>
      </c>
      <c r="E70" s="16">
        <v>0</v>
      </c>
    </row>
    <row r="71" spans="1:5" x14ac:dyDescent="0.3">
      <c r="A71" s="3">
        <v>66</v>
      </c>
      <c r="B71" s="7" t="s">
        <v>189</v>
      </c>
      <c r="C71" s="17" t="s">
        <v>190</v>
      </c>
      <c r="D71" s="16">
        <v>0</v>
      </c>
      <c r="E71" s="16">
        <v>0</v>
      </c>
    </row>
    <row r="72" spans="1:5" x14ac:dyDescent="0.3">
      <c r="A72" s="3">
        <v>67</v>
      </c>
      <c r="B72" s="29" t="s">
        <v>191</v>
      </c>
      <c r="C72" s="17" t="s">
        <v>192</v>
      </c>
      <c r="D72" s="16">
        <v>0</v>
      </c>
      <c r="E72" s="16">
        <v>0</v>
      </c>
    </row>
    <row r="73" spans="1:5" x14ac:dyDescent="0.3">
      <c r="A73" s="3">
        <v>68</v>
      </c>
      <c r="B73" s="7" t="s">
        <v>193</v>
      </c>
      <c r="C73" s="17" t="s">
        <v>194</v>
      </c>
      <c r="D73" s="16">
        <v>0</v>
      </c>
      <c r="E73" s="16">
        <v>0</v>
      </c>
    </row>
    <row r="74" spans="1:5" ht="31.2" x14ac:dyDescent="0.3">
      <c r="A74" s="3">
        <v>69</v>
      </c>
      <c r="B74" s="7" t="s">
        <v>195</v>
      </c>
      <c r="C74" s="17" t="s">
        <v>196</v>
      </c>
      <c r="D74" s="16">
        <v>0</v>
      </c>
      <c r="E74" s="16">
        <v>0</v>
      </c>
    </row>
    <row r="75" spans="1:5" x14ac:dyDescent="0.3">
      <c r="A75" s="3">
        <v>70</v>
      </c>
      <c r="B75" s="29" t="s">
        <v>197</v>
      </c>
      <c r="C75" s="17" t="s">
        <v>198</v>
      </c>
      <c r="D75" s="16">
        <v>0</v>
      </c>
      <c r="E75" s="16">
        <v>0</v>
      </c>
    </row>
    <row r="76" spans="1:5" x14ac:dyDescent="0.3">
      <c r="A76" s="22">
        <v>71</v>
      </c>
      <c r="B76" s="27" t="s">
        <v>199</v>
      </c>
      <c r="C76" s="24" t="s">
        <v>200</v>
      </c>
      <c r="D76" s="25">
        <f>D60+D64+D65+D66+D67+D68+D69+D70+D71+D72+D73+D74+D75</f>
        <v>0</v>
      </c>
      <c r="E76" s="25">
        <f t="shared" ref="E76" si="8">E60+E64+E65+E66+E67+E68+E69+E70+E71+E72+E73+E74+E75</f>
        <v>0</v>
      </c>
    </row>
    <row r="77" spans="1:5" x14ac:dyDescent="0.3">
      <c r="A77" s="3">
        <v>72</v>
      </c>
      <c r="B77" s="9" t="s">
        <v>201</v>
      </c>
      <c r="C77" s="17" t="s">
        <v>202</v>
      </c>
      <c r="D77" s="16">
        <v>100000</v>
      </c>
      <c r="E77" s="16">
        <v>300000</v>
      </c>
    </row>
    <row r="78" spans="1:5" x14ac:dyDescent="0.3">
      <c r="A78" s="3">
        <v>73</v>
      </c>
      <c r="B78" s="9" t="s">
        <v>203</v>
      </c>
      <c r="C78" s="17" t="s">
        <v>204</v>
      </c>
      <c r="D78" s="16">
        <v>0</v>
      </c>
      <c r="E78" s="16">
        <v>0</v>
      </c>
    </row>
    <row r="79" spans="1:5" x14ac:dyDescent="0.3">
      <c r="A79" s="3">
        <v>74</v>
      </c>
      <c r="B79" s="9" t="s">
        <v>205</v>
      </c>
      <c r="C79" s="17" t="s">
        <v>206</v>
      </c>
      <c r="D79" s="16">
        <v>1100000</v>
      </c>
      <c r="E79" s="16">
        <v>900000</v>
      </c>
    </row>
    <row r="80" spans="1:5" x14ac:dyDescent="0.3">
      <c r="A80" s="79">
        <v>75</v>
      </c>
      <c r="B80" s="80" t="s">
        <v>207</v>
      </c>
      <c r="C80" s="81" t="s">
        <v>208</v>
      </c>
      <c r="D80" s="82">
        <v>0</v>
      </c>
      <c r="E80" s="82"/>
    </row>
    <row r="81" spans="1:5" x14ac:dyDescent="0.3">
      <c r="A81" s="3">
        <v>76</v>
      </c>
      <c r="B81" s="5" t="s">
        <v>209</v>
      </c>
      <c r="C81" s="17" t="s">
        <v>210</v>
      </c>
      <c r="D81" s="16">
        <v>0</v>
      </c>
      <c r="E81" s="16">
        <v>0</v>
      </c>
    </row>
    <row r="82" spans="1:5" x14ac:dyDescent="0.3">
      <c r="A82" s="3">
        <v>77</v>
      </c>
      <c r="B82" s="5" t="s">
        <v>211</v>
      </c>
      <c r="C82" s="17" t="s">
        <v>212</v>
      </c>
      <c r="D82" s="16">
        <v>0</v>
      </c>
      <c r="E82" s="16">
        <v>0</v>
      </c>
    </row>
    <row r="83" spans="1:5" x14ac:dyDescent="0.3">
      <c r="A83" s="3">
        <v>78</v>
      </c>
      <c r="B83" s="5" t="s">
        <v>213</v>
      </c>
      <c r="C83" s="17" t="s">
        <v>214</v>
      </c>
      <c r="D83" s="16">
        <v>324000</v>
      </c>
      <c r="E83" s="16">
        <v>324000</v>
      </c>
    </row>
    <row r="84" spans="1:5" s="11" customFormat="1" x14ac:dyDescent="0.3">
      <c r="A84" s="22">
        <v>79</v>
      </c>
      <c r="B84" s="14" t="s">
        <v>215</v>
      </c>
      <c r="C84" s="24" t="s">
        <v>216</v>
      </c>
      <c r="D84" s="25">
        <f>SUM(D77:D83)</f>
        <v>1524000</v>
      </c>
      <c r="E84" s="25">
        <f t="shared" ref="E84" si="9">SUM(E77:E83)</f>
        <v>1524000</v>
      </c>
    </row>
    <row r="85" spans="1:5" x14ac:dyDescent="0.3">
      <c r="A85" s="3">
        <v>80</v>
      </c>
      <c r="B85" s="7" t="s">
        <v>217</v>
      </c>
      <c r="C85" s="17" t="s">
        <v>218</v>
      </c>
      <c r="D85" s="16">
        <v>0</v>
      </c>
      <c r="E85" s="16">
        <v>0</v>
      </c>
    </row>
    <row r="86" spans="1:5" x14ac:dyDescent="0.3">
      <c r="A86" s="3">
        <v>81</v>
      </c>
      <c r="B86" s="7" t="s">
        <v>219</v>
      </c>
      <c r="C86" s="17" t="s">
        <v>220</v>
      </c>
      <c r="D86" s="16">
        <v>0</v>
      </c>
      <c r="E86" s="16">
        <v>0</v>
      </c>
    </row>
    <row r="87" spans="1:5" x14ac:dyDescent="0.3">
      <c r="A87" s="3">
        <v>82</v>
      </c>
      <c r="B87" s="7" t="s">
        <v>221</v>
      </c>
      <c r="C87" s="17" t="s">
        <v>222</v>
      </c>
      <c r="D87" s="16">
        <v>0</v>
      </c>
      <c r="E87" s="16">
        <v>0</v>
      </c>
    </row>
    <row r="88" spans="1:5" ht="31.2" x14ac:dyDescent="0.3">
      <c r="A88" s="3">
        <v>83</v>
      </c>
      <c r="B88" s="7" t="s">
        <v>223</v>
      </c>
      <c r="C88" s="17" t="s">
        <v>224</v>
      </c>
      <c r="D88" s="16">
        <v>0</v>
      </c>
      <c r="E88" s="16">
        <v>0</v>
      </c>
    </row>
    <row r="89" spans="1:5" s="11" customFormat="1" x14ac:dyDescent="0.3">
      <c r="A89" s="22">
        <v>84</v>
      </c>
      <c r="B89" s="27" t="s">
        <v>225</v>
      </c>
      <c r="C89" s="24" t="s">
        <v>226</v>
      </c>
      <c r="D89" s="25">
        <f>SUM(D85:D88)</f>
        <v>0</v>
      </c>
      <c r="E89" s="25">
        <f t="shared" ref="E89" si="10">SUM(E85:E88)</f>
        <v>0</v>
      </c>
    </row>
    <row r="90" spans="1:5" ht="31.2" x14ac:dyDescent="0.3">
      <c r="A90" s="3">
        <v>85</v>
      </c>
      <c r="B90" s="7" t="s">
        <v>227</v>
      </c>
      <c r="C90" s="17" t="s">
        <v>228</v>
      </c>
      <c r="D90" s="16">
        <v>0</v>
      </c>
      <c r="E90" s="16">
        <v>0</v>
      </c>
    </row>
    <row r="91" spans="1:5" ht="31.2" x14ac:dyDescent="0.3">
      <c r="A91" s="3">
        <v>86</v>
      </c>
      <c r="B91" s="7" t="s">
        <v>229</v>
      </c>
      <c r="C91" s="17" t="s">
        <v>230</v>
      </c>
      <c r="D91" s="16">
        <v>0</v>
      </c>
      <c r="E91" s="16">
        <v>0</v>
      </c>
    </row>
    <row r="92" spans="1:5" ht="31.2" x14ac:dyDescent="0.3">
      <c r="A92" s="3">
        <v>87</v>
      </c>
      <c r="B92" s="7" t="s">
        <v>231</v>
      </c>
      <c r="C92" s="17" t="s">
        <v>232</v>
      </c>
      <c r="D92" s="16">
        <v>0</v>
      </c>
      <c r="E92" s="16">
        <v>0</v>
      </c>
    </row>
    <row r="93" spans="1:5" ht="31.2" x14ac:dyDescent="0.3">
      <c r="A93" s="3">
        <v>88</v>
      </c>
      <c r="B93" s="7" t="s">
        <v>233</v>
      </c>
      <c r="C93" s="17" t="s">
        <v>234</v>
      </c>
      <c r="D93" s="16">
        <v>0</v>
      </c>
      <c r="E93" s="16">
        <v>0</v>
      </c>
    </row>
    <row r="94" spans="1:5" ht="31.2" x14ac:dyDescent="0.3">
      <c r="A94" s="3">
        <v>89</v>
      </c>
      <c r="B94" s="7" t="s">
        <v>235</v>
      </c>
      <c r="C94" s="17" t="s">
        <v>236</v>
      </c>
      <c r="D94" s="16">
        <v>0</v>
      </c>
      <c r="E94" s="16">
        <v>0</v>
      </c>
    </row>
    <row r="95" spans="1:5" ht="31.2" x14ac:dyDescent="0.3">
      <c r="A95" s="3">
        <v>90</v>
      </c>
      <c r="B95" s="7" t="s">
        <v>237</v>
      </c>
      <c r="C95" s="17" t="s">
        <v>238</v>
      </c>
      <c r="D95" s="16">
        <v>0</v>
      </c>
      <c r="E95" s="16">
        <v>0</v>
      </c>
    </row>
    <row r="96" spans="1:5" x14ac:dyDescent="0.3">
      <c r="A96" s="3">
        <v>91</v>
      </c>
      <c r="B96" s="7" t="s">
        <v>239</v>
      </c>
      <c r="C96" s="17" t="s">
        <v>240</v>
      </c>
      <c r="D96" s="16">
        <v>0</v>
      </c>
      <c r="E96" s="16">
        <v>0</v>
      </c>
    </row>
    <row r="97" spans="1:5" x14ac:dyDescent="0.3">
      <c r="A97" s="3">
        <v>92</v>
      </c>
      <c r="B97" s="7" t="s">
        <v>241</v>
      </c>
      <c r="C97" s="17" t="s">
        <v>242</v>
      </c>
      <c r="D97" s="16">
        <v>0</v>
      </c>
      <c r="E97" s="16">
        <v>0</v>
      </c>
    </row>
    <row r="98" spans="1:5" ht="31.2" x14ac:dyDescent="0.3">
      <c r="A98" s="3">
        <v>93</v>
      </c>
      <c r="B98" s="7" t="s">
        <v>243</v>
      </c>
      <c r="C98" s="17" t="s">
        <v>244</v>
      </c>
      <c r="D98" s="16">
        <v>0</v>
      </c>
      <c r="E98" s="16">
        <v>0</v>
      </c>
    </row>
    <row r="99" spans="1:5" x14ac:dyDescent="0.3">
      <c r="A99" s="22">
        <v>94</v>
      </c>
      <c r="B99" s="27" t="s">
        <v>245</v>
      </c>
      <c r="C99" s="24" t="s">
        <v>246</v>
      </c>
      <c r="D99" s="25">
        <f>SUM(D90:D98)</f>
        <v>0</v>
      </c>
      <c r="E99" s="25">
        <f t="shared" ref="E99" si="11">SUM(E90:E98)</f>
        <v>0</v>
      </c>
    </row>
    <row r="100" spans="1:5" s="11" customFormat="1" ht="19.5" customHeight="1" x14ac:dyDescent="0.3">
      <c r="A100" s="22">
        <v>95</v>
      </c>
      <c r="B100" s="14" t="s">
        <v>247</v>
      </c>
      <c r="C100" s="24" t="s">
        <v>248</v>
      </c>
      <c r="D100" s="25">
        <f>D24+D25+D50+D59+D76+D84+D89+D99</f>
        <v>71631109</v>
      </c>
      <c r="E100" s="25">
        <f>E24+E25+E50+E59+E76+E84+E89+E99</f>
        <v>71936730</v>
      </c>
    </row>
  </sheetData>
  <mergeCells count="2">
    <mergeCell ref="A4:E4"/>
    <mergeCell ref="A1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F489-01C6-44D2-8CE4-1016C40BE210}">
  <dimension ref="A1:F74"/>
  <sheetViews>
    <sheetView workbookViewId="0">
      <selection activeCell="F77" sqref="F77"/>
    </sheetView>
  </sheetViews>
  <sheetFormatPr defaultRowHeight="13.2" x14ac:dyDescent="0.25"/>
  <cols>
    <col min="1" max="1" width="3.33203125" style="30" customWidth="1"/>
    <col min="2" max="2" width="6.109375" style="30" customWidth="1"/>
    <col min="3" max="3" width="49.109375" style="30" customWidth="1"/>
    <col min="4" max="4" width="9.109375" style="45"/>
    <col min="5" max="5" width="12.33203125" style="45" customWidth="1"/>
    <col min="6" max="6" width="12.88671875" style="30" customWidth="1"/>
    <col min="7" max="14" width="2.6640625" style="30" customWidth="1"/>
    <col min="15" max="224" width="9.109375" style="30"/>
    <col min="225" max="270" width="2.6640625" style="30" customWidth="1"/>
    <col min="271" max="480" width="9.109375" style="30"/>
    <col min="481" max="526" width="2.6640625" style="30" customWidth="1"/>
    <col min="527" max="736" width="9.109375" style="30"/>
    <col min="737" max="782" width="2.6640625" style="30" customWidth="1"/>
    <col min="783" max="992" width="9.109375" style="30"/>
    <col min="993" max="1038" width="2.6640625" style="30" customWidth="1"/>
    <col min="1039" max="1248" width="9.109375" style="30"/>
    <col min="1249" max="1294" width="2.6640625" style="30" customWidth="1"/>
    <col min="1295" max="1504" width="9.109375" style="30"/>
    <col min="1505" max="1550" width="2.6640625" style="30" customWidth="1"/>
    <col min="1551" max="1760" width="9.109375" style="30"/>
    <col min="1761" max="1806" width="2.6640625" style="30" customWidth="1"/>
    <col min="1807" max="2016" width="9.109375" style="30"/>
    <col min="2017" max="2062" width="2.6640625" style="30" customWidth="1"/>
    <col min="2063" max="2272" width="9.109375" style="30"/>
    <col min="2273" max="2318" width="2.6640625" style="30" customWidth="1"/>
    <col min="2319" max="2528" width="9.109375" style="30"/>
    <col min="2529" max="2574" width="2.6640625" style="30" customWidth="1"/>
    <col min="2575" max="2784" width="9.109375" style="30"/>
    <col min="2785" max="2830" width="2.6640625" style="30" customWidth="1"/>
    <col min="2831" max="3040" width="9.109375" style="30"/>
    <col min="3041" max="3086" width="2.6640625" style="30" customWidth="1"/>
    <col min="3087" max="3296" width="9.109375" style="30"/>
    <col min="3297" max="3342" width="2.6640625" style="30" customWidth="1"/>
    <col min="3343" max="3552" width="9.109375" style="30"/>
    <col min="3553" max="3598" width="2.6640625" style="30" customWidth="1"/>
    <col min="3599" max="3808" width="9.109375" style="30"/>
    <col min="3809" max="3854" width="2.6640625" style="30" customWidth="1"/>
    <col min="3855" max="4064" width="9.109375" style="30"/>
    <col min="4065" max="4110" width="2.6640625" style="30" customWidth="1"/>
    <col min="4111" max="4320" width="9.109375" style="30"/>
    <col min="4321" max="4366" width="2.6640625" style="30" customWidth="1"/>
    <col min="4367" max="4576" width="9.109375" style="30"/>
    <col min="4577" max="4622" width="2.6640625" style="30" customWidth="1"/>
    <col min="4623" max="4832" width="9.109375" style="30"/>
    <col min="4833" max="4878" width="2.6640625" style="30" customWidth="1"/>
    <col min="4879" max="5088" width="9.109375" style="30"/>
    <col min="5089" max="5134" width="2.6640625" style="30" customWidth="1"/>
    <col min="5135" max="5344" width="9.109375" style="30"/>
    <col min="5345" max="5390" width="2.6640625" style="30" customWidth="1"/>
    <col min="5391" max="5600" width="9.109375" style="30"/>
    <col min="5601" max="5646" width="2.6640625" style="30" customWidth="1"/>
    <col min="5647" max="5856" width="9.109375" style="30"/>
    <col min="5857" max="5902" width="2.6640625" style="30" customWidth="1"/>
    <col min="5903" max="6112" width="9.109375" style="30"/>
    <col min="6113" max="6158" width="2.6640625" style="30" customWidth="1"/>
    <col min="6159" max="6368" width="9.109375" style="30"/>
    <col min="6369" max="6414" width="2.6640625" style="30" customWidth="1"/>
    <col min="6415" max="6624" width="9.109375" style="30"/>
    <col min="6625" max="6670" width="2.6640625" style="30" customWidth="1"/>
    <col min="6671" max="6880" width="9.109375" style="30"/>
    <col min="6881" max="6926" width="2.6640625" style="30" customWidth="1"/>
    <col min="6927" max="7136" width="9.109375" style="30"/>
    <col min="7137" max="7182" width="2.6640625" style="30" customWidth="1"/>
    <col min="7183" max="7392" width="9.109375" style="30"/>
    <col min="7393" max="7438" width="2.6640625" style="30" customWidth="1"/>
    <col min="7439" max="7648" width="9.109375" style="30"/>
    <col min="7649" max="7694" width="2.6640625" style="30" customWidth="1"/>
    <col min="7695" max="7904" width="9.109375" style="30"/>
    <col min="7905" max="7950" width="2.6640625" style="30" customWidth="1"/>
    <col min="7951" max="8160" width="9.109375" style="30"/>
    <col min="8161" max="8206" width="2.6640625" style="30" customWidth="1"/>
    <col min="8207" max="8416" width="9.109375" style="30"/>
    <col min="8417" max="8462" width="2.6640625" style="30" customWidth="1"/>
    <col min="8463" max="8672" width="9.109375" style="30"/>
    <col min="8673" max="8718" width="2.6640625" style="30" customWidth="1"/>
    <col min="8719" max="8928" width="9.109375" style="30"/>
    <col min="8929" max="8974" width="2.6640625" style="30" customWidth="1"/>
    <col min="8975" max="9184" width="9.109375" style="30"/>
    <col min="9185" max="9230" width="2.6640625" style="30" customWidth="1"/>
    <col min="9231" max="9440" width="9.109375" style="30"/>
    <col min="9441" max="9486" width="2.6640625" style="30" customWidth="1"/>
    <col min="9487" max="9696" width="9.109375" style="30"/>
    <col min="9697" max="9742" width="2.6640625" style="30" customWidth="1"/>
    <col min="9743" max="9952" width="9.109375" style="30"/>
    <col min="9953" max="9998" width="2.6640625" style="30" customWidth="1"/>
    <col min="9999" max="10208" width="9.109375" style="30"/>
    <col min="10209" max="10254" width="2.6640625" style="30" customWidth="1"/>
    <col min="10255" max="10464" width="9.109375" style="30"/>
    <col min="10465" max="10510" width="2.6640625" style="30" customWidth="1"/>
    <col min="10511" max="10720" width="9.109375" style="30"/>
    <col min="10721" max="10766" width="2.6640625" style="30" customWidth="1"/>
    <col min="10767" max="10976" width="9.109375" style="30"/>
    <col min="10977" max="11022" width="2.6640625" style="30" customWidth="1"/>
    <col min="11023" max="11232" width="9.109375" style="30"/>
    <col min="11233" max="11278" width="2.6640625" style="30" customWidth="1"/>
    <col min="11279" max="11488" width="9.109375" style="30"/>
    <col min="11489" max="11534" width="2.6640625" style="30" customWidth="1"/>
    <col min="11535" max="11744" width="9.109375" style="30"/>
    <col min="11745" max="11790" width="2.6640625" style="30" customWidth="1"/>
    <col min="11791" max="12000" width="9.109375" style="30"/>
    <col min="12001" max="12046" width="2.6640625" style="30" customWidth="1"/>
    <col min="12047" max="12256" width="9.109375" style="30"/>
    <col min="12257" max="12302" width="2.6640625" style="30" customWidth="1"/>
    <col min="12303" max="12512" width="9.109375" style="30"/>
    <col min="12513" max="12558" width="2.6640625" style="30" customWidth="1"/>
    <col min="12559" max="12768" width="9.109375" style="30"/>
    <col min="12769" max="12814" width="2.6640625" style="30" customWidth="1"/>
    <col min="12815" max="13024" width="9.109375" style="30"/>
    <col min="13025" max="13070" width="2.6640625" style="30" customWidth="1"/>
    <col min="13071" max="13280" width="9.109375" style="30"/>
    <col min="13281" max="13326" width="2.6640625" style="30" customWidth="1"/>
    <col min="13327" max="13536" width="9.109375" style="30"/>
    <col min="13537" max="13582" width="2.6640625" style="30" customWidth="1"/>
    <col min="13583" max="13792" width="9.109375" style="30"/>
    <col min="13793" max="13838" width="2.6640625" style="30" customWidth="1"/>
    <col min="13839" max="14048" width="9.109375" style="30"/>
    <col min="14049" max="14094" width="2.6640625" style="30" customWidth="1"/>
    <col min="14095" max="14304" width="9.109375" style="30"/>
    <col min="14305" max="14350" width="2.6640625" style="30" customWidth="1"/>
    <col min="14351" max="14560" width="9.109375" style="30"/>
    <col min="14561" max="14606" width="2.6640625" style="30" customWidth="1"/>
    <col min="14607" max="14816" width="9.109375" style="30"/>
    <col min="14817" max="14862" width="2.6640625" style="30" customWidth="1"/>
    <col min="14863" max="15072" width="9.109375" style="30"/>
    <col min="15073" max="15118" width="2.6640625" style="30" customWidth="1"/>
    <col min="15119" max="15328" width="9.109375" style="30"/>
    <col min="15329" max="15374" width="2.6640625" style="30" customWidth="1"/>
    <col min="15375" max="15584" width="9.109375" style="30"/>
    <col min="15585" max="15630" width="2.6640625" style="30" customWidth="1"/>
    <col min="15631" max="15840" width="9.109375" style="30"/>
    <col min="15841" max="15886" width="2.6640625" style="30" customWidth="1"/>
    <col min="15887" max="16096" width="9.109375" style="30"/>
    <col min="16097" max="16142" width="2.6640625" style="30" customWidth="1"/>
    <col min="16143" max="16384" width="9.109375" style="30"/>
  </cols>
  <sheetData>
    <row r="1" spans="1:6" x14ac:dyDescent="0.25">
      <c r="A1" s="132" t="s">
        <v>528</v>
      </c>
      <c r="B1" s="133"/>
      <c r="C1" s="133"/>
      <c r="D1" s="133"/>
      <c r="E1" s="133"/>
      <c r="F1" s="133"/>
    </row>
    <row r="2" spans="1:6" x14ac:dyDescent="0.25">
      <c r="A2" s="133"/>
      <c r="B2" s="133"/>
      <c r="C2" s="133"/>
      <c r="D2" s="133"/>
      <c r="E2" s="133"/>
      <c r="F2" s="133"/>
    </row>
    <row r="3" spans="1:6" x14ac:dyDescent="0.25">
      <c r="A3" s="133"/>
      <c r="B3" s="133"/>
      <c r="C3" s="133"/>
      <c r="D3" s="133"/>
      <c r="E3" s="133"/>
      <c r="F3" s="133"/>
    </row>
    <row r="4" spans="1:6" x14ac:dyDescent="0.25">
      <c r="A4" s="133"/>
      <c r="B4" s="133"/>
      <c r="C4" s="133"/>
      <c r="D4" s="133"/>
      <c r="E4" s="133"/>
      <c r="F4" s="133"/>
    </row>
    <row r="5" spans="1:6" ht="15.6" x14ac:dyDescent="0.25">
      <c r="B5" s="130" t="s">
        <v>0</v>
      </c>
      <c r="C5" s="131"/>
      <c r="D5" s="131"/>
      <c r="E5" s="131"/>
      <c r="F5" s="131"/>
    </row>
    <row r="6" spans="1:6" ht="51.75" customHeight="1" x14ac:dyDescent="0.25">
      <c r="B6" s="13" t="s">
        <v>1</v>
      </c>
      <c r="C6" s="31" t="s">
        <v>2</v>
      </c>
      <c r="D6" s="15" t="s">
        <v>3</v>
      </c>
      <c r="E6" s="74" t="s">
        <v>519</v>
      </c>
      <c r="F6" s="74" t="s">
        <v>520</v>
      </c>
    </row>
    <row r="7" spans="1:6" s="34" customFormat="1" ht="31.2" x14ac:dyDescent="0.25">
      <c r="B7" s="32" t="s">
        <v>4</v>
      </c>
      <c r="C7" s="33" t="s">
        <v>249</v>
      </c>
      <c r="D7" s="2" t="s">
        <v>250</v>
      </c>
      <c r="E7" s="16">
        <v>81053984</v>
      </c>
      <c r="F7" s="16">
        <v>81346190</v>
      </c>
    </row>
    <row r="8" spans="1:6" s="34" customFormat="1" ht="31.2" x14ac:dyDescent="0.25">
      <c r="B8" s="32" t="s">
        <v>7</v>
      </c>
      <c r="C8" s="33" t="s">
        <v>251</v>
      </c>
      <c r="D8" s="2" t="s">
        <v>252</v>
      </c>
      <c r="E8" s="16">
        <v>0</v>
      </c>
      <c r="F8" s="16">
        <v>0</v>
      </c>
    </row>
    <row r="9" spans="1:6" s="34" customFormat="1" ht="31.2" x14ac:dyDescent="0.25">
      <c r="B9" s="32" t="s">
        <v>10</v>
      </c>
      <c r="C9" s="33" t="s">
        <v>253</v>
      </c>
      <c r="D9" s="2" t="s">
        <v>254</v>
      </c>
      <c r="E9" s="16">
        <v>12948860</v>
      </c>
      <c r="F9" s="16">
        <v>13192670</v>
      </c>
    </row>
    <row r="10" spans="1:6" ht="31.2" x14ac:dyDescent="0.25">
      <c r="B10" s="32" t="s">
        <v>13</v>
      </c>
      <c r="C10" s="33" t="s">
        <v>255</v>
      </c>
      <c r="D10" s="2" t="s">
        <v>256</v>
      </c>
      <c r="E10" s="16">
        <v>1800000</v>
      </c>
      <c r="F10" s="16">
        <v>2042520</v>
      </c>
    </row>
    <row r="11" spans="1:6" ht="31.2" x14ac:dyDescent="0.25">
      <c r="B11" s="32" t="s">
        <v>16</v>
      </c>
      <c r="C11" s="33" t="s">
        <v>257</v>
      </c>
      <c r="D11" s="2" t="s">
        <v>258</v>
      </c>
      <c r="E11" s="16">
        <v>0</v>
      </c>
      <c r="F11" s="16">
        <v>1076960</v>
      </c>
    </row>
    <row r="12" spans="1:6" ht="15.6" x14ac:dyDescent="0.25">
      <c r="B12" s="32" t="s">
        <v>19</v>
      </c>
      <c r="C12" s="33" t="s">
        <v>259</v>
      </c>
      <c r="D12" s="2" t="s">
        <v>260</v>
      </c>
      <c r="E12" s="16">
        <v>0</v>
      </c>
      <c r="F12" s="16">
        <v>14250</v>
      </c>
    </row>
    <row r="13" spans="1:6" ht="32.4" x14ac:dyDescent="0.25">
      <c r="B13" s="35" t="s">
        <v>22</v>
      </c>
      <c r="C13" s="36" t="s">
        <v>261</v>
      </c>
      <c r="D13" s="37" t="s">
        <v>262</v>
      </c>
      <c r="E13" s="21">
        <f>SUM(E7:E12)</f>
        <v>95802844</v>
      </c>
      <c r="F13" s="21">
        <f t="shared" ref="F13" si="0">SUM(F7:F12)</f>
        <v>97672590</v>
      </c>
    </row>
    <row r="14" spans="1:6" ht="15.6" x14ac:dyDescent="0.25">
      <c r="B14" s="32" t="s">
        <v>25</v>
      </c>
      <c r="C14" s="33" t="s">
        <v>263</v>
      </c>
      <c r="D14" s="2" t="s">
        <v>264</v>
      </c>
      <c r="E14" s="16">
        <v>0</v>
      </c>
      <c r="F14" s="16">
        <v>0</v>
      </c>
    </row>
    <row r="15" spans="1:6" ht="31.2" x14ac:dyDescent="0.25">
      <c r="B15" s="32" t="s">
        <v>28</v>
      </c>
      <c r="C15" s="33" t="s">
        <v>265</v>
      </c>
      <c r="D15" s="2" t="s">
        <v>266</v>
      </c>
      <c r="E15" s="16">
        <v>0</v>
      </c>
      <c r="F15" s="16">
        <v>0</v>
      </c>
    </row>
    <row r="16" spans="1:6" ht="31.2" x14ac:dyDescent="0.25">
      <c r="B16" s="32" t="s">
        <v>31</v>
      </c>
      <c r="C16" s="33" t="s">
        <v>267</v>
      </c>
      <c r="D16" s="2" t="s">
        <v>268</v>
      </c>
      <c r="E16" s="16">
        <v>0</v>
      </c>
      <c r="F16" s="16">
        <v>0</v>
      </c>
    </row>
    <row r="17" spans="2:6" ht="31.2" x14ac:dyDescent="0.25">
      <c r="B17" s="32" t="s">
        <v>34</v>
      </c>
      <c r="C17" s="33" t="s">
        <v>269</v>
      </c>
      <c r="D17" s="2" t="s">
        <v>270</v>
      </c>
      <c r="E17" s="16">
        <v>0</v>
      </c>
      <c r="F17" s="16">
        <v>0</v>
      </c>
    </row>
    <row r="18" spans="2:6" ht="31.2" x14ac:dyDescent="0.25">
      <c r="B18" s="32" t="s">
        <v>37</v>
      </c>
      <c r="C18" s="33" t="s">
        <v>271</v>
      </c>
      <c r="D18" s="2" t="s">
        <v>272</v>
      </c>
      <c r="E18" s="16">
        <v>17364492</v>
      </c>
      <c r="F18" s="16">
        <v>16630118</v>
      </c>
    </row>
    <row r="19" spans="2:6" ht="31.2" x14ac:dyDescent="0.25">
      <c r="B19" s="38" t="s">
        <v>40</v>
      </c>
      <c r="C19" s="39" t="s">
        <v>273</v>
      </c>
      <c r="D19" s="40" t="s">
        <v>274</v>
      </c>
      <c r="E19" s="25">
        <f>SUM(E13:E18)</f>
        <v>113167336</v>
      </c>
      <c r="F19" s="25">
        <f t="shared" ref="F19" si="1">SUM(F13:F18)</f>
        <v>114302708</v>
      </c>
    </row>
    <row r="20" spans="2:6" ht="15.6" x14ac:dyDescent="0.25">
      <c r="B20" s="32" t="s">
        <v>43</v>
      </c>
      <c r="C20" s="33" t="s">
        <v>275</v>
      </c>
      <c r="D20" s="2" t="s">
        <v>276</v>
      </c>
      <c r="E20" s="16">
        <v>0</v>
      </c>
      <c r="F20" s="16">
        <v>0</v>
      </c>
    </row>
    <row r="21" spans="2:6" ht="27.6" x14ac:dyDescent="0.25">
      <c r="B21" s="32" t="s">
        <v>46</v>
      </c>
      <c r="C21" s="41" t="s">
        <v>277</v>
      </c>
      <c r="D21" s="2" t="s">
        <v>278</v>
      </c>
      <c r="E21" s="16">
        <v>0</v>
      </c>
      <c r="F21" s="16">
        <v>0</v>
      </c>
    </row>
    <row r="22" spans="2:6" ht="27.6" x14ac:dyDescent="0.25">
      <c r="B22" s="32" t="s">
        <v>49</v>
      </c>
      <c r="C22" s="41" t="s">
        <v>279</v>
      </c>
      <c r="D22" s="2" t="s">
        <v>280</v>
      </c>
      <c r="E22" s="16">
        <v>0</v>
      </c>
      <c r="F22" s="16">
        <v>0</v>
      </c>
    </row>
    <row r="23" spans="2:6" ht="27.6" x14ac:dyDescent="0.25">
      <c r="B23" s="32" t="s">
        <v>52</v>
      </c>
      <c r="C23" s="41" t="s">
        <v>281</v>
      </c>
      <c r="D23" s="2" t="s">
        <v>282</v>
      </c>
      <c r="E23" s="16">
        <v>0</v>
      </c>
      <c r="F23" s="16">
        <v>0</v>
      </c>
    </row>
    <row r="24" spans="2:6" ht="31.2" x14ac:dyDescent="0.25">
      <c r="B24" s="32" t="s">
        <v>55</v>
      </c>
      <c r="C24" s="4" t="s">
        <v>283</v>
      </c>
      <c r="D24" s="2" t="s">
        <v>284</v>
      </c>
      <c r="E24" s="16">
        <v>0</v>
      </c>
      <c r="F24" s="16">
        <v>6596563</v>
      </c>
    </row>
    <row r="25" spans="2:6" ht="31.2" x14ac:dyDescent="0.25">
      <c r="B25" s="38" t="s">
        <v>58</v>
      </c>
      <c r="C25" s="23" t="s">
        <v>285</v>
      </c>
      <c r="D25" s="40" t="s">
        <v>286</v>
      </c>
      <c r="E25" s="25">
        <f>SUM(E20:E24)</f>
        <v>0</v>
      </c>
      <c r="F25" s="25">
        <f t="shared" ref="F25" si="2">SUM(F20:F24)</f>
        <v>6596563</v>
      </c>
    </row>
    <row r="26" spans="2:6" ht="15.6" x14ac:dyDescent="0.25">
      <c r="B26" s="32" t="s">
        <v>61</v>
      </c>
      <c r="C26" s="4" t="s">
        <v>287</v>
      </c>
      <c r="D26" s="2" t="s">
        <v>288</v>
      </c>
      <c r="E26" s="16">
        <v>0</v>
      </c>
      <c r="F26" s="16">
        <v>0</v>
      </c>
    </row>
    <row r="27" spans="2:6" ht="15.6" x14ac:dyDescent="0.25">
      <c r="B27" s="32" t="s">
        <v>64</v>
      </c>
      <c r="C27" s="4" t="s">
        <v>289</v>
      </c>
      <c r="D27" s="2" t="s">
        <v>290</v>
      </c>
      <c r="E27" s="16">
        <v>0</v>
      </c>
      <c r="F27" s="16">
        <v>0</v>
      </c>
    </row>
    <row r="28" spans="2:6" s="42" customFormat="1" ht="16.2" x14ac:dyDescent="0.25">
      <c r="B28" s="35" t="s">
        <v>67</v>
      </c>
      <c r="C28" s="19" t="s">
        <v>291</v>
      </c>
      <c r="D28" s="37" t="s">
        <v>292</v>
      </c>
      <c r="E28" s="21">
        <f>SUM(E26:E27)</f>
        <v>0</v>
      </c>
      <c r="F28" s="21">
        <f t="shared" ref="F28" si="3">SUM(F26:F27)</f>
        <v>0</v>
      </c>
    </row>
    <row r="29" spans="2:6" ht="15.6" x14ac:dyDescent="0.25">
      <c r="B29" s="32" t="s">
        <v>70</v>
      </c>
      <c r="C29" s="4" t="s">
        <v>293</v>
      </c>
      <c r="D29" s="2" t="s">
        <v>294</v>
      </c>
      <c r="E29" s="16">
        <v>0</v>
      </c>
      <c r="F29" s="16">
        <v>0</v>
      </c>
    </row>
    <row r="30" spans="2:6" ht="15.6" x14ac:dyDescent="0.25">
      <c r="B30" s="32" t="s">
        <v>73</v>
      </c>
      <c r="C30" s="4" t="s">
        <v>295</v>
      </c>
      <c r="D30" s="2" t="s">
        <v>296</v>
      </c>
      <c r="E30" s="16">
        <v>0</v>
      </c>
      <c r="F30" s="16">
        <v>0</v>
      </c>
    </row>
    <row r="31" spans="2:6" ht="15.6" x14ac:dyDescent="0.25">
      <c r="B31" s="32" t="s">
        <v>76</v>
      </c>
      <c r="C31" s="4" t="s">
        <v>297</v>
      </c>
      <c r="D31" s="2" t="s">
        <v>298</v>
      </c>
      <c r="E31" s="16">
        <v>2000000</v>
      </c>
      <c r="F31" s="16">
        <v>2500000</v>
      </c>
    </row>
    <row r="32" spans="2:6" ht="15.6" x14ac:dyDescent="0.25">
      <c r="B32" s="32" t="s">
        <v>79</v>
      </c>
      <c r="C32" s="4" t="s">
        <v>299</v>
      </c>
      <c r="D32" s="2" t="s">
        <v>300</v>
      </c>
      <c r="E32" s="16">
        <v>10000000</v>
      </c>
      <c r="F32" s="16">
        <v>7000000</v>
      </c>
    </row>
    <row r="33" spans="2:6" ht="15.6" x14ac:dyDescent="0.25">
      <c r="B33" s="32" t="s">
        <v>82</v>
      </c>
      <c r="C33" s="4" t="s">
        <v>301</v>
      </c>
      <c r="D33" s="2" t="s">
        <v>302</v>
      </c>
      <c r="E33" s="16">
        <v>0</v>
      </c>
      <c r="F33" s="16">
        <v>0</v>
      </c>
    </row>
    <row r="34" spans="2:6" ht="15.6" x14ac:dyDescent="0.25">
      <c r="B34" s="32" t="s">
        <v>85</v>
      </c>
      <c r="C34" s="4" t="s">
        <v>303</v>
      </c>
      <c r="D34" s="2" t="s">
        <v>304</v>
      </c>
      <c r="E34" s="16">
        <v>0</v>
      </c>
      <c r="F34" s="16">
        <v>0</v>
      </c>
    </row>
    <row r="35" spans="2:6" ht="15.6" x14ac:dyDescent="0.25">
      <c r="B35" s="32" t="s">
        <v>88</v>
      </c>
      <c r="C35" s="4" t="s">
        <v>305</v>
      </c>
      <c r="D35" s="2" t="s">
        <v>306</v>
      </c>
      <c r="E35" s="16">
        <v>0</v>
      </c>
      <c r="F35" s="16">
        <v>0</v>
      </c>
    </row>
    <row r="36" spans="2:6" ht="15.6" x14ac:dyDescent="0.25">
      <c r="B36" s="32" t="s">
        <v>91</v>
      </c>
      <c r="C36" s="4" t="s">
        <v>307</v>
      </c>
      <c r="D36" s="2" t="s">
        <v>308</v>
      </c>
      <c r="E36" s="16">
        <v>0</v>
      </c>
      <c r="F36" s="16">
        <v>0</v>
      </c>
    </row>
    <row r="37" spans="2:6" ht="16.2" x14ac:dyDescent="0.25">
      <c r="B37" s="35" t="s">
        <v>94</v>
      </c>
      <c r="C37" s="19" t="s">
        <v>309</v>
      </c>
      <c r="D37" s="37" t="s">
        <v>310</v>
      </c>
      <c r="E37" s="21">
        <f>SUM(E32:E36)</f>
        <v>10000000</v>
      </c>
      <c r="F37" s="21">
        <f t="shared" ref="F37" si="4">SUM(F32:F36)</f>
        <v>7000000</v>
      </c>
    </row>
    <row r="38" spans="2:6" ht="15.6" x14ac:dyDescent="0.25">
      <c r="B38" s="32" t="s">
        <v>97</v>
      </c>
      <c r="C38" s="4" t="s">
        <v>311</v>
      </c>
      <c r="D38" s="2" t="s">
        <v>312</v>
      </c>
      <c r="E38" s="16">
        <v>0</v>
      </c>
      <c r="F38" s="16">
        <v>100000</v>
      </c>
    </row>
    <row r="39" spans="2:6" ht="15.6" x14ac:dyDescent="0.25">
      <c r="B39" s="38" t="s">
        <v>100</v>
      </c>
      <c r="C39" s="23" t="s">
        <v>313</v>
      </c>
      <c r="D39" s="40" t="s">
        <v>314</v>
      </c>
      <c r="E39" s="25">
        <f>E28+E29+E30+E31+E37+E38</f>
        <v>12000000</v>
      </c>
      <c r="F39" s="25">
        <f t="shared" ref="F39" si="5">F28+F29+F30+F31+F37+F38</f>
        <v>9600000</v>
      </c>
    </row>
    <row r="40" spans="2:6" ht="15.6" x14ac:dyDescent="0.25">
      <c r="B40" s="32" t="s">
        <v>103</v>
      </c>
      <c r="C40" s="7" t="s">
        <v>315</v>
      </c>
      <c r="D40" s="2" t="s">
        <v>316</v>
      </c>
      <c r="E40" s="16">
        <v>0</v>
      </c>
      <c r="F40" s="16">
        <v>0</v>
      </c>
    </row>
    <row r="41" spans="2:6" ht="15.6" x14ac:dyDescent="0.25">
      <c r="B41" s="32" t="s">
        <v>106</v>
      </c>
      <c r="C41" s="7" t="s">
        <v>317</v>
      </c>
      <c r="D41" s="2" t="s">
        <v>318</v>
      </c>
      <c r="E41" s="16">
        <v>0</v>
      </c>
      <c r="F41" s="16">
        <v>5000</v>
      </c>
    </row>
    <row r="42" spans="2:6" ht="15.6" x14ac:dyDescent="0.25">
      <c r="B42" s="32" t="s">
        <v>109</v>
      </c>
      <c r="C42" s="7" t="s">
        <v>319</v>
      </c>
      <c r="D42" s="2" t="s">
        <v>320</v>
      </c>
      <c r="E42" s="16">
        <v>0</v>
      </c>
      <c r="F42" s="16">
        <v>0</v>
      </c>
    </row>
    <row r="43" spans="2:6" ht="15.6" x14ac:dyDescent="0.25">
      <c r="B43" s="32" t="s">
        <v>112</v>
      </c>
      <c r="C43" s="7" t="s">
        <v>321</v>
      </c>
      <c r="D43" s="2" t="s">
        <v>322</v>
      </c>
      <c r="E43" s="16">
        <v>100000</v>
      </c>
      <c r="F43" s="16">
        <v>3000000</v>
      </c>
    </row>
    <row r="44" spans="2:6" ht="15.6" x14ac:dyDescent="0.25">
      <c r="B44" s="32" t="s">
        <v>115</v>
      </c>
      <c r="C44" s="7" t="s">
        <v>323</v>
      </c>
      <c r="D44" s="2" t="s">
        <v>324</v>
      </c>
      <c r="E44" s="16">
        <v>1200000</v>
      </c>
      <c r="F44" s="16">
        <v>1200000</v>
      </c>
    </row>
    <row r="45" spans="2:6" ht="15.6" x14ac:dyDescent="0.25">
      <c r="B45" s="32" t="s">
        <v>118</v>
      </c>
      <c r="C45" s="7" t="s">
        <v>325</v>
      </c>
      <c r="D45" s="2" t="s">
        <v>326</v>
      </c>
      <c r="E45" s="16">
        <v>0</v>
      </c>
      <c r="F45" s="16">
        <v>0</v>
      </c>
    </row>
    <row r="46" spans="2:6" ht="15.6" x14ac:dyDescent="0.25">
      <c r="B46" s="32" t="s">
        <v>121</v>
      </c>
      <c r="C46" s="7" t="s">
        <v>327</v>
      </c>
      <c r="D46" s="2" t="s">
        <v>328</v>
      </c>
      <c r="E46" s="16">
        <v>0</v>
      </c>
      <c r="F46" s="16">
        <v>0</v>
      </c>
    </row>
    <row r="47" spans="2:6" ht="15.6" x14ac:dyDescent="0.25">
      <c r="B47" s="32" t="s">
        <v>124</v>
      </c>
      <c r="C47" s="7" t="s">
        <v>329</v>
      </c>
      <c r="D47" s="2" t="s">
        <v>330</v>
      </c>
      <c r="E47" s="16">
        <v>0</v>
      </c>
      <c r="F47" s="16">
        <v>0</v>
      </c>
    </row>
    <row r="48" spans="2:6" ht="31.2" x14ac:dyDescent="0.25">
      <c r="B48" s="32">
        <v>42</v>
      </c>
      <c r="C48" s="7" t="s">
        <v>331</v>
      </c>
      <c r="D48" s="2" t="s">
        <v>332</v>
      </c>
      <c r="E48" s="16">
        <v>100</v>
      </c>
      <c r="F48" s="16">
        <v>1001</v>
      </c>
    </row>
    <row r="49" spans="2:6" ht="32.4" x14ac:dyDescent="0.25">
      <c r="B49" s="35">
        <v>43</v>
      </c>
      <c r="C49" s="28" t="s">
        <v>333</v>
      </c>
      <c r="D49" s="37" t="s">
        <v>334</v>
      </c>
      <c r="E49" s="21">
        <f>SUM(E47:E48)</f>
        <v>100</v>
      </c>
      <c r="F49" s="21">
        <f t="shared" ref="F49" si="6">SUM(F47:F48)</f>
        <v>1001</v>
      </c>
    </row>
    <row r="50" spans="2:6" ht="31.2" x14ac:dyDescent="0.25">
      <c r="B50" s="32">
        <v>44</v>
      </c>
      <c r="C50" s="7" t="s">
        <v>335</v>
      </c>
      <c r="D50" s="2" t="s">
        <v>336</v>
      </c>
      <c r="E50" s="16">
        <v>0</v>
      </c>
      <c r="F50" s="16">
        <v>0</v>
      </c>
    </row>
    <row r="51" spans="2:6" ht="15.6" x14ac:dyDescent="0.25">
      <c r="B51" s="32">
        <v>45</v>
      </c>
      <c r="C51" s="7" t="s">
        <v>337</v>
      </c>
      <c r="D51" s="2" t="s">
        <v>338</v>
      </c>
      <c r="E51" s="16">
        <v>0</v>
      </c>
      <c r="F51" s="16">
        <v>0</v>
      </c>
    </row>
    <row r="52" spans="2:6" ht="16.2" x14ac:dyDescent="0.25">
      <c r="B52" s="35" t="s">
        <v>139</v>
      </c>
      <c r="C52" s="28" t="s">
        <v>339</v>
      </c>
      <c r="D52" s="37" t="s">
        <v>340</v>
      </c>
      <c r="E52" s="21">
        <f>SUM(E50:E51)</f>
        <v>0</v>
      </c>
      <c r="F52" s="21">
        <f t="shared" ref="F52" si="7">SUM(F50:F51)</f>
        <v>0</v>
      </c>
    </row>
    <row r="53" spans="2:6" ht="15.6" x14ac:dyDescent="0.25">
      <c r="B53" s="32" t="s">
        <v>142</v>
      </c>
      <c r="C53" s="7" t="s">
        <v>341</v>
      </c>
      <c r="D53" s="2" t="s">
        <v>342</v>
      </c>
      <c r="E53" s="16">
        <v>0</v>
      </c>
      <c r="F53" s="16">
        <v>190500</v>
      </c>
    </row>
    <row r="54" spans="2:6" ht="15.6" x14ac:dyDescent="0.25">
      <c r="B54" s="32" t="s">
        <v>145</v>
      </c>
      <c r="C54" s="7" t="s">
        <v>343</v>
      </c>
      <c r="D54" s="2" t="s">
        <v>344</v>
      </c>
      <c r="E54" s="16">
        <v>3065814</v>
      </c>
      <c r="F54" s="16">
        <v>4308414</v>
      </c>
    </row>
    <row r="55" spans="2:6" ht="15.6" x14ac:dyDescent="0.25">
      <c r="B55" s="38" t="s">
        <v>148</v>
      </c>
      <c r="C55" s="43" t="s">
        <v>345</v>
      </c>
      <c r="D55" s="40" t="s">
        <v>346</v>
      </c>
      <c r="E55" s="25">
        <f>E40+E41+E42+E43+E44+E45+E46+E49+E52+E53+E54</f>
        <v>4365914</v>
      </c>
      <c r="F55" s="25">
        <f t="shared" ref="F55" si="8">F40+F41+F42+F43+F44+F45+F46+F49+F52+F53+F54</f>
        <v>8704915</v>
      </c>
    </row>
    <row r="56" spans="2:6" ht="15.6" x14ac:dyDescent="0.25">
      <c r="B56" s="32" t="s">
        <v>151</v>
      </c>
      <c r="C56" s="7" t="s">
        <v>347</v>
      </c>
      <c r="D56" s="2" t="s">
        <v>348</v>
      </c>
      <c r="E56" s="16">
        <v>0</v>
      </c>
      <c r="F56" s="16">
        <v>0</v>
      </c>
    </row>
    <row r="57" spans="2:6" ht="15.6" x14ac:dyDescent="0.25">
      <c r="B57" s="32" t="s">
        <v>154</v>
      </c>
      <c r="C57" s="7" t="s">
        <v>349</v>
      </c>
      <c r="D57" s="2" t="s">
        <v>350</v>
      </c>
      <c r="E57" s="16">
        <v>300000</v>
      </c>
      <c r="F57" s="16">
        <v>300000</v>
      </c>
    </row>
    <row r="58" spans="2:6" ht="15.6" x14ac:dyDescent="0.25">
      <c r="B58" s="32" t="s">
        <v>157</v>
      </c>
      <c r="C58" s="7" t="s">
        <v>351</v>
      </c>
      <c r="D58" s="2" t="s">
        <v>352</v>
      </c>
      <c r="E58" s="16">
        <v>662416</v>
      </c>
      <c r="F58" s="16">
        <v>662416</v>
      </c>
    </row>
    <row r="59" spans="2:6" ht="15.6" x14ac:dyDescent="0.25">
      <c r="B59" s="32" t="s">
        <v>160</v>
      </c>
      <c r="C59" s="7" t="s">
        <v>353</v>
      </c>
      <c r="D59" s="2" t="s">
        <v>354</v>
      </c>
      <c r="E59" s="16">
        <v>0</v>
      </c>
      <c r="F59" s="16">
        <v>0</v>
      </c>
    </row>
    <row r="60" spans="2:6" ht="15.6" x14ac:dyDescent="0.25">
      <c r="B60" s="32" t="s">
        <v>163</v>
      </c>
      <c r="C60" s="7" t="s">
        <v>355</v>
      </c>
      <c r="D60" s="2" t="s">
        <v>356</v>
      </c>
      <c r="E60" s="16">
        <v>0</v>
      </c>
      <c r="F60" s="16">
        <v>0</v>
      </c>
    </row>
    <row r="61" spans="2:6" ht="15.6" x14ac:dyDescent="0.25">
      <c r="B61" s="38" t="s">
        <v>166</v>
      </c>
      <c r="C61" s="23" t="s">
        <v>357</v>
      </c>
      <c r="D61" s="40" t="s">
        <v>358</v>
      </c>
      <c r="E61" s="25">
        <f>SUM(E56:E60)</f>
        <v>962416</v>
      </c>
      <c r="F61" s="25">
        <f t="shared" ref="F61" si="9">SUM(F56:F60)</f>
        <v>962416</v>
      </c>
    </row>
    <row r="62" spans="2:6" ht="27.6" x14ac:dyDescent="0.25">
      <c r="B62" s="32" t="s">
        <v>359</v>
      </c>
      <c r="C62" s="44" t="s">
        <v>360</v>
      </c>
      <c r="D62" s="2" t="s">
        <v>361</v>
      </c>
      <c r="E62" s="16">
        <v>0</v>
      </c>
      <c r="F62" s="16">
        <v>0</v>
      </c>
    </row>
    <row r="63" spans="2:6" ht="27.6" x14ac:dyDescent="0.25">
      <c r="B63" s="32" t="s">
        <v>362</v>
      </c>
      <c r="C63" s="44" t="s">
        <v>363</v>
      </c>
      <c r="D63" s="2" t="s">
        <v>364</v>
      </c>
      <c r="E63" s="16">
        <v>0</v>
      </c>
      <c r="F63" s="16">
        <v>0</v>
      </c>
    </row>
    <row r="64" spans="2:6" ht="41.4" x14ac:dyDescent="0.25">
      <c r="B64" s="32" t="s">
        <v>365</v>
      </c>
      <c r="C64" s="44" t="s">
        <v>366</v>
      </c>
      <c r="D64" s="2" t="s">
        <v>367</v>
      </c>
      <c r="E64" s="16">
        <v>0</v>
      </c>
      <c r="F64" s="16">
        <v>0</v>
      </c>
    </row>
    <row r="65" spans="2:6" ht="27.6" x14ac:dyDescent="0.25">
      <c r="B65" s="32" t="s">
        <v>368</v>
      </c>
      <c r="C65" s="41" t="s">
        <v>369</v>
      </c>
      <c r="D65" s="2" t="s">
        <v>370</v>
      </c>
      <c r="E65" s="16">
        <v>0</v>
      </c>
      <c r="F65" s="16">
        <v>0</v>
      </c>
    </row>
    <row r="66" spans="2:6" ht="15.6" x14ac:dyDescent="0.25">
      <c r="B66" s="32" t="s">
        <v>371</v>
      </c>
      <c r="C66" s="7" t="s">
        <v>372</v>
      </c>
      <c r="D66" s="2" t="s">
        <v>373</v>
      </c>
      <c r="E66" s="16">
        <v>0</v>
      </c>
      <c r="F66" s="16">
        <v>0</v>
      </c>
    </row>
    <row r="67" spans="2:6" ht="15.6" x14ac:dyDescent="0.25">
      <c r="B67" s="38" t="s">
        <v>374</v>
      </c>
      <c r="C67" s="23" t="s">
        <v>375</v>
      </c>
      <c r="D67" s="40" t="s">
        <v>376</v>
      </c>
      <c r="E67" s="25">
        <f>SUM(E62:E66)</f>
        <v>0</v>
      </c>
      <c r="F67" s="25">
        <f t="shared" ref="F67" si="10">SUM(F62:F66)</f>
        <v>0</v>
      </c>
    </row>
    <row r="68" spans="2:6" ht="27.6" x14ac:dyDescent="0.25">
      <c r="B68" s="32" t="s">
        <v>377</v>
      </c>
      <c r="C68" s="44" t="s">
        <v>378</v>
      </c>
      <c r="D68" s="2" t="s">
        <v>379</v>
      </c>
      <c r="E68" s="16">
        <v>0</v>
      </c>
      <c r="F68" s="16">
        <v>0</v>
      </c>
    </row>
    <row r="69" spans="2:6" ht="27.6" x14ac:dyDescent="0.25">
      <c r="B69" s="32" t="s">
        <v>380</v>
      </c>
      <c r="C69" s="41" t="s">
        <v>381</v>
      </c>
      <c r="D69" s="2" t="s">
        <v>382</v>
      </c>
      <c r="E69" s="16">
        <v>0</v>
      </c>
      <c r="F69" s="16">
        <v>0</v>
      </c>
    </row>
    <row r="70" spans="2:6" ht="41.4" x14ac:dyDescent="0.25">
      <c r="B70" s="32" t="s">
        <v>383</v>
      </c>
      <c r="C70" s="41" t="s">
        <v>384</v>
      </c>
      <c r="D70" s="2" t="s">
        <v>385</v>
      </c>
      <c r="E70" s="16">
        <v>0</v>
      </c>
      <c r="F70" s="16">
        <v>0</v>
      </c>
    </row>
    <row r="71" spans="2:6" ht="27.6" x14ac:dyDescent="0.25">
      <c r="B71" s="32" t="s">
        <v>386</v>
      </c>
      <c r="C71" s="41" t="s">
        <v>387</v>
      </c>
      <c r="D71" s="2" t="s">
        <v>388</v>
      </c>
      <c r="E71" s="16">
        <v>0</v>
      </c>
      <c r="F71" s="16">
        <v>0</v>
      </c>
    </row>
    <row r="72" spans="2:6" ht="15.6" x14ac:dyDescent="0.25">
      <c r="B72" s="32" t="s">
        <v>389</v>
      </c>
      <c r="C72" s="7" t="s">
        <v>390</v>
      </c>
      <c r="D72" s="2" t="s">
        <v>391</v>
      </c>
      <c r="E72" s="16">
        <v>0</v>
      </c>
      <c r="F72" s="16">
        <v>0</v>
      </c>
    </row>
    <row r="73" spans="2:6" ht="31.2" x14ac:dyDescent="0.25">
      <c r="B73" s="38" t="s">
        <v>392</v>
      </c>
      <c r="C73" s="23" t="s">
        <v>393</v>
      </c>
      <c r="D73" s="40" t="s">
        <v>394</v>
      </c>
      <c r="E73" s="25">
        <f>SUM(E68:E72)</f>
        <v>0</v>
      </c>
      <c r="F73" s="25">
        <f t="shared" ref="F73" si="11">SUM(F68:F72)</f>
        <v>0</v>
      </c>
    </row>
    <row r="74" spans="2:6" ht="31.2" x14ac:dyDescent="0.25">
      <c r="B74" s="38" t="s">
        <v>395</v>
      </c>
      <c r="C74" s="27" t="s">
        <v>396</v>
      </c>
      <c r="D74" s="40" t="s">
        <v>397</v>
      </c>
      <c r="E74" s="25">
        <f>E19+E25+E39+E55+E61+E67+E73</f>
        <v>130495666</v>
      </c>
      <c r="F74" s="25">
        <f t="shared" ref="F74" si="12">F19+F25+F39+F55+F61+F67+F73</f>
        <v>140166602</v>
      </c>
    </row>
  </sheetData>
  <mergeCells count="2">
    <mergeCell ref="B5:F5"/>
    <mergeCell ref="A1:F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F70"/>
  <sheetViews>
    <sheetView view="pageLayout" topLeftCell="A64" zoomScaleNormal="100" workbookViewId="0">
      <selection activeCell="E3" sqref="E3"/>
    </sheetView>
  </sheetViews>
  <sheetFormatPr defaultRowHeight="13.2" x14ac:dyDescent="0.25"/>
  <cols>
    <col min="1" max="1" width="3.33203125" style="30" customWidth="1"/>
    <col min="2" max="2" width="6.109375" style="30" customWidth="1"/>
    <col min="3" max="3" width="49.109375" style="30" customWidth="1"/>
    <col min="4" max="4" width="9.109375" style="45"/>
    <col min="5" max="5" width="12.33203125" style="45" customWidth="1"/>
    <col min="6" max="6" width="12.88671875" style="30" customWidth="1"/>
    <col min="7" max="14" width="2.6640625" style="30" customWidth="1"/>
    <col min="15" max="224" width="9.109375" style="30"/>
    <col min="225" max="270" width="2.6640625" style="30" customWidth="1"/>
    <col min="271" max="480" width="9.109375" style="30"/>
    <col min="481" max="526" width="2.6640625" style="30" customWidth="1"/>
    <col min="527" max="736" width="9.109375" style="30"/>
    <col min="737" max="782" width="2.6640625" style="30" customWidth="1"/>
    <col min="783" max="992" width="9.109375" style="30"/>
    <col min="993" max="1038" width="2.6640625" style="30" customWidth="1"/>
    <col min="1039" max="1248" width="9.109375" style="30"/>
    <col min="1249" max="1294" width="2.6640625" style="30" customWidth="1"/>
    <col min="1295" max="1504" width="9.109375" style="30"/>
    <col min="1505" max="1550" width="2.6640625" style="30" customWidth="1"/>
    <col min="1551" max="1760" width="9.109375" style="30"/>
    <col min="1761" max="1806" width="2.6640625" style="30" customWidth="1"/>
    <col min="1807" max="2016" width="9.109375" style="30"/>
    <col min="2017" max="2062" width="2.6640625" style="30" customWidth="1"/>
    <col min="2063" max="2272" width="9.109375" style="30"/>
    <col min="2273" max="2318" width="2.6640625" style="30" customWidth="1"/>
    <col min="2319" max="2528" width="9.109375" style="30"/>
    <col min="2529" max="2574" width="2.6640625" style="30" customWidth="1"/>
    <col min="2575" max="2784" width="9.109375" style="30"/>
    <col min="2785" max="2830" width="2.6640625" style="30" customWidth="1"/>
    <col min="2831" max="3040" width="9.109375" style="30"/>
    <col min="3041" max="3086" width="2.6640625" style="30" customWidth="1"/>
    <col min="3087" max="3296" width="9.109375" style="30"/>
    <col min="3297" max="3342" width="2.6640625" style="30" customWidth="1"/>
    <col min="3343" max="3552" width="9.109375" style="30"/>
    <col min="3553" max="3598" width="2.6640625" style="30" customWidth="1"/>
    <col min="3599" max="3808" width="9.109375" style="30"/>
    <col min="3809" max="3854" width="2.6640625" style="30" customWidth="1"/>
    <col min="3855" max="4064" width="9.109375" style="30"/>
    <col min="4065" max="4110" width="2.6640625" style="30" customWidth="1"/>
    <col min="4111" max="4320" width="9.109375" style="30"/>
    <col min="4321" max="4366" width="2.6640625" style="30" customWidth="1"/>
    <col min="4367" max="4576" width="9.109375" style="30"/>
    <col min="4577" max="4622" width="2.6640625" style="30" customWidth="1"/>
    <col min="4623" max="4832" width="9.109375" style="30"/>
    <col min="4833" max="4878" width="2.6640625" style="30" customWidth="1"/>
    <col min="4879" max="5088" width="9.109375" style="30"/>
    <col min="5089" max="5134" width="2.6640625" style="30" customWidth="1"/>
    <col min="5135" max="5344" width="9.109375" style="30"/>
    <col min="5345" max="5390" width="2.6640625" style="30" customWidth="1"/>
    <col min="5391" max="5600" width="9.109375" style="30"/>
    <col min="5601" max="5646" width="2.6640625" style="30" customWidth="1"/>
    <col min="5647" max="5856" width="9.109375" style="30"/>
    <col min="5857" max="5902" width="2.6640625" style="30" customWidth="1"/>
    <col min="5903" max="6112" width="9.109375" style="30"/>
    <col min="6113" max="6158" width="2.6640625" style="30" customWidth="1"/>
    <col min="6159" max="6368" width="9.109375" style="30"/>
    <col min="6369" max="6414" width="2.6640625" style="30" customWidth="1"/>
    <col min="6415" max="6624" width="9.109375" style="30"/>
    <col min="6625" max="6670" width="2.6640625" style="30" customWidth="1"/>
    <col min="6671" max="6880" width="9.109375" style="30"/>
    <col min="6881" max="6926" width="2.6640625" style="30" customWidth="1"/>
    <col min="6927" max="7136" width="9.109375" style="30"/>
    <col min="7137" max="7182" width="2.6640625" style="30" customWidth="1"/>
    <col min="7183" max="7392" width="9.109375" style="30"/>
    <col min="7393" max="7438" width="2.6640625" style="30" customWidth="1"/>
    <col min="7439" max="7648" width="9.109375" style="30"/>
    <col min="7649" max="7694" width="2.6640625" style="30" customWidth="1"/>
    <col min="7695" max="7904" width="9.109375" style="30"/>
    <col min="7905" max="7950" width="2.6640625" style="30" customWidth="1"/>
    <col min="7951" max="8160" width="9.109375" style="30"/>
    <col min="8161" max="8206" width="2.6640625" style="30" customWidth="1"/>
    <col min="8207" max="8416" width="9.109375" style="30"/>
    <col min="8417" max="8462" width="2.6640625" style="30" customWidth="1"/>
    <col min="8463" max="8672" width="9.109375" style="30"/>
    <col min="8673" max="8718" width="2.6640625" style="30" customWidth="1"/>
    <col min="8719" max="8928" width="9.109375" style="30"/>
    <col min="8929" max="8974" width="2.6640625" style="30" customWidth="1"/>
    <col min="8975" max="9184" width="9.109375" style="30"/>
    <col min="9185" max="9230" width="2.6640625" style="30" customWidth="1"/>
    <col min="9231" max="9440" width="9.109375" style="30"/>
    <col min="9441" max="9486" width="2.6640625" style="30" customWidth="1"/>
    <col min="9487" max="9696" width="9.109375" style="30"/>
    <col min="9697" max="9742" width="2.6640625" style="30" customWidth="1"/>
    <col min="9743" max="9952" width="9.109375" style="30"/>
    <col min="9953" max="9998" width="2.6640625" style="30" customWidth="1"/>
    <col min="9999" max="10208" width="9.109375" style="30"/>
    <col min="10209" max="10254" width="2.6640625" style="30" customWidth="1"/>
    <col min="10255" max="10464" width="9.109375" style="30"/>
    <col min="10465" max="10510" width="2.6640625" style="30" customWidth="1"/>
    <col min="10511" max="10720" width="9.109375" style="30"/>
    <col min="10721" max="10766" width="2.6640625" style="30" customWidth="1"/>
    <col min="10767" max="10976" width="9.109375" style="30"/>
    <col min="10977" max="11022" width="2.6640625" style="30" customWidth="1"/>
    <col min="11023" max="11232" width="9.109375" style="30"/>
    <col min="11233" max="11278" width="2.6640625" style="30" customWidth="1"/>
    <col min="11279" max="11488" width="9.109375" style="30"/>
    <col min="11489" max="11534" width="2.6640625" style="30" customWidth="1"/>
    <col min="11535" max="11744" width="9.109375" style="30"/>
    <col min="11745" max="11790" width="2.6640625" style="30" customWidth="1"/>
    <col min="11791" max="12000" width="9.109375" style="30"/>
    <col min="12001" max="12046" width="2.6640625" style="30" customWidth="1"/>
    <col min="12047" max="12256" width="9.109375" style="30"/>
    <col min="12257" max="12302" width="2.6640625" style="30" customWidth="1"/>
    <col min="12303" max="12512" width="9.109375" style="30"/>
    <col min="12513" max="12558" width="2.6640625" style="30" customWidth="1"/>
    <col min="12559" max="12768" width="9.109375" style="30"/>
    <col min="12769" max="12814" width="2.6640625" style="30" customWidth="1"/>
    <col min="12815" max="13024" width="9.109375" style="30"/>
    <col min="13025" max="13070" width="2.6640625" style="30" customWidth="1"/>
    <col min="13071" max="13280" width="9.109375" style="30"/>
    <col min="13281" max="13326" width="2.6640625" style="30" customWidth="1"/>
    <col min="13327" max="13536" width="9.109375" style="30"/>
    <col min="13537" max="13582" width="2.6640625" style="30" customWidth="1"/>
    <col min="13583" max="13792" width="9.109375" style="30"/>
    <col min="13793" max="13838" width="2.6640625" style="30" customWidth="1"/>
    <col min="13839" max="14048" width="9.109375" style="30"/>
    <col min="14049" max="14094" width="2.6640625" style="30" customWidth="1"/>
    <col min="14095" max="14304" width="9.109375" style="30"/>
    <col min="14305" max="14350" width="2.6640625" style="30" customWidth="1"/>
    <col min="14351" max="14560" width="9.109375" style="30"/>
    <col min="14561" max="14606" width="2.6640625" style="30" customWidth="1"/>
    <col min="14607" max="14816" width="9.109375" style="30"/>
    <col min="14817" max="14862" width="2.6640625" style="30" customWidth="1"/>
    <col min="14863" max="15072" width="9.109375" style="30"/>
    <col min="15073" max="15118" width="2.6640625" style="30" customWidth="1"/>
    <col min="15119" max="15328" width="9.109375" style="30"/>
    <col min="15329" max="15374" width="2.6640625" style="30" customWidth="1"/>
    <col min="15375" max="15584" width="9.109375" style="30"/>
    <col min="15585" max="15630" width="2.6640625" style="30" customWidth="1"/>
    <col min="15631" max="15840" width="9.109375" style="30"/>
    <col min="15841" max="15886" width="2.6640625" style="30" customWidth="1"/>
    <col min="15887" max="16096" width="9.109375" style="30"/>
    <col min="16097" max="16142" width="2.6640625" style="30" customWidth="1"/>
    <col min="16143" max="16384" width="9.109375" style="30"/>
  </cols>
  <sheetData>
    <row r="1" spans="2:6" ht="15.6" x14ac:dyDescent="0.25">
      <c r="B1" s="130" t="s">
        <v>0</v>
      </c>
      <c r="C1" s="131"/>
      <c r="D1" s="131"/>
      <c r="E1" s="131"/>
      <c r="F1" s="131"/>
    </row>
    <row r="2" spans="2:6" ht="51.75" customHeight="1" x14ac:dyDescent="0.25">
      <c r="B2" s="13" t="s">
        <v>1</v>
      </c>
      <c r="C2" s="31" t="s">
        <v>2</v>
      </c>
      <c r="D2" s="15" t="s">
        <v>3</v>
      </c>
      <c r="E2" s="74" t="s">
        <v>519</v>
      </c>
      <c r="F2" s="74" t="s">
        <v>520</v>
      </c>
    </row>
    <row r="3" spans="2:6" s="34" customFormat="1" ht="31.2" x14ac:dyDescent="0.25">
      <c r="B3" s="32" t="s">
        <v>4</v>
      </c>
      <c r="C3" s="33" t="s">
        <v>249</v>
      </c>
      <c r="D3" s="2" t="s">
        <v>250</v>
      </c>
      <c r="E3" s="16">
        <v>81053984</v>
      </c>
      <c r="F3" s="16">
        <v>81346190</v>
      </c>
    </row>
    <row r="4" spans="2:6" s="34" customFormat="1" ht="31.2" x14ac:dyDescent="0.25">
      <c r="B4" s="32" t="s">
        <v>7</v>
      </c>
      <c r="C4" s="33" t="s">
        <v>251</v>
      </c>
      <c r="D4" s="2" t="s">
        <v>252</v>
      </c>
      <c r="E4" s="16">
        <v>0</v>
      </c>
      <c r="F4" s="16">
        <v>0</v>
      </c>
    </row>
    <row r="5" spans="2:6" s="34" customFormat="1" ht="31.2" x14ac:dyDescent="0.25">
      <c r="B5" s="32" t="s">
        <v>10</v>
      </c>
      <c r="C5" s="33" t="s">
        <v>253</v>
      </c>
      <c r="D5" s="2" t="s">
        <v>254</v>
      </c>
      <c r="E5" s="16">
        <v>12948860</v>
      </c>
      <c r="F5" s="16">
        <v>13192670</v>
      </c>
    </row>
    <row r="6" spans="2:6" ht="31.2" x14ac:dyDescent="0.25">
      <c r="B6" s="32" t="s">
        <v>13</v>
      </c>
      <c r="C6" s="33" t="s">
        <v>255</v>
      </c>
      <c r="D6" s="2" t="s">
        <v>256</v>
      </c>
      <c r="E6" s="16">
        <v>1800000</v>
      </c>
      <c r="F6" s="16">
        <v>2042520</v>
      </c>
    </row>
    <row r="7" spans="2:6" ht="31.2" x14ac:dyDescent="0.25">
      <c r="B7" s="32" t="s">
        <v>16</v>
      </c>
      <c r="C7" s="33" t="s">
        <v>257</v>
      </c>
      <c r="D7" s="2" t="s">
        <v>258</v>
      </c>
      <c r="E7" s="16">
        <v>0</v>
      </c>
      <c r="F7" s="16">
        <v>1076960</v>
      </c>
    </row>
    <row r="8" spans="2:6" ht="15.6" x14ac:dyDescent="0.25">
      <c r="B8" s="32" t="s">
        <v>19</v>
      </c>
      <c r="C8" s="33" t="s">
        <v>259</v>
      </c>
      <c r="D8" s="2" t="s">
        <v>260</v>
      </c>
      <c r="E8" s="16">
        <v>0</v>
      </c>
      <c r="F8" s="16">
        <v>14250</v>
      </c>
    </row>
    <row r="9" spans="2:6" ht="32.4" x14ac:dyDescent="0.25">
      <c r="B9" s="35" t="s">
        <v>22</v>
      </c>
      <c r="C9" s="36" t="s">
        <v>261</v>
      </c>
      <c r="D9" s="37" t="s">
        <v>262</v>
      </c>
      <c r="E9" s="21">
        <f>SUM(E3:E8)</f>
        <v>95802844</v>
      </c>
      <c r="F9" s="21">
        <f t="shared" ref="F9" si="0">SUM(F3:F8)</f>
        <v>97672590</v>
      </c>
    </row>
    <row r="10" spans="2:6" ht="15.6" x14ac:dyDescent="0.25">
      <c r="B10" s="32" t="s">
        <v>25</v>
      </c>
      <c r="C10" s="33" t="s">
        <v>263</v>
      </c>
      <c r="D10" s="2" t="s">
        <v>264</v>
      </c>
      <c r="E10" s="16">
        <v>0</v>
      </c>
      <c r="F10" s="16">
        <v>0</v>
      </c>
    </row>
    <row r="11" spans="2:6" ht="31.2" x14ac:dyDescent="0.25">
      <c r="B11" s="32" t="s">
        <v>28</v>
      </c>
      <c r="C11" s="33" t="s">
        <v>265</v>
      </c>
      <c r="D11" s="2" t="s">
        <v>266</v>
      </c>
      <c r="E11" s="16">
        <v>0</v>
      </c>
      <c r="F11" s="16">
        <v>0</v>
      </c>
    </row>
    <row r="12" spans="2:6" ht="31.2" x14ac:dyDescent="0.25">
      <c r="B12" s="32" t="s">
        <v>31</v>
      </c>
      <c r="C12" s="33" t="s">
        <v>267</v>
      </c>
      <c r="D12" s="2" t="s">
        <v>268</v>
      </c>
      <c r="E12" s="16">
        <v>0</v>
      </c>
      <c r="F12" s="16">
        <v>0</v>
      </c>
    </row>
    <row r="13" spans="2:6" ht="31.2" x14ac:dyDescent="0.25">
      <c r="B13" s="32" t="s">
        <v>34</v>
      </c>
      <c r="C13" s="33" t="s">
        <v>269</v>
      </c>
      <c r="D13" s="2" t="s">
        <v>270</v>
      </c>
      <c r="E13" s="16">
        <v>0</v>
      </c>
      <c r="F13" s="16">
        <v>0</v>
      </c>
    </row>
    <row r="14" spans="2:6" ht="31.2" x14ac:dyDescent="0.25">
      <c r="B14" s="32" t="s">
        <v>37</v>
      </c>
      <c r="C14" s="33" t="s">
        <v>271</v>
      </c>
      <c r="D14" s="2" t="s">
        <v>272</v>
      </c>
      <c r="E14" s="16">
        <v>17364492</v>
      </c>
      <c r="F14" s="16">
        <v>16630118</v>
      </c>
    </row>
    <row r="15" spans="2:6" ht="31.2" x14ac:dyDescent="0.25">
      <c r="B15" s="38" t="s">
        <v>40</v>
      </c>
      <c r="C15" s="39" t="s">
        <v>273</v>
      </c>
      <c r="D15" s="40" t="s">
        <v>274</v>
      </c>
      <c r="E15" s="25">
        <f>SUM(E9:E14)</f>
        <v>113167336</v>
      </c>
      <c r="F15" s="25">
        <f t="shared" ref="F15" si="1">SUM(F9:F14)</f>
        <v>114302708</v>
      </c>
    </row>
    <row r="16" spans="2:6" ht="15.6" x14ac:dyDescent="0.25">
      <c r="B16" s="32" t="s">
        <v>43</v>
      </c>
      <c r="C16" s="33" t="s">
        <v>275</v>
      </c>
      <c r="D16" s="2" t="s">
        <v>276</v>
      </c>
      <c r="E16" s="16">
        <v>0</v>
      </c>
      <c r="F16" s="16">
        <v>0</v>
      </c>
    </row>
    <row r="17" spans="2:6" ht="27.6" x14ac:dyDescent="0.25">
      <c r="B17" s="32" t="s">
        <v>46</v>
      </c>
      <c r="C17" s="41" t="s">
        <v>277</v>
      </c>
      <c r="D17" s="2" t="s">
        <v>278</v>
      </c>
      <c r="E17" s="16">
        <v>0</v>
      </c>
      <c r="F17" s="16">
        <v>0</v>
      </c>
    </row>
    <row r="18" spans="2:6" ht="27.6" x14ac:dyDescent="0.25">
      <c r="B18" s="32" t="s">
        <v>49</v>
      </c>
      <c r="C18" s="41" t="s">
        <v>279</v>
      </c>
      <c r="D18" s="2" t="s">
        <v>280</v>
      </c>
      <c r="E18" s="16">
        <v>0</v>
      </c>
      <c r="F18" s="16">
        <v>0</v>
      </c>
    </row>
    <row r="19" spans="2:6" ht="27.6" x14ac:dyDescent="0.25">
      <c r="B19" s="32" t="s">
        <v>52</v>
      </c>
      <c r="C19" s="41" t="s">
        <v>281</v>
      </c>
      <c r="D19" s="2" t="s">
        <v>282</v>
      </c>
      <c r="E19" s="16">
        <v>0</v>
      </c>
      <c r="F19" s="16">
        <v>0</v>
      </c>
    </row>
    <row r="20" spans="2:6" ht="31.2" x14ac:dyDescent="0.25">
      <c r="B20" s="32" t="s">
        <v>55</v>
      </c>
      <c r="C20" s="4" t="s">
        <v>283</v>
      </c>
      <c r="D20" s="2" t="s">
        <v>284</v>
      </c>
      <c r="E20" s="16">
        <v>0</v>
      </c>
      <c r="F20" s="16">
        <v>6596563</v>
      </c>
    </row>
    <row r="21" spans="2:6" ht="31.2" x14ac:dyDescent="0.25">
      <c r="B21" s="38" t="s">
        <v>58</v>
      </c>
      <c r="C21" s="23" t="s">
        <v>285</v>
      </c>
      <c r="D21" s="40" t="s">
        <v>286</v>
      </c>
      <c r="E21" s="25">
        <f>SUM(E16:E20)</f>
        <v>0</v>
      </c>
      <c r="F21" s="25">
        <f t="shared" ref="F21" si="2">SUM(F16:F20)</f>
        <v>6596563</v>
      </c>
    </row>
    <row r="22" spans="2:6" ht="15.6" x14ac:dyDescent="0.25">
      <c r="B22" s="32" t="s">
        <v>61</v>
      </c>
      <c r="C22" s="4" t="s">
        <v>287</v>
      </c>
      <c r="D22" s="2" t="s">
        <v>288</v>
      </c>
      <c r="E22" s="16">
        <v>0</v>
      </c>
      <c r="F22" s="16">
        <v>0</v>
      </c>
    </row>
    <row r="23" spans="2:6" ht="15.6" x14ac:dyDescent="0.25">
      <c r="B23" s="32" t="s">
        <v>64</v>
      </c>
      <c r="C23" s="4" t="s">
        <v>289</v>
      </c>
      <c r="D23" s="2" t="s">
        <v>290</v>
      </c>
      <c r="E23" s="16">
        <v>0</v>
      </c>
      <c r="F23" s="16">
        <v>0</v>
      </c>
    </row>
    <row r="24" spans="2:6" s="42" customFormat="1" ht="16.2" x14ac:dyDescent="0.25">
      <c r="B24" s="35" t="s">
        <v>67</v>
      </c>
      <c r="C24" s="19" t="s">
        <v>291</v>
      </c>
      <c r="D24" s="37" t="s">
        <v>292</v>
      </c>
      <c r="E24" s="21">
        <f>SUM(E22:E23)</f>
        <v>0</v>
      </c>
      <c r="F24" s="21">
        <f t="shared" ref="F24" si="3">SUM(F22:F23)</f>
        <v>0</v>
      </c>
    </row>
    <row r="25" spans="2:6" ht="15.6" x14ac:dyDescent="0.25">
      <c r="B25" s="32" t="s">
        <v>70</v>
      </c>
      <c r="C25" s="4" t="s">
        <v>293</v>
      </c>
      <c r="D25" s="2" t="s">
        <v>294</v>
      </c>
      <c r="E25" s="16">
        <v>0</v>
      </c>
      <c r="F25" s="16">
        <v>0</v>
      </c>
    </row>
    <row r="26" spans="2:6" ht="15.6" x14ac:dyDescent="0.25">
      <c r="B26" s="32" t="s">
        <v>73</v>
      </c>
      <c r="C26" s="4" t="s">
        <v>295</v>
      </c>
      <c r="D26" s="2" t="s">
        <v>296</v>
      </c>
      <c r="E26" s="16">
        <v>0</v>
      </c>
      <c r="F26" s="16">
        <v>0</v>
      </c>
    </row>
    <row r="27" spans="2:6" ht="15.6" x14ac:dyDescent="0.25">
      <c r="B27" s="32" t="s">
        <v>76</v>
      </c>
      <c r="C27" s="4" t="s">
        <v>297</v>
      </c>
      <c r="D27" s="2" t="s">
        <v>298</v>
      </c>
      <c r="E27" s="16">
        <v>2000000</v>
      </c>
      <c r="F27" s="16">
        <v>2500000</v>
      </c>
    </row>
    <row r="28" spans="2:6" ht="15.6" x14ac:dyDescent="0.25">
      <c r="B28" s="32" t="s">
        <v>79</v>
      </c>
      <c r="C28" s="4" t="s">
        <v>299</v>
      </c>
      <c r="D28" s="2" t="s">
        <v>300</v>
      </c>
      <c r="E28" s="16">
        <v>10000000</v>
      </c>
      <c r="F28" s="16">
        <v>7000000</v>
      </c>
    </row>
    <row r="29" spans="2:6" ht="15.6" x14ac:dyDescent="0.25">
      <c r="B29" s="32" t="s">
        <v>82</v>
      </c>
      <c r="C29" s="4" t="s">
        <v>301</v>
      </c>
      <c r="D29" s="2" t="s">
        <v>302</v>
      </c>
      <c r="E29" s="16">
        <v>0</v>
      </c>
      <c r="F29" s="16">
        <v>0</v>
      </c>
    </row>
    <row r="30" spans="2:6" ht="15.6" x14ac:dyDescent="0.25">
      <c r="B30" s="32" t="s">
        <v>85</v>
      </c>
      <c r="C30" s="4" t="s">
        <v>303</v>
      </c>
      <c r="D30" s="2" t="s">
        <v>304</v>
      </c>
      <c r="E30" s="16">
        <v>0</v>
      </c>
      <c r="F30" s="16">
        <v>0</v>
      </c>
    </row>
    <row r="31" spans="2:6" ht="15.6" x14ac:dyDescent="0.25">
      <c r="B31" s="32" t="s">
        <v>88</v>
      </c>
      <c r="C31" s="4" t="s">
        <v>305</v>
      </c>
      <c r="D31" s="2" t="s">
        <v>306</v>
      </c>
      <c r="E31" s="16">
        <v>0</v>
      </c>
      <c r="F31" s="16">
        <v>0</v>
      </c>
    </row>
    <row r="32" spans="2:6" ht="15.6" x14ac:dyDescent="0.25">
      <c r="B32" s="32" t="s">
        <v>91</v>
      </c>
      <c r="C32" s="4" t="s">
        <v>307</v>
      </c>
      <c r="D32" s="2" t="s">
        <v>308</v>
      </c>
      <c r="E32" s="16">
        <v>0</v>
      </c>
      <c r="F32" s="16">
        <v>0</v>
      </c>
    </row>
    <row r="33" spans="2:6" ht="16.2" x14ac:dyDescent="0.25">
      <c r="B33" s="35" t="s">
        <v>94</v>
      </c>
      <c r="C33" s="19" t="s">
        <v>309</v>
      </c>
      <c r="D33" s="37" t="s">
        <v>310</v>
      </c>
      <c r="E33" s="21">
        <f>SUM(E28:E32)</f>
        <v>10000000</v>
      </c>
      <c r="F33" s="21">
        <f t="shared" ref="F33" si="4">SUM(F28:F32)</f>
        <v>7000000</v>
      </c>
    </row>
    <row r="34" spans="2:6" ht="15.6" x14ac:dyDescent="0.25">
      <c r="B34" s="32" t="s">
        <v>97</v>
      </c>
      <c r="C34" s="4" t="s">
        <v>311</v>
      </c>
      <c r="D34" s="2" t="s">
        <v>312</v>
      </c>
      <c r="E34" s="16">
        <v>0</v>
      </c>
      <c r="F34" s="16">
        <v>100000</v>
      </c>
    </row>
    <row r="35" spans="2:6" ht="15.6" x14ac:dyDescent="0.25">
      <c r="B35" s="38" t="s">
        <v>100</v>
      </c>
      <c r="C35" s="23" t="s">
        <v>313</v>
      </c>
      <c r="D35" s="40" t="s">
        <v>314</v>
      </c>
      <c r="E35" s="25">
        <f>E24+E25+E26+E27+E33+E34</f>
        <v>12000000</v>
      </c>
      <c r="F35" s="25">
        <f t="shared" ref="F35" si="5">F24+F25+F26+F27+F33+F34</f>
        <v>9600000</v>
      </c>
    </row>
    <row r="36" spans="2:6" ht="15.6" x14ac:dyDescent="0.25">
      <c r="B36" s="32" t="s">
        <v>103</v>
      </c>
      <c r="C36" s="7" t="s">
        <v>315</v>
      </c>
      <c r="D36" s="2" t="s">
        <v>316</v>
      </c>
      <c r="E36" s="16">
        <v>0</v>
      </c>
      <c r="F36" s="16">
        <v>0</v>
      </c>
    </row>
    <row r="37" spans="2:6" ht="15.6" x14ac:dyDescent="0.25">
      <c r="B37" s="32" t="s">
        <v>106</v>
      </c>
      <c r="C37" s="7" t="s">
        <v>317</v>
      </c>
      <c r="D37" s="2" t="s">
        <v>318</v>
      </c>
      <c r="E37" s="16">
        <v>0</v>
      </c>
      <c r="F37" s="16">
        <v>0</v>
      </c>
    </row>
    <row r="38" spans="2:6" ht="15.6" x14ac:dyDescent="0.25">
      <c r="B38" s="32" t="s">
        <v>109</v>
      </c>
      <c r="C38" s="7" t="s">
        <v>319</v>
      </c>
      <c r="D38" s="2" t="s">
        <v>320</v>
      </c>
      <c r="E38" s="16">
        <v>0</v>
      </c>
      <c r="F38" s="16">
        <v>0</v>
      </c>
    </row>
    <row r="39" spans="2:6" ht="15.6" x14ac:dyDescent="0.25">
      <c r="B39" s="32" t="s">
        <v>112</v>
      </c>
      <c r="C39" s="7" t="s">
        <v>321</v>
      </c>
      <c r="D39" s="2" t="s">
        <v>322</v>
      </c>
      <c r="E39" s="16">
        <v>100000</v>
      </c>
      <c r="F39" s="16">
        <v>3000000</v>
      </c>
    </row>
    <row r="40" spans="2:6" ht="15.6" x14ac:dyDescent="0.25">
      <c r="B40" s="32" t="s">
        <v>115</v>
      </c>
      <c r="C40" s="7" t="s">
        <v>323</v>
      </c>
      <c r="D40" s="2" t="s">
        <v>324</v>
      </c>
      <c r="E40" s="16">
        <v>1200000</v>
      </c>
      <c r="F40" s="16">
        <v>1200000</v>
      </c>
    </row>
    <row r="41" spans="2:6" ht="15.6" x14ac:dyDescent="0.25">
      <c r="B41" s="32" t="s">
        <v>118</v>
      </c>
      <c r="C41" s="7" t="s">
        <v>325</v>
      </c>
      <c r="D41" s="2" t="s">
        <v>326</v>
      </c>
      <c r="E41" s="16">
        <v>0</v>
      </c>
      <c r="F41" s="16">
        <v>0</v>
      </c>
    </row>
    <row r="42" spans="2:6" ht="15.6" x14ac:dyDescent="0.25">
      <c r="B42" s="32" t="s">
        <v>121</v>
      </c>
      <c r="C42" s="7" t="s">
        <v>327</v>
      </c>
      <c r="D42" s="2" t="s">
        <v>328</v>
      </c>
      <c r="E42" s="16">
        <v>0</v>
      </c>
      <c r="F42" s="16">
        <v>0</v>
      </c>
    </row>
    <row r="43" spans="2:6" ht="15.6" x14ac:dyDescent="0.25">
      <c r="B43" s="32" t="s">
        <v>124</v>
      </c>
      <c r="C43" s="7" t="s">
        <v>329</v>
      </c>
      <c r="D43" s="2" t="s">
        <v>330</v>
      </c>
      <c r="E43" s="16">
        <v>0</v>
      </c>
      <c r="F43" s="16">
        <v>0</v>
      </c>
    </row>
    <row r="44" spans="2:6" ht="31.2" x14ac:dyDescent="0.25">
      <c r="B44" s="32">
        <v>42</v>
      </c>
      <c r="C44" s="7" t="s">
        <v>331</v>
      </c>
      <c r="D44" s="2" t="s">
        <v>332</v>
      </c>
      <c r="E44" s="16">
        <v>100</v>
      </c>
      <c r="F44" s="16">
        <v>1000</v>
      </c>
    </row>
    <row r="45" spans="2:6" ht="32.4" x14ac:dyDescent="0.25">
      <c r="B45" s="35">
        <v>43</v>
      </c>
      <c r="C45" s="28" t="s">
        <v>333</v>
      </c>
      <c r="D45" s="37" t="s">
        <v>334</v>
      </c>
      <c r="E45" s="21">
        <f>SUM(E43:E44)</f>
        <v>100</v>
      </c>
      <c r="F45" s="21">
        <f t="shared" ref="F45" si="6">SUM(F43:F44)</f>
        <v>1000</v>
      </c>
    </row>
    <row r="46" spans="2:6" ht="31.2" x14ac:dyDescent="0.25">
      <c r="B46" s="32">
        <v>44</v>
      </c>
      <c r="C46" s="7" t="s">
        <v>335</v>
      </c>
      <c r="D46" s="2" t="s">
        <v>336</v>
      </c>
      <c r="E46" s="16">
        <v>0</v>
      </c>
      <c r="F46" s="16">
        <v>0</v>
      </c>
    </row>
    <row r="47" spans="2:6" ht="15.6" x14ac:dyDescent="0.25">
      <c r="B47" s="32">
        <v>45</v>
      </c>
      <c r="C47" s="7" t="s">
        <v>337</v>
      </c>
      <c r="D47" s="2" t="s">
        <v>338</v>
      </c>
      <c r="E47" s="16">
        <v>0</v>
      </c>
      <c r="F47" s="16">
        <v>0</v>
      </c>
    </row>
    <row r="48" spans="2:6" ht="16.2" x14ac:dyDescent="0.25">
      <c r="B48" s="35" t="s">
        <v>139</v>
      </c>
      <c r="C48" s="28" t="s">
        <v>339</v>
      </c>
      <c r="D48" s="37" t="s">
        <v>340</v>
      </c>
      <c r="E48" s="21">
        <f>SUM(E46:E47)</f>
        <v>0</v>
      </c>
      <c r="F48" s="21">
        <f t="shared" ref="F48" si="7">SUM(F46:F47)</f>
        <v>0</v>
      </c>
    </row>
    <row r="49" spans="2:6" ht="15.6" x14ac:dyDescent="0.25">
      <c r="B49" s="32" t="s">
        <v>142</v>
      </c>
      <c r="C49" s="7" t="s">
        <v>341</v>
      </c>
      <c r="D49" s="2" t="s">
        <v>342</v>
      </c>
      <c r="E49" s="16">
        <v>0</v>
      </c>
      <c r="F49" s="16">
        <v>190500</v>
      </c>
    </row>
    <row r="50" spans="2:6" ht="15.6" x14ac:dyDescent="0.25">
      <c r="B50" s="32" t="s">
        <v>145</v>
      </c>
      <c r="C50" s="7" t="s">
        <v>343</v>
      </c>
      <c r="D50" s="2" t="s">
        <v>344</v>
      </c>
      <c r="E50" s="16">
        <v>3065814</v>
      </c>
      <c r="F50" s="16">
        <v>4300000</v>
      </c>
    </row>
    <row r="51" spans="2:6" ht="15.6" x14ac:dyDescent="0.25">
      <c r="B51" s="38" t="s">
        <v>148</v>
      </c>
      <c r="C51" s="43" t="s">
        <v>345</v>
      </c>
      <c r="D51" s="40" t="s">
        <v>346</v>
      </c>
      <c r="E51" s="25">
        <f>E36+E37+E38+E39+E40+E41+E42+E45+E48+E49+E50</f>
        <v>4365914</v>
      </c>
      <c r="F51" s="25">
        <f t="shared" ref="F51" si="8">F36+F37+F38+F39+F40+F41+F42+F45+F48+F49+F50</f>
        <v>8691500</v>
      </c>
    </row>
    <row r="52" spans="2:6" ht="15.6" x14ac:dyDescent="0.25">
      <c r="B52" s="32" t="s">
        <v>151</v>
      </c>
      <c r="C52" s="7" t="s">
        <v>347</v>
      </c>
      <c r="D52" s="2" t="s">
        <v>348</v>
      </c>
      <c r="E52" s="16">
        <v>0</v>
      </c>
      <c r="F52" s="16">
        <v>0</v>
      </c>
    </row>
    <row r="53" spans="2:6" ht="15.6" x14ac:dyDescent="0.25">
      <c r="B53" s="32" t="s">
        <v>154</v>
      </c>
      <c r="C53" s="7" t="s">
        <v>349</v>
      </c>
      <c r="D53" s="2" t="s">
        <v>350</v>
      </c>
      <c r="E53" s="16">
        <v>300000</v>
      </c>
      <c r="F53" s="16">
        <v>300000</v>
      </c>
    </row>
    <row r="54" spans="2:6" ht="15.6" x14ac:dyDescent="0.25">
      <c r="B54" s="32" t="s">
        <v>157</v>
      </c>
      <c r="C54" s="7" t="s">
        <v>351</v>
      </c>
      <c r="D54" s="2" t="s">
        <v>352</v>
      </c>
      <c r="E54" s="16">
        <v>662416</v>
      </c>
      <c r="F54" s="16">
        <v>662416</v>
      </c>
    </row>
    <row r="55" spans="2:6" ht="15.6" x14ac:dyDescent="0.25">
      <c r="B55" s="32" t="s">
        <v>160</v>
      </c>
      <c r="C55" s="7" t="s">
        <v>353</v>
      </c>
      <c r="D55" s="2" t="s">
        <v>354</v>
      </c>
      <c r="E55" s="16">
        <v>0</v>
      </c>
      <c r="F55" s="16">
        <v>0</v>
      </c>
    </row>
    <row r="56" spans="2:6" ht="15.6" x14ac:dyDescent="0.25">
      <c r="B56" s="32" t="s">
        <v>163</v>
      </c>
      <c r="C56" s="7" t="s">
        <v>355</v>
      </c>
      <c r="D56" s="2" t="s">
        <v>356</v>
      </c>
      <c r="E56" s="16">
        <v>0</v>
      </c>
      <c r="F56" s="16">
        <v>0</v>
      </c>
    </row>
    <row r="57" spans="2:6" ht="15.6" x14ac:dyDescent="0.25">
      <c r="B57" s="38" t="s">
        <v>166</v>
      </c>
      <c r="C57" s="23" t="s">
        <v>357</v>
      </c>
      <c r="D57" s="40" t="s">
        <v>358</v>
      </c>
      <c r="E57" s="25">
        <f>SUM(E52:E56)</f>
        <v>962416</v>
      </c>
      <c r="F57" s="25">
        <f t="shared" ref="F57" si="9">SUM(F52:F56)</f>
        <v>962416</v>
      </c>
    </row>
    <row r="58" spans="2:6" ht="27.6" x14ac:dyDescent="0.25">
      <c r="B58" s="32" t="s">
        <v>359</v>
      </c>
      <c r="C58" s="44" t="s">
        <v>360</v>
      </c>
      <c r="D58" s="2" t="s">
        <v>361</v>
      </c>
      <c r="E58" s="16">
        <v>0</v>
      </c>
      <c r="F58" s="16">
        <v>0</v>
      </c>
    </row>
    <row r="59" spans="2:6" ht="27.6" x14ac:dyDescent="0.25">
      <c r="B59" s="32" t="s">
        <v>362</v>
      </c>
      <c r="C59" s="44" t="s">
        <v>363</v>
      </c>
      <c r="D59" s="2" t="s">
        <v>364</v>
      </c>
      <c r="E59" s="16">
        <v>0</v>
      </c>
      <c r="F59" s="16">
        <v>0</v>
      </c>
    </row>
    <row r="60" spans="2:6" ht="41.4" x14ac:dyDescent="0.25">
      <c r="B60" s="32" t="s">
        <v>365</v>
      </c>
      <c r="C60" s="44" t="s">
        <v>366</v>
      </c>
      <c r="D60" s="2" t="s">
        <v>367</v>
      </c>
      <c r="E60" s="16">
        <v>0</v>
      </c>
      <c r="F60" s="16">
        <v>0</v>
      </c>
    </row>
    <row r="61" spans="2:6" ht="27.6" x14ac:dyDescent="0.25">
      <c r="B61" s="32" t="s">
        <v>368</v>
      </c>
      <c r="C61" s="41" t="s">
        <v>369</v>
      </c>
      <c r="D61" s="2" t="s">
        <v>370</v>
      </c>
      <c r="E61" s="16">
        <v>0</v>
      </c>
      <c r="F61" s="16">
        <v>0</v>
      </c>
    </row>
    <row r="62" spans="2:6" ht="15.6" x14ac:dyDescent="0.25">
      <c r="B62" s="32" t="s">
        <v>371</v>
      </c>
      <c r="C62" s="7" t="s">
        <v>372</v>
      </c>
      <c r="D62" s="2" t="s">
        <v>373</v>
      </c>
      <c r="E62" s="16">
        <v>0</v>
      </c>
      <c r="F62" s="16">
        <v>0</v>
      </c>
    </row>
    <row r="63" spans="2:6" ht="15.6" x14ac:dyDescent="0.25">
      <c r="B63" s="38" t="s">
        <v>374</v>
      </c>
      <c r="C63" s="23" t="s">
        <v>375</v>
      </c>
      <c r="D63" s="40" t="s">
        <v>376</v>
      </c>
      <c r="E63" s="25">
        <f>SUM(E58:E62)</f>
        <v>0</v>
      </c>
      <c r="F63" s="25">
        <f t="shared" ref="F63" si="10">SUM(F58:F62)</f>
        <v>0</v>
      </c>
    </row>
    <row r="64" spans="2:6" ht="27.6" x14ac:dyDescent="0.25">
      <c r="B64" s="32" t="s">
        <v>377</v>
      </c>
      <c r="C64" s="44" t="s">
        <v>378</v>
      </c>
      <c r="D64" s="2" t="s">
        <v>379</v>
      </c>
      <c r="E64" s="16">
        <v>0</v>
      </c>
      <c r="F64" s="16">
        <v>0</v>
      </c>
    </row>
    <row r="65" spans="2:6" ht="27.6" x14ac:dyDescent="0.25">
      <c r="B65" s="32" t="s">
        <v>380</v>
      </c>
      <c r="C65" s="41" t="s">
        <v>381</v>
      </c>
      <c r="D65" s="2" t="s">
        <v>382</v>
      </c>
      <c r="E65" s="16">
        <v>0</v>
      </c>
      <c r="F65" s="16">
        <v>0</v>
      </c>
    </row>
    <row r="66" spans="2:6" ht="41.4" x14ac:dyDescent="0.25">
      <c r="B66" s="32" t="s">
        <v>383</v>
      </c>
      <c r="C66" s="41" t="s">
        <v>384</v>
      </c>
      <c r="D66" s="2" t="s">
        <v>385</v>
      </c>
      <c r="E66" s="16">
        <v>0</v>
      </c>
      <c r="F66" s="16">
        <v>0</v>
      </c>
    </row>
    <row r="67" spans="2:6" ht="27.6" x14ac:dyDescent="0.25">
      <c r="B67" s="32" t="s">
        <v>386</v>
      </c>
      <c r="C67" s="41" t="s">
        <v>387</v>
      </c>
      <c r="D67" s="2" t="s">
        <v>388</v>
      </c>
      <c r="E67" s="16">
        <v>0</v>
      </c>
      <c r="F67" s="16">
        <v>0</v>
      </c>
    </row>
    <row r="68" spans="2:6" ht="15.6" x14ac:dyDescent="0.25">
      <c r="B68" s="32" t="s">
        <v>389</v>
      </c>
      <c r="C68" s="7" t="s">
        <v>390</v>
      </c>
      <c r="D68" s="2" t="s">
        <v>391</v>
      </c>
      <c r="E68" s="16">
        <v>0</v>
      </c>
      <c r="F68" s="16">
        <v>0</v>
      </c>
    </row>
    <row r="69" spans="2:6" ht="31.2" x14ac:dyDescent="0.25">
      <c r="B69" s="38" t="s">
        <v>392</v>
      </c>
      <c r="C69" s="23" t="s">
        <v>393</v>
      </c>
      <c r="D69" s="40" t="s">
        <v>394</v>
      </c>
      <c r="E69" s="25">
        <f>SUM(E64:E68)</f>
        <v>0</v>
      </c>
      <c r="F69" s="25">
        <f t="shared" ref="F69" si="11">SUM(F64:F68)</f>
        <v>0</v>
      </c>
    </row>
    <row r="70" spans="2:6" ht="31.2" x14ac:dyDescent="0.25">
      <c r="B70" s="38" t="s">
        <v>395</v>
      </c>
      <c r="C70" s="27" t="s">
        <v>396</v>
      </c>
      <c r="D70" s="40" t="s">
        <v>397</v>
      </c>
      <c r="E70" s="25">
        <f>E15+E21+E35+E51+E57+E63+E69</f>
        <v>130495666</v>
      </c>
      <c r="F70" s="25">
        <f t="shared" ref="F70" si="12">F15+F21+F35+F51+F57+F63+F69</f>
        <v>140153187</v>
      </c>
    </row>
  </sheetData>
  <mergeCells count="1">
    <mergeCell ref="B1:F1"/>
  </mergeCells>
  <pageMargins left="0.23622047244094491" right="0.23622047244094491" top="1.1417322834645669" bottom="0.74803149606299213" header="0.31496062992125984" footer="0.31496062992125984"/>
  <pageSetup paperSize="9" orientation="portrait" r:id="rId1"/>
  <headerFooter>
    <oddHeader>&amp;C 2. melléklet
a ................... önkormányzati rendelet módosításáshoz
Az önkormányzat 2020.évi költségvetési bevételei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E795-875B-4CBB-9B21-1CEBD41EA64E}">
  <dimension ref="B1:F74"/>
  <sheetViews>
    <sheetView topLeftCell="A58" workbookViewId="0">
      <selection activeCell="F54" sqref="F54"/>
    </sheetView>
  </sheetViews>
  <sheetFormatPr defaultRowHeight="13.2" x14ac:dyDescent="0.25"/>
  <cols>
    <col min="1" max="1" width="0.109375" style="30" customWidth="1"/>
    <col min="2" max="2" width="6.109375" style="30" customWidth="1"/>
    <col min="3" max="3" width="48" style="30" customWidth="1"/>
    <col min="4" max="4" width="13.88671875" style="45" customWidth="1"/>
    <col min="5" max="5" width="12.33203125" style="45" customWidth="1"/>
    <col min="6" max="6" width="12.109375" style="30" customWidth="1"/>
    <col min="7" max="14" width="2.6640625" style="30" customWidth="1"/>
    <col min="15" max="224" width="9.109375" style="30"/>
    <col min="225" max="270" width="2.6640625" style="30" customWidth="1"/>
    <col min="271" max="480" width="9.109375" style="30"/>
    <col min="481" max="526" width="2.6640625" style="30" customWidth="1"/>
    <col min="527" max="736" width="9.109375" style="30"/>
    <col min="737" max="782" width="2.6640625" style="30" customWidth="1"/>
    <col min="783" max="992" width="9.109375" style="30"/>
    <col min="993" max="1038" width="2.6640625" style="30" customWidth="1"/>
    <col min="1039" max="1248" width="9.109375" style="30"/>
    <col min="1249" max="1294" width="2.6640625" style="30" customWidth="1"/>
    <col min="1295" max="1504" width="9.109375" style="30"/>
    <col min="1505" max="1550" width="2.6640625" style="30" customWidth="1"/>
    <col min="1551" max="1760" width="9.109375" style="30"/>
    <col min="1761" max="1806" width="2.6640625" style="30" customWidth="1"/>
    <col min="1807" max="2016" width="9.109375" style="30"/>
    <col min="2017" max="2062" width="2.6640625" style="30" customWidth="1"/>
    <col min="2063" max="2272" width="9.109375" style="30"/>
    <col min="2273" max="2318" width="2.6640625" style="30" customWidth="1"/>
    <col min="2319" max="2528" width="9.109375" style="30"/>
    <col min="2529" max="2574" width="2.6640625" style="30" customWidth="1"/>
    <col min="2575" max="2784" width="9.109375" style="30"/>
    <col min="2785" max="2830" width="2.6640625" style="30" customWidth="1"/>
    <col min="2831" max="3040" width="9.109375" style="30"/>
    <col min="3041" max="3086" width="2.6640625" style="30" customWidth="1"/>
    <col min="3087" max="3296" width="9.109375" style="30"/>
    <col min="3297" max="3342" width="2.6640625" style="30" customWidth="1"/>
    <col min="3343" max="3552" width="9.109375" style="30"/>
    <col min="3553" max="3598" width="2.6640625" style="30" customWidth="1"/>
    <col min="3599" max="3808" width="9.109375" style="30"/>
    <col min="3809" max="3854" width="2.6640625" style="30" customWidth="1"/>
    <col min="3855" max="4064" width="9.109375" style="30"/>
    <col min="4065" max="4110" width="2.6640625" style="30" customWidth="1"/>
    <col min="4111" max="4320" width="9.109375" style="30"/>
    <col min="4321" max="4366" width="2.6640625" style="30" customWidth="1"/>
    <col min="4367" max="4576" width="9.109375" style="30"/>
    <col min="4577" max="4622" width="2.6640625" style="30" customWidth="1"/>
    <col min="4623" max="4832" width="9.109375" style="30"/>
    <col min="4833" max="4878" width="2.6640625" style="30" customWidth="1"/>
    <col min="4879" max="5088" width="9.109375" style="30"/>
    <col min="5089" max="5134" width="2.6640625" style="30" customWidth="1"/>
    <col min="5135" max="5344" width="9.109375" style="30"/>
    <col min="5345" max="5390" width="2.6640625" style="30" customWidth="1"/>
    <col min="5391" max="5600" width="9.109375" style="30"/>
    <col min="5601" max="5646" width="2.6640625" style="30" customWidth="1"/>
    <col min="5647" max="5856" width="9.109375" style="30"/>
    <col min="5857" max="5902" width="2.6640625" style="30" customWidth="1"/>
    <col min="5903" max="6112" width="9.109375" style="30"/>
    <col min="6113" max="6158" width="2.6640625" style="30" customWidth="1"/>
    <col min="6159" max="6368" width="9.109375" style="30"/>
    <col min="6369" max="6414" width="2.6640625" style="30" customWidth="1"/>
    <col min="6415" max="6624" width="9.109375" style="30"/>
    <col min="6625" max="6670" width="2.6640625" style="30" customWidth="1"/>
    <col min="6671" max="6880" width="9.109375" style="30"/>
    <col min="6881" max="6926" width="2.6640625" style="30" customWidth="1"/>
    <col min="6927" max="7136" width="9.109375" style="30"/>
    <col min="7137" max="7182" width="2.6640625" style="30" customWidth="1"/>
    <col min="7183" max="7392" width="9.109375" style="30"/>
    <col min="7393" max="7438" width="2.6640625" style="30" customWidth="1"/>
    <col min="7439" max="7648" width="9.109375" style="30"/>
    <col min="7649" max="7694" width="2.6640625" style="30" customWidth="1"/>
    <col min="7695" max="7904" width="9.109375" style="30"/>
    <col min="7905" max="7950" width="2.6640625" style="30" customWidth="1"/>
    <col min="7951" max="8160" width="9.109375" style="30"/>
    <col min="8161" max="8206" width="2.6640625" style="30" customWidth="1"/>
    <col min="8207" max="8416" width="9.109375" style="30"/>
    <col min="8417" max="8462" width="2.6640625" style="30" customWidth="1"/>
    <col min="8463" max="8672" width="9.109375" style="30"/>
    <col min="8673" max="8718" width="2.6640625" style="30" customWidth="1"/>
    <col min="8719" max="8928" width="9.109375" style="30"/>
    <col min="8929" max="8974" width="2.6640625" style="30" customWidth="1"/>
    <col min="8975" max="9184" width="9.109375" style="30"/>
    <col min="9185" max="9230" width="2.6640625" style="30" customWidth="1"/>
    <col min="9231" max="9440" width="9.109375" style="30"/>
    <col min="9441" max="9486" width="2.6640625" style="30" customWidth="1"/>
    <col min="9487" max="9696" width="9.109375" style="30"/>
    <col min="9697" max="9742" width="2.6640625" style="30" customWidth="1"/>
    <col min="9743" max="9952" width="9.109375" style="30"/>
    <col min="9953" max="9998" width="2.6640625" style="30" customWidth="1"/>
    <col min="9999" max="10208" width="9.109375" style="30"/>
    <col min="10209" max="10254" width="2.6640625" style="30" customWidth="1"/>
    <col min="10255" max="10464" width="9.109375" style="30"/>
    <col min="10465" max="10510" width="2.6640625" style="30" customWidth="1"/>
    <col min="10511" max="10720" width="9.109375" style="30"/>
    <col min="10721" max="10766" width="2.6640625" style="30" customWidth="1"/>
    <col min="10767" max="10976" width="9.109375" style="30"/>
    <col min="10977" max="11022" width="2.6640625" style="30" customWidth="1"/>
    <col min="11023" max="11232" width="9.109375" style="30"/>
    <col min="11233" max="11278" width="2.6640625" style="30" customWidth="1"/>
    <col min="11279" max="11488" width="9.109375" style="30"/>
    <col min="11489" max="11534" width="2.6640625" style="30" customWidth="1"/>
    <col min="11535" max="11744" width="9.109375" style="30"/>
    <col min="11745" max="11790" width="2.6640625" style="30" customWidth="1"/>
    <col min="11791" max="12000" width="9.109375" style="30"/>
    <col min="12001" max="12046" width="2.6640625" style="30" customWidth="1"/>
    <col min="12047" max="12256" width="9.109375" style="30"/>
    <col min="12257" max="12302" width="2.6640625" style="30" customWidth="1"/>
    <col min="12303" max="12512" width="9.109375" style="30"/>
    <col min="12513" max="12558" width="2.6640625" style="30" customWidth="1"/>
    <col min="12559" max="12768" width="9.109375" style="30"/>
    <col min="12769" max="12814" width="2.6640625" style="30" customWidth="1"/>
    <col min="12815" max="13024" width="9.109375" style="30"/>
    <col min="13025" max="13070" width="2.6640625" style="30" customWidth="1"/>
    <col min="13071" max="13280" width="9.109375" style="30"/>
    <col min="13281" max="13326" width="2.6640625" style="30" customWidth="1"/>
    <col min="13327" max="13536" width="9.109375" style="30"/>
    <col min="13537" max="13582" width="2.6640625" style="30" customWidth="1"/>
    <col min="13583" max="13792" width="9.109375" style="30"/>
    <col min="13793" max="13838" width="2.6640625" style="30" customWidth="1"/>
    <col min="13839" max="14048" width="9.109375" style="30"/>
    <col min="14049" max="14094" width="2.6640625" style="30" customWidth="1"/>
    <col min="14095" max="14304" width="9.109375" style="30"/>
    <col min="14305" max="14350" width="2.6640625" style="30" customWidth="1"/>
    <col min="14351" max="14560" width="9.109375" style="30"/>
    <col min="14561" max="14606" width="2.6640625" style="30" customWidth="1"/>
    <col min="14607" max="14816" width="9.109375" style="30"/>
    <col min="14817" max="14862" width="2.6640625" style="30" customWidth="1"/>
    <col min="14863" max="15072" width="9.109375" style="30"/>
    <col min="15073" max="15118" width="2.6640625" style="30" customWidth="1"/>
    <col min="15119" max="15328" width="9.109375" style="30"/>
    <col min="15329" max="15374" width="2.6640625" style="30" customWidth="1"/>
    <col min="15375" max="15584" width="9.109375" style="30"/>
    <col min="15585" max="15630" width="2.6640625" style="30" customWidth="1"/>
    <col min="15631" max="15840" width="9.109375" style="30"/>
    <col min="15841" max="15886" width="2.6640625" style="30" customWidth="1"/>
    <col min="15887" max="16096" width="9.109375" style="30"/>
    <col min="16097" max="16142" width="2.6640625" style="30" customWidth="1"/>
    <col min="16143" max="16384" width="9.109375" style="30"/>
  </cols>
  <sheetData>
    <row r="1" spans="2:6" x14ac:dyDescent="0.25">
      <c r="B1" s="132" t="s">
        <v>524</v>
      </c>
      <c r="C1" s="133"/>
      <c r="D1" s="133"/>
      <c r="E1" s="133"/>
      <c r="F1" s="133"/>
    </row>
    <row r="2" spans="2:6" x14ac:dyDescent="0.25">
      <c r="B2" s="133"/>
      <c r="C2" s="133"/>
      <c r="D2" s="133"/>
      <c r="E2" s="133"/>
      <c r="F2" s="133"/>
    </row>
    <row r="3" spans="2:6" x14ac:dyDescent="0.25">
      <c r="B3" s="133"/>
      <c r="C3" s="133"/>
      <c r="D3" s="133"/>
      <c r="E3" s="133"/>
      <c r="F3" s="133"/>
    </row>
    <row r="4" spans="2:6" ht="15.6" x14ac:dyDescent="0.25">
      <c r="B4" s="130" t="s">
        <v>0</v>
      </c>
      <c r="C4" s="131"/>
      <c r="D4" s="131"/>
      <c r="E4" s="131"/>
      <c r="F4" s="131"/>
    </row>
    <row r="5" spans="2:6" ht="53.25" customHeight="1" x14ac:dyDescent="0.25">
      <c r="B5" s="13" t="s">
        <v>1</v>
      </c>
      <c r="C5" s="31" t="s">
        <v>2</v>
      </c>
      <c r="D5" s="15" t="s">
        <v>3</v>
      </c>
      <c r="E5" s="83" t="s">
        <v>519</v>
      </c>
      <c r="F5" s="78" t="s">
        <v>520</v>
      </c>
    </row>
    <row r="6" spans="2:6" s="34" customFormat="1" ht="31.2" x14ac:dyDescent="0.25">
      <c r="B6" s="32" t="s">
        <v>4</v>
      </c>
      <c r="C6" s="33" t="s">
        <v>249</v>
      </c>
      <c r="D6" s="2" t="s">
        <v>250</v>
      </c>
      <c r="E6" s="16">
        <v>0</v>
      </c>
      <c r="F6" s="16">
        <v>0</v>
      </c>
    </row>
    <row r="7" spans="2:6" s="34" customFormat="1" ht="31.2" x14ac:dyDescent="0.25">
      <c r="B7" s="32" t="s">
        <v>7</v>
      </c>
      <c r="C7" s="33" t="s">
        <v>251</v>
      </c>
      <c r="D7" s="2" t="s">
        <v>252</v>
      </c>
      <c r="E7" s="16">
        <v>0</v>
      </c>
      <c r="F7" s="16">
        <v>0</v>
      </c>
    </row>
    <row r="8" spans="2:6" s="34" customFormat="1" ht="31.2" x14ac:dyDescent="0.25">
      <c r="B8" s="32" t="s">
        <v>10</v>
      </c>
      <c r="C8" s="33" t="s">
        <v>253</v>
      </c>
      <c r="D8" s="2" t="s">
        <v>254</v>
      </c>
      <c r="E8" s="16">
        <v>0</v>
      </c>
      <c r="F8" s="16">
        <v>0</v>
      </c>
    </row>
    <row r="9" spans="2:6" ht="31.2" x14ac:dyDescent="0.25">
      <c r="B9" s="32" t="s">
        <v>13</v>
      </c>
      <c r="C9" s="33" t="s">
        <v>255</v>
      </c>
      <c r="D9" s="2" t="s">
        <v>256</v>
      </c>
      <c r="E9" s="16">
        <v>0</v>
      </c>
      <c r="F9" s="16">
        <v>0</v>
      </c>
    </row>
    <row r="10" spans="2:6" ht="31.2" x14ac:dyDescent="0.25">
      <c r="B10" s="32" t="s">
        <v>16</v>
      </c>
      <c r="C10" s="33" t="s">
        <v>257</v>
      </c>
      <c r="D10" s="2" t="s">
        <v>258</v>
      </c>
      <c r="E10" s="16">
        <v>0</v>
      </c>
      <c r="F10" s="16">
        <v>0</v>
      </c>
    </row>
    <row r="11" spans="2:6" ht="15.6" x14ac:dyDescent="0.25">
      <c r="B11" s="32" t="s">
        <v>19</v>
      </c>
      <c r="C11" s="33" t="s">
        <v>259</v>
      </c>
      <c r="D11" s="2" t="s">
        <v>260</v>
      </c>
      <c r="E11" s="16">
        <v>0</v>
      </c>
      <c r="F11" s="16">
        <v>0</v>
      </c>
    </row>
    <row r="12" spans="2:6" ht="32.4" x14ac:dyDescent="0.25">
      <c r="B12" s="35" t="s">
        <v>22</v>
      </c>
      <c r="C12" s="36" t="s">
        <v>261</v>
      </c>
      <c r="D12" s="37" t="s">
        <v>262</v>
      </c>
      <c r="E12" s="21">
        <f>SUM(E6:E11)</f>
        <v>0</v>
      </c>
      <c r="F12" s="21">
        <f>SUM(F6:F11)</f>
        <v>0</v>
      </c>
    </row>
    <row r="13" spans="2:6" ht="15.6" x14ac:dyDescent="0.25">
      <c r="B13" s="32" t="s">
        <v>25</v>
      </c>
      <c r="C13" s="33" t="s">
        <v>263</v>
      </c>
      <c r="D13" s="2" t="s">
        <v>264</v>
      </c>
      <c r="E13" s="16">
        <v>0</v>
      </c>
      <c r="F13" s="16">
        <v>0</v>
      </c>
    </row>
    <row r="14" spans="2:6" ht="31.2" x14ac:dyDescent="0.25">
      <c r="B14" s="32" t="s">
        <v>28</v>
      </c>
      <c r="C14" s="33" t="s">
        <v>265</v>
      </c>
      <c r="D14" s="2" t="s">
        <v>266</v>
      </c>
      <c r="E14" s="16">
        <v>0</v>
      </c>
      <c r="F14" s="16">
        <v>0</v>
      </c>
    </row>
    <row r="15" spans="2:6" ht="31.2" x14ac:dyDescent="0.25">
      <c r="B15" s="32" t="s">
        <v>31</v>
      </c>
      <c r="C15" s="33" t="s">
        <v>267</v>
      </c>
      <c r="D15" s="2" t="s">
        <v>268</v>
      </c>
      <c r="E15" s="16">
        <v>0</v>
      </c>
      <c r="F15" s="16">
        <v>0</v>
      </c>
    </row>
    <row r="16" spans="2:6" ht="31.2" x14ac:dyDescent="0.25">
      <c r="B16" s="32" t="s">
        <v>34</v>
      </c>
      <c r="C16" s="33" t="s">
        <v>269</v>
      </c>
      <c r="D16" s="2" t="s">
        <v>270</v>
      </c>
      <c r="E16" s="16">
        <v>0</v>
      </c>
      <c r="F16" s="16">
        <v>0</v>
      </c>
    </row>
    <row r="17" spans="2:6" ht="31.2" x14ac:dyDescent="0.25">
      <c r="B17" s="32" t="s">
        <v>37</v>
      </c>
      <c r="C17" s="33" t="s">
        <v>271</v>
      </c>
      <c r="D17" s="2" t="s">
        <v>272</v>
      </c>
      <c r="E17" s="16">
        <v>0</v>
      </c>
      <c r="F17" s="16">
        <v>0</v>
      </c>
    </row>
    <row r="18" spans="2:6" ht="31.2" x14ac:dyDescent="0.25">
      <c r="B18" s="38" t="s">
        <v>40</v>
      </c>
      <c r="C18" s="39" t="s">
        <v>273</v>
      </c>
      <c r="D18" s="40" t="s">
        <v>274</v>
      </c>
      <c r="E18" s="25">
        <f>SUM(E12:E17)</f>
        <v>0</v>
      </c>
      <c r="F18" s="25">
        <f>SUM(F12:F17)</f>
        <v>0</v>
      </c>
    </row>
    <row r="19" spans="2:6" ht="15.6" x14ac:dyDescent="0.25">
      <c r="B19" s="32" t="s">
        <v>43</v>
      </c>
      <c r="C19" s="33" t="s">
        <v>275</v>
      </c>
      <c r="D19" s="2" t="s">
        <v>276</v>
      </c>
      <c r="E19" s="16">
        <v>0</v>
      </c>
      <c r="F19" s="16">
        <v>0</v>
      </c>
    </row>
    <row r="20" spans="2:6" ht="27.6" x14ac:dyDescent="0.25">
      <c r="B20" s="32" t="s">
        <v>46</v>
      </c>
      <c r="C20" s="41" t="s">
        <v>277</v>
      </c>
      <c r="D20" s="2" t="s">
        <v>278</v>
      </c>
      <c r="E20" s="16">
        <v>0</v>
      </c>
      <c r="F20" s="16">
        <v>0</v>
      </c>
    </row>
    <row r="21" spans="2:6" ht="27.6" x14ac:dyDescent="0.25">
      <c r="B21" s="32" t="s">
        <v>49</v>
      </c>
      <c r="C21" s="41" t="s">
        <v>279</v>
      </c>
      <c r="D21" s="2" t="s">
        <v>280</v>
      </c>
      <c r="E21" s="16">
        <v>0</v>
      </c>
      <c r="F21" s="16">
        <v>0</v>
      </c>
    </row>
    <row r="22" spans="2:6" ht="27.6" x14ac:dyDescent="0.25">
      <c r="B22" s="32" t="s">
        <v>52</v>
      </c>
      <c r="C22" s="41" t="s">
        <v>281</v>
      </c>
      <c r="D22" s="2" t="s">
        <v>282</v>
      </c>
      <c r="E22" s="16">
        <v>0</v>
      </c>
      <c r="F22" s="16">
        <v>0</v>
      </c>
    </row>
    <row r="23" spans="2:6" ht="31.2" x14ac:dyDescent="0.25">
      <c r="B23" s="32" t="s">
        <v>55</v>
      </c>
      <c r="C23" s="4" t="s">
        <v>283</v>
      </c>
      <c r="D23" s="2" t="s">
        <v>284</v>
      </c>
      <c r="E23" s="16">
        <v>0</v>
      </c>
      <c r="F23" s="16">
        <v>0</v>
      </c>
    </row>
    <row r="24" spans="2:6" ht="31.2" x14ac:dyDescent="0.25">
      <c r="B24" s="84" t="s">
        <v>58</v>
      </c>
      <c r="C24" s="85" t="s">
        <v>285</v>
      </c>
      <c r="D24" s="86" t="s">
        <v>286</v>
      </c>
      <c r="E24" s="87">
        <f>SUM(E19:E23)</f>
        <v>0</v>
      </c>
      <c r="F24" s="87">
        <f>SUM(F19:F23)</f>
        <v>0</v>
      </c>
    </row>
    <row r="25" spans="2:6" ht="15.6" x14ac:dyDescent="0.25">
      <c r="B25" s="88"/>
      <c r="C25" s="89"/>
      <c r="D25" s="90"/>
      <c r="E25" s="91"/>
      <c r="F25" s="91"/>
    </row>
    <row r="26" spans="2:6" ht="15.6" x14ac:dyDescent="0.25">
      <c r="B26" s="92" t="s">
        <v>61</v>
      </c>
      <c r="C26" s="93" t="s">
        <v>287</v>
      </c>
      <c r="D26" s="94" t="s">
        <v>288</v>
      </c>
      <c r="E26" s="95">
        <v>0</v>
      </c>
      <c r="F26" s="95">
        <v>0</v>
      </c>
    </row>
    <row r="27" spans="2:6" ht="15.6" x14ac:dyDescent="0.25">
      <c r="B27" s="32" t="s">
        <v>64</v>
      </c>
      <c r="C27" s="4" t="s">
        <v>289</v>
      </c>
      <c r="D27" s="2" t="s">
        <v>290</v>
      </c>
      <c r="E27" s="16">
        <v>0</v>
      </c>
      <c r="F27" s="16">
        <v>0</v>
      </c>
    </row>
    <row r="28" spans="2:6" s="42" customFormat="1" ht="16.2" x14ac:dyDescent="0.25">
      <c r="B28" s="35" t="s">
        <v>67</v>
      </c>
      <c r="C28" s="19" t="s">
        <v>291</v>
      </c>
      <c r="D28" s="37" t="s">
        <v>292</v>
      </c>
      <c r="E28" s="21">
        <f>SUM(E26:E27)</f>
        <v>0</v>
      </c>
      <c r="F28" s="21">
        <f>SUM(F26:F27)</f>
        <v>0</v>
      </c>
    </row>
    <row r="29" spans="2:6" ht="15.6" x14ac:dyDescent="0.25">
      <c r="B29" s="32" t="s">
        <v>70</v>
      </c>
      <c r="C29" s="4" t="s">
        <v>293</v>
      </c>
      <c r="D29" s="2" t="s">
        <v>294</v>
      </c>
      <c r="E29" s="16">
        <v>0</v>
      </c>
      <c r="F29" s="16">
        <v>0</v>
      </c>
    </row>
    <row r="30" spans="2:6" ht="15.6" x14ac:dyDescent="0.25">
      <c r="B30" s="32" t="s">
        <v>73</v>
      </c>
      <c r="C30" s="4" t="s">
        <v>295</v>
      </c>
      <c r="D30" s="2" t="s">
        <v>296</v>
      </c>
      <c r="E30" s="16">
        <v>0</v>
      </c>
      <c r="F30" s="16">
        <v>0</v>
      </c>
    </row>
    <row r="31" spans="2:6" ht="15.6" x14ac:dyDescent="0.25">
      <c r="B31" s="32" t="s">
        <v>76</v>
      </c>
      <c r="C31" s="4" t="s">
        <v>297</v>
      </c>
      <c r="D31" s="2" t="s">
        <v>298</v>
      </c>
      <c r="E31" s="16">
        <v>0</v>
      </c>
      <c r="F31" s="16">
        <v>0</v>
      </c>
    </row>
    <row r="32" spans="2:6" ht="15.6" x14ac:dyDescent="0.25">
      <c r="B32" s="32" t="s">
        <v>79</v>
      </c>
      <c r="C32" s="4" t="s">
        <v>299</v>
      </c>
      <c r="D32" s="2" t="s">
        <v>300</v>
      </c>
      <c r="E32" s="16">
        <v>0</v>
      </c>
      <c r="F32" s="16">
        <v>0</v>
      </c>
    </row>
    <row r="33" spans="2:6" ht="15.6" x14ac:dyDescent="0.25">
      <c r="B33" s="32" t="s">
        <v>82</v>
      </c>
      <c r="C33" s="4" t="s">
        <v>301</v>
      </c>
      <c r="D33" s="2" t="s">
        <v>302</v>
      </c>
      <c r="E33" s="16">
        <v>0</v>
      </c>
      <c r="F33" s="16">
        <v>0</v>
      </c>
    </row>
    <row r="34" spans="2:6" ht="15.6" x14ac:dyDescent="0.25">
      <c r="B34" s="32" t="s">
        <v>85</v>
      </c>
      <c r="C34" s="4" t="s">
        <v>303</v>
      </c>
      <c r="D34" s="2" t="s">
        <v>304</v>
      </c>
      <c r="E34" s="16">
        <v>0</v>
      </c>
      <c r="F34" s="16">
        <v>0</v>
      </c>
    </row>
    <row r="35" spans="2:6" ht="15.6" x14ac:dyDescent="0.25">
      <c r="B35" s="32" t="s">
        <v>88</v>
      </c>
      <c r="C35" s="4" t="s">
        <v>305</v>
      </c>
      <c r="D35" s="2" t="s">
        <v>306</v>
      </c>
      <c r="E35" s="16">
        <v>0</v>
      </c>
      <c r="F35" s="16">
        <v>0</v>
      </c>
    </row>
    <row r="36" spans="2:6" ht="15.6" x14ac:dyDescent="0.25">
      <c r="B36" s="32" t="s">
        <v>91</v>
      </c>
      <c r="C36" s="4" t="s">
        <v>307</v>
      </c>
      <c r="D36" s="2" t="s">
        <v>308</v>
      </c>
      <c r="E36" s="16">
        <v>0</v>
      </c>
      <c r="F36" s="16">
        <v>0</v>
      </c>
    </row>
    <row r="37" spans="2:6" ht="16.2" x14ac:dyDescent="0.25">
      <c r="B37" s="35" t="s">
        <v>94</v>
      </c>
      <c r="C37" s="19" t="s">
        <v>309</v>
      </c>
      <c r="D37" s="37" t="s">
        <v>310</v>
      </c>
      <c r="E37" s="21">
        <v>0</v>
      </c>
      <c r="F37" s="21">
        <f>SUM(F32:F36)</f>
        <v>0</v>
      </c>
    </row>
    <row r="38" spans="2:6" ht="15.6" x14ac:dyDescent="0.25">
      <c r="B38" s="32" t="s">
        <v>97</v>
      </c>
      <c r="C38" s="4" t="s">
        <v>311</v>
      </c>
      <c r="D38" s="2" t="s">
        <v>312</v>
      </c>
      <c r="E38" s="16">
        <v>0</v>
      </c>
      <c r="F38" s="16">
        <v>0</v>
      </c>
    </row>
    <row r="39" spans="2:6" ht="15.6" x14ac:dyDescent="0.25">
      <c r="B39" s="38" t="s">
        <v>100</v>
      </c>
      <c r="C39" s="23" t="s">
        <v>313</v>
      </c>
      <c r="D39" s="40" t="s">
        <v>314</v>
      </c>
      <c r="E39" s="25">
        <f>E28+E29+E30+E31+E37+E38</f>
        <v>0</v>
      </c>
      <c r="F39" s="25">
        <f>F28+F29+F30+F31+F37+F38</f>
        <v>0</v>
      </c>
    </row>
    <row r="40" spans="2:6" ht="15.6" x14ac:dyDescent="0.25">
      <c r="B40" s="32" t="s">
        <v>103</v>
      </c>
      <c r="C40" s="7" t="s">
        <v>315</v>
      </c>
      <c r="D40" s="2" t="s">
        <v>316</v>
      </c>
      <c r="E40" s="16">
        <v>0</v>
      </c>
      <c r="F40" s="16">
        <v>0</v>
      </c>
    </row>
    <row r="41" spans="2:6" ht="15.6" x14ac:dyDescent="0.25">
      <c r="B41" s="32" t="s">
        <v>106</v>
      </c>
      <c r="C41" s="7" t="s">
        <v>317</v>
      </c>
      <c r="D41" s="2" t="s">
        <v>318</v>
      </c>
      <c r="E41" s="16">
        <v>0</v>
      </c>
      <c r="F41" s="16">
        <v>5000</v>
      </c>
    </row>
    <row r="42" spans="2:6" ht="15.6" x14ac:dyDescent="0.25">
      <c r="B42" s="32" t="s">
        <v>109</v>
      </c>
      <c r="C42" s="7" t="s">
        <v>319</v>
      </c>
      <c r="D42" s="2" t="s">
        <v>320</v>
      </c>
      <c r="E42" s="16">
        <v>0</v>
      </c>
      <c r="F42" s="16">
        <v>0</v>
      </c>
    </row>
    <row r="43" spans="2:6" ht="15.6" x14ac:dyDescent="0.25">
      <c r="B43" s="32" t="s">
        <v>112</v>
      </c>
      <c r="C43" s="7" t="s">
        <v>321</v>
      </c>
      <c r="D43" s="2" t="s">
        <v>322</v>
      </c>
      <c r="E43" s="16">
        <v>0</v>
      </c>
      <c r="F43" s="16">
        <v>0</v>
      </c>
    </row>
    <row r="44" spans="2:6" ht="15.6" x14ac:dyDescent="0.25">
      <c r="B44" s="32" t="s">
        <v>115</v>
      </c>
      <c r="C44" s="7" t="s">
        <v>323</v>
      </c>
      <c r="D44" s="2" t="s">
        <v>324</v>
      </c>
      <c r="E44" s="16">
        <v>0</v>
      </c>
      <c r="F44" s="16">
        <v>0</v>
      </c>
    </row>
    <row r="45" spans="2:6" ht="15.6" x14ac:dyDescent="0.25">
      <c r="B45" s="32" t="s">
        <v>118</v>
      </c>
      <c r="C45" s="7" t="s">
        <v>325</v>
      </c>
      <c r="D45" s="2" t="s">
        <v>326</v>
      </c>
      <c r="E45" s="16">
        <v>0</v>
      </c>
      <c r="F45" s="16">
        <v>0</v>
      </c>
    </row>
    <row r="46" spans="2:6" ht="15.6" x14ac:dyDescent="0.25">
      <c r="B46" s="32" t="s">
        <v>121</v>
      </c>
      <c r="C46" s="7" t="s">
        <v>327</v>
      </c>
      <c r="D46" s="2" t="s">
        <v>328</v>
      </c>
      <c r="E46" s="16">
        <v>0</v>
      </c>
      <c r="F46" s="16">
        <v>0</v>
      </c>
    </row>
    <row r="47" spans="2:6" ht="31.2" x14ac:dyDescent="0.25">
      <c r="B47" s="32" t="s">
        <v>124</v>
      </c>
      <c r="C47" s="7" t="s">
        <v>329</v>
      </c>
      <c r="D47" s="2" t="s">
        <v>330</v>
      </c>
      <c r="E47" s="16">
        <v>0</v>
      </c>
      <c r="F47" s="16">
        <v>0</v>
      </c>
    </row>
    <row r="48" spans="2:6" ht="31.2" x14ac:dyDescent="0.25">
      <c r="B48" s="32">
        <v>42</v>
      </c>
      <c r="C48" s="7" t="s">
        <v>331</v>
      </c>
      <c r="D48" s="2" t="s">
        <v>332</v>
      </c>
      <c r="E48" s="16">
        <v>0</v>
      </c>
      <c r="F48" s="16">
        <v>1</v>
      </c>
    </row>
    <row r="49" spans="2:6" ht="32.4" x14ac:dyDescent="0.25">
      <c r="B49" s="35">
        <v>43</v>
      </c>
      <c r="C49" s="28" t="s">
        <v>333</v>
      </c>
      <c r="D49" s="37" t="s">
        <v>334</v>
      </c>
      <c r="E49" s="21">
        <f>SUM(E47:E48)</f>
        <v>0</v>
      </c>
      <c r="F49" s="21">
        <f>SUM(F47:F48)</f>
        <v>1</v>
      </c>
    </row>
    <row r="50" spans="2:6" ht="31.2" x14ac:dyDescent="0.25">
      <c r="B50" s="32">
        <v>44</v>
      </c>
      <c r="C50" s="7" t="s">
        <v>335</v>
      </c>
      <c r="D50" s="2" t="s">
        <v>336</v>
      </c>
      <c r="E50" s="16">
        <v>0</v>
      </c>
      <c r="F50" s="16">
        <v>0</v>
      </c>
    </row>
    <row r="51" spans="2:6" ht="15.6" x14ac:dyDescent="0.25">
      <c r="B51" s="32">
        <v>45</v>
      </c>
      <c r="C51" s="7" t="s">
        <v>337</v>
      </c>
      <c r="D51" s="2" t="s">
        <v>338</v>
      </c>
      <c r="E51" s="16">
        <v>0</v>
      </c>
      <c r="F51" s="16">
        <v>0</v>
      </c>
    </row>
    <row r="52" spans="2:6" ht="16.2" x14ac:dyDescent="0.25">
      <c r="B52" s="35" t="s">
        <v>139</v>
      </c>
      <c r="C52" s="28" t="s">
        <v>339</v>
      </c>
      <c r="D52" s="37" t="s">
        <v>340</v>
      </c>
      <c r="E52" s="21">
        <f>SUM(E50:E51)</f>
        <v>0</v>
      </c>
      <c r="F52" s="21">
        <f>SUM(F50:F51)</f>
        <v>0</v>
      </c>
    </row>
    <row r="53" spans="2:6" ht="15.6" x14ac:dyDescent="0.25">
      <c r="B53" s="32" t="s">
        <v>142</v>
      </c>
      <c r="C53" s="7" t="s">
        <v>341</v>
      </c>
      <c r="D53" s="2" t="s">
        <v>342</v>
      </c>
      <c r="E53" s="16">
        <v>0</v>
      </c>
      <c r="F53" s="16">
        <v>0</v>
      </c>
    </row>
    <row r="54" spans="2:6" ht="15.6" x14ac:dyDescent="0.25">
      <c r="B54" s="32" t="s">
        <v>145</v>
      </c>
      <c r="C54" s="7" t="s">
        <v>343</v>
      </c>
      <c r="D54" s="2" t="s">
        <v>344</v>
      </c>
      <c r="E54" s="16">
        <v>0</v>
      </c>
      <c r="F54" s="16">
        <v>8414</v>
      </c>
    </row>
    <row r="55" spans="2:6" ht="15.6" x14ac:dyDescent="0.25">
      <c r="B55" s="38" t="s">
        <v>148</v>
      </c>
      <c r="C55" s="43" t="s">
        <v>345</v>
      </c>
      <c r="D55" s="40" t="s">
        <v>346</v>
      </c>
      <c r="E55" s="25">
        <f>E40+E41+E42+E43+E44+E45+E46+E49+E52+E53+E54</f>
        <v>0</v>
      </c>
      <c r="F55" s="25">
        <f>F40+F41+F42+F43+F44+F45+F46+F49+F52+F53+F54</f>
        <v>13415</v>
      </c>
    </row>
    <row r="56" spans="2:6" ht="15.6" x14ac:dyDescent="0.25">
      <c r="B56" s="32" t="s">
        <v>151</v>
      </c>
      <c r="C56" s="7" t="s">
        <v>347</v>
      </c>
      <c r="D56" s="2" t="s">
        <v>348</v>
      </c>
      <c r="E56" s="16">
        <v>0</v>
      </c>
      <c r="F56" s="16">
        <v>0</v>
      </c>
    </row>
    <row r="57" spans="2:6" ht="15.6" x14ac:dyDescent="0.25">
      <c r="B57" s="32" t="s">
        <v>154</v>
      </c>
      <c r="C57" s="7" t="s">
        <v>349</v>
      </c>
      <c r="D57" s="2" t="s">
        <v>350</v>
      </c>
      <c r="E57" s="16">
        <v>0</v>
      </c>
      <c r="F57" s="16">
        <v>0</v>
      </c>
    </row>
    <row r="58" spans="2:6" ht="15.6" x14ac:dyDescent="0.25">
      <c r="B58" s="32" t="s">
        <v>157</v>
      </c>
      <c r="C58" s="7" t="s">
        <v>351</v>
      </c>
      <c r="D58" s="2" t="s">
        <v>352</v>
      </c>
      <c r="E58" s="16">
        <v>0</v>
      </c>
      <c r="F58" s="16">
        <v>0</v>
      </c>
    </row>
    <row r="59" spans="2:6" ht="15.6" x14ac:dyDescent="0.25">
      <c r="B59" s="32" t="s">
        <v>160</v>
      </c>
      <c r="C59" s="7" t="s">
        <v>353</v>
      </c>
      <c r="D59" s="2" t="s">
        <v>354</v>
      </c>
      <c r="E59" s="16">
        <v>0</v>
      </c>
      <c r="F59" s="16">
        <v>0</v>
      </c>
    </row>
    <row r="60" spans="2:6" ht="15.6" x14ac:dyDescent="0.25">
      <c r="B60" s="32" t="s">
        <v>163</v>
      </c>
      <c r="C60" s="7" t="s">
        <v>355</v>
      </c>
      <c r="D60" s="2" t="s">
        <v>356</v>
      </c>
      <c r="E60" s="16">
        <v>0</v>
      </c>
      <c r="F60" s="16">
        <v>0</v>
      </c>
    </row>
    <row r="61" spans="2:6" ht="15.6" x14ac:dyDescent="0.25">
      <c r="B61" s="38" t="s">
        <v>166</v>
      </c>
      <c r="C61" s="23" t="s">
        <v>357</v>
      </c>
      <c r="D61" s="40" t="s">
        <v>358</v>
      </c>
      <c r="E61" s="25">
        <f>SUM(E56:E60)</f>
        <v>0</v>
      </c>
      <c r="F61" s="25">
        <f>SUM(F56:F60)</f>
        <v>0</v>
      </c>
    </row>
    <row r="62" spans="2:6" ht="27.6" x14ac:dyDescent="0.25">
      <c r="B62" s="32" t="s">
        <v>359</v>
      </c>
      <c r="C62" s="44" t="s">
        <v>360</v>
      </c>
      <c r="D62" s="2" t="s">
        <v>361</v>
      </c>
      <c r="E62" s="16">
        <v>0</v>
      </c>
      <c r="F62" s="16">
        <v>0</v>
      </c>
    </row>
    <row r="63" spans="2:6" ht="27.6" x14ac:dyDescent="0.25">
      <c r="B63" s="32" t="s">
        <v>362</v>
      </c>
      <c r="C63" s="44" t="s">
        <v>363</v>
      </c>
      <c r="D63" s="2" t="s">
        <v>364</v>
      </c>
      <c r="E63" s="16">
        <v>0</v>
      </c>
      <c r="F63" s="16">
        <v>0</v>
      </c>
    </row>
    <row r="64" spans="2:6" ht="41.4" x14ac:dyDescent="0.25">
      <c r="B64" s="32" t="s">
        <v>365</v>
      </c>
      <c r="C64" s="44" t="s">
        <v>366</v>
      </c>
      <c r="D64" s="2" t="s">
        <v>367</v>
      </c>
      <c r="E64" s="16">
        <v>0</v>
      </c>
      <c r="F64" s="16">
        <v>0</v>
      </c>
    </row>
    <row r="65" spans="2:6" ht="27.6" x14ac:dyDescent="0.25">
      <c r="B65" s="32" t="s">
        <v>368</v>
      </c>
      <c r="C65" s="41" t="s">
        <v>369</v>
      </c>
      <c r="D65" s="2" t="s">
        <v>370</v>
      </c>
      <c r="E65" s="16">
        <v>0</v>
      </c>
      <c r="F65" s="16">
        <v>0</v>
      </c>
    </row>
    <row r="66" spans="2:6" ht="15.6" x14ac:dyDescent="0.25">
      <c r="B66" s="32" t="s">
        <v>371</v>
      </c>
      <c r="C66" s="7" t="s">
        <v>372</v>
      </c>
      <c r="D66" s="2" t="s">
        <v>373</v>
      </c>
      <c r="E66" s="16">
        <v>0</v>
      </c>
      <c r="F66" s="16">
        <v>0</v>
      </c>
    </row>
    <row r="67" spans="2:6" ht="15.6" x14ac:dyDescent="0.25">
      <c r="B67" s="38" t="s">
        <v>374</v>
      </c>
      <c r="C67" s="23" t="s">
        <v>375</v>
      </c>
      <c r="D67" s="40" t="s">
        <v>376</v>
      </c>
      <c r="E67" s="25">
        <f>SUM(E62:E66)</f>
        <v>0</v>
      </c>
      <c r="F67" s="25">
        <f>SUM(F62:F66)</f>
        <v>0</v>
      </c>
    </row>
    <row r="68" spans="2:6" ht="27.6" x14ac:dyDescent="0.25">
      <c r="B68" s="32" t="s">
        <v>377</v>
      </c>
      <c r="C68" s="44" t="s">
        <v>378</v>
      </c>
      <c r="D68" s="2" t="s">
        <v>379</v>
      </c>
      <c r="E68" s="16">
        <v>0</v>
      </c>
      <c r="F68" s="16">
        <v>0</v>
      </c>
    </row>
    <row r="69" spans="2:6" ht="27.6" x14ac:dyDescent="0.25">
      <c r="B69" s="32" t="s">
        <v>380</v>
      </c>
      <c r="C69" s="41" t="s">
        <v>381</v>
      </c>
      <c r="D69" s="2" t="s">
        <v>382</v>
      </c>
      <c r="E69" s="16">
        <v>0</v>
      </c>
      <c r="F69" s="16">
        <v>0</v>
      </c>
    </row>
    <row r="70" spans="2:6" ht="41.4" x14ac:dyDescent="0.25">
      <c r="B70" s="32" t="s">
        <v>383</v>
      </c>
      <c r="C70" s="41" t="s">
        <v>384</v>
      </c>
      <c r="D70" s="2" t="s">
        <v>385</v>
      </c>
      <c r="E70" s="16">
        <v>0</v>
      </c>
      <c r="F70" s="16">
        <v>0</v>
      </c>
    </row>
    <row r="71" spans="2:6" ht="27.6" x14ac:dyDescent="0.25">
      <c r="B71" s="32" t="s">
        <v>386</v>
      </c>
      <c r="C71" s="41" t="s">
        <v>387</v>
      </c>
      <c r="D71" s="2" t="s">
        <v>388</v>
      </c>
      <c r="E71" s="16">
        <v>0</v>
      </c>
      <c r="F71" s="16">
        <v>0</v>
      </c>
    </row>
    <row r="72" spans="2:6" ht="15.6" x14ac:dyDescent="0.25">
      <c r="B72" s="32" t="s">
        <v>389</v>
      </c>
      <c r="C72" s="7" t="s">
        <v>390</v>
      </c>
      <c r="D72" s="2" t="s">
        <v>391</v>
      </c>
      <c r="E72" s="16">
        <v>0</v>
      </c>
      <c r="F72" s="16">
        <v>0</v>
      </c>
    </row>
    <row r="73" spans="2:6" ht="31.2" x14ac:dyDescent="0.25">
      <c r="B73" s="38" t="s">
        <v>392</v>
      </c>
      <c r="C73" s="23" t="s">
        <v>393</v>
      </c>
      <c r="D73" s="40" t="s">
        <v>394</v>
      </c>
      <c r="E73" s="25">
        <f>SUM(E68:E72)</f>
        <v>0</v>
      </c>
      <c r="F73" s="25">
        <f>SUM(F68:F72)</f>
        <v>0</v>
      </c>
    </row>
    <row r="74" spans="2:6" ht="31.2" x14ac:dyDescent="0.25">
      <c r="B74" s="38" t="s">
        <v>395</v>
      </c>
      <c r="C74" s="27" t="s">
        <v>396</v>
      </c>
      <c r="D74" s="40" t="s">
        <v>397</v>
      </c>
      <c r="E74" s="25">
        <f>E18+E24+E39+E55+E61+E67+E73</f>
        <v>0</v>
      </c>
      <c r="F74" s="25">
        <f>F18+F24+F39+F55+F61+F67+F73</f>
        <v>13415</v>
      </c>
    </row>
  </sheetData>
  <mergeCells count="2">
    <mergeCell ref="B4:F4"/>
    <mergeCell ref="B1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E33"/>
  <sheetViews>
    <sheetView view="pageLayout" zoomScaleNormal="100" workbookViewId="0">
      <selection activeCell="E5" sqref="E5"/>
    </sheetView>
  </sheetViews>
  <sheetFormatPr defaultRowHeight="15.6" x14ac:dyDescent="0.3"/>
  <cols>
    <col min="1" max="1" width="5.6640625" style="57" bestFit="1" customWidth="1"/>
    <col min="2" max="2" width="51" style="57" customWidth="1"/>
    <col min="3" max="3" width="7.88671875" style="10" customWidth="1"/>
    <col min="4" max="4" width="11.5546875" style="10" customWidth="1"/>
    <col min="5" max="5" width="11.44140625" style="46" customWidth="1"/>
    <col min="6" max="223" width="9.109375" style="46"/>
    <col min="224" max="259" width="2.6640625" style="46" customWidth="1"/>
    <col min="260" max="479" width="9.109375" style="46"/>
    <col min="480" max="515" width="2.6640625" style="46" customWidth="1"/>
    <col min="516" max="735" width="9.109375" style="46"/>
    <col min="736" max="771" width="2.6640625" style="46" customWidth="1"/>
    <col min="772" max="991" width="9.109375" style="46"/>
    <col min="992" max="1027" width="2.6640625" style="46" customWidth="1"/>
    <col min="1028" max="1247" width="9.109375" style="46"/>
    <col min="1248" max="1283" width="2.6640625" style="46" customWidth="1"/>
    <col min="1284" max="1503" width="9.109375" style="46"/>
    <col min="1504" max="1539" width="2.6640625" style="46" customWidth="1"/>
    <col min="1540" max="1759" width="9.109375" style="46"/>
    <col min="1760" max="1795" width="2.6640625" style="46" customWidth="1"/>
    <col min="1796" max="2015" width="9.109375" style="46"/>
    <col min="2016" max="2051" width="2.6640625" style="46" customWidth="1"/>
    <col min="2052" max="2271" width="9.109375" style="46"/>
    <col min="2272" max="2307" width="2.6640625" style="46" customWidth="1"/>
    <col min="2308" max="2527" width="9.109375" style="46"/>
    <col min="2528" max="2563" width="2.6640625" style="46" customWidth="1"/>
    <col min="2564" max="2783" width="9.109375" style="46"/>
    <col min="2784" max="2819" width="2.6640625" style="46" customWidth="1"/>
    <col min="2820" max="3039" width="9.109375" style="46"/>
    <col min="3040" max="3075" width="2.6640625" style="46" customWidth="1"/>
    <col min="3076" max="3295" width="9.109375" style="46"/>
    <col min="3296" max="3331" width="2.6640625" style="46" customWidth="1"/>
    <col min="3332" max="3551" width="9.109375" style="46"/>
    <col min="3552" max="3587" width="2.6640625" style="46" customWidth="1"/>
    <col min="3588" max="3807" width="9.109375" style="46"/>
    <col min="3808" max="3843" width="2.6640625" style="46" customWidth="1"/>
    <col min="3844" max="4063" width="9.109375" style="46"/>
    <col min="4064" max="4099" width="2.6640625" style="46" customWidth="1"/>
    <col min="4100" max="4319" width="9.109375" style="46"/>
    <col min="4320" max="4355" width="2.6640625" style="46" customWidth="1"/>
    <col min="4356" max="4575" width="9.109375" style="46"/>
    <col min="4576" max="4611" width="2.6640625" style="46" customWidth="1"/>
    <col min="4612" max="4831" width="9.109375" style="46"/>
    <col min="4832" max="4867" width="2.6640625" style="46" customWidth="1"/>
    <col min="4868" max="5087" width="9.109375" style="46"/>
    <col min="5088" max="5123" width="2.6640625" style="46" customWidth="1"/>
    <col min="5124" max="5343" width="9.109375" style="46"/>
    <col min="5344" max="5379" width="2.6640625" style="46" customWidth="1"/>
    <col min="5380" max="5599" width="9.109375" style="46"/>
    <col min="5600" max="5635" width="2.6640625" style="46" customWidth="1"/>
    <col min="5636" max="5855" width="9.109375" style="46"/>
    <col min="5856" max="5891" width="2.6640625" style="46" customWidth="1"/>
    <col min="5892" max="6111" width="9.109375" style="46"/>
    <col min="6112" max="6147" width="2.6640625" style="46" customWidth="1"/>
    <col min="6148" max="6367" width="9.109375" style="46"/>
    <col min="6368" max="6403" width="2.6640625" style="46" customWidth="1"/>
    <col min="6404" max="6623" width="9.109375" style="46"/>
    <col min="6624" max="6659" width="2.6640625" style="46" customWidth="1"/>
    <col min="6660" max="6879" width="9.109375" style="46"/>
    <col min="6880" max="6915" width="2.6640625" style="46" customWidth="1"/>
    <col min="6916" max="7135" width="9.109375" style="46"/>
    <col min="7136" max="7171" width="2.6640625" style="46" customWidth="1"/>
    <col min="7172" max="7391" width="9.109375" style="46"/>
    <col min="7392" max="7427" width="2.6640625" style="46" customWidth="1"/>
    <col min="7428" max="7647" width="9.109375" style="46"/>
    <col min="7648" max="7683" width="2.6640625" style="46" customWidth="1"/>
    <col min="7684" max="7903" width="9.109375" style="46"/>
    <col min="7904" max="7939" width="2.6640625" style="46" customWidth="1"/>
    <col min="7940" max="8159" width="9.109375" style="46"/>
    <col min="8160" max="8195" width="2.6640625" style="46" customWidth="1"/>
    <col min="8196" max="8415" width="9.109375" style="46"/>
    <col min="8416" max="8451" width="2.6640625" style="46" customWidth="1"/>
    <col min="8452" max="8671" width="9.109375" style="46"/>
    <col min="8672" max="8707" width="2.6640625" style="46" customWidth="1"/>
    <col min="8708" max="8927" width="9.109375" style="46"/>
    <col min="8928" max="8963" width="2.6640625" style="46" customWidth="1"/>
    <col min="8964" max="9183" width="9.109375" style="46"/>
    <col min="9184" max="9219" width="2.6640625" style="46" customWidth="1"/>
    <col min="9220" max="9439" width="9.109375" style="46"/>
    <col min="9440" max="9475" width="2.6640625" style="46" customWidth="1"/>
    <col min="9476" max="9695" width="9.109375" style="46"/>
    <col min="9696" max="9731" width="2.6640625" style="46" customWidth="1"/>
    <col min="9732" max="9951" width="9.109375" style="46"/>
    <col min="9952" max="9987" width="2.6640625" style="46" customWidth="1"/>
    <col min="9988" max="10207" width="9.109375" style="46"/>
    <col min="10208" max="10243" width="2.6640625" style="46" customWidth="1"/>
    <col min="10244" max="10463" width="9.109375" style="46"/>
    <col min="10464" max="10499" width="2.6640625" style="46" customWidth="1"/>
    <col min="10500" max="10719" width="9.109375" style="46"/>
    <col min="10720" max="10755" width="2.6640625" style="46" customWidth="1"/>
    <col min="10756" max="10975" width="9.109375" style="46"/>
    <col min="10976" max="11011" width="2.6640625" style="46" customWidth="1"/>
    <col min="11012" max="11231" width="9.109375" style="46"/>
    <col min="11232" max="11267" width="2.6640625" style="46" customWidth="1"/>
    <col min="11268" max="11487" width="9.109375" style="46"/>
    <col min="11488" max="11523" width="2.6640625" style="46" customWidth="1"/>
    <col min="11524" max="11743" width="9.109375" style="46"/>
    <col min="11744" max="11779" width="2.6640625" style="46" customWidth="1"/>
    <col min="11780" max="11999" width="9.109375" style="46"/>
    <col min="12000" max="12035" width="2.6640625" style="46" customWidth="1"/>
    <col min="12036" max="12255" width="9.109375" style="46"/>
    <col min="12256" max="12291" width="2.6640625" style="46" customWidth="1"/>
    <col min="12292" max="12511" width="9.109375" style="46"/>
    <col min="12512" max="12547" width="2.6640625" style="46" customWidth="1"/>
    <col min="12548" max="12767" width="9.109375" style="46"/>
    <col min="12768" max="12803" width="2.6640625" style="46" customWidth="1"/>
    <col min="12804" max="13023" width="9.109375" style="46"/>
    <col min="13024" max="13059" width="2.6640625" style="46" customWidth="1"/>
    <col min="13060" max="13279" width="9.109375" style="46"/>
    <col min="13280" max="13315" width="2.6640625" style="46" customWidth="1"/>
    <col min="13316" max="13535" width="9.109375" style="46"/>
    <col min="13536" max="13571" width="2.6640625" style="46" customWidth="1"/>
    <col min="13572" max="13791" width="9.109375" style="46"/>
    <col min="13792" max="13827" width="2.6640625" style="46" customWidth="1"/>
    <col min="13828" max="14047" width="9.109375" style="46"/>
    <col min="14048" max="14083" width="2.6640625" style="46" customWidth="1"/>
    <col min="14084" max="14303" width="9.109375" style="46"/>
    <col min="14304" max="14339" width="2.6640625" style="46" customWidth="1"/>
    <col min="14340" max="14559" width="9.109375" style="46"/>
    <col min="14560" max="14595" width="2.6640625" style="46" customWidth="1"/>
    <col min="14596" max="14815" width="9.109375" style="46"/>
    <col min="14816" max="14851" width="2.6640625" style="46" customWidth="1"/>
    <col min="14852" max="15071" width="9.109375" style="46"/>
    <col min="15072" max="15107" width="2.6640625" style="46" customWidth="1"/>
    <col min="15108" max="15327" width="9.109375" style="46"/>
    <col min="15328" max="15363" width="2.6640625" style="46" customWidth="1"/>
    <col min="15364" max="15583" width="9.109375" style="46"/>
    <col min="15584" max="15619" width="2.6640625" style="46" customWidth="1"/>
    <col min="15620" max="15839" width="9.109375" style="46"/>
    <col min="15840" max="15875" width="2.6640625" style="46" customWidth="1"/>
    <col min="15876" max="16095" width="9.109375" style="46"/>
    <col min="16096" max="16131" width="2.6640625" style="46" customWidth="1"/>
    <col min="16132" max="16384" width="9.109375" style="46"/>
  </cols>
  <sheetData>
    <row r="1" spans="1:5" x14ac:dyDescent="0.3">
      <c r="A1" s="130" t="s">
        <v>0</v>
      </c>
      <c r="B1" s="131"/>
      <c r="C1" s="131"/>
      <c r="D1" s="131"/>
      <c r="E1" s="131"/>
    </row>
    <row r="2" spans="1:5" ht="46.8" x14ac:dyDescent="0.3">
      <c r="A2" s="47" t="s">
        <v>1</v>
      </c>
      <c r="B2" s="40" t="s">
        <v>2</v>
      </c>
      <c r="C2" s="15" t="s">
        <v>3</v>
      </c>
      <c r="D2" s="74" t="s">
        <v>519</v>
      </c>
      <c r="E2" s="74" t="s">
        <v>520</v>
      </c>
    </row>
    <row r="3" spans="1:5" ht="31.2" x14ac:dyDescent="0.3">
      <c r="A3" s="32" t="s">
        <v>4</v>
      </c>
      <c r="B3" s="48" t="s">
        <v>398</v>
      </c>
      <c r="C3" s="49" t="s">
        <v>399</v>
      </c>
      <c r="D3" s="50">
        <v>0</v>
      </c>
      <c r="E3" s="50">
        <v>0</v>
      </c>
    </row>
    <row r="4" spans="1:5" ht="31.2" x14ac:dyDescent="0.3">
      <c r="A4" s="32" t="s">
        <v>7</v>
      </c>
      <c r="B4" s="48" t="s">
        <v>400</v>
      </c>
      <c r="C4" s="49" t="s">
        <v>401</v>
      </c>
      <c r="D4" s="50">
        <v>0</v>
      </c>
      <c r="E4" s="50">
        <v>0</v>
      </c>
    </row>
    <row r="5" spans="1:5" ht="31.2" x14ac:dyDescent="0.3">
      <c r="A5" s="32" t="s">
        <v>10</v>
      </c>
      <c r="B5" s="48" t="s">
        <v>402</v>
      </c>
      <c r="C5" s="49" t="s">
        <v>403</v>
      </c>
      <c r="D5" s="50">
        <v>0</v>
      </c>
      <c r="E5" s="50">
        <v>0</v>
      </c>
    </row>
    <row r="6" spans="1:5" ht="32.4" x14ac:dyDescent="0.3">
      <c r="A6" s="35" t="s">
        <v>13</v>
      </c>
      <c r="B6" s="51" t="s">
        <v>404</v>
      </c>
      <c r="C6" s="52" t="s">
        <v>405</v>
      </c>
      <c r="D6" s="21">
        <f>SUM(D3:D5)</f>
        <v>0</v>
      </c>
      <c r="E6" s="21">
        <f>SUM(E3:E5)</f>
        <v>0</v>
      </c>
    </row>
    <row r="7" spans="1:5" s="54" customFormat="1" x14ac:dyDescent="0.3">
      <c r="A7" s="32" t="s">
        <v>16</v>
      </c>
      <c r="B7" s="53" t="s">
        <v>406</v>
      </c>
      <c r="C7" s="49" t="s">
        <v>407</v>
      </c>
      <c r="D7" s="50">
        <v>0</v>
      </c>
      <c r="E7" s="50">
        <v>0</v>
      </c>
    </row>
    <row r="8" spans="1:5" x14ac:dyDescent="0.3">
      <c r="A8" s="32" t="s">
        <v>19</v>
      </c>
      <c r="B8" s="48" t="s">
        <v>408</v>
      </c>
      <c r="C8" s="49" t="s">
        <v>409</v>
      </c>
      <c r="D8" s="50">
        <v>0</v>
      </c>
      <c r="E8" s="50">
        <v>0</v>
      </c>
    </row>
    <row r="9" spans="1:5" x14ac:dyDescent="0.3">
      <c r="A9" s="32" t="s">
        <v>22</v>
      </c>
      <c r="B9" s="48" t="s">
        <v>410</v>
      </c>
      <c r="C9" s="49" t="s">
        <v>411</v>
      </c>
      <c r="D9" s="50">
        <v>0</v>
      </c>
      <c r="E9" s="50">
        <v>0</v>
      </c>
    </row>
    <row r="10" spans="1:5" x14ac:dyDescent="0.3">
      <c r="A10" s="32" t="s">
        <v>25</v>
      </c>
      <c r="B10" s="48" t="s">
        <v>412</v>
      </c>
      <c r="C10" s="49" t="s">
        <v>413</v>
      </c>
      <c r="D10" s="50">
        <v>0</v>
      </c>
      <c r="E10" s="50">
        <v>0</v>
      </c>
    </row>
    <row r="11" spans="1:5" x14ac:dyDescent="0.3">
      <c r="A11" s="32" t="s">
        <v>28</v>
      </c>
      <c r="B11" s="48" t="s">
        <v>414</v>
      </c>
      <c r="C11" s="49" t="s">
        <v>415</v>
      </c>
      <c r="D11" s="50">
        <v>0</v>
      </c>
      <c r="E11" s="50">
        <v>0</v>
      </c>
    </row>
    <row r="12" spans="1:5" x14ac:dyDescent="0.3">
      <c r="A12" s="32">
        <v>10</v>
      </c>
      <c r="B12" s="48" t="s">
        <v>416</v>
      </c>
      <c r="C12" s="49" t="s">
        <v>417</v>
      </c>
      <c r="D12" s="50">
        <v>0</v>
      </c>
      <c r="E12" s="50">
        <v>0</v>
      </c>
    </row>
    <row r="13" spans="1:5" ht="16.2" x14ac:dyDescent="0.3">
      <c r="A13" s="35">
        <v>11</v>
      </c>
      <c r="B13" s="55" t="s">
        <v>418</v>
      </c>
      <c r="C13" s="52" t="s">
        <v>419</v>
      </c>
      <c r="D13" s="21">
        <f>SUM(D7:D12)</f>
        <v>0</v>
      </c>
      <c r="E13" s="21">
        <f>SUM(E7:E12)</f>
        <v>0</v>
      </c>
    </row>
    <row r="14" spans="1:5" x14ac:dyDescent="0.3">
      <c r="A14" s="32">
        <v>12</v>
      </c>
      <c r="B14" s="29" t="s">
        <v>420</v>
      </c>
      <c r="C14" s="49" t="s">
        <v>421</v>
      </c>
      <c r="D14" s="50">
        <v>0</v>
      </c>
      <c r="E14" s="50">
        <v>0</v>
      </c>
    </row>
    <row r="15" spans="1:5" x14ac:dyDescent="0.3">
      <c r="A15" s="32">
        <v>13</v>
      </c>
      <c r="B15" s="29" t="s">
        <v>422</v>
      </c>
      <c r="C15" s="49" t="s">
        <v>423</v>
      </c>
      <c r="D15" s="76">
        <v>3580892</v>
      </c>
      <c r="E15" s="76">
        <v>3580892</v>
      </c>
    </row>
    <row r="16" spans="1:5" x14ac:dyDescent="0.3">
      <c r="A16" s="32">
        <v>14</v>
      </c>
      <c r="B16" s="29" t="s">
        <v>424</v>
      </c>
      <c r="C16" s="49" t="s">
        <v>425</v>
      </c>
      <c r="D16" s="76">
        <v>71631109</v>
      </c>
      <c r="E16" s="76">
        <v>71923315</v>
      </c>
    </row>
    <row r="17" spans="1:5" x14ac:dyDescent="0.3">
      <c r="A17" s="32">
        <v>15</v>
      </c>
      <c r="B17" s="29" t="s">
        <v>426</v>
      </c>
      <c r="C17" s="49" t="s">
        <v>427</v>
      </c>
      <c r="D17" s="50">
        <v>0</v>
      </c>
      <c r="E17" s="50">
        <v>0</v>
      </c>
    </row>
    <row r="18" spans="1:5" x14ac:dyDescent="0.3">
      <c r="A18" s="32">
        <v>16</v>
      </c>
      <c r="B18" s="29" t="s">
        <v>428</v>
      </c>
      <c r="C18" s="49" t="s">
        <v>429</v>
      </c>
      <c r="D18" s="50">
        <v>0</v>
      </c>
      <c r="E18" s="50">
        <v>0</v>
      </c>
    </row>
    <row r="19" spans="1:5" x14ac:dyDescent="0.3">
      <c r="A19" s="32">
        <v>17</v>
      </c>
      <c r="B19" s="29" t="s">
        <v>430</v>
      </c>
      <c r="C19" s="49" t="s">
        <v>431</v>
      </c>
      <c r="D19" s="50">
        <v>0</v>
      </c>
      <c r="E19" s="50">
        <v>0</v>
      </c>
    </row>
    <row r="20" spans="1:5" x14ac:dyDescent="0.3">
      <c r="A20" s="32">
        <v>18</v>
      </c>
      <c r="B20" s="29" t="s">
        <v>432</v>
      </c>
      <c r="C20" s="49" t="s">
        <v>433</v>
      </c>
      <c r="D20" s="50">
        <v>0</v>
      </c>
      <c r="E20" s="50">
        <v>0</v>
      </c>
    </row>
    <row r="21" spans="1:5" x14ac:dyDescent="0.3">
      <c r="A21" s="32">
        <v>19</v>
      </c>
      <c r="B21" s="29" t="s">
        <v>434</v>
      </c>
      <c r="C21" s="49" t="s">
        <v>435</v>
      </c>
      <c r="D21" s="50">
        <v>0</v>
      </c>
      <c r="E21" s="50">
        <v>0</v>
      </c>
    </row>
    <row r="22" spans="1:5" ht="16.2" x14ac:dyDescent="0.3">
      <c r="A22" s="35">
        <v>20</v>
      </c>
      <c r="B22" s="55" t="s">
        <v>436</v>
      </c>
      <c r="C22" s="52" t="s">
        <v>437</v>
      </c>
      <c r="D22" s="21">
        <f>SUM(D20:D21)</f>
        <v>0</v>
      </c>
      <c r="E22" s="21">
        <f>SUM(E20:E21)</f>
        <v>0</v>
      </c>
    </row>
    <row r="23" spans="1:5" ht="16.2" x14ac:dyDescent="0.3">
      <c r="A23" s="35">
        <v>21</v>
      </c>
      <c r="B23" s="55" t="s">
        <v>438</v>
      </c>
      <c r="C23" s="52" t="s">
        <v>439</v>
      </c>
      <c r="D23" s="21">
        <f>D6+D13+D14+D15+D16+D17+D18+D19+D22</f>
        <v>75212001</v>
      </c>
      <c r="E23" s="21">
        <f>E6+E13+E14+E15+E16+E17+E18+E19+E22</f>
        <v>75504207</v>
      </c>
    </row>
    <row r="24" spans="1:5" x14ac:dyDescent="0.3">
      <c r="A24" s="32">
        <v>22</v>
      </c>
      <c r="B24" s="29" t="s">
        <v>440</v>
      </c>
      <c r="C24" s="49" t="s">
        <v>441</v>
      </c>
      <c r="D24" s="50">
        <v>0</v>
      </c>
      <c r="E24" s="50">
        <v>0</v>
      </c>
    </row>
    <row r="25" spans="1:5" x14ac:dyDescent="0.3">
      <c r="A25" s="32">
        <v>23</v>
      </c>
      <c r="B25" s="7" t="s">
        <v>442</v>
      </c>
      <c r="C25" s="49" t="s">
        <v>443</v>
      </c>
      <c r="D25" s="50">
        <v>0</v>
      </c>
      <c r="E25" s="50">
        <v>0</v>
      </c>
    </row>
    <row r="26" spans="1:5" x14ac:dyDescent="0.3">
      <c r="A26" s="32">
        <v>24</v>
      </c>
      <c r="B26" s="29" t="s">
        <v>444</v>
      </c>
      <c r="C26" s="49" t="s">
        <v>445</v>
      </c>
      <c r="D26" s="50">
        <v>0</v>
      </c>
      <c r="E26" s="50">
        <v>0</v>
      </c>
    </row>
    <row r="27" spans="1:5" ht="31.2" x14ac:dyDescent="0.3">
      <c r="A27" s="32">
        <v>25</v>
      </c>
      <c r="B27" s="7" t="s">
        <v>446</v>
      </c>
      <c r="C27" s="49" t="s">
        <v>447</v>
      </c>
      <c r="D27" s="50">
        <v>0</v>
      </c>
      <c r="E27" s="50">
        <v>0</v>
      </c>
    </row>
    <row r="28" spans="1:5" x14ac:dyDescent="0.3">
      <c r="A28" s="32">
        <v>26</v>
      </c>
      <c r="B28" s="29" t="s">
        <v>448</v>
      </c>
      <c r="C28" s="49" t="s">
        <v>449</v>
      </c>
      <c r="D28" s="50">
        <v>0</v>
      </c>
      <c r="E28" s="50">
        <v>0</v>
      </c>
    </row>
    <row r="29" spans="1:5" ht="16.2" x14ac:dyDescent="0.3">
      <c r="A29" s="35">
        <v>27</v>
      </c>
      <c r="B29" s="55" t="s">
        <v>450</v>
      </c>
      <c r="C29" s="52" t="s">
        <v>451</v>
      </c>
      <c r="D29" s="21">
        <f>SUM(D24:D28)</f>
        <v>0</v>
      </c>
      <c r="E29" s="21">
        <f>SUM(E24:E28)</f>
        <v>0</v>
      </c>
    </row>
    <row r="30" spans="1:5" ht="31.2" x14ac:dyDescent="0.3">
      <c r="A30" s="32">
        <v>28</v>
      </c>
      <c r="B30" s="7" t="s">
        <v>452</v>
      </c>
      <c r="C30" s="49" t="s">
        <v>453</v>
      </c>
      <c r="D30" s="2">
        <v>0</v>
      </c>
      <c r="E30" s="2">
        <v>0</v>
      </c>
    </row>
    <row r="31" spans="1:5" x14ac:dyDescent="0.3">
      <c r="A31" s="32">
        <v>29</v>
      </c>
      <c r="B31" s="7" t="s">
        <v>454</v>
      </c>
      <c r="C31" s="49" t="s">
        <v>455</v>
      </c>
      <c r="D31" s="2">
        <v>0</v>
      </c>
      <c r="E31" s="2">
        <v>0</v>
      </c>
    </row>
    <row r="32" spans="1:5" x14ac:dyDescent="0.3">
      <c r="A32" s="38">
        <v>30</v>
      </c>
      <c r="B32" s="56" t="s">
        <v>456</v>
      </c>
      <c r="C32" s="15" t="s">
        <v>457</v>
      </c>
      <c r="D32" s="25">
        <f>D23+D29+D30+D31</f>
        <v>75212001</v>
      </c>
      <c r="E32" s="25">
        <f>E23+E29+E30+E31</f>
        <v>75504207</v>
      </c>
    </row>
    <row r="33" spans="2:2" x14ac:dyDescent="0.3">
      <c r="B33" s="12"/>
    </row>
  </sheetData>
  <mergeCells count="1">
    <mergeCell ref="A1:E1"/>
  </mergeCells>
  <pageMargins left="0.25" right="0.25" top="0.75" bottom="0.75" header="0.3" footer="0.3"/>
  <pageSetup paperSize="9" orientation="portrait" r:id="rId1"/>
  <headerFooter>
    <oddHeader>&amp;C 3. melléklet
a .................. önkormányzati rendelet módosításáshoz
Az önkormányzat 2020.évi finanszírozási kiadásai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FE38-6E36-4B9F-A223-7D6195F39907}">
  <dimension ref="A1:E35"/>
  <sheetViews>
    <sheetView workbookViewId="0">
      <selection activeCell="L20" sqref="L20"/>
    </sheetView>
  </sheetViews>
  <sheetFormatPr defaultRowHeight="15.6" x14ac:dyDescent="0.3"/>
  <cols>
    <col min="1" max="1" width="5.6640625" style="58" bestFit="1" customWidth="1"/>
    <col min="2" max="2" width="47.88671875" style="58" customWidth="1"/>
    <col min="3" max="3" width="8.33203125" style="10" customWidth="1"/>
    <col min="4" max="4" width="12.88671875" style="10" customWidth="1"/>
    <col min="5" max="5" width="12.6640625" style="58" customWidth="1"/>
    <col min="6" max="13" width="2.6640625" style="58" customWidth="1"/>
    <col min="14" max="223" width="9.109375" style="58"/>
    <col min="224" max="269" width="2.6640625" style="58" customWidth="1"/>
    <col min="270" max="479" width="9.109375" style="58"/>
    <col min="480" max="525" width="2.6640625" style="58" customWidth="1"/>
    <col min="526" max="735" width="9.109375" style="58"/>
    <col min="736" max="781" width="2.6640625" style="58" customWidth="1"/>
    <col min="782" max="991" width="9.109375" style="58"/>
    <col min="992" max="1037" width="2.6640625" style="58" customWidth="1"/>
    <col min="1038" max="1247" width="9.109375" style="58"/>
    <col min="1248" max="1293" width="2.6640625" style="58" customWidth="1"/>
    <col min="1294" max="1503" width="9.109375" style="58"/>
    <col min="1504" max="1549" width="2.6640625" style="58" customWidth="1"/>
    <col min="1550" max="1759" width="9.109375" style="58"/>
    <col min="1760" max="1805" width="2.6640625" style="58" customWidth="1"/>
    <col min="1806" max="2015" width="9.109375" style="58"/>
    <col min="2016" max="2061" width="2.6640625" style="58" customWidth="1"/>
    <col min="2062" max="2271" width="9.109375" style="58"/>
    <col min="2272" max="2317" width="2.6640625" style="58" customWidth="1"/>
    <col min="2318" max="2527" width="9.109375" style="58"/>
    <col min="2528" max="2573" width="2.6640625" style="58" customWidth="1"/>
    <col min="2574" max="2783" width="9.109375" style="58"/>
    <col min="2784" max="2829" width="2.6640625" style="58" customWidth="1"/>
    <col min="2830" max="3039" width="9.109375" style="58"/>
    <col min="3040" max="3085" width="2.6640625" style="58" customWidth="1"/>
    <col min="3086" max="3295" width="9.109375" style="58"/>
    <col min="3296" max="3341" width="2.6640625" style="58" customWidth="1"/>
    <col min="3342" max="3551" width="9.109375" style="58"/>
    <col min="3552" max="3597" width="2.6640625" style="58" customWidth="1"/>
    <col min="3598" max="3807" width="9.109375" style="58"/>
    <col min="3808" max="3853" width="2.6640625" style="58" customWidth="1"/>
    <col min="3854" max="4063" width="9.109375" style="58"/>
    <col min="4064" max="4109" width="2.6640625" style="58" customWidth="1"/>
    <col min="4110" max="4319" width="9.109375" style="58"/>
    <col min="4320" max="4365" width="2.6640625" style="58" customWidth="1"/>
    <col min="4366" max="4575" width="9.109375" style="58"/>
    <col min="4576" max="4621" width="2.6640625" style="58" customWidth="1"/>
    <col min="4622" max="4831" width="9.109375" style="58"/>
    <col min="4832" max="4877" width="2.6640625" style="58" customWidth="1"/>
    <col min="4878" max="5087" width="9.109375" style="58"/>
    <col min="5088" max="5133" width="2.6640625" style="58" customWidth="1"/>
    <col min="5134" max="5343" width="9.109375" style="58"/>
    <col min="5344" max="5389" width="2.6640625" style="58" customWidth="1"/>
    <col min="5390" max="5599" width="9.109375" style="58"/>
    <col min="5600" max="5645" width="2.6640625" style="58" customWidth="1"/>
    <col min="5646" max="5855" width="9.109375" style="58"/>
    <col min="5856" max="5901" width="2.6640625" style="58" customWidth="1"/>
    <col min="5902" max="6111" width="9.109375" style="58"/>
    <col min="6112" max="6157" width="2.6640625" style="58" customWidth="1"/>
    <col min="6158" max="6367" width="9.109375" style="58"/>
    <col min="6368" max="6413" width="2.6640625" style="58" customWidth="1"/>
    <col min="6414" max="6623" width="9.109375" style="58"/>
    <col min="6624" max="6669" width="2.6640625" style="58" customWidth="1"/>
    <col min="6670" max="6879" width="9.109375" style="58"/>
    <col min="6880" max="6925" width="2.6640625" style="58" customWidth="1"/>
    <col min="6926" max="7135" width="9.109375" style="58"/>
    <col min="7136" max="7181" width="2.6640625" style="58" customWidth="1"/>
    <col min="7182" max="7391" width="9.109375" style="58"/>
    <col min="7392" max="7437" width="2.6640625" style="58" customWidth="1"/>
    <col min="7438" max="7647" width="9.109375" style="58"/>
    <col min="7648" max="7693" width="2.6640625" style="58" customWidth="1"/>
    <col min="7694" max="7903" width="9.109375" style="58"/>
    <col min="7904" max="7949" width="2.6640625" style="58" customWidth="1"/>
    <col min="7950" max="8159" width="9.109375" style="58"/>
    <col min="8160" max="8205" width="2.6640625" style="58" customWidth="1"/>
    <col min="8206" max="8415" width="9.109375" style="58"/>
    <col min="8416" max="8461" width="2.6640625" style="58" customWidth="1"/>
    <col min="8462" max="8671" width="9.109375" style="58"/>
    <col min="8672" max="8717" width="2.6640625" style="58" customWidth="1"/>
    <col min="8718" max="8927" width="9.109375" style="58"/>
    <col min="8928" max="8973" width="2.6640625" style="58" customWidth="1"/>
    <col min="8974" max="9183" width="9.109375" style="58"/>
    <col min="9184" max="9229" width="2.6640625" style="58" customWidth="1"/>
    <col min="9230" max="9439" width="9.109375" style="58"/>
    <col min="9440" max="9485" width="2.6640625" style="58" customWidth="1"/>
    <col min="9486" max="9695" width="9.109375" style="58"/>
    <col min="9696" max="9741" width="2.6640625" style="58" customWidth="1"/>
    <col min="9742" max="9951" width="9.109375" style="58"/>
    <col min="9952" max="9997" width="2.6640625" style="58" customWidth="1"/>
    <col min="9998" max="10207" width="9.109375" style="58"/>
    <col min="10208" max="10253" width="2.6640625" style="58" customWidth="1"/>
    <col min="10254" max="10463" width="9.109375" style="58"/>
    <col min="10464" max="10509" width="2.6640625" style="58" customWidth="1"/>
    <col min="10510" max="10719" width="9.109375" style="58"/>
    <col min="10720" max="10765" width="2.6640625" style="58" customWidth="1"/>
    <col min="10766" max="10975" width="9.109375" style="58"/>
    <col min="10976" max="11021" width="2.6640625" style="58" customWidth="1"/>
    <col min="11022" max="11231" width="9.109375" style="58"/>
    <col min="11232" max="11277" width="2.6640625" style="58" customWidth="1"/>
    <col min="11278" max="11487" width="9.109375" style="58"/>
    <col min="11488" max="11533" width="2.6640625" style="58" customWidth="1"/>
    <col min="11534" max="11743" width="9.109375" style="58"/>
    <col min="11744" max="11789" width="2.6640625" style="58" customWidth="1"/>
    <col min="11790" max="11999" width="9.109375" style="58"/>
    <col min="12000" max="12045" width="2.6640625" style="58" customWidth="1"/>
    <col min="12046" max="12255" width="9.109375" style="58"/>
    <col min="12256" max="12301" width="2.6640625" style="58" customWidth="1"/>
    <col min="12302" max="12511" width="9.109375" style="58"/>
    <col min="12512" max="12557" width="2.6640625" style="58" customWidth="1"/>
    <col min="12558" max="12767" width="9.109375" style="58"/>
    <col min="12768" max="12813" width="2.6640625" style="58" customWidth="1"/>
    <col min="12814" max="13023" width="9.109375" style="58"/>
    <col min="13024" max="13069" width="2.6640625" style="58" customWidth="1"/>
    <col min="13070" max="13279" width="9.109375" style="58"/>
    <col min="13280" max="13325" width="2.6640625" style="58" customWidth="1"/>
    <col min="13326" max="13535" width="9.109375" style="58"/>
    <col min="13536" max="13581" width="2.6640625" style="58" customWidth="1"/>
    <col min="13582" max="13791" width="9.109375" style="58"/>
    <col min="13792" max="13837" width="2.6640625" style="58" customWidth="1"/>
    <col min="13838" max="14047" width="9.109375" style="58"/>
    <col min="14048" max="14093" width="2.6640625" style="58" customWidth="1"/>
    <col min="14094" max="14303" width="9.109375" style="58"/>
    <col min="14304" max="14349" width="2.6640625" style="58" customWidth="1"/>
    <col min="14350" max="14559" width="9.109375" style="58"/>
    <col min="14560" max="14605" width="2.6640625" style="58" customWidth="1"/>
    <col min="14606" max="14815" width="9.109375" style="58"/>
    <col min="14816" max="14861" width="2.6640625" style="58" customWidth="1"/>
    <col min="14862" max="15071" width="9.109375" style="58"/>
    <col min="15072" max="15117" width="2.6640625" style="58" customWidth="1"/>
    <col min="15118" max="15327" width="9.109375" style="58"/>
    <col min="15328" max="15373" width="2.6640625" style="58" customWidth="1"/>
    <col min="15374" max="15583" width="9.109375" style="58"/>
    <col min="15584" max="15629" width="2.6640625" style="58" customWidth="1"/>
    <col min="15630" max="15839" width="9.109375" style="58"/>
    <col min="15840" max="15885" width="2.6640625" style="58" customWidth="1"/>
    <col min="15886" max="16095" width="9.109375" style="58"/>
    <col min="16096" max="16141" width="2.6640625" style="58" customWidth="1"/>
    <col min="16142" max="16384" width="9.109375" style="58"/>
  </cols>
  <sheetData>
    <row r="1" spans="1:5" x14ac:dyDescent="0.3">
      <c r="A1" s="132" t="s">
        <v>527</v>
      </c>
      <c r="B1" s="133"/>
      <c r="C1" s="133"/>
      <c r="D1" s="133"/>
      <c r="E1" s="133"/>
    </row>
    <row r="2" spans="1:5" x14ac:dyDescent="0.3">
      <c r="A2" s="133"/>
      <c r="B2" s="133"/>
      <c r="C2" s="133"/>
      <c r="D2" s="133"/>
      <c r="E2" s="133"/>
    </row>
    <row r="3" spans="1:5" x14ac:dyDescent="0.3">
      <c r="A3" s="133"/>
      <c r="B3" s="133"/>
      <c r="C3" s="133"/>
      <c r="D3" s="133"/>
      <c r="E3" s="133"/>
    </row>
    <row r="4" spans="1:5" x14ac:dyDescent="0.3">
      <c r="A4" s="130" t="s">
        <v>0</v>
      </c>
      <c r="B4" s="131"/>
      <c r="C4" s="131"/>
      <c r="D4" s="131"/>
      <c r="E4" s="131"/>
    </row>
    <row r="5" spans="1:5" ht="46.8" x14ac:dyDescent="0.3">
      <c r="A5" s="59" t="s">
        <v>1</v>
      </c>
      <c r="B5" s="40" t="s">
        <v>2</v>
      </c>
      <c r="C5" s="15" t="s">
        <v>3</v>
      </c>
      <c r="D5" s="74" t="s">
        <v>519</v>
      </c>
      <c r="E5" s="74" t="s">
        <v>521</v>
      </c>
    </row>
    <row r="6" spans="1:5" x14ac:dyDescent="0.3">
      <c r="A6" s="60" t="s">
        <v>4</v>
      </c>
      <c r="B6" s="61" t="s">
        <v>458</v>
      </c>
      <c r="C6" s="49" t="s">
        <v>459</v>
      </c>
      <c r="D6" s="16">
        <v>0</v>
      </c>
      <c r="E6" s="16">
        <v>0</v>
      </c>
    </row>
    <row r="7" spans="1:5" ht="31.2" x14ac:dyDescent="0.3">
      <c r="A7" s="60" t="s">
        <v>7</v>
      </c>
      <c r="B7" s="62" t="s">
        <v>460</v>
      </c>
      <c r="C7" s="49" t="s">
        <v>461</v>
      </c>
      <c r="D7" s="16">
        <v>0</v>
      </c>
      <c r="E7" s="16">
        <v>0</v>
      </c>
    </row>
    <row r="8" spans="1:5" x14ac:dyDescent="0.3">
      <c r="A8" s="60" t="s">
        <v>10</v>
      </c>
      <c r="B8" s="61" t="s">
        <v>462</v>
      </c>
      <c r="C8" s="49" t="s">
        <v>463</v>
      </c>
      <c r="D8" s="16">
        <v>0</v>
      </c>
      <c r="E8" s="16">
        <v>0</v>
      </c>
    </row>
    <row r="9" spans="1:5" ht="32.4" x14ac:dyDescent="0.35">
      <c r="A9" s="63" t="s">
        <v>13</v>
      </c>
      <c r="B9" s="64" t="s">
        <v>464</v>
      </c>
      <c r="C9" s="52" t="s">
        <v>465</v>
      </c>
      <c r="D9" s="21">
        <f>SUM(D6:D8)</f>
        <v>0</v>
      </c>
      <c r="E9" s="21">
        <f>SUM(E6:E8)</f>
        <v>0</v>
      </c>
    </row>
    <row r="10" spans="1:5" ht="31.2" x14ac:dyDescent="0.3">
      <c r="A10" s="60" t="s">
        <v>16</v>
      </c>
      <c r="B10" s="62" t="s">
        <v>466</v>
      </c>
      <c r="C10" s="49" t="s">
        <v>467</v>
      </c>
      <c r="D10" s="16">
        <v>0</v>
      </c>
      <c r="E10" s="16">
        <v>0</v>
      </c>
    </row>
    <row r="11" spans="1:5" x14ac:dyDescent="0.3">
      <c r="A11" s="60" t="s">
        <v>19</v>
      </c>
      <c r="B11" s="61" t="s">
        <v>468</v>
      </c>
      <c r="C11" s="49" t="s">
        <v>469</v>
      </c>
      <c r="D11" s="16">
        <v>0</v>
      </c>
      <c r="E11" s="16">
        <v>0</v>
      </c>
    </row>
    <row r="12" spans="1:5" ht="31.2" x14ac:dyDescent="0.3">
      <c r="A12" s="60" t="s">
        <v>22</v>
      </c>
      <c r="B12" s="62" t="s">
        <v>470</v>
      </c>
      <c r="C12" s="49" t="s">
        <v>471</v>
      </c>
      <c r="D12" s="16">
        <v>0</v>
      </c>
      <c r="E12" s="16">
        <v>0</v>
      </c>
    </row>
    <row r="13" spans="1:5" x14ac:dyDescent="0.3">
      <c r="A13" s="60" t="s">
        <v>25</v>
      </c>
      <c r="B13" s="61" t="s">
        <v>472</v>
      </c>
      <c r="C13" s="49" t="s">
        <v>473</v>
      </c>
      <c r="D13" s="16">
        <v>0</v>
      </c>
      <c r="E13" s="16">
        <v>0</v>
      </c>
    </row>
    <row r="14" spans="1:5" s="66" customFormat="1" ht="16.2" x14ac:dyDescent="0.35">
      <c r="A14" s="63" t="s">
        <v>28</v>
      </c>
      <c r="B14" s="65" t="s">
        <v>474</v>
      </c>
      <c r="C14" s="52" t="s">
        <v>475</v>
      </c>
      <c r="D14" s="21">
        <f>SUM(D10:D13)</f>
        <v>0</v>
      </c>
      <c r="E14" s="21">
        <f>SUM(E10:E13)</f>
        <v>0</v>
      </c>
    </row>
    <row r="15" spans="1:5" s="66" customFormat="1" ht="31.2" x14ac:dyDescent="0.3">
      <c r="A15" s="60" t="s">
        <v>31</v>
      </c>
      <c r="B15" s="67" t="s">
        <v>476</v>
      </c>
      <c r="C15" s="49" t="s">
        <v>477</v>
      </c>
      <c r="D15" s="16">
        <v>47049646</v>
      </c>
      <c r="E15" s="16">
        <v>47049646</v>
      </c>
    </row>
    <row r="16" spans="1:5" s="66" customFormat="1" x14ac:dyDescent="0.3">
      <c r="A16" s="60" t="s">
        <v>34</v>
      </c>
      <c r="B16" s="67" t="s">
        <v>478</v>
      </c>
      <c r="C16" s="49" t="s">
        <v>479</v>
      </c>
      <c r="D16" s="16">
        <v>0</v>
      </c>
      <c r="E16" s="16">
        <v>0</v>
      </c>
    </row>
    <row r="17" spans="1:5" s="66" customFormat="1" ht="16.2" x14ac:dyDescent="0.35">
      <c r="A17" s="63" t="s">
        <v>37</v>
      </c>
      <c r="B17" s="68" t="s">
        <v>480</v>
      </c>
      <c r="C17" s="52" t="s">
        <v>481</v>
      </c>
      <c r="D17" s="21">
        <f>SUM(D15:D16)</f>
        <v>47049646</v>
      </c>
      <c r="E17" s="21">
        <f>SUM(E15:E16)</f>
        <v>47049646</v>
      </c>
    </row>
    <row r="18" spans="1:5" s="66" customFormat="1" x14ac:dyDescent="0.3">
      <c r="A18" s="60" t="s">
        <v>40</v>
      </c>
      <c r="B18" s="69" t="s">
        <v>482</v>
      </c>
      <c r="C18" s="49" t="s">
        <v>483</v>
      </c>
      <c r="D18" s="16">
        <v>0</v>
      </c>
      <c r="E18" s="16">
        <v>0</v>
      </c>
    </row>
    <row r="19" spans="1:5" x14ac:dyDescent="0.3">
      <c r="A19" s="60" t="s">
        <v>43</v>
      </c>
      <c r="B19" s="69" t="s">
        <v>484</v>
      </c>
      <c r="C19" s="49" t="s">
        <v>485</v>
      </c>
      <c r="D19" s="16">
        <v>0</v>
      </c>
      <c r="E19" s="16">
        <v>0</v>
      </c>
    </row>
    <row r="20" spans="1:5" x14ac:dyDescent="0.3">
      <c r="A20" s="60" t="s">
        <v>46</v>
      </c>
      <c r="B20" s="69" t="s">
        <v>486</v>
      </c>
      <c r="C20" s="49" t="s">
        <v>487</v>
      </c>
      <c r="D20" s="75">
        <v>71631109</v>
      </c>
      <c r="E20" s="75">
        <v>71923315</v>
      </c>
    </row>
    <row r="21" spans="1:5" x14ac:dyDescent="0.3">
      <c r="A21" s="60" t="s">
        <v>49</v>
      </c>
      <c r="B21" s="69" t="s">
        <v>488</v>
      </c>
      <c r="C21" s="49" t="s">
        <v>489</v>
      </c>
      <c r="D21" s="16">
        <v>0</v>
      </c>
      <c r="E21" s="16">
        <v>0</v>
      </c>
    </row>
    <row r="22" spans="1:5" ht="31.2" x14ac:dyDescent="0.3">
      <c r="A22" s="60" t="s">
        <v>52</v>
      </c>
      <c r="B22" s="70" t="s">
        <v>490</v>
      </c>
      <c r="C22" s="49" t="s">
        <v>491</v>
      </c>
      <c r="D22" s="16">
        <v>0</v>
      </c>
      <c r="E22" s="16">
        <v>0</v>
      </c>
    </row>
    <row r="23" spans="1:5" x14ac:dyDescent="0.3">
      <c r="A23" s="60">
        <v>18</v>
      </c>
      <c r="B23" s="70" t="s">
        <v>492</v>
      </c>
      <c r="C23" s="49" t="s">
        <v>493</v>
      </c>
      <c r="D23" s="16">
        <v>0</v>
      </c>
      <c r="E23" s="16">
        <v>0</v>
      </c>
    </row>
    <row r="24" spans="1:5" x14ac:dyDescent="0.3">
      <c r="A24" s="60">
        <v>19</v>
      </c>
      <c r="B24" s="70" t="s">
        <v>494</v>
      </c>
      <c r="C24" s="49" t="s">
        <v>495</v>
      </c>
      <c r="D24" s="16">
        <v>0</v>
      </c>
      <c r="E24" s="16">
        <v>0</v>
      </c>
    </row>
    <row r="25" spans="1:5" ht="16.2" x14ac:dyDescent="0.35">
      <c r="A25" s="63">
        <v>20</v>
      </c>
      <c r="B25" s="71" t="s">
        <v>496</v>
      </c>
      <c r="C25" s="52" t="s">
        <v>497</v>
      </c>
      <c r="D25" s="21">
        <f>SUM(D23:D24)</f>
        <v>0</v>
      </c>
      <c r="E25" s="21">
        <f>SUM(E23:E24)</f>
        <v>0</v>
      </c>
    </row>
    <row r="26" spans="1:5" ht="32.4" x14ac:dyDescent="0.35">
      <c r="A26" s="63">
        <v>21</v>
      </c>
      <c r="B26" s="71" t="s">
        <v>498</v>
      </c>
      <c r="C26" s="52" t="s">
        <v>499</v>
      </c>
      <c r="D26" s="21">
        <f>D9+D14+D17+D18+D19+D20+D21+D22+D25</f>
        <v>118680755</v>
      </c>
      <c r="E26" s="21">
        <f>E9+E14+E17+E18+E19+E20+E21+E22+E25</f>
        <v>118972961</v>
      </c>
    </row>
    <row r="27" spans="1:5" ht="31.2" x14ac:dyDescent="0.3">
      <c r="A27" s="60">
        <v>22</v>
      </c>
      <c r="B27" s="70" t="s">
        <v>500</v>
      </c>
      <c r="C27" s="49" t="s">
        <v>501</v>
      </c>
      <c r="D27" s="16">
        <v>0</v>
      </c>
      <c r="E27" s="16">
        <v>0</v>
      </c>
    </row>
    <row r="28" spans="1:5" ht="31.2" x14ac:dyDescent="0.3">
      <c r="A28" s="60">
        <v>23</v>
      </c>
      <c r="B28" s="70" t="s">
        <v>502</v>
      </c>
      <c r="C28" s="49" t="s">
        <v>503</v>
      </c>
      <c r="D28" s="16">
        <v>0</v>
      </c>
      <c r="E28" s="16">
        <v>0</v>
      </c>
    </row>
    <row r="29" spans="1:5" x14ac:dyDescent="0.3">
      <c r="A29" s="60">
        <v>24</v>
      </c>
      <c r="B29" s="69" t="s">
        <v>504</v>
      </c>
      <c r="C29" s="49" t="s">
        <v>505</v>
      </c>
      <c r="D29" s="16">
        <v>0</v>
      </c>
      <c r="E29" s="16">
        <v>0</v>
      </c>
    </row>
    <row r="30" spans="1:5" s="66" customFormat="1" ht="31.2" x14ac:dyDescent="0.3">
      <c r="A30" s="60">
        <v>25</v>
      </c>
      <c r="B30" s="70" t="s">
        <v>506</v>
      </c>
      <c r="C30" s="49" t="s">
        <v>507</v>
      </c>
      <c r="D30" s="16">
        <v>0</v>
      </c>
      <c r="E30" s="16">
        <v>0</v>
      </c>
    </row>
    <row r="31" spans="1:5" s="66" customFormat="1" x14ac:dyDescent="0.3">
      <c r="A31" s="60">
        <v>26</v>
      </c>
      <c r="B31" s="69" t="s">
        <v>508</v>
      </c>
      <c r="C31" s="49" t="s">
        <v>509</v>
      </c>
      <c r="D31" s="16">
        <v>0</v>
      </c>
      <c r="E31" s="16">
        <v>0</v>
      </c>
    </row>
    <row r="32" spans="1:5" ht="16.2" x14ac:dyDescent="0.35">
      <c r="A32" s="63">
        <v>27</v>
      </c>
      <c r="B32" s="72" t="s">
        <v>510</v>
      </c>
      <c r="C32" s="52" t="s">
        <v>511</v>
      </c>
      <c r="D32" s="21">
        <f>SUM(D27:D31)</f>
        <v>0</v>
      </c>
      <c r="E32" s="21">
        <f>SUM(E27:E31)</f>
        <v>0</v>
      </c>
    </row>
    <row r="33" spans="1:5" ht="31.2" x14ac:dyDescent="0.3">
      <c r="A33" s="60">
        <v>28</v>
      </c>
      <c r="B33" s="70" t="s">
        <v>512</v>
      </c>
      <c r="C33" s="49" t="s">
        <v>513</v>
      </c>
      <c r="D33" s="16">
        <v>0</v>
      </c>
      <c r="E33" s="16">
        <v>0</v>
      </c>
    </row>
    <row r="34" spans="1:5" x14ac:dyDescent="0.3">
      <c r="A34" s="60">
        <v>29</v>
      </c>
      <c r="B34" s="70" t="s">
        <v>514</v>
      </c>
      <c r="C34" s="49" t="s">
        <v>515</v>
      </c>
      <c r="D34" s="16">
        <v>0</v>
      </c>
      <c r="E34" s="16">
        <v>0</v>
      </c>
    </row>
    <row r="35" spans="1:5" s="73" customFormat="1" x14ac:dyDescent="0.3">
      <c r="A35" s="38">
        <v>30</v>
      </c>
      <c r="B35" s="56" t="s">
        <v>516</v>
      </c>
      <c r="C35" s="15" t="s">
        <v>517</v>
      </c>
      <c r="D35" s="25">
        <f>D26+D32+D33+D34</f>
        <v>118680755</v>
      </c>
      <c r="E35" s="25">
        <f>E26+E32+E33+E34</f>
        <v>118972961</v>
      </c>
    </row>
  </sheetData>
  <mergeCells count="2">
    <mergeCell ref="A4:E4"/>
    <mergeCell ref="A1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2:E33"/>
  <sheetViews>
    <sheetView view="pageLayout" topLeftCell="A16" zoomScaleNormal="100" workbookViewId="0">
      <selection activeCell="M10" sqref="M10"/>
    </sheetView>
  </sheetViews>
  <sheetFormatPr defaultRowHeight="15.6" x14ac:dyDescent="0.3"/>
  <cols>
    <col min="1" max="1" width="5.6640625" style="58" bestFit="1" customWidth="1"/>
    <col min="2" max="2" width="54.109375" style="58" customWidth="1"/>
    <col min="3" max="3" width="8.33203125" style="10" customWidth="1"/>
    <col min="4" max="4" width="11.88671875" style="10" customWidth="1"/>
    <col min="5" max="5" width="12.6640625" style="58" customWidth="1"/>
    <col min="6" max="13" width="2.6640625" style="58" customWidth="1"/>
    <col min="14" max="223" width="9.109375" style="58"/>
    <col min="224" max="269" width="2.6640625" style="58" customWidth="1"/>
    <col min="270" max="479" width="9.109375" style="58"/>
    <col min="480" max="525" width="2.6640625" style="58" customWidth="1"/>
    <col min="526" max="735" width="9.109375" style="58"/>
    <col min="736" max="781" width="2.6640625" style="58" customWidth="1"/>
    <col min="782" max="991" width="9.109375" style="58"/>
    <col min="992" max="1037" width="2.6640625" style="58" customWidth="1"/>
    <col min="1038" max="1247" width="9.109375" style="58"/>
    <col min="1248" max="1293" width="2.6640625" style="58" customWidth="1"/>
    <col min="1294" max="1503" width="9.109375" style="58"/>
    <col min="1504" max="1549" width="2.6640625" style="58" customWidth="1"/>
    <col min="1550" max="1759" width="9.109375" style="58"/>
    <col min="1760" max="1805" width="2.6640625" style="58" customWidth="1"/>
    <col min="1806" max="2015" width="9.109375" style="58"/>
    <col min="2016" max="2061" width="2.6640625" style="58" customWidth="1"/>
    <col min="2062" max="2271" width="9.109375" style="58"/>
    <col min="2272" max="2317" width="2.6640625" style="58" customWidth="1"/>
    <col min="2318" max="2527" width="9.109375" style="58"/>
    <col min="2528" max="2573" width="2.6640625" style="58" customWidth="1"/>
    <col min="2574" max="2783" width="9.109375" style="58"/>
    <col min="2784" max="2829" width="2.6640625" style="58" customWidth="1"/>
    <col min="2830" max="3039" width="9.109375" style="58"/>
    <col min="3040" max="3085" width="2.6640625" style="58" customWidth="1"/>
    <col min="3086" max="3295" width="9.109375" style="58"/>
    <col min="3296" max="3341" width="2.6640625" style="58" customWidth="1"/>
    <col min="3342" max="3551" width="9.109375" style="58"/>
    <col min="3552" max="3597" width="2.6640625" style="58" customWidth="1"/>
    <col min="3598" max="3807" width="9.109375" style="58"/>
    <col min="3808" max="3853" width="2.6640625" style="58" customWidth="1"/>
    <col min="3854" max="4063" width="9.109375" style="58"/>
    <col min="4064" max="4109" width="2.6640625" style="58" customWidth="1"/>
    <col min="4110" max="4319" width="9.109375" style="58"/>
    <col min="4320" max="4365" width="2.6640625" style="58" customWidth="1"/>
    <col min="4366" max="4575" width="9.109375" style="58"/>
    <col min="4576" max="4621" width="2.6640625" style="58" customWidth="1"/>
    <col min="4622" max="4831" width="9.109375" style="58"/>
    <col min="4832" max="4877" width="2.6640625" style="58" customWidth="1"/>
    <col min="4878" max="5087" width="9.109375" style="58"/>
    <col min="5088" max="5133" width="2.6640625" style="58" customWidth="1"/>
    <col min="5134" max="5343" width="9.109375" style="58"/>
    <col min="5344" max="5389" width="2.6640625" style="58" customWidth="1"/>
    <col min="5390" max="5599" width="9.109375" style="58"/>
    <col min="5600" max="5645" width="2.6640625" style="58" customWidth="1"/>
    <col min="5646" max="5855" width="9.109375" style="58"/>
    <col min="5856" max="5901" width="2.6640625" style="58" customWidth="1"/>
    <col min="5902" max="6111" width="9.109375" style="58"/>
    <col min="6112" max="6157" width="2.6640625" style="58" customWidth="1"/>
    <col min="6158" max="6367" width="9.109375" style="58"/>
    <col min="6368" max="6413" width="2.6640625" style="58" customWidth="1"/>
    <col min="6414" max="6623" width="9.109375" style="58"/>
    <col min="6624" max="6669" width="2.6640625" style="58" customWidth="1"/>
    <col min="6670" max="6879" width="9.109375" style="58"/>
    <col min="6880" max="6925" width="2.6640625" style="58" customWidth="1"/>
    <col min="6926" max="7135" width="9.109375" style="58"/>
    <col min="7136" max="7181" width="2.6640625" style="58" customWidth="1"/>
    <col min="7182" max="7391" width="9.109375" style="58"/>
    <col min="7392" max="7437" width="2.6640625" style="58" customWidth="1"/>
    <col min="7438" max="7647" width="9.109375" style="58"/>
    <col min="7648" max="7693" width="2.6640625" style="58" customWidth="1"/>
    <col min="7694" max="7903" width="9.109375" style="58"/>
    <col min="7904" max="7949" width="2.6640625" style="58" customWidth="1"/>
    <col min="7950" max="8159" width="9.109375" style="58"/>
    <col min="8160" max="8205" width="2.6640625" style="58" customWidth="1"/>
    <col min="8206" max="8415" width="9.109375" style="58"/>
    <col min="8416" max="8461" width="2.6640625" style="58" customWidth="1"/>
    <col min="8462" max="8671" width="9.109375" style="58"/>
    <col min="8672" max="8717" width="2.6640625" style="58" customWidth="1"/>
    <col min="8718" max="8927" width="9.109375" style="58"/>
    <col min="8928" max="8973" width="2.6640625" style="58" customWidth="1"/>
    <col min="8974" max="9183" width="9.109375" style="58"/>
    <col min="9184" max="9229" width="2.6640625" style="58" customWidth="1"/>
    <col min="9230" max="9439" width="9.109375" style="58"/>
    <col min="9440" max="9485" width="2.6640625" style="58" customWidth="1"/>
    <col min="9486" max="9695" width="9.109375" style="58"/>
    <col min="9696" max="9741" width="2.6640625" style="58" customWidth="1"/>
    <col min="9742" max="9951" width="9.109375" style="58"/>
    <col min="9952" max="9997" width="2.6640625" style="58" customWidth="1"/>
    <col min="9998" max="10207" width="9.109375" style="58"/>
    <col min="10208" max="10253" width="2.6640625" style="58" customWidth="1"/>
    <col min="10254" max="10463" width="9.109375" style="58"/>
    <col min="10464" max="10509" width="2.6640625" style="58" customWidth="1"/>
    <col min="10510" max="10719" width="9.109375" style="58"/>
    <col min="10720" max="10765" width="2.6640625" style="58" customWidth="1"/>
    <col min="10766" max="10975" width="9.109375" style="58"/>
    <col min="10976" max="11021" width="2.6640625" style="58" customWidth="1"/>
    <col min="11022" max="11231" width="9.109375" style="58"/>
    <col min="11232" max="11277" width="2.6640625" style="58" customWidth="1"/>
    <col min="11278" max="11487" width="9.109375" style="58"/>
    <col min="11488" max="11533" width="2.6640625" style="58" customWidth="1"/>
    <col min="11534" max="11743" width="9.109375" style="58"/>
    <col min="11744" max="11789" width="2.6640625" style="58" customWidth="1"/>
    <col min="11790" max="11999" width="9.109375" style="58"/>
    <col min="12000" max="12045" width="2.6640625" style="58" customWidth="1"/>
    <col min="12046" max="12255" width="9.109375" style="58"/>
    <col min="12256" max="12301" width="2.6640625" style="58" customWidth="1"/>
    <col min="12302" max="12511" width="9.109375" style="58"/>
    <col min="12512" max="12557" width="2.6640625" style="58" customWidth="1"/>
    <col min="12558" max="12767" width="9.109375" style="58"/>
    <col min="12768" max="12813" width="2.6640625" style="58" customWidth="1"/>
    <col min="12814" max="13023" width="9.109375" style="58"/>
    <col min="13024" max="13069" width="2.6640625" style="58" customWidth="1"/>
    <col min="13070" max="13279" width="9.109375" style="58"/>
    <col min="13280" max="13325" width="2.6640625" style="58" customWidth="1"/>
    <col min="13326" max="13535" width="9.109375" style="58"/>
    <col min="13536" max="13581" width="2.6640625" style="58" customWidth="1"/>
    <col min="13582" max="13791" width="9.109375" style="58"/>
    <col min="13792" max="13837" width="2.6640625" style="58" customWidth="1"/>
    <col min="13838" max="14047" width="9.109375" style="58"/>
    <col min="14048" max="14093" width="2.6640625" style="58" customWidth="1"/>
    <col min="14094" max="14303" width="9.109375" style="58"/>
    <col min="14304" max="14349" width="2.6640625" style="58" customWidth="1"/>
    <col min="14350" max="14559" width="9.109375" style="58"/>
    <col min="14560" max="14605" width="2.6640625" style="58" customWidth="1"/>
    <col min="14606" max="14815" width="9.109375" style="58"/>
    <col min="14816" max="14861" width="2.6640625" style="58" customWidth="1"/>
    <col min="14862" max="15071" width="9.109375" style="58"/>
    <col min="15072" max="15117" width="2.6640625" style="58" customWidth="1"/>
    <col min="15118" max="15327" width="9.109375" style="58"/>
    <col min="15328" max="15373" width="2.6640625" style="58" customWidth="1"/>
    <col min="15374" max="15583" width="9.109375" style="58"/>
    <col min="15584" max="15629" width="2.6640625" style="58" customWidth="1"/>
    <col min="15630" max="15839" width="9.109375" style="58"/>
    <col min="15840" max="15885" width="2.6640625" style="58" customWidth="1"/>
    <col min="15886" max="16095" width="9.109375" style="58"/>
    <col min="16096" max="16141" width="2.6640625" style="58" customWidth="1"/>
    <col min="16142" max="16384" width="9.109375" style="58"/>
  </cols>
  <sheetData>
    <row r="2" spans="1:5" x14ac:dyDescent="0.3">
      <c r="A2" s="130" t="s">
        <v>0</v>
      </c>
      <c r="B2" s="131"/>
      <c r="C2" s="131"/>
      <c r="D2" s="131"/>
      <c r="E2" s="131"/>
    </row>
    <row r="3" spans="1:5" ht="46.8" x14ac:dyDescent="0.3">
      <c r="A3" s="59" t="s">
        <v>1</v>
      </c>
      <c r="B3" s="40" t="s">
        <v>2</v>
      </c>
      <c r="C3" s="15" t="s">
        <v>3</v>
      </c>
      <c r="D3" s="74" t="s">
        <v>519</v>
      </c>
      <c r="E3" s="74" t="s">
        <v>521</v>
      </c>
    </row>
    <row r="4" spans="1:5" x14ac:dyDescent="0.3">
      <c r="A4" s="60" t="s">
        <v>4</v>
      </c>
      <c r="B4" s="61" t="s">
        <v>458</v>
      </c>
      <c r="C4" s="49" t="s">
        <v>459</v>
      </c>
      <c r="D4" s="16">
        <v>0</v>
      </c>
      <c r="E4" s="16">
        <v>0</v>
      </c>
    </row>
    <row r="5" spans="1:5" ht="31.2" x14ac:dyDescent="0.3">
      <c r="A5" s="60" t="s">
        <v>7</v>
      </c>
      <c r="B5" s="62" t="s">
        <v>460</v>
      </c>
      <c r="C5" s="49" t="s">
        <v>461</v>
      </c>
      <c r="D5" s="16">
        <v>0</v>
      </c>
      <c r="E5" s="16">
        <v>0</v>
      </c>
    </row>
    <row r="6" spans="1:5" x14ac:dyDescent="0.3">
      <c r="A6" s="60" t="s">
        <v>10</v>
      </c>
      <c r="B6" s="61" t="s">
        <v>462</v>
      </c>
      <c r="C6" s="49" t="s">
        <v>463</v>
      </c>
      <c r="D6" s="16">
        <v>0</v>
      </c>
      <c r="E6" s="16">
        <v>0</v>
      </c>
    </row>
    <row r="7" spans="1:5" ht="32.4" x14ac:dyDescent="0.35">
      <c r="A7" s="63" t="s">
        <v>13</v>
      </c>
      <c r="B7" s="64" t="s">
        <v>464</v>
      </c>
      <c r="C7" s="52" t="s">
        <v>465</v>
      </c>
      <c r="D7" s="21">
        <f>SUM(D4:D6)</f>
        <v>0</v>
      </c>
      <c r="E7" s="21">
        <f>SUM(E4:E6)</f>
        <v>0</v>
      </c>
    </row>
    <row r="8" spans="1:5" ht="31.2" x14ac:dyDescent="0.3">
      <c r="A8" s="60" t="s">
        <v>16</v>
      </c>
      <c r="B8" s="62" t="s">
        <v>466</v>
      </c>
      <c r="C8" s="49" t="s">
        <v>467</v>
      </c>
      <c r="D8" s="16">
        <v>0</v>
      </c>
      <c r="E8" s="16">
        <v>0</v>
      </c>
    </row>
    <row r="9" spans="1:5" x14ac:dyDescent="0.3">
      <c r="A9" s="60" t="s">
        <v>19</v>
      </c>
      <c r="B9" s="61" t="s">
        <v>468</v>
      </c>
      <c r="C9" s="49" t="s">
        <v>469</v>
      </c>
      <c r="D9" s="16">
        <v>0</v>
      </c>
      <c r="E9" s="16">
        <v>0</v>
      </c>
    </row>
    <row r="10" spans="1:5" ht="31.2" x14ac:dyDescent="0.3">
      <c r="A10" s="60" t="s">
        <v>22</v>
      </c>
      <c r="B10" s="62" t="s">
        <v>470</v>
      </c>
      <c r="C10" s="49" t="s">
        <v>471</v>
      </c>
      <c r="D10" s="16">
        <v>0</v>
      </c>
      <c r="E10" s="16">
        <v>0</v>
      </c>
    </row>
    <row r="11" spans="1:5" x14ac:dyDescent="0.3">
      <c r="A11" s="60" t="s">
        <v>25</v>
      </c>
      <c r="B11" s="61" t="s">
        <v>472</v>
      </c>
      <c r="C11" s="49" t="s">
        <v>473</v>
      </c>
      <c r="D11" s="16">
        <v>0</v>
      </c>
      <c r="E11" s="16">
        <v>0</v>
      </c>
    </row>
    <row r="12" spans="1:5" s="66" customFormat="1" ht="16.2" x14ac:dyDescent="0.35">
      <c r="A12" s="63" t="s">
        <v>28</v>
      </c>
      <c r="B12" s="65" t="s">
        <v>474</v>
      </c>
      <c r="C12" s="52" t="s">
        <v>475</v>
      </c>
      <c r="D12" s="21">
        <f>SUM(D8:D11)</f>
        <v>0</v>
      </c>
      <c r="E12" s="21">
        <f>SUM(E8:E11)</f>
        <v>0</v>
      </c>
    </row>
    <row r="13" spans="1:5" s="66" customFormat="1" x14ac:dyDescent="0.3">
      <c r="A13" s="60" t="s">
        <v>31</v>
      </c>
      <c r="B13" s="67" t="s">
        <v>476</v>
      </c>
      <c r="C13" s="49" t="s">
        <v>477</v>
      </c>
      <c r="D13" s="16">
        <v>47049646</v>
      </c>
      <c r="E13" s="16">
        <v>47049646</v>
      </c>
    </row>
    <row r="14" spans="1:5" s="66" customFormat="1" x14ac:dyDescent="0.3">
      <c r="A14" s="60" t="s">
        <v>34</v>
      </c>
      <c r="B14" s="67" t="s">
        <v>478</v>
      </c>
      <c r="C14" s="49" t="s">
        <v>479</v>
      </c>
      <c r="D14" s="16">
        <v>0</v>
      </c>
      <c r="E14" s="16">
        <v>0</v>
      </c>
    </row>
    <row r="15" spans="1:5" s="66" customFormat="1" ht="16.2" x14ac:dyDescent="0.35">
      <c r="A15" s="63" t="s">
        <v>37</v>
      </c>
      <c r="B15" s="68" t="s">
        <v>480</v>
      </c>
      <c r="C15" s="52" t="s">
        <v>481</v>
      </c>
      <c r="D15" s="21">
        <f>SUM(D13:D14)</f>
        <v>47049646</v>
      </c>
      <c r="E15" s="21">
        <f>SUM(E13:E14)</f>
        <v>47049646</v>
      </c>
    </row>
    <row r="16" spans="1:5" s="66" customFormat="1" x14ac:dyDescent="0.3">
      <c r="A16" s="60" t="s">
        <v>40</v>
      </c>
      <c r="B16" s="69" t="s">
        <v>482</v>
      </c>
      <c r="C16" s="49" t="s">
        <v>483</v>
      </c>
      <c r="D16" s="16">
        <v>0</v>
      </c>
      <c r="E16" s="16">
        <v>0</v>
      </c>
    </row>
    <row r="17" spans="1:5" x14ac:dyDescent="0.3">
      <c r="A17" s="60" t="s">
        <v>43</v>
      </c>
      <c r="B17" s="69" t="s">
        <v>484</v>
      </c>
      <c r="C17" s="49" t="s">
        <v>485</v>
      </c>
      <c r="D17" s="16">
        <v>0</v>
      </c>
      <c r="E17" s="16">
        <v>0</v>
      </c>
    </row>
    <row r="18" spans="1:5" x14ac:dyDescent="0.3">
      <c r="A18" s="60" t="s">
        <v>46</v>
      </c>
      <c r="B18" s="69" t="s">
        <v>486</v>
      </c>
      <c r="C18" s="49" t="s">
        <v>487</v>
      </c>
      <c r="D18" s="16">
        <v>0</v>
      </c>
      <c r="E18" s="16">
        <v>0</v>
      </c>
    </row>
    <row r="19" spans="1:5" x14ac:dyDescent="0.3">
      <c r="A19" s="60" t="s">
        <v>49</v>
      </c>
      <c r="B19" s="69" t="s">
        <v>488</v>
      </c>
      <c r="C19" s="49" t="s">
        <v>489</v>
      </c>
      <c r="D19" s="16">
        <v>0</v>
      </c>
      <c r="E19" s="16">
        <v>0</v>
      </c>
    </row>
    <row r="20" spans="1:5" x14ac:dyDescent="0.3">
      <c r="A20" s="60" t="s">
        <v>52</v>
      </c>
      <c r="B20" s="70" t="s">
        <v>490</v>
      </c>
      <c r="C20" s="49" t="s">
        <v>491</v>
      </c>
      <c r="D20" s="16">
        <v>0</v>
      </c>
      <c r="E20" s="16">
        <v>0</v>
      </c>
    </row>
    <row r="21" spans="1:5" x14ac:dyDescent="0.3">
      <c r="A21" s="60">
        <v>18</v>
      </c>
      <c r="B21" s="70" t="s">
        <v>492</v>
      </c>
      <c r="C21" s="49" t="s">
        <v>493</v>
      </c>
      <c r="D21" s="16">
        <v>0</v>
      </c>
      <c r="E21" s="16">
        <v>0</v>
      </c>
    </row>
    <row r="22" spans="1:5" x14ac:dyDescent="0.3">
      <c r="A22" s="60">
        <v>19</v>
      </c>
      <c r="B22" s="70" t="s">
        <v>494</v>
      </c>
      <c r="C22" s="49" t="s">
        <v>495</v>
      </c>
      <c r="D22" s="16">
        <v>0</v>
      </c>
      <c r="E22" s="16">
        <v>0</v>
      </c>
    </row>
    <row r="23" spans="1:5" ht="16.2" x14ac:dyDescent="0.35">
      <c r="A23" s="63">
        <v>20</v>
      </c>
      <c r="B23" s="71" t="s">
        <v>496</v>
      </c>
      <c r="C23" s="52" t="s">
        <v>497</v>
      </c>
      <c r="D23" s="21">
        <f>SUM(D21:D22)</f>
        <v>0</v>
      </c>
      <c r="E23" s="21">
        <f>SUM(E21:E22)</f>
        <v>0</v>
      </c>
    </row>
    <row r="24" spans="1:5" ht="16.2" x14ac:dyDescent="0.35">
      <c r="A24" s="63">
        <v>21</v>
      </c>
      <c r="B24" s="71" t="s">
        <v>498</v>
      </c>
      <c r="C24" s="52" t="s">
        <v>499</v>
      </c>
      <c r="D24" s="21">
        <f>D7+D12+D15+D16+D17+D18+D19+D20+D23</f>
        <v>47049646</v>
      </c>
      <c r="E24" s="21">
        <f>E7+E12+E15+E16+E17+E18+E19+E20+E23</f>
        <v>47049646</v>
      </c>
    </row>
    <row r="25" spans="1:5" ht="31.2" x14ac:dyDescent="0.3">
      <c r="A25" s="60">
        <v>22</v>
      </c>
      <c r="B25" s="70" t="s">
        <v>500</v>
      </c>
      <c r="C25" s="49" t="s">
        <v>501</v>
      </c>
      <c r="D25" s="16">
        <v>0</v>
      </c>
      <c r="E25" s="16">
        <v>0</v>
      </c>
    </row>
    <row r="26" spans="1:5" ht="31.2" x14ac:dyDescent="0.3">
      <c r="A26" s="60">
        <v>23</v>
      </c>
      <c r="B26" s="70" t="s">
        <v>502</v>
      </c>
      <c r="C26" s="49" t="s">
        <v>503</v>
      </c>
      <c r="D26" s="16">
        <v>0</v>
      </c>
      <c r="E26" s="16">
        <v>0</v>
      </c>
    </row>
    <row r="27" spans="1:5" x14ac:dyDescent="0.3">
      <c r="A27" s="60">
        <v>24</v>
      </c>
      <c r="B27" s="69" t="s">
        <v>504</v>
      </c>
      <c r="C27" s="49" t="s">
        <v>505</v>
      </c>
      <c r="D27" s="16">
        <v>0</v>
      </c>
      <c r="E27" s="16">
        <v>0</v>
      </c>
    </row>
    <row r="28" spans="1:5" s="66" customFormat="1" ht="31.2" x14ac:dyDescent="0.3">
      <c r="A28" s="60">
        <v>25</v>
      </c>
      <c r="B28" s="70" t="s">
        <v>506</v>
      </c>
      <c r="C28" s="49" t="s">
        <v>507</v>
      </c>
      <c r="D28" s="16">
        <v>0</v>
      </c>
      <c r="E28" s="16">
        <v>0</v>
      </c>
    </row>
    <row r="29" spans="1:5" s="66" customFormat="1" x14ac:dyDescent="0.3">
      <c r="A29" s="60">
        <v>26</v>
      </c>
      <c r="B29" s="69" t="s">
        <v>508</v>
      </c>
      <c r="C29" s="49" t="s">
        <v>509</v>
      </c>
      <c r="D29" s="16">
        <v>0</v>
      </c>
      <c r="E29" s="16">
        <v>0</v>
      </c>
    </row>
    <row r="30" spans="1:5" ht="16.2" x14ac:dyDescent="0.35">
      <c r="A30" s="63">
        <v>27</v>
      </c>
      <c r="B30" s="72" t="s">
        <v>510</v>
      </c>
      <c r="C30" s="52" t="s">
        <v>511</v>
      </c>
      <c r="D30" s="21">
        <f>SUM(D25:D29)</f>
        <v>0</v>
      </c>
      <c r="E30" s="21">
        <f>SUM(E25:E29)</f>
        <v>0</v>
      </c>
    </row>
    <row r="31" spans="1:5" ht="31.2" x14ac:dyDescent="0.3">
      <c r="A31" s="60">
        <v>28</v>
      </c>
      <c r="B31" s="70" t="s">
        <v>512</v>
      </c>
      <c r="C31" s="49" t="s">
        <v>513</v>
      </c>
      <c r="D31" s="16">
        <v>0</v>
      </c>
      <c r="E31" s="16">
        <v>0</v>
      </c>
    </row>
    <row r="32" spans="1:5" x14ac:dyDescent="0.3">
      <c r="A32" s="60">
        <v>29</v>
      </c>
      <c r="B32" s="70" t="s">
        <v>514</v>
      </c>
      <c r="C32" s="49" t="s">
        <v>515</v>
      </c>
      <c r="D32" s="16">
        <v>0</v>
      </c>
      <c r="E32" s="16">
        <v>0</v>
      </c>
    </row>
    <row r="33" spans="1:5" s="73" customFormat="1" x14ac:dyDescent="0.3">
      <c r="A33" s="38">
        <v>30</v>
      </c>
      <c r="B33" s="56" t="s">
        <v>516</v>
      </c>
      <c r="C33" s="15" t="s">
        <v>517</v>
      </c>
      <c r="D33" s="25">
        <f>D24+D30+D31+D32</f>
        <v>47049646</v>
      </c>
      <c r="E33" s="25">
        <f>E24+E30+E31+E32</f>
        <v>47049646</v>
      </c>
    </row>
  </sheetData>
  <mergeCells count="1">
    <mergeCell ref="A2:E2"/>
  </mergeCells>
  <pageMargins left="0.25" right="0.25" top="0.75" bottom="0.75" header="0.3" footer="0.3"/>
  <pageSetup paperSize="9" orientation="portrait" r:id="rId1"/>
  <headerFooter>
    <oddHeader>&amp;C 4.1 melléklet
a .....................önkormányzati rendelet módosításáshoz
Az önkormányzat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1. melléklet</vt:lpstr>
      <vt:lpstr>1.1. melléklet</vt:lpstr>
      <vt:lpstr>1.2.melléklet</vt:lpstr>
      <vt:lpstr>2.melléklet</vt:lpstr>
      <vt:lpstr>2.1. melléklet</vt:lpstr>
      <vt:lpstr>2.2. melléklet</vt:lpstr>
      <vt:lpstr>3. melléklet</vt:lpstr>
      <vt:lpstr>4. melléklet</vt:lpstr>
      <vt:lpstr>4.1. melléklet</vt:lpstr>
      <vt:lpstr>4.2.melléklet</vt:lpstr>
      <vt:lpstr>5. melléklet</vt:lpstr>
      <vt:lpstr>6.melléklet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2020-10-16T06:22:18Z</cp:lastPrinted>
  <dcterms:created xsi:type="dcterms:W3CDTF">2019-02-06T16:32:14Z</dcterms:created>
  <dcterms:modified xsi:type="dcterms:W3CDTF">2020-11-21T19:17:55Z</dcterms:modified>
</cp:coreProperties>
</file>