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4C0"/>
  <workbookPr codeName="ThisWorkbook"/>
  <bookViews>
    <workbookView xWindow="16230" yWindow="65311" windowWidth="12120" windowHeight="9120" tabRatio="727" firstSheet="3" activeTab="14"/>
  </bookViews>
  <sheets>
    <sheet name="1.mell. 1 OLDAL" sheetId="1" r:id="rId1"/>
    <sheet name="1.mell. 2 OLDAL" sheetId="2" r:id="rId2"/>
    <sheet name="1.mell. 3 OLDAL" sheetId="3" r:id="rId3"/>
    <sheet name="2.mell 1 OLDAL  " sheetId="4" r:id="rId4"/>
    <sheet name="2.mell 2 OLDAL  " sheetId="5" r:id="rId5"/>
    <sheet name="3.mell.  " sheetId="6" r:id="rId6"/>
    <sheet name="4.mell." sheetId="7" r:id="rId7"/>
    <sheet name="5.mell." sheetId="8" r:id="rId8"/>
    <sheet name="6.mell." sheetId="9" r:id="rId9"/>
    <sheet name="7.mell." sheetId="10" r:id="rId10"/>
    <sheet name="8. mell. " sheetId="11" r:id="rId11"/>
    <sheet name="9. mell 1 OLDAL" sheetId="12" r:id="rId12"/>
    <sheet name="9. mell 2 OLDAL " sheetId="13" r:id="rId13"/>
    <sheet name="10.mell" sheetId="14" r:id="rId14"/>
    <sheet name="11. mell" sheetId="15" r:id="rId15"/>
  </sheets>
  <definedNames>
    <definedName name="_xlfn.IFERROR" hidden="1">#NAME?</definedName>
    <definedName name="_xlnm.Print_Titles" localSheetId="11">'9. mell 1 OLDAL'!$1:$6</definedName>
    <definedName name="_xlnm.Print_Titles" localSheetId="12">'9. mell 2 OLDAL '!$1:$6</definedName>
    <definedName name="_xlnm.Print_Area" localSheetId="0">'1.mell. 1 OLDAL'!$A$1:$C$149</definedName>
    <definedName name="_xlnm.Print_Area" localSheetId="1">'1.mell. 2 OLDAL'!$A$1:$C$149</definedName>
    <definedName name="_xlnm.Print_Area" localSheetId="2">'1.mell. 3 OLDAL'!$A$1:$C$149</definedName>
  </definedNames>
  <calcPr fullCalcOnLoad="1"/>
</workbook>
</file>

<file path=xl/sharedStrings.xml><?xml version="1.0" encoding="utf-8"?>
<sst xmlns="http://schemas.openxmlformats.org/spreadsheetml/2006/main" count="1842" uniqueCount="461">
  <si>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</si>
  <si>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</si>
  <si>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</si>
  <si>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</si>
  <si>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Finanszírozási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</si>
  <si>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</si>
  <si>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</si>
  <si>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</si>
  <si>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</si>
  <si>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</si>
  <si>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</si>
  <si>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</si>
  <si>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</si>
  <si>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</si>
  <si>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</si>
  <si>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</si>
  <si>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</si>
  <si>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</si>
  <si>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</si>
  <si>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</si>
  <si>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</si>
  <si>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</si>
  <si>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</si>
  <si>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</si>
  <si>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</si>
  <si>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</si>
  <si>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</si>
  <si>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</si>
  <si>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</si>
  <si>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</si>
  <si>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</si>
  <si>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</si>
  <si>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</si>
  <si>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</si>
  <si>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</si>
  <si>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</si>
  <si>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</si>
  <si>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</si>
  <si>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</si>
  <si>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</si>
  <si>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</si>
  <si>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</si>
  <si>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</si>
  <si>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</si>
  <si>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</si>
  <si>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</si>
  <si>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</si>
  <si>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</si>
  <si>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</si>
  <si>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</si>
  <si>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</si>
  <si>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</si>
  <si>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</si>
  <si>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</si>
  <si>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</si>
  <si>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</si>
  <si>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</si>
  <si>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</si>
  <si>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</si>
  <si>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</si>
  <si>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</si>
  <si>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</si>
  <si>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</si>
  <si>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</si>
  <si>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</si>
  <si>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</si>
  <si>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</si>
  <si>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</si>
  <si>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</si>
  <si>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</si>
  <si>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</si>
  <si>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</si>
  <si>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</si>
  <si>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</si>
  <si>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</si>
  <si>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</si>
  <si>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</si>
  <si>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</si>
  <si>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</si>
  <si>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</si>
  <si>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</si>
  <si>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</si>
  <si>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</si>
  <si>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</si>
  <si>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</si>
  <si>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</si>
  <si>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</si>
  <si>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</si>
  <si>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</si>
  <si>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</si>
  <si>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</si>
  <si>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</si>
  <si>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</si>
  <si>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</si>
  <si>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</si>
  <si>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</si>
  <si>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</si>
  <si>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</si>
  <si>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</si>
  <si>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</si>
  <si>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</si>
  <si>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</si>
  <si>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</si>
  <si>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</si>
  <si>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</si>
  <si>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</si>
  <si>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</si>
  <si>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</si>
  <si>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</si>
  <si>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</si>
  <si>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</si>
  <si>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</si>
  <si>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</si>
  <si>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</si>
  <si>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</si>
  <si>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</si>
  <si>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</si>
  <si>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</si>
  <si>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</si>
  <si>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</si>
  <si>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</si>
  <si>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</si>
  <si>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</si>
  <si>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</si>
  <si>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</si>
  <si>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</si>
  <si>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</si>
  <si>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</si>
  <si>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</si>
  <si>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</si>
  <si>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</si>
  <si>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</si>
  <si>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</si>
  <si>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</si>
  <si>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</si>
  <si>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</si>
  <si>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</si>
  <si>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</si>
  <si>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</si>
  <si>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</si>
  <si>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</si>
  <si>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</si>
  <si>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</si>
  <si>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</si>
  <si>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</si>
  <si>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</si>
  <si>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</si>
  <si>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</si>
  <si>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</si>
  <si>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</si>
  <si>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</si>
  <si>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</si>
  <si>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</si>
  <si>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</si>
  <si>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</si>
  <si>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</si>
  <si>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</si>
  <si>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</si>
  <si>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</si>
  <si>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</si>
  <si>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</si>
  <si>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</si>
  <si>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</si>
  <si>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</si>
  <si>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</si>
  <si>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</si>
  <si>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</si>
  <si>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</si>
  <si>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Éves engedélyezett létszám előirányzat (fő)</t>
  </si>
  <si>
    <t>Közfoglalkoztatottak létszáma (fő)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</si>
  <si>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</si>
  <si>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</si>
  <si>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</si>
  <si>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</si>
  <si>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</si>
  <si>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</si>
  <si>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</si>
  <si>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</si>
  <si>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</si>
  <si>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</si>
  <si>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</si>
  <si>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</si>
  <si>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</si>
  <si>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</si>
  <si>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</si>
  <si>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</si>
  <si>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</si>
  <si>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</si>
  <si>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</si>
  <si>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</si>
  <si>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</si>
  <si>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</si>
  <si>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</si>
  <si>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</si>
  <si>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</si>
  <si>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</si>
  <si>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</si>
  <si>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</si>
  <si>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</si>
  <si>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</si>
  <si>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</si>
  <si>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</si>
  <si>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</si>
  <si>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</si>
  <si>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</si>
  <si>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</si>
  <si>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</si>
  <si>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</si>
  <si>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</si>
  <si>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</si>
  <si>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</si>
  <si>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</si>
  <si>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</si>
  <si>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</si>
  <si>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</si>
  <si>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</si>
  <si>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</si>
  <si>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</si>
  <si>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</si>
  <si>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</si>
  <si>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</si>
  <si>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</si>
  <si>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</si>
  <si>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</si>
  <si>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</si>
  <si>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</si>
  <si>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</si>
  <si>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</si>
  <si>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</si>
  <si>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</si>
  <si>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</si>
  <si>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</si>
  <si>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</si>
  <si>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</si>
  <si>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</si>
  <si>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</si>
  <si>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</si>
  <si>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</si>
  <si>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</si>
  <si>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</si>
  <si>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</si>
  <si>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</si>
  <si>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</si>
  <si>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</si>
  <si>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</si>
  <si>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</si>
  <si>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</si>
  <si>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</si>
  <si>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</si>
  <si>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</si>
  <si>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</si>
  <si>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</si>
  <si>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</si>
  <si>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</si>
  <si>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</si>
  <si>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</si>
  <si>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</si>
  <si>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</si>
  <si>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</si>
  <si>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</si>
  <si>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</si>
  <si>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</si>
  <si>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</si>
  <si>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</si>
  <si>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</si>
  <si>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</si>
  <si>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</si>
  <si>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</si>
  <si>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</si>
  <si>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</si>
  <si>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</si>
  <si>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</si>
  <si>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</si>
  <si>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</si>
  <si>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</si>
  <si>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</si>
  <si>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</si>
  <si>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</si>
  <si>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</si>
  <si>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</si>
  <si>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</si>
  <si>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</si>
  <si>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</si>
  <si>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</si>
  <si>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</si>
  <si>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</si>
  <si>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</si>
  <si>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</si>
  <si>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</si>
  <si>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</si>
  <si>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</si>
  <si>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</si>
  <si>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</si>
  <si>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</si>
  <si>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</si>
  <si>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</si>
  <si>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</si>
  <si>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</si>
  <si>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</si>
  <si>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</si>
  <si>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</si>
  <si>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</si>
  <si>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</si>
  <si>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</si>
  <si>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</si>
  <si>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</si>
  <si>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</si>
  <si>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</si>
  <si>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</si>
  <si>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</si>
  <si>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</si>
  <si>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</si>
  <si>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</si>
  <si>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</si>
  <si>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</si>
  <si>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</si>
  <si>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</si>
  <si>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</si>
  <si>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</si>
  <si>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</si>
  <si>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</si>
  <si>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</si>
  <si>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</si>
  <si>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</si>
  <si>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</si>
  <si>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</si>
  <si>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</si>
  <si>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</si>
  <si>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</si>
  <si>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</si>
  <si>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</si>
  <si>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</si>
  <si>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</si>
  <si>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</si>
  <si>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</si>
  <si>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</si>
  <si>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</si>
  <si>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</si>
  <si>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</si>
  <si>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</si>
  <si>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</si>
  <si>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</si>
  <si>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</si>
  <si>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</si>
  <si>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</si>
  <si>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</si>
  <si>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</si>
  <si>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</si>
  <si>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</si>
  <si>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</si>
  <si>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</si>
  <si>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</si>
  <si>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</si>
  <si>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</si>
  <si>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</si>
  <si>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</si>
  <si>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</si>
  <si>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</si>
  <si>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</si>
  <si>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</si>
  <si>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</si>
  <si>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</si>
  <si>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</si>
  <si>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</si>
  <si>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</si>
  <si>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</si>
  <si>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</si>
  <si>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</si>
  <si>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</si>
  <si>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</si>
  <si>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</si>
  <si>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</si>
  <si>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</si>
  <si>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</si>
  <si>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</si>
  <si>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</si>
  <si>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</si>
  <si>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</si>
  <si>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</si>
  <si>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</si>
  <si>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</si>
  <si>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</si>
  <si>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</si>
  <si>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</si>
  <si>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</si>
  <si>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</si>
  <si>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</si>
  <si>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</si>
  <si>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</si>
  <si>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</si>
  <si>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</si>
  <si>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</si>
  <si>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</si>
  <si>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</si>
  <si>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</si>
  <si>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</si>
  <si>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</si>
  <si>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</si>
  <si>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</si>
  <si>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</si>
  <si>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</si>
  <si>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</si>
  <si>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</si>
  <si>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</si>
  <si>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</si>
  <si>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</si>
  <si>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</si>
  <si>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</si>
  <si>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</si>
  <si>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</si>
  <si>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</si>
  <si>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</si>
  <si>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</si>
  <si>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</si>
  <si>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</si>
  <si>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</si>
  <si>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</si>
  <si>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</si>
  <si>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</si>
  <si>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</si>
  <si>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</si>
  <si>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</si>
  <si>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</si>
  <si>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</si>
  <si>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</si>
  <si>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</si>
  <si>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Osztalék, a koncessziós díj és a hozambevétel</t>
  </si>
  <si>
    <t>A</t>
  </si>
  <si>
    <t>B</t>
  </si>
  <si>
    <t>C</t>
  </si>
  <si>
    <t>D</t>
  </si>
  <si>
    <t>E</t>
  </si>
  <si>
    <t>F</t>
  </si>
  <si>
    <t>F=(B-D-E)</t>
  </si>
  <si>
    <t>2014. év utáni szükséglet
(F=B - D - E)</t>
  </si>
  <si>
    <t>2015. évi előirányzat</t>
  </si>
  <si>
    <t>Felhasználás
2014. XII.31-ig</t>
  </si>
  <si>
    <t xml:space="preserve">
2015. év utáni szükséglet
</t>
  </si>
  <si>
    <t>Óvoda kerítés építése</t>
  </si>
  <si>
    <t>2015</t>
  </si>
  <si>
    <t>Előirányzat-felhasználási terv
2015. évre</t>
  </si>
  <si>
    <t>Göngyölített egyenleg</t>
  </si>
  <si>
    <t>Tartalék</t>
  </si>
  <si>
    <t>14.667</t>
  </si>
  <si>
    <t>12.896</t>
  </si>
  <si>
    <t>20.913</t>
  </si>
  <si>
    <t>22.570</t>
  </si>
  <si>
    <t>20.806</t>
  </si>
  <si>
    <t>10.783</t>
  </si>
  <si>
    <t>6.999</t>
  </si>
  <si>
    <t>7.193</t>
  </si>
  <si>
    <t>15.866</t>
  </si>
  <si>
    <t>14.254</t>
  </si>
  <si>
    <t>12.779</t>
  </si>
  <si>
    <t>CSIKVÁND Önkormányzat adósságot keletkeztető ügyletekből és kezességvállalásokból fennálló kötelezettségei</t>
  </si>
  <si>
    <t>CSIKVÁND Önkormányzat saját bevételeinek részletezése az adósságot keletkeztető ügyletből származó tárgyévi fizetési kötelezettség megállapításához</t>
  </si>
  <si>
    <t>CSIKVÁND Önkormányzat 2014. évi adósságot keletkeztető fejlesztési céljai</t>
  </si>
  <si>
    <t>Éves eredeti kiadási előirányzat: 0</t>
  </si>
  <si>
    <t>30 napon túli elismert tartozásállomány összesen: 0</t>
  </si>
  <si>
    <t xml:space="preserve">2. melléklet a 9/2015. (X.6.) önkormányzati rendelethez     </t>
  </si>
  <si>
    <r>
      <t>9. melléklet a 9/2015. (X</t>
    </r>
    <r>
      <rPr>
        <b/>
        <sz val="9"/>
        <rFont val="Times New Roman"/>
        <family val="1"/>
      </rPr>
      <t>.6</t>
    </r>
    <r>
      <rPr>
        <sz val="9"/>
        <rFont val="Times New Roman"/>
        <family val="1"/>
      </rPr>
      <t>.) önkormányzati rendelethez</t>
    </r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</si>
</sst>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4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4" borderId="7" applyNumberFormat="0" applyFon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44" fillId="16" borderId="1" applyNumberFormat="0" applyAlignment="0" applyProtection="0"/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6" fillId="0" borderId="11" xfId="0" applyNumberFormat="1" applyFont="1" applyFill="1" applyBorder="1" applyAlignment="1" applyProtection="1">
      <alignment vertical="center" wrapText="1"/>
      <protection locked="0"/>
    </xf>
    <xf numFmtId="172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27" xfId="0" applyNumberFormat="1" applyFont="1" applyFill="1" applyBorder="1" applyAlignment="1" applyProtection="1">
      <alignment horizontal="center" vertical="center" wrapText="1"/>
      <protection/>
    </xf>
    <xf numFmtId="172" fontId="14" fillId="0" borderId="28" xfId="0" applyNumberFormat="1" applyFont="1" applyFill="1" applyBorder="1" applyAlignment="1" applyProtection="1">
      <alignment horizontal="center" vertical="center" wrapText="1"/>
      <protection/>
    </xf>
    <xf numFmtId="172" fontId="14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6" fillId="0" borderId="30" xfId="0" applyNumberFormat="1" applyFont="1" applyFill="1" applyBorder="1" applyAlignment="1" applyProtection="1">
      <alignment vertical="center" wrapText="1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 wrapText="1"/>
      <protection/>
    </xf>
    <xf numFmtId="172" fontId="14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30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172" fontId="13" fillId="0" borderId="31" xfId="0" applyNumberFormat="1" applyFont="1" applyFill="1" applyBorder="1" applyAlignment="1" applyProtection="1">
      <alignment vertical="center" wrapText="1"/>
      <protection/>
    </xf>
    <xf numFmtId="172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72" fontId="16" fillId="0" borderId="10" xfId="59" applyNumberFormat="1" applyFont="1" applyFill="1" applyBorder="1" applyAlignment="1" applyProtection="1">
      <alignment vertical="center"/>
      <protection locked="0"/>
    </xf>
    <xf numFmtId="172" fontId="16" fillId="0" borderId="34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72" fontId="16" fillId="0" borderId="11" xfId="59" applyNumberFormat="1" applyFont="1" applyFill="1" applyBorder="1" applyAlignment="1" applyProtection="1">
      <alignment vertical="center"/>
      <protection locked="0"/>
    </xf>
    <xf numFmtId="172" fontId="16" fillId="0" borderId="30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2" fontId="16" fillId="0" borderId="12" xfId="59" applyNumberFormat="1" applyFont="1" applyFill="1" applyBorder="1" applyAlignment="1" applyProtection="1">
      <alignment vertical="center"/>
      <protection locked="0"/>
    </xf>
    <xf numFmtId="172" fontId="16" fillId="0" borderId="32" xfId="59" applyNumberFormat="1" applyFont="1" applyFill="1" applyBorder="1" applyAlignment="1" applyProtection="1">
      <alignment vertical="center"/>
      <protection/>
    </xf>
    <xf numFmtId="172" fontId="14" fillId="0" borderId="23" xfId="59" applyNumberFormat="1" applyFont="1" applyFill="1" applyBorder="1" applyAlignment="1" applyProtection="1">
      <alignment vertical="center"/>
      <protection/>
    </xf>
    <xf numFmtId="172" fontId="14" fillId="0" borderId="26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72" fontId="14" fillId="0" borderId="23" xfId="59" applyNumberFormat="1" applyFont="1" applyFill="1" applyBorder="1" applyProtection="1">
      <alignment/>
      <protection/>
    </xf>
    <xf numFmtId="172" fontId="14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2" fontId="14" fillId="18" borderId="23" xfId="0" applyNumberFormat="1" applyFont="1" applyFill="1" applyBorder="1" applyAlignment="1" applyProtection="1">
      <alignment vertical="center" wrapText="1"/>
      <protection/>
    </xf>
    <xf numFmtId="172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72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5" fillId="0" borderId="35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6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4" fontId="0" fillId="0" borderId="32" xfId="40" applyNumberFormat="1" applyFont="1" applyFill="1" applyBorder="1" applyAlignment="1">
      <alignment/>
    </xf>
    <xf numFmtId="174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6" fillId="0" borderId="12" xfId="0" applyNumberFormat="1" applyFont="1" applyFill="1" applyBorder="1" applyAlignment="1" applyProtection="1">
      <alignment vertical="center"/>
      <protection locked="0"/>
    </xf>
    <xf numFmtId="172" fontId="16" fillId="0" borderId="11" xfId="0" applyNumberFormat="1" applyFont="1" applyFill="1" applyBorder="1" applyAlignment="1" applyProtection="1">
      <alignment vertical="center"/>
      <protection locked="0"/>
    </xf>
    <xf numFmtId="172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4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74" fontId="14" fillId="0" borderId="26" xfId="40" applyNumberFormat="1" applyFont="1" applyFill="1" applyBorder="1" applyAlignment="1" applyProtection="1">
      <alignment/>
      <protection/>
    </xf>
    <xf numFmtId="174" fontId="16" fillId="0" borderId="37" xfId="40" applyNumberFormat="1" applyFont="1" applyFill="1" applyBorder="1" applyAlignment="1" applyProtection="1">
      <alignment/>
      <protection locked="0"/>
    </xf>
    <xf numFmtId="174" fontId="16" fillId="0" borderId="30" xfId="40" applyNumberFormat="1" applyFont="1" applyFill="1" applyBorder="1" applyAlignment="1" applyProtection="1">
      <alignment/>
      <protection locked="0"/>
    </xf>
    <xf numFmtId="174" fontId="16" fillId="0" borderId="31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7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13" fillId="0" borderId="0" xfId="0" applyNumberFormat="1" applyFont="1" applyFill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72" fontId="14" fillId="0" borderId="32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72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72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/>
      <protection/>
    </xf>
    <xf numFmtId="172" fontId="14" fillId="0" borderId="2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72" fontId="14" fillId="0" borderId="33" xfId="58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172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4" fillId="0" borderId="48" xfId="0" applyNumberFormat="1" applyFont="1" applyFill="1" applyBorder="1" applyAlignment="1" applyProtection="1">
      <alignment horizontal="center" vertical="center" wrapText="1"/>
      <protection/>
    </xf>
    <xf numFmtId="172" fontId="14" fillId="0" borderId="22" xfId="0" applyNumberFormat="1" applyFont="1" applyFill="1" applyBorder="1" applyAlignment="1" applyProtection="1">
      <alignment horizontal="center" vertical="center" wrapText="1"/>
      <protection/>
    </xf>
    <xf numFmtId="172" fontId="14" fillId="0" borderId="23" xfId="0" applyNumberFormat="1" applyFont="1" applyFill="1" applyBorder="1" applyAlignment="1" applyProtection="1">
      <alignment horizontal="center" vertical="center" wrapText="1"/>
      <protection/>
    </xf>
    <xf numFmtId="172" fontId="14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9" xfId="0" applyNumberForma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0" xfId="0" applyNumberForma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54" xfId="40" applyNumberFormat="1" applyFont="1" applyFill="1" applyBorder="1" applyAlignment="1" applyProtection="1">
      <alignment/>
      <protection locked="0"/>
    </xf>
    <xf numFmtId="174" fontId="16" fillId="0" borderId="44" xfId="40" applyNumberFormat="1" applyFont="1" applyFill="1" applyBorder="1" applyAlignment="1" applyProtection="1">
      <alignment/>
      <protection locked="0"/>
    </xf>
    <xf numFmtId="174" fontId="16" fillId="0" borderId="45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 quotePrefix="1">
      <alignment horizontal="right" vertical="center" indent="1"/>
      <protection/>
    </xf>
    <xf numFmtId="0" fontId="7" fillId="0" borderId="55" xfId="0" applyFont="1" applyFill="1" applyBorder="1" applyAlignment="1" applyProtection="1">
      <alignment horizontal="right" vertical="center" indent="1"/>
      <protection/>
    </xf>
    <xf numFmtId="0" fontId="7" fillId="0" borderId="33" xfId="0" applyFont="1" applyFill="1" applyBorder="1" applyAlignment="1" applyProtection="1">
      <alignment horizontal="right" vertical="center" wrapText="1" indent="1"/>
      <protection/>
    </xf>
    <xf numFmtId="172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72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52" xfId="0" applyNumberForma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3" xfId="58" applyFont="1" applyFill="1" applyBorder="1" applyAlignment="1" applyProtection="1">
      <alignment horizontal="center" vertical="center" wrapText="1"/>
      <protection/>
    </xf>
    <xf numFmtId="172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72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72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4" fontId="3" fillId="0" borderId="23" xfId="58" applyNumberFormat="1" applyFont="1" applyFill="1" applyBorder="1">
      <alignment/>
      <protection/>
    </xf>
    <xf numFmtId="174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72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172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Protection="1">
      <alignment/>
      <protection locked="0"/>
    </xf>
    <xf numFmtId="0" fontId="0" fillId="0" borderId="0" xfId="59" applyFont="1" applyFill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72" fontId="8" fillId="0" borderId="0" xfId="0" applyNumberFormat="1" applyFont="1" applyFill="1" applyAlignment="1" applyProtection="1">
      <alignment horizontal="right" textRotation="180" wrapText="1"/>
      <protection/>
    </xf>
    <xf numFmtId="0" fontId="3" fillId="0" borderId="37" xfId="58" applyFont="1" applyFill="1" applyBorder="1" applyAlignment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172" fontId="15" fillId="0" borderId="35" xfId="58" applyNumberFormat="1" applyFont="1" applyFill="1" applyBorder="1" applyAlignment="1" applyProtection="1">
      <alignment horizontal="left" vertical="center"/>
      <protection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172" fontId="15" fillId="0" borderId="3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2" fontId="7" fillId="0" borderId="58" xfId="0" applyNumberFormat="1" applyFont="1" applyFill="1" applyBorder="1" applyAlignment="1" applyProtection="1">
      <alignment horizontal="center" vertical="center" wrapText="1"/>
      <protection/>
    </xf>
    <xf numFmtId="172" fontId="7" fillId="0" borderId="59" xfId="0" applyNumberFormat="1" applyFont="1" applyFill="1" applyBorder="1" applyAlignment="1" applyProtection="1">
      <alignment horizontal="center" vertical="center" wrapText="1"/>
      <protection/>
    </xf>
    <xf numFmtId="172" fontId="25" fillId="0" borderId="60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right" textRotation="180" wrapText="1"/>
      <protection/>
    </xf>
    <xf numFmtId="0" fontId="0" fillId="0" borderId="0" xfId="0" applyAlignment="1">
      <alignment horizontal="right" textRotation="180" wrapText="1"/>
    </xf>
    <xf numFmtId="172" fontId="7" fillId="0" borderId="61" xfId="0" applyNumberFormat="1" applyFont="1" applyFill="1" applyBorder="1" applyAlignment="1" applyProtection="1">
      <alignment horizontal="center" vertical="center" wrapText="1"/>
      <protection/>
    </xf>
    <xf numFmtId="172" fontId="7" fillId="0" borderId="62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0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left" indent="1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7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65" xfId="0" applyFont="1" applyFill="1" applyBorder="1" applyAlignment="1" applyProtection="1">
      <alignment horizontal="left" indent="1"/>
      <protection locked="0"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40" xfId="0" applyFont="1" applyFill="1" applyBorder="1" applyAlignment="1" applyProtection="1">
      <alignment horizontal="left" indent="1"/>
      <protection locked="0"/>
    </xf>
    <xf numFmtId="0" fontId="16" fillId="0" borderId="67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5" fillId="0" borderId="68" xfId="59" applyFont="1" applyFill="1" applyBorder="1" applyAlignment="1" applyProtection="1">
      <alignment horizontal="left" vertical="center" indent="1"/>
      <protection/>
    </xf>
    <xf numFmtId="0" fontId="15" fillId="0" borderId="42" xfId="59" applyFont="1" applyFill="1" applyBorder="1" applyAlignment="1" applyProtection="1">
      <alignment horizontal="left" vertical="center" indent="1"/>
      <protection/>
    </xf>
    <xf numFmtId="0" fontId="15" fillId="0" borderId="53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B10" sqref="B10"/>
    </sheetView>
  </sheetViews>
  <sheetFormatPr defaultColWidth="9.00390625" defaultRowHeight="12.75"/>
  <cols>
    <col min="1" max="1" width="9.50390625" style="300" customWidth="1"/>
    <col min="2" max="2" width="91.625" style="300" customWidth="1"/>
    <col min="3" max="3" width="21.625" style="301" customWidth="1"/>
    <col min="4" max="4" width="9.00390625" style="322" customWidth="1"/>
    <col min="5" max="16384" width="9.375" style="322" customWidth="1"/>
  </cols>
  <sheetData>
    <row r="1" spans="1:3" ht="15.75" customHeight="1">
      <c r="A1" s="379" t="s">
        <v>6</v>
      </c>
      <c r="B1" s="379"/>
      <c r="C1" s="379"/>
    </row>
    <row r="2" spans="1:3" ht="15.75" customHeight="1" thickBot="1">
      <c r="A2" s="378"/>
      <c r="B2" s="378"/>
      <c r="C2" s="239" t="s">
        <v>187</v>
      </c>
    </row>
    <row r="3" spans="1:3" ht="37.5" customHeight="1" thickBot="1">
      <c r="A3" s="22" t="s">
        <v>60</v>
      </c>
      <c r="B3" s="23" t="s">
        <v>8</v>
      </c>
      <c r="C3" s="32" t="s">
        <v>435</v>
      </c>
    </row>
    <row r="4" spans="1:3" s="323" customFormat="1" ht="12" customHeight="1" thickBot="1">
      <c r="A4" s="317" t="s">
        <v>427</v>
      </c>
      <c r="B4" s="318" t="s">
        <v>428</v>
      </c>
      <c r="C4" s="319" t="s">
        <v>429</v>
      </c>
    </row>
    <row r="5" spans="1:3" s="324" customFormat="1" ht="12" customHeight="1" thickBot="1">
      <c r="A5" s="19" t="s">
        <v>9</v>
      </c>
      <c r="B5" s="20" t="s">
        <v>216</v>
      </c>
      <c r="C5" s="229">
        <f>+C6+C7+C8+C9+C10+C11</f>
        <v>5650</v>
      </c>
    </row>
    <row r="6" spans="1:3" s="324" customFormat="1" ht="12" customHeight="1">
      <c r="A6" s="14" t="s">
        <v>84</v>
      </c>
      <c r="B6" s="325" t="s">
        <v>217</v>
      </c>
      <c r="C6" s="232">
        <v>1950</v>
      </c>
    </row>
    <row r="7" spans="1:3" s="324" customFormat="1" ht="12" customHeight="1">
      <c r="A7" s="13" t="s">
        <v>85</v>
      </c>
      <c r="B7" s="326" t="s">
        <v>218</v>
      </c>
      <c r="C7" s="231"/>
    </row>
    <row r="8" spans="1:3" s="324" customFormat="1" ht="12" customHeight="1">
      <c r="A8" s="13" t="s">
        <v>86</v>
      </c>
      <c r="B8" s="326" t="s">
        <v>219</v>
      </c>
      <c r="C8" s="231">
        <v>2500</v>
      </c>
    </row>
    <row r="9" spans="1:3" s="324" customFormat="1" ht="12" customHeight="1">
      <c r="A9" s="13" t="s">
        <v>87</v>
      </c>
      <c r="B9" s="326" t="s">
        <v>220</v>
      </c>
      <c r="C9" s="231">
        <v>1200</v>
      </c>
    </row>
    <row r="10" spans="1:3" s="324" customFormat="1" ht="12" customHeight="1">
      <c r="A10" s="13" t="s">
        <v>124</v>
      </c>
      <c r="B10" s="326" t="s">
        <v>221</v>
      </c>
      <c r="C10" s="231"/>
    </row>
    <row r="11" spans="1:3" s="324" customFormat="1" ht="12" customHeight="1" thickBot="1">
      <c r="A11" s="15" t="s">
        <v>88</v>
      </c>
      <c r="B11" s="327" t="s">
        <v>222</v>
      </c>
      <c r="C11" s="231"/>
    </row>
    <row r="12" spans="1:3" s="324" customFormat="1" ht="12" customHeight="1" thickBot="1">
      <c r="A12" s="19" t="s">
        <v>10</v>
      </c>
      <c r="B12" s="224" t="s">
        <v>223</v>
      </c>
      <c r="C12" s="229">
        <f>+C13+C14+C15+C16+C17</f>
        <v>7460</v>
      </c>
    </row>
    <row r="13" spans="1:3" s="324" customFormat="1" ht="12" customHeight="1">
      <c r="A13" s="14" t="s">
        <v>90</v>
      </c>
      <c r="B13" s="325" t="s">
        <v>224</v>
      </c>
      <c r="C13" s="232"/>
    </row>
    <row r="14" spans="1:3" s="324" customFormat="1" ht="12" customHeight="1">
      <c r="A14" s="13" t="s">
        <v>91</v>
      </c>
      <c r="B14" s="326" t="s">
        <v>225</v>
      </c>
      <c r="C14" s="231"/>
    </row>
    <row r="15" spans="1:3" s="324" customFormat="1" ht="12" customHeight="1">
      <c r="A15" s="13" t="s">
        <v>92</v>
      </c>
      <c r="B15" s="326" t="s">
        <v>418</v>
      </c>
      <c r="C15" s="231"/>
    </row>
    <row r="16" spans="1:3" s="324" customFormat="1" ht="12" customHeight="1">
      <c r="A16" s="13" t="s">
        <v>93</v>
      </c>
      <c r="B16" s="326" t="s">
        <v>419</v>
      </c>
      <c r="C16" s="231"/>
    </row>
    <row r="17" spans="1:3" s="324" customFormat="1" ht="12" customHeight="1">
      <c r="A17" s="13" t="s">
        <v>94</v>
      </c>
      <c r="B17" s="326" t="s">
        <v>226</v>
      </c>
      <c r="C17" s="231">
        <v>7460</v>
      </c>
    </row>
    <row r="18" spans="1:3" s="324" customFormat="1" ht="12" customHeight="1" thickBot="1">
      <c r="A18" s="15" t="s">
        <v>103</v>
      </c>
      <c r="B18" s="327" t="s">
        <v>227</v>
      </c>
      <c r="C18" s="233"/>
    </row>
    <row r="19" spans="1:3" s="324" customFormat="1" ht="12" customHeight="1" thickBot="1">
      <c r="A19" s="19" t="s">
        <v>11</v>
      </c>
      <c r="B19" s="20" t="s">
        <v>228</v>
      </c>
      <c r="C19" s="229">
        <f>+C20+C21+C22+C23+C24</f>
        <v>0</v>
      </c>
    </row>
    <row r="20" spans="1:3" s="324" customFormat="1" ht="12" customHeight="1">
      <c r="A20" s="14" t="s">
        <v>73</v>
      </c>
      <c r="B20" s="325" t="s">
        <v>229</v>
      </c>
      <c r="C20" s="232"/>
    </row>
    <row r="21" spans="1:3" s="324" customFormat="1" ht="12" customHeight="1">
      <c r="A21" s="13" t="s">
        <v>74</v>
      </c>
      <c r="B21" s="326" t="s">
        <v>230</v>
      </c>
      <c r="C21" s="231"/>
    </row>
    <row r="22" spans="1:3" s="324" customFormat="1" ht="12" customHeight="1">
      <c r="A22" s="13" t="s">
        <v>75</v>
      </c>
      <c r="B22" s="326" t="s">
        <v>420</v>
      </c>
      <c r="C22" s="231"/>
    </row>
    <row r="23" spans="1:3" s="324" customFormat="1" ht="12" customHeight="1">
      <c r="A23" s="13" t="s">
        <v>76</v>
      </c>
      <c r="B23" s="326" t="s">
        <v>421</v>
      </c>
      <c r="C23" s="231"/>
    </row>
    <row r="24" spans="1:3" s="324" customFormat="1" ht="12" customHeight="1">
      <c r="A24" s="13" t="s">
        <v>133</v>
      </c>
      <c r="B24" s="326" t="s">
        <v>231</v>
      </c>
      <c r="C24" s="231"/>
    </row>
    <row r="25" spans="1:3" s="324" customFormat="1" ht="12" customHeight="1" thickBot="1">
      <c r="A25" s="15" t="s">
        <v>134</v>
      </c>
      <c r="B25" s="327" t="s">
        <v>232</v>
      </c>
      <c r="C25" s="233"/>
    </row>
    <row r="26" spans="1:3" s="324" customFormat="1" ht="12" customHeight="1" thickBot="1">
      <c r="A26" s="19" t="s">
        <v>135</v>
      </c>
      <c r="B26" s="20" t="s">
        <v>233</v>
      </c>
      <c r="C26" s="235">
        <f>+C27+C30+C31+C32</f>
        <v>15215</v>
      </c>
    </row>
    <row r="27" spans="1:3" s="324" customFormat="1" ht="12" customHeight="1">
      <c r="A27" s="14" t="s">
        <v>234</v>
      </c>
      <c r="B27" s="325" t="s">
        <v>240</v>
      </c>
      <c r="C27" s="320">
        <f>+C28+C29</f>
        <v>13920</v>
      </c>
    </row>
    <row r="28" spans="1:3" s="324" customFormat="1" ht="12" customHeight="1">
      <c r="A28" s="13" t="s">
        <v>235</v>
      </c>
      <c r="B28" s="326" t="s">
        <v>241</v>
      </c>
      <c r="C28" s="231">
        <v>420</v>
      </c>
    </row>
    <row r="29" spans="1:3" s="324" customFormat="1" ht="12" customHeight="1">
      <c r="A29" s="13" t="s">
        <v>236</v>
      </c>
      <c r="B29" s="326" t="s">
        <v>242</v>
      </c>
      <c r="C29" s="231">
        <v>13500</v>
      </c>
    </row>
    <row r="30" spans="1:3" s="324" customFormat="1" ht="12" customHeight="1">
      <c r="A30" s="13" t="s">
        <v>237</v>
      </c>
      <c r="B30" s="326" t="s">
        <v>243</v>
      </c>
      <c r="C30" s="231">
        <v>1250</v>
      </c>
    </row>
    <row r="31" spans="1:3" s="324" customFormat="1" ht="12" customHeight="1">
      <c r="A31" s="13" t="s">
        <v>238</v>
      </c>
      <c r="B31" s="326" t="s">
        <v>244</v>
      </c>
      <c r="C31" s="231"/>
    </row>
    <row r="32" spans="1:3" s="324" customFormat="1" ht="12" customHeight="1" thickBot="1">
      <c r="A32" s="15" t="s">
        <v>239</v>
      </c>
      <c r="B32" s="327" t="s">
        <v>245</v>
      </c>
      <c r="C32" s="233">
        <v>45</v>
      </c>
    </row>
    <row r="33" spans="1:3" s="324" customFormat="1" ht="12" customHeight="1" thickBot="1">
      <c r="A33" s="19" t="s">
        <v>13</v>
      </c>
      <c r="B33" s="20" t="s">
        <v>246</v>
      </c>
      <c r="C33" s="229">
        <f>SUM(C34:C43)</f>
        <v>1665</v>
      </c>
    </row>
    <row r="34" spans="1:3" s="324" customFormat="1" ht="12" customHeight="1">
      <c r="A34" s="14" t="s">
        <v>77</v>
      </c>
      <c r="B34" s="325" t="s">
        <v>249</v>
      </c>
      <c r="C34" s="232">
        <v>1650</v>
      </c>
    </row>
    <row r="35" spans="1:3" s="324" customFormat="1" ht="12" customHeight="1">
      <c r="A35" s="13" t="s">
        <v>78</v>
      </c>
      <c r="B35" s="326" t="s">
        <v>250</v>
      </c>
      <c r="C35" s="231"/>
    </row>
    <row r="36" spans="1:3" s="324" customFormat="1" ht="12" customHeight="1">
      <c r="A36" s="13" t="s">
        <v>79</v>
      </c>
      <c r="B36" s="326" t="s">
        <v>251</v>
      </c>
      <c r="C36" s="231"/>
    </row>
    <row r="37" spans="1:3" s="324" customFormat="1" ht="12" customHeight="1">
      <c r="A37" s="13" t="s">
        <v>137</v>
      </c>
      <c r="B37" s="326" t="s">
        <v>252</v>
      </c>
      <c r="C37" s="231"/>
    </row>
    <row r="38" spans="1:3" s="324" customFormat="1" ht="12" customHeight="1">
      <c r="A38" s="13" t="s">
        <v>138</v>
      </c>
      <c r="B38" s="326" t="s">
        <v>253</v>
      </c>
      <c r="C38" s="231"/>
    </row>
    <row r="39" spans="1:3" s="324" customFormat="1" ht="12" customHeight="1">
      <c r="A39" s="13" t="s">
        <v>139</v>
      </c>
      <c r="B39" s="326" t="s">
        <v>254</v>
      </c>
      <c r="C39" s="231"/>
    </row>
    <row r="40" spans="1:3" s="324" customFormat="1" ht="12" customHeight="1">
      <c r="A40" s="13" t="s">
        <v>140</v>
      </c>
      <c r="B40" s="326" t="s">
        <v>255</v>
      </c>
      <c r="C40" s="231"/>
    </row>
    <row r="41" spans="1:3" s="324" customFormat="1" ht="12" customHeight="1">
      <c r="A41" s="13" t="s">
        <v>141</v>
      </c>
      <c r="B41" s="326" t="s">
        <v>256</v>
      </c>
      <c r="C41" s="231">
        <v>15</v>
      </c>
    </row>
    <row r="42" spans="1:3" s="324" customFormat="1" ht="12" customHeight="1">
      <c r="A42" s="13" t="s">
        <v>247</v>
      </c>
      <c r="B42" s="326" t="s">
        <v>257</v>
      </c>
      <c r="C42" s="234"/>
    </row>
    <row r="43" spans="1:3" s="324" customFormat="1" ht="12" customHeight="1" thickBot="1">
      <c r="A43" s="15" t="s">
        <v>248</v>
      </c>
      <c r="B43" s="327" t="s">
        <v>258</v>
      </c>
      <c r="C43" s="314"/>
    </row>
    <row r="44" spans="1:3" s="324" customFormat="1" ht="12" customHeight="1" thickBot="1">
      <c r="A44" s="19" t="s">
        <v>14</v>
      </c>
      <c r="B44" s="20" t="s">
        <v>259</v>
      </c>
      <c r="C44" s="229">
        <f>SUM(C45:C49)</f>
        <v>0</v>
      </c>
    </row>
    <row r="45" spans="1:3" s="324" customFormat="1" ht="12" customHeight="1">
      <c r="A45" s="14" t="s">
        <v>80</v>
      </c>
      <c r="B45" s="325" t="s">
        <v>263</v>
      </c>
      <c r="C45" s="356"/>
    </row>
    <row r="46" spans="1:3" s="324" customFormat="1" ht="12" customHeight="1">
      <c r="A46" s="13" t="s">
        <v>81</v>
      </c>
      <c r="B46" s="326" t="s">
        <v>264</v>
      </c>
      <c r="C46" s="234"/>
    </row>
    <row r="47" spans="1:3" s="324" customFormat="1" ht="12" customHeight="1">
      <c r="A47" s="13" t="s">
        <v>260</v>
      </c>
      <c r="B47" s="326" t="s">
        <v>265</v>
      </c>
      <c r="C47" s="234"/>
    </row>
    <row r="48" spans="1:3" s="324" customFormat="1" ht="12" customHeight="1">
      <c r="A48" s="13" t="s">
        <v>261</v>
      </c>
      <c r="B48" s="326" t="s">
        <v>266</v>
      </c>
      <c r="C48" s="234"/>
    </row>
    <row r="49" spans="1:3" s="324" customFormat="1" ht="12" customHeight="1" thickBot="1">
      <c r="A49" s="15" t="s">
        <v>262</v>
      </c>
      <c r="B49" s="327" t="s">
        <v>267</v>
      </c>
      <c r="C49" s="314"/>
    </row>
    <row r="50" spans="1:3" s="324" customFormat="1" ht="12" customHeight="1" thickBot="1">
      <c r="A50" s="19" t="s">
        <v>142</v>
      </c>
      <c r="B50" s="20" t="s">
        <v>268</v>
      </c>
      <c r="C50" s="229">
        <f>SUM(C51:C53)</f>
        <v>170</v>
      </c>
    </row>
    <row r="51" spans="1:3" s="324" customFormat="1" ht="12" customHeight="1">
      <c r="A51" s="14" t="s">
        <v>82</v>
      </c>
      <c r="B51" s="325" t="s">
        <v>269</v>
      </c>
      <c r="C51" s="232"/>
    </row>
    <row r="52" spans="1:3" s="324" customFormat="1" ht="12" customHeight="1">
      <c r="A52" s="13" t="s">
        <v>83</v>
      </c>
      <c r="B52" s="326" t="s">
        <v>422</v>
      </c>
      <c r="C52" s="231">
        <v>170</v>
      </c>
    </row>
    <row r="53" spans="1:3" s="324" customFormat="1" ht="12" customHeight="1">
      <c r="A53" s="13" t="s">
        <v>273</v>
      </c>
      <c r="B53" s="326" t="s">
        <v>271</v>
      </c>
      <c r="C53" s="231"/>
    </row>
    <row r="54" spans="1:3" s="324" customFormat="1" ht="12" customHeight="1" thickBot="1">
      <c r="A54" s="15" t="s">
        <v>274</v>
      </c>
      <c r="B54" s="327" t="s">
        <v>272</v>
      </c>
      <c r="C54" s="233"/>
    </row>
    <row r="55" spans="1:3" s="324" customFormat="1" ht="12" customHeight="1" thickBot="1">
      <c r="A55" s="19" t="s">
        <v>16</v>
      </c>
      <c r="B55" s="224" t="s">
        <v>275</v>
      </c>
      <c r="C55" s="229">
        <f>SUM(C56:C58)</f>
        <v>11515</v>
      </c>
    </row>
    <row r="56" spans="1:3" s="324" customFormat="1" ht="12" customHeight="1">
      <c r="A56" s="14" t="s">
        <v>143</v>
      </c>
      <c r="B56" s="325" t="s">
        <v>277</v>
      </c>
      <c r="C56" s="234"/>
    </row>
    <row r="57" spans="1:3" s="324" customFormat="1" ht="12" customHeight="1">
      <c r="A57" s="13" t="s">
        <v>144</v>
      </c>
      <c r="B57" s="326" t="s">
        <v>423</v>
      </c>
      <c r="C57" s="234">
        <v>11515</v>
      </c>
    </row>
    <row r="58" spans="1:3" s="324" customFormat="1" ht="12" customHeight="1">
      <c r="A58" s="13" t="s">
        <v>188</v>
      </c>
      <c r="B58" s="326" t="s">
        <v>278</v>
      </c>
      <c r="C58" s="234"/>
    </row>
    <row r="59" spans="1:3" s="324" customFormat="1" ht="12" customHeight="1" thickBot="1">
      <c r="A59" s="15" t="s">
        <v>276</v>
      </c>
      <c r="B59" s="327" t="s">
        <v>279</v>
      </c>
      <c r="C59" s="234"/>
    </row>
    <row r="60" spans="1:3" s="324" customFormat="1" ht="12" customHeight="1" thickBot="1">
      <c r="A60" s="19" t="s">
        <v>17</v>
      </c>
      <c r="B60" s="20" t="s">
        <v>280</v>
      </c>
      <c r="C60" s="235">
        <f>+C5+C12+C19+C26+C33+C44+C50+C55</f>
        <v>41675</v>
      </c>
    </row>
    <row r="61" spans="1:3" s="324" customFormat="1" ht="12" customHeight="1" thickBot="1">
      <c r="A61" s="328" t="s">
        <v>281</v>
      </c>
      <c r="B61" s="224" t="s">
        <v>282</v>
      </c>
      <c r="C61" s="229">
        <f>SUM(C62:C64)</f>
        <v>0</v>
      </c>
    </row>
    <row r="62" spans="1:3" s="324" customFormat="1" ht="12" customHeight="1">
      <c r="A62" s="14" t="s">
        <v>315</v>
      </c>
      <c r="B62" s="325" t="s">
        <v>283</v>
      </c>
      <c r="C62" s="234"/>
    </row>
    <row r="63" spans="1:3" s="324" customFormat="1" ht="12" customHeight="1">
      <c r="A63" s="13" t="s">
        <v>324</v>
      </c>
      <c r="B63" s="326" t="s">
        <v>284</v>
      </c>
      <c r="C63" s="234"/>
    </row>
    <row r="64" spans="1:3" s="324" customFormat="1" ht="12" customHeight="1" thickBot="1">
      <c r="A64" s="15" t="s">
        <v>325</v>
      </c>
      <c r="B64" s="329" t="s">
        <v>285</v>
      </c>
      <c r="C64" s="234"/>
    </row>
    <row r="65" spans="1:3" s="324" customFormat="1" ht="12" customHeight="1" thickBot="1">
      <c r="A65" s="328" t="s">
        <v>286</v>
      </c>
      <c r="B65" s="224" t="s">
        <v>287</v>
      </c>
      <c r="C65" s="229">
        <f>SUM(C66:C69)</f>
        <v>0</v>
      </c>
    </row>
    <row r="66" spans="1:3" s="324" customFormat="1" ht="12" customHeight="1">
      <c r="A66" s="14" t="s">
        <v>125</v>
      </c>
      <c r="B66" s="325" t="s">
        <v>288</v>
      </c>
      <c r="C66" s="234"/>
    </row>
    <row r="67" spans="1:3" s="324" customFormat="1" ht="12" customHeight="1">
      <c r="A67" s="13" t="s">
        <v>126</v>
      </c>
      <c r="B67" s="326" t="s">
        <v>289</v>
      </c>
      <c r="C67" s="234"/>
    </row>
    <row r="68" spans="1:3" s="324" customFormat="1" ht="12" customHeight="1">
      <c r="A68" s="13" t="s">
        <v>316</v>
      </c>
      <c r="B68" s="326" t="s">
        <v>290</v>
      </c>
      <c r="C68" s="234"/>
    </row>
    <row r="69" spans="1:3" s="324" customFormat="1" ht="12" customHeight="1" thickBot="1">
      <c r="A69" s="15" t="s">
        <v>317</v>
      </c>
      <c r="B69" s="327" t="s">
        <v>291</v>
      </c>
      <c r="C69" s="234"/>
    </row>
    <row r="70" spans="1:3" s="324" customFormat="1" ht="12" customHeight="1" thickBot="1">
      <c r="A70" s="328" t="s">
        <v>292</v>
      </c>
      <c r="B70" s="224" t="s">
        <v>293</v>
      </c>
      <c r="C70" s="229">
        <f>SUM(C71:C72)</f>
        <v>17913</v>
      </c>
    </row>
    <row r="71" spans="1:3" s="324" customFormat="1" ht="12" customHeight="1">
      <c r="A71" s="14" t="s">
        <v>318</v>
      </c>
      <c r="B71" s="325" t="s">
        <v>294</v>
      </c>
      <c r="C71" s="234">
        <v>17913</v>
      </c>
    </row>
    <row r="72" spans="1:3" s="324" customFormat="1" ht="12" customHeight="1" thickBot="1">
      <c r="A72" s="15" t="s">
        <v>319</v>
      </c>
      <c r="B72" s="327" t="s">
        <v>295</v>
      </c>
      <c r="C72" s="234"/>
    </row>
    <row r="73" spans="1:3" s="324" customFormat="1" ht="12" customHeight="1" thickBot="1">
      <c r="A73" s="328" t="s">
        <v>296</v>
      </c>
      <c r="B73" s="224" t="s">
        <v>297</v>
      </c>
      <c r="C73" s="229">
        <f>SUM(C74:C76)</f>
        <v>0</v>
      </c>
    </row>
    <row r="74" spans="1:3" s="324" customFormat="1" ht="12" customHeight="1">
      <c r="A74" s="14" t="s">
        <v>320</v>
      </c>
      <c r="B74" s="325" t="s">
        <v>298</v>
      </c>
      <c r="C74" s="234"/>
    </row>
    <row r="75" spans="1:3" s="324" customFormat="1" ht="12" customHeight="1">
      <c r="A75" s="13" t="s">
        <v>321</v>
      </c>
      <c r="B75" s="326" t="s">
        <v>299</v>
      </c>
      <c r="C75" s="234"/>
    </row>
    <row r="76" spans="1:3" s="324" customFormat="1" ht="12" customHeight="1" thickBot="1">
      <c r="A76" s="15" t="s">
        <v>322</v>
      </c>
      <c r="B76" s="327" t="s">
        <v>300</v>
      </c>
      <c r="C76" s="234"/>
    </row>
    <row r="77" spans="1:3" s="324" customFormat="1" ht="12" customHeight="1" thickBot="1">
      <c r="A77" s="328" t="s">
        <v>301</v>
      </c>
      <c r="B77" s="224" t="s">
        <v>323</v>
      </c>
      <c r="C77" s="229">
        <f>SUM(C78:C81)</f>
        <v>0</v>
      </c>
    </row>
    <row r="78" spans="1:3" s="324" customFormat="1" ht="12" customHeight="1">
      <c r="A78" s="330" t="s">
        <v>302</v>
      </c>
      <c r="B78" s="325" t="s">
        <v>303</v>
      </c>
      <c r="C78" s="234"/>
    </row>
    <row r="79" spans="1:3" s="324" customFormat="1" ht="12" customHeight="1">
      <c r="A79" s="331" t="s">
        <v>304</v>
      </c>
      <c r="B79" s="326" t="s">
        <v>305</v>
      </c>
      <c r="C79" s="234"/>
    </row>
    <row r="80" spans="1:3" s="324" customFormat="1" ht="12" customHeight="1">
      <c r="A80" s="331" t="s">
        <v>306</v>
      </c>
      <c r="B80" s="326" t="s">
        <v>307</v>
      </c>
      <c r="C80" s="234"/>
    </row>
    <row r="81" spans="1:3" s="324" customFormat="1" ht="12" customHeight="1" thickBot="1">
      <c r="A81" s="332" t="s">
        <v>308</v>
      </c>
      <c r="B81" s="327" t="s">
        <v>309</v>
      </c>
      <c r="C81" s="234"/>
    </row>
    <row r="82" spans="1:3" s="324" customFormat="1" ht="13.5" customHeight="1" thickBot="1">
      <c r="A82" s="328" t="s">
        <v>310</v>
      </c>
      <c r="B82" s="224" t="s">
        <v>311</v>
      </c>
      <c r="C82" s="357"/>
    </row>
    <row r="83" spans="1:3" s="324" customFormat="1" ht="15.75" customHeight="1" thickBot="1">
      <c r="A83" s="328" t="s">
        <v>312</v>
      </c>
      <c r="B83" s="333" t="s">
        <v>313</v>
      </c>
      <c r="C83" s="235">
        <f>+C61+C65+C70+C73+C77+C82</f>
        <v>17913</v>
      </c>
    </row>
    <row r="84" spans="1:3" s="324" customFormat="1" ht="16.5" customHeight="1" thickBot="1">
      <c r="A84" s="334" t="s">
        <v>326</v>
      </c>
      <c r="B84" s="335" t="s">
        <v>314</v>
      </c>
      <c r="C84" s="235">
        <f>+C60+C83</f>
        <v>59588</v>
      </c>
    </row>
    <row r="85" spans="1:3" s="324" customFormat="1" ht="83.25" customHeight="1">
      <c r="A85" s="4"/>
      <c r="B85" s="5"/>
      <c r="C85" s="236"/>
    </row>
    <row r="86" spans="1:3" ht="16.5" customHeight="1">
      <c r="A86" s="379" t="s">
        <v>37</v>
      </c>
      <c r="B86" s="379"/>
      <c r="C86" s="379"/>
    </row>
    <row r="87" spans="1:3" s="336" customFormat="1" ht="16.5" customHeight="1" thickBot="1">
      <c r="A87" s="380"/>
      <c r="B87" s="380"/>
      <c r="C87" s="106" t="s">
        <v>187</v>
      </c>
    </row>
    <row r="88" spans="1:3" ht="37.5" customHeight="1" thickBot="1">
      <c r="A88" s="22" t="s">
        <v>60</v>
      </c>
      <c r="B88" s="23" t="s">
        <v>38</v>
      </c>
      <c r="C88" s="32" t="s">
        <v>435</v>
      </c>
    </row>
    <row r="89" spans="1:3" s="323" customFormat="1" ht="12" customHeight="1" thickBot="1">
      <c r="A89" s="28">
        <v>1</v>
      </c>
      <c r="B89" s="29">
        <v>2</v>
      </c>
      <c r="C89" s="30">
        <v>3</v>
      </c>
    </row>
    <row r="90" spans="1:3" ht="12" customHeight="1" thickBot="1">
      <c r="A90" s="21" t="s">
        <v>9</v>
      </c>
      <c r="B90" s="27" t="s">
        <v>329</v>
      </c>
      <c r="C90" s="228">
        <f>SUM(C91:C95)</f>
        <v>37244</v>
      </c>
    </row>
    <row r="91" spans="1:3" ht="12" customHeight="1">
      <c r="A91" s="16" t="s">
        <v>84</v>
      </c>
      <c r="B91" s="9" t="s">
        <v>39</v>
      </c>
      <c r="C91" s="230">
        <v>9988</v>
      </c>
    </row>
    <row r="92" spans="1:3" ht="12" customHeight="1">
      <c r="A92" s="13" t="s">
        <v>85</v>
      </c>
      <c r="B92" s="7" t="s">
        <v>145</v>
      </c>
      <c r="C92" s="231">
        <v>1914</v>
      </c>
    </row>
    <row r="93" spans="1:3" ht="12" customHeight="1">
      <c r="A93" s="13" t="s">
        <v>86</v>
      </c>
      <c r="B93" s="7" t="s">
        <v>116</v>
      </c>
      <c r="C93" s="233">
        <v>16036</v>
      </c>
    </row>
    <row r="94" spans="1:3" ht="12" customHeight="1">
      <c r="A94" s="13" t="s">
        <v>87</v>
      </c>
      <c r="B94" s="10" t="s">
        <v>146</v>
      </c>
      <c r="C94" s="233">
        <v>1315</v>
      </c>
    </row>
    <row r="95" spans="1:3" ht="12" customHeight="1">
      <c r="A95" s="13" t="s">
        <v>98</v>
      </c>
      <c r="B95" s="18" t="s">
        <v>147</v>
      </c>
      <c r="C95" s="233">
        <v>7991</v>
      </c>
    </row>
    <row r="96" spans="1:3" ht="12" customHeight="1">
      <c r="A96" s="13" t="s">
        <v>88</v>
      </c>
      <c r="B96" s="7" t="s">
        <v>330</v>
      </c>
      <c r="C96" s="233"/>
    </row>
    <row r="97" spans="1:3" ht="12" customHeight="1">
      <c r="A97" s="13" t="s">
        <v>89</v>
      </c>
      <c r="B97" s="107" t="s">
        <v>331</v>
      </c>
      <c r="C97" s="233"/>
    </row>
    <row r="98" spans="1:3" ht="12" customHeight="1">
      <c r="A98" s="13" t="s">
        <v>99</v>
      </c>
      <c r="B98" s="108" t="s">
        <v>332</v>
      </c>
      <c r="C98" s="233"/>
    </row>
    <row r="99" spans="1:3" ht="12" customHeight="1">
      <c r="A99" s="13" t="s">
        <v>100</v>
      </c>
      <c r="B99" s="108" t="s">
        <v>333</v>
      </c>
      <c r="C99" s="233"/>
    </row>
    <row r="100" spans="1:3" ht="12" customHeight="1">
      <c r="A100" s="13" t="s">
        <v>101</v>
      </c>
      <c r="B100" s="107" t="s">
        <v>334</v>
      </c>
      <c r="C100" s="233">
        <v>7734</v>
      </c>
    </row>
    <row r="101" spans="1:3" ht="12" customHeight="1">
      <c r="A101" s="13" t="s">
        <v>102</v>
      </c>
      <c r="B101" s="107" t="s">
        <v>335</v>
      </c>
      <c r="C101" s="233"/>
    </row>
    <row r="102" spans="1:3" ht="12" customHeight="1">
      <c r="A102" s="13" t="s">
        <v>104</v>
      </c>
      <c r="B102" s="108" t="s">
        <v>336</v>
      </c>
      <c r="C102" s="233"/>
    </row>
    <row r="103" spans="1:3" ht="12" customHeight="1">
      <c r="A103" s="12" t="s">
        <v>148</v>
      </c>
      <c r="B103" s="109" t="s">
        <v>337</v>
      </c>
      <c r="C103" s="233"/>
    </row>
    <row r="104" spans="1:3" ht="12" customHeight="1">
      <c r="A104" s="13" t="s">
        <v>327</v>
      </c>
      <c r="B104" s="109" t="s">
        <v>338</v>
      </c>
      <c r="C104" s="233"/>
    </row>
    <row r="105" spans="1:3" ht="12" customHeight="1" thickBot="1">
      <c r="A105" s="17" t="s">
        <v>328</v>
      </c>
      <c r="B105" s="110" t="s">
        <v>339</v>
      </c>
      <c r="C105" s="237">
        <v>257</v>
      </c>
    </row>
    <row r="106" spans="1:3" ht="12" customHeight="1" thickBot="1">
      <c r="A106" s="19" t="s">
        <v>10</v>
      </c>
      <c r="B106" s="26" t="s">
        <v>340</v>
      </c>
      <c r="C106" s="229">
        <f>+C107+C109+C111</f>
        <v>2000</v>
      </c>
    </row>
    <row r="107" spans="1:3" ht="12" customHeight="1">
      <c r="A107" s="14" t="s">
        <v>90</v>
      </c>
      <c r="B107" s="7" t="s">
        <v>186</v>
      </c>
      <c r="C107" s="232">
        <v>2000</v>
      </c>
    </row>
    <row r="108" spans="1:3" ht="12" customHeight="1">
      <c r="A108" s="14" t="s">
        <v>91</v>
      </c>
      <c r="B108" s="11" t="s">
        <v>344</v>
      </c>
      <c r="C108" s="232"/>
    </row>
    <row r="109" spans="1:3" ht="12" customHeight="1">
      <c r="A109" s="14" t="s">
        <v>92</v>
      </c>
      <c r="B109" s="11" t="s">
        <v>149</v>
      </c>
      <c r="C109" s="231"/>
    </row>
    <row r="110" spans="1:3" ht="12" customHeight="1">
      <c r="A110" s="14" t="s">
        <v>93</v>
      </c>
      <c r="B110" s="11" t="s">
        <v>345</v>
      </c>
      <c r="C110" s="217"/>
    </row>
    <row r="111" spans="1:3" ht="12" customHeight="1">
      <c r="A111" s="14" t="s">
        <v>94</v>
      </c>
      <c r="B111" s="226" t="s">
        <v>189</v>
      </c>
      <c r="C111" s="217"/>
    </row>
    <row r="112" spans="1:3" ht="12" customHeight="1">
      <c r="A112" s="14" t="s">
        <v>103</v>
      </c>
      <c r="B112" s="225" t="s">
        <v>424</v>
      </c>
      <c r="C112" s="217"/>
    </row>
    <row r="113" spans="1:3" ht="12" customHeight="1">
      <c r="A113" s="14" t="s">
        <v>105</v>
      </c>
      <c r="B113" s="321" t="s">
        <v>350</v>
      </c>
      <c r="C113" s="217"/>
    </row>
    <row r="114" spans="1:3" ht="15.75">
      <c r="A114" s="14" t="s">
        <v>150</v>
      </c>
      <c r="B114" s="108" t="s">
        <v>333</v>
      </c>
      <c r="C114" s="217"/>
    </row>
    <row r="115" spans="1:3" ht="12" customHeight="1">
      <c r="A115" s="14" t="s">
        <v>151</v>
      </c>
      <c r="B115" s="108" t="s">
        <v>349</v>
      </c>
      <c r="C115" s="217"/>
    </row>
    <row r="116" spans="1:3" ht="12" customHeight="1">
      <c r="A116" s="14" t="s">
        <v>152</v>
      </c>
      <c r="B116" s="108" t="s">
        <v>348</v>
      </c>
      <c r="C116" s="217"/>
    </row>
    <row r="117" spans="1:3" ht="12" customHeight="1">
      <c r="A117" s="14" t="s">
        <v>341</v>
      </c>
      <c r="B117" s="108" t="s">
        <v>336</v>
      </c>
      <c r="C117" s="217"/>
    </row>
    <row r="118" spans="1:3" ht="12" customHeight="1">
      <c r="A118" s="14" t="s">
        <v>342</v>
      </c>
      <c r="B118" s="108" t="s">
        <v>347</v>
      </c>
      <c r="C118" s="217"/>
    </row>
    <row r="119" spans="1:3" ht="16.5" thickBot="1">
      <c r="A119" s="12" t="s">
        <v>343</v>
      </c>
      <c r="B119" s="108" t="s">
        <v>346</v>
      </c>
      <c r="C119" s="218"/>
    </row>
    <row r="120" spans="1:3" ht="12" customHeight="1" thickBot="1">
      <c r="A120" s="19" t="s">
        <v>11</v>
      </c>
      <c r="B120" s="103" t="s">
        <v>351</v>
      </c>
      <c r="C120" s="229">
        <v>20344</v>
      </c>
    </row>
    <row r="121" spans="1:3" ht="12" customHeight="1">
      <c r="A121" s="14" t="s">
        <v>73</v>
      </c>
      <c r="B121" s="8" t="s">
        <v>50</v>
      </c>
      <c r="C121" s="232">
        <v>20344</v>
      </c>
    </row>
    <row r="122" spans="1:3" ht="12" customHeight="1" thickBot="1">
      <c r="A122" s="15" t="s">
        <v>74</v>
      </c>
      <c r="B122" s="11" t="s">
        <v>51</v>
      </c>
      <c r="C122" s="233"/>
    </row>
    <row r="123" spans="1:3" ht="12" customHeight="1" thickBot="1">
      <c r="A123" s="19" t="s">
        <v>12</v>
      </c>
      <c r="B123" s="103" t="s">
        <v>352</v>
      </c>
      <c r="C123" s="229">
        <f>+C90+C106+C120</f>
        <v>59588</v>
      </c>
    </row>
    <row r="124" spans="1:3" ht="12" customHeight="1" thickBot="1">
      <c r="A124" s="19" t="s">
        <v>13</v>
      </c>
      <c r="B124" s="103" t="s">
        <v>353</v>
      </c>
      <c r="C124" s="229">
        <f>+C125+C126+C127</f>
        <v>0</v>
      </c>
    </row>
    <row r="125" spans="1:3" ht="12" customHeight="1">
      <c r="A125" s="14" t="s">
        <v>77</v>
      </c>
      <c r="B125" s="8" t="s">
        <v>354</v>
      </c>
      <c r="C125" s="217"/>
    </row>
    <row r="126" spans="1:3" ht="12" customHeight="1">
      <c r="A126" s="14" t="s">
        <v>78</v>
      </c>
      <c r="B126" s="8" t="s">
        <v>355</v>
      </c>
      <c r="C126" s="217"/>
    </row>
    <row r="127" spans="1:3" ht="12" customHeight="1" thickBot="1">
      <c r="A127" s="12" t="s">
        <v>79</v>
      </c>
      <c r="B127" s="6" t="s">
        <v>356</v>
      </c>
      <c r="C127" s="217"/>
    </row>
    <row r="128" spans="1:3" ht="12" customHeight="1" thickBot="1">
      <c r="A128" s="19" t="s">
        <v>14</v>
      </c>
      <c r="B128" s="103" t="s">
        <v>406</v>
      </c>
      <c r="C128" s="229">
        <f>+C129+C130+C131+C132</f>
        <v>0</v>
      </c>
    </row>
    <row r="129" spans="1:3" ht="12" customHeight="1">
      <c r="A129" s="14" t="s">
        <v>80</v>
      </c>
      <c r="B129" s="8" t="s">
        <v>357</v>
      </c>
      <c r="C129" s="217"/>
    </row>
    <row r="130" spans="1:3" ht="12" customHeight="1">
      <c r="A130" s="14" t="s">
        <v>81</v>
      </c>
      <c r="B130" s="8" t="s">
        <v>358</v>
      </c>
      <c r="C130" s="217"/>
    </row>
    <row r="131" spans="1:3" ht="12" customHeight="1">
      <c r="A131" s="14" t="s">
        <v>260</v>
      </c>
      <c r="B131" s="8" t="s">
        <v>359</v>
      </c>
      <c r="C131" s="217"/>
    </row>
    <row r="132" spans="1:3" ht="12" customHeight="1" thickBot="1">
      <c r="A132" s="12" t="s">
        <v>261</v>
      </c>
      <c r="B132" s="6" t="s">
        <v>360</v>
      </c>
      <c r="C132" s="217"/>
    </row>
    <row r="133" spans="1:3" ht="12" customHeight="1" thickBot="1">
      <c r="A133" s="19" t="s">
        <v>15</v>
      </c>
      <c r="B133" s="103" t="s">
        <v>361</v>
      </c>
      <c r="C133" s="235">
        <f>+C134+C135+C136+C137</f>
        <v>0</v>
      </c>
    </row>
    <row r="134" spans="1:3" ht="12" customHeight="1">
      <c r="A134" s="14" t="s">
        <v>82</v>
      </c>
      <c r="B134" s="8" t="s">
        <v>362</v>
      </c>
      <c r="C134" s="217"/>
    </row>
    <row r="135" spans="1:3" ht="12" customHeight="1">
      <c r="A135" s="14" t="s">
        <v>83</v>
      </c>
      <c r="B135" s="8" t="s">
        <v>372</v>
      </c>
      <c r="C135" s="217"/>
    </row>
    <row r="136" spans="1:3" ht="12" customHeight="1">
      <c r="A136" s="14" t="s">
        <v>273</v>
      </c>
      <c r="B136" s="8" t="s">
        <v>363</v>
      </c>
      <c r="C136" s="217"/>
    </row>
    <row r="137" spans="1:3" ht="12" customHeight="1" thickBot="1">
      <c r="A137" s="12" t="s">
        <v>274</v>
      </c>
      <c r="B137" s="6" t="s">
        <v>364</v>
      </c>
      <c r="C137" s="217"/>
    </row>
    <row r="138" spans="1:3" ht="12" customHeight="1" thickBot="1">
      <c r="A138" s="19" t="s">
        <v>16</v>
      </c>
      <c r="B138" s="103" t="s">
        <v>365</v>
      </c>
      <c r="C138" s="238">
        <f>+C139+C140+C141+C142</f>
        <v>0</v>
      </c>
    </row>
    <row r="139" spans="1:3" ht="12" customHeight="1">
      <c r="A139" s="14" t="s">
        <v>143</v>
      </c>
      <c r="B139" s="8" t="s">
        <v>366</v>
      </c>
      <c r="C139" s="217"/>
    </row>
    <row r="140" spans="1:3" ht="12" customHeight="1">
      <c r="A140" s="14" t="s">
        <v>144</v>
      </c>
      <c r="B140" s="8" t="s">
        <v>367</v>
      </c>
      <c r="C140" s="217"/>
    </row>
    <row r="141" spans="1:3" ht="12" customHeight="1">
      <c r="A141" s="14" t="s">
        <v>188</v>
      </c>
      <c r="B141" s="8" t="s">
        <v>368</v>
      </c>
      <c r="C141" s="217"/>
    </row>
    <row r="142" spans="1:3" ht="12" customHeight="1" thickBot="1">
      <c r="A142" s="14" t="s">
        <v>276</v>
      </c>
      <c r="B142" s="8" t="s">
        <v>369</v>
      </c>
      <c r="C142" s="217"/>
    </row>
    <row r="143" spans="1:9" ht="15" customHeight="1" thickBot="1">
      <c r="A143" s="19" t="s">
        <v>17</v>
      </c>
      <c r="B143" s="103" t="s">
        <v>370</v>
      </c>
      <c r="C143" s="337">
        <f>+C124+C128+C133+C138</f>
        <v>0</v>
      </c>
      <c r="F143" s="338"/>
      <c r="G143" s="339"/>
      <c r="H143" s="339"/>
      <c r="I143" s="339"/>
    </row>
    <row r="144" spans="1:3" s="324" customFormat="1" ht="12.75" customHeight="1" thickBot="1">
      <c r="A144" s="227" t="s">
        <v>18</v>
      </c>
      <c r="B144" s="299" t="s">
        <v>371</v>
      </c>
      <c r="C144" s="337">
        <f>+C123+C143</f>
        <v>59588</v>
      </c>
    </row>
    <row r="145" ht="7.5" customHeight="1"/>
    <row r="146" spans="1:3" ht="15.75">
      <c r="A146" s="381" t="s">
        <v>373</v>
      </c>
      <c r="B146" s="381"/>
      <c r="C146" s="381"/>
    </row>
    <row r="147" spans="1:3" ht="15" customHeight="1" thickBot="1">
      <c r="A147" s="378"/>
      <c r="B147" s="378"/>
      <c r="C147" s="239" t="s">
        <v>187</v>
      </c>
    </row>
    <row r="148" spans="1:4" ht="13.5" customHeight="1" thickBot="1">
      <c r="A148" s="19">
        <v>1</v>
      </c>
      <c r="B148" s="26" t="s">
        <v>374</v>
      </c>
      <c r="C148" s="229">
        <f>+C60-C123</f>
        <v>-17913</v>
      </c>
      <c r="D148" s="340"/>
    </row>
    <row r="149" spans="1:3" ht="27.75" customHeight="1" thickBot="1">
      <c r="A149" s="19" t="s">
        <v>10</v>
      </c>
      <c r="B149" s="26" t="s">
        <v>375</v>
      </c>
      <c r="C149" s="229">
        <f>+C83-C143</f>
        <v>17913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Csikvánd Önkormányzat
2015. ÉVI KÖLTSÉGVETÉSÉNEK ÖSSZEVONT MÉRLEGE&amp;10
&amp;R&amp;"Times New Roman CE,Félkövér dőlt"&amp;11 1. melléklet a 9/2015.  ( X. 6.)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3" sqref="F3"/>
    </sheetView>
  </sheetViews>
  <sheetFormatPr defaultColWidth="9.00390625" defaultRowHeight="12.75"/>
  <cols>
    <col min="1" max="1" width="60.6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33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4.75" customHeight="1">
      <c r="A1" s="401" t="s">
        <v>1</v>
      </c>
      <c r="B1" s="401"/>
      <c r="C1" s="401"/>
      <c r="D1" s="401"/>
      <c r="E1" s="401"/>
      <c r="F1" s="401"/>
    </row>
    <row r="2" spans="1:6" ht="23.25" customHeight="1" thickBot="1">
      <c r="A2" s="158"/>
      <c r="B2" s="45"/>
      <c r="C2" s="45"/>
      <c r="D2" s="45"/>
      <c r="E2" s="45"/>
      <c r="F2" s="40" t="s">
        <v>52</v>
      </c>
    </row>
    <row r="3" spans="1:6" s="35" customFormat="1" ht="48.75" customHeight="1" thickBot="1">
      <c r="A3" s="159" t="s">
        <v>59</v>
      </c>
      <c r="B3" s="160" t="s">
        <v>57</v>
      </c>
      <c r="C3" s="160" t="s">
        <v>58</v>
      </c>
      <c r="D3" s="160" t="s">
        <v>403</v>
      </c>
      <c r="E3" s="160" t="s">
        <v>215</v>
      </c>
      <c r="F3" s="41" t="s">
        <v>434</v>
      </c>
    </row>
    <row r="4" spans="1:6" s="45" customFormat="1" ht="15" customHeight="1" thickBot="1">
      <c r="A4" s="42" t="s">
        <v>427</v>
      </c>
      <c r="B4" s="43" t="s">
        <v>428</v>
      </c>
      <c r="C4" s="43" t="s">
        <v>429</v>
      </c>
      <c r="D4" s="43" t="s">
        <v>430</v>
      </c>
      <c r="E4" s="43" t="s">
        <v>431</v>
      </c>
      <c r="F4" s="44" t="s">
        <v>432</v>
      </c>
    </row>
    <row r="5" spans="1:6" ht="15.75" customHeight="1">
      <c r="A5" s="52"/>
      <c r="B5" s="53"/>
      <c r="C5" s="367"/>
      <c r="D5" s="53"/>
      <c r="E5" s="53"/>
      <c r="F5" s="54">
        <f aca="true" t="shared" si="0" ref="F5:F23">B5-D5-E5</f>
        <v>0</v>
      </c>
    </row>
    <row r="6" spans="1:6" ht="15.75" customHeight="1">
      <c r="A6" s="52"/>
      <c r="B6" s="53"/>
      <c r="C6" s="367"/>
      <c r="D6" s="53"/>
      <c r="E6" s="53"/>
      <c r="F6" s="54">
        <f t="shared" si="0"/>
        <v>0</v>
      </c>
    </row>
    <row r="7" spans="1:6" ht="15.75" customHeight="1">
      <c r="A7" s="52"/>
      <c r="B7" s="53"/>
      <c r="C7" s="367"/>
      <c r="D7" s="53"/>
      <c r="E7" s="53"/>
      <c r="F7" s="54">
        <f t="shared" si="0"/>
        <v>0</v>
      </c>
    </row>
    <row r="8" spans="1:6" ht="15.75" customHeight="1">
      <c r="A8" s="52"/>
      <c r="B8" s="53"/>
      <c r="C8" s="367"/>
      <c r="D8" s="53"/>
      <c r="E8" s="53"/>
      <c r="F8" s="54">
        <f t="shared" si="0"/>
        <v>0</v>
      </c>
    </row>
    <row r="9" spans="1:6" ht="15.75" customHeight="1">
      <c r="A9" s="52"/>
      <c r="B9" s="53"/>
      <c r="C9" s="367"/>
      <c r="D9" s="53"/>
      <c r="E9" s="53"/>
      <c r="F9" s="54">
        <f t="shared" si="0"/>
        <v>0</v>
      </c>
    </row>
    <row r="10" spans="1:6" ht="15.75" customHeight="1">
      <c r="A10" s="52"/>
      <c r="B10" s="53"/>
      <c r="C10" s="367"/>
      <c r="D10" s="53"/>
      <c r="E10" s="53"/>
      <c r="F10" s="54">
        <f t="shared" si="0"/>
        <v>0</v>
      </c>
    </row>
    <row r="11" spans="1:6" ht="15.75" customHeight="1">
      <c r="A11" s="52"/>
      <c r="B11" s="53"/>
      <c r="C11" s="367"/>
      <c r="D11" s="53"/>
      <c r="E11" s="53"/>
      <c r="F11" s="54">
        <f t="shared" si="0"/>
        <v>0</v>
      </c>
    </row>
    <row r="12" spans="1:6" ht="15.75" customHeight="1">
      <c r="A12" s="52"/>
      <c r="B12" s="53"/>
      <c r="C12" s="367"/>
      <c r="D12" s="53"/>
      <c r="E12" s="53"/>
      <c r="F12" s="54">
        <f t="shared" si="0"/>
        <v>0</v>
      </c>
    </row>
    <row r="13" spans="1:6" ht="15.75" customHeight="1">
      <c r="A13" s="52"/>
      <c r="B13" s="53"/>
      <c r="C13" s="367"/>
      <c r="D13" s="53"/>
      <c r="E13" s="53"/>
      <c r="F13" s="54">
        <f t="shared" si="0"/>
        <v>0</v>
      </c>
    </row>
    <row r="14" spans="1:6" ht="15.75" customHeight="1">
      <c r="A14" s="52"/>
      <c r="B14" s="53"/>
      <c r="C14" s="367"/>
      <c r="D14" s="53"/>
      <c r="E14" s="53"/>
      <c r="F14" s="54">
        <f t="shared" si="0"/>
        <v>0</v>
      </c>
    </row>
    <row r="15" spans="1:6" ht="15.75" customHeight="1">
      <c r="A15" s="52"/>
      <c r="B15" s="53"/>
      <c r="C15" s="367"/>
      <c r="D15" s="53"/>
      <c r="E15" s="53"/>
      <c r="F15" s="54">
        <f t="shared" si="0"/>
        <v>0</v>
      </c>
    </row>
    <row r="16" spans="1:6" ht="15.75" customHeight="1">
      <c r="A16" s="52"/>
      <c r="B16" s="53"/>
      <c r="C16" s="367"/>
      <c r="D16" s="53"/>
      <c r="E16" s="53"/>
      <c r="F16" s="54">
        <f t="shared" si="0"/>
        <v>0</v>
      </c>
    </row>
    <row r="17" spans="1:6" ht="15.75" customHeight="1">
      <c r="A17" s="52"/>
      <c r="B17" s="53"/>
      <c r="C17" s="367"/>
      <c r="D17" s="53"/>
      <c r="E17" s="53"/>
      <c r="F17" s="54">
        <f t="shared" si="0"/>
        <v>0</v>
      </c>
    </row>
    <row r="18" spans="1:6" ht="15.75" customHeight="1">
      <c r="A18" s="52"/>
      <c r="B18" s="53"/>
      <c r="C18" s="367"/>
      <c r="D18" s="53"/>
      <c r="E18" s="53"/>
      <c r="F18" s="54">
        <f t="shared" si="0"/>
        <v>0</v>
      </c>
    </row>
    <row r="19" spans="1:6" ht="15.75" customHeight="1">
      <c r="A19" s="52"/>
      <c r="B19" s="53"/>
      <c r="C19" s="367"/>
      <c r="D19" s="53"/>
      <c r="E19" s="53"/>
      <c r="F19" s="54">
        <f t="shared" si="0"/>
        <v>0</v>
      </c>
    </row>
    <row r="20" spans="1:6" ht="15.75" customHeight="1">
      <c r="A20" s="52"/>
      <c r="B20" s="53"/>
      <c r="C20" s="367"/>
      <c r="D20" s="53"/>
      <c r="E20" s="53"/>
      <c r="F20" s="54">
        <f t="shared" si="0"/>
        <v>0</v>
      </c>
    </row>
    <row r="21" spans="1:6" ht="15.75" customHeight="1">
      <c r="A21" s="52"/>
      <c r="B21" s="53"/>
      <c r="C21" s="367"/>
      <c r="D21" s="53"/>
      <c r="E21" s="53"/>
      <c r="F21" s="54">
        <f t="shared" si="0"/>
        <v>0</v>
      </c>
    </row>
    <row r="22" spans="1:6" ht="15.75" customHeight="1">
      <c r="A22" s="52"/>
      <c r="B22" s="53"/>
      <c r="C22" s="367"/>
      <c r="D22" s="53"/>
      <c r="E22" s="53"/>
      <c r="F22" s="54">
        <f t="shared" si="0"/>
        <v>0</v>
      </c>
    </row>
    <row r="23" spans="1:6" ht="15.75" customHeight="1" thickBot="1">
      <c r="A23" s="55"/>
      <c r="B23" s="56"/>
      <c r="C23" s="368"/>
      <c r="D23" s="56"/>
      <c r="E23" s="56"/>
      <c r="F23" s="57">
        <f t="shared" si="0"/>
        <v>0</v>
      </c>
    </row>
    <row r="24" spans="1:6" s="51" customFormat="1" ht="18" customHeight="1" thickBot="1">
      <c r="A24" s="161" t="s">
        <v>55</v>
      </c>
      <c r="B24" s="162">
        <f>SUM(B5:B23)</f>
        <v>0</v>
      </c>
      <c r="C24" s="100"/>
      <c r="D24" s="162">
        <f>SUM(D5:D23)</f>
        <v>0</v>
      </c>
      <c r="E24" s="162">
        <f>SUM(E5:E23)</f>
        <v>0</v>
      </c>
      <c r="F24" s="5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9/2015. ( X.6.)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A47" sqref="A47:E47"/>
    </sheetView>
  </sheetViews>
  <sheetFormatPr defaultColWidth="9.00390625" defaultRowHeight="12.75"/>
  <cols>
    <col min="1" max="1" width="38.625" style="37" customWidth="1"/>
    <col min="2" max="5" width="13.875" style="37" customWidth="1"/>
    <col min="6" max="16384" width="9.375" style="37" customWidth="1"/>
  </cols>
  <sheetData>
    <row r="1" spans="1:5" ht="12.75">
      <c r="A1" s="171"/>
      <c r="B1" s="171"/>
      <c r="C1" s="171"/>
      <c r="D1" s="171"/>
      <c r="E1" s="171"/>
    </row>
    <row r="2" spans="1:5" ht="15.75">
      <c r="A2" s="172" t="s">
        <v>114</v>
      </c>
      <c r="B2" s="402"/>
      <c r="C2" s="402"/>
      <c r="D2" s="402"/>
      <c r="E2" s="402"/>
    </row>
    <row r="3" spans="1:5" ht="14.25" thickBot="1">
      <c r="A3" s="171"/>
      <c r="B3" s="171"/>
      <c r="C3" s="171"/>
      <c r="D3" s="403" t="s">
        <v>107</v>
      </c>
      <c r="E3" s="403"/>
    </row>
    <row r="4" spans="1:5" ht="15" customHeight="1" thickBot="1">
      <c r="A4" s="173" t="s">
        <v>106</v>
      </c>
      <c r="B4" s="174" t="s">
        <v>161</v>
      </c>
      <c r="C4" s="174" t="s">
        <v>208</v>
      </c>
      <c r="D4" s="174" t="s">
        <v>404</v>
      </c>
      <c r="E4" s="175" t="s">
        <v>41</v>
      </c>
    </row>
    <row r="5" spans="1:5" ht="12.75">
      <c r="A5" s="176" t="s">
        <v>108</v>
      </c>
      <c r="B5" s="64"/>
      <c r="C5" s="64"/>
      <c r="D5" s="64"/>
      <c r="E5" s="177">
        <f aca="true" t="shared" si="0" ref="E5:E11">SUM(B5:D5)</f>
        <v>0</v>
      </c>
    </row>
    <row r="6" spans="1:5" ht="12.75">
      <c r="A6" s="178" t="s">
        <v>121</v>
      </c>
      <c r="B6" s="65"/>
      <c r="C6" s="65"/>
      <c r="D6" s="65"/>
      <c r="E6" s="179">
        <f t="shared" si="0"/>
        <v>0</v>
      </c>
    </row>
    <row r="7" spans="1:5" ht="12.75">
      <c r="A7" s="180" t="s">
        <v>109</v>
      </c>
      <c r="B7" s="66"/>
      <c r="C7" s="66"/>
      <c r="D7" s="66"/>
      <c r="E7" s="181">
        <f t="shared" si="0"/>
        <v>0</v>
      </c>
    </row>
    <row r="8" spans="1:5" ht="12.75">
      <c r="A8" s="180" t="s">
        <v>122</v>
      </c>
      <c r="B8" s="66"/>
      <c r="C8" s="66"/>
      <c r="D8" s="66"/>
      <c r="E8" s="181">
        <f t="shared" si="0"/>
        <v>0</v>
      </c>
    </row>
    <row r="9" spans="1:5" ht="12.75">
      <c r="A9" s="180" t="s">
        <v>110</v>
      </c>
      <c r="B9" s="66"/>
      <c r="C9" s="66"/>
      <c r="D9" s="66"/>
      <c r="E9" s="181">
        <f t="shared" si="0"/>
        <v>0</v>
      </c>
    </row>
    <row r="10" spans="1:5" ht="12.75">
      <c r="A10" s="180" t="s">
        <v>111</v>
      </c>
      <c r="B10" s="66"/>
      <c r="C10" s="66"/>
      <c r="D10" s="66"/>
      <c r="E10" s="181">
        <f t="shared" si="0"/>
        <v>0</v>
      </c>
    </row>
    <row r="11" spans="1:5" ht="13.5" thickBot="1">
      <c r="A11" s="67"/>
      <c r="B11" s="68"/>
      <c r="C11" s="68"/>
      <c r="D11" s="68"/>
      <c r="E11" s="181">
        <f t="shared" si="0"/>
        <v>0</v>
      </c>
    </row>
    <row r="12" spans="1:5" ht="13.5" thickBot="1">
      <c r="A12" s="182" t="s">
        <v>113</v>
      </c>
      <c r="B12" s="183">
        <f>B5+SUM(B7:B11)</f>
        <v>0</v>
      </c>
      <c r="C12" s="183">
        <f>C5+SUM(C7:C11)</f>
        <v>0</v>
      </c>
      <c r="D12" s="183">
        <f>D5+SUM(D7:D11)</f>
        <v>0</v>
      </c>
      <c r="E12" s="184">
        <f>E5+SUM(E7:E11)</f>
        <v>0</v>
      </c>
    </row>
    <row r="13" spans="1:5" ht="13.5" thickBot="1">
      <c r="A13" s="39"/>
      <c r="B13" s="39"/>
      <c r="C13" s="39"/>
      <c r="D13" s="39"/>
      <c r="E13" s="39"/>
    </row>
    <row r="14" spans="1:5" ht="15" customHeight="1" thickBot="1">
      <c r="A14" s="173" t="s">
        <v>112</v>
      </c>
      <c r="B14" s="174" t="s">
        <v>161</v>
      </c>
      <c r="C14" s="174" t="s">
        <v>208</v>
      </c>
      <c r="D14" s="174" t="s">
        <v>404</v>
      </c>
      <c r="E14" s="175" t="s">
        <v>41</v>
      </c>
    </row>
    <row r="15" spans="1:5" ht="12.75">
      <c r="A15" s="176" t="s">
        <v>117</v>
      </c>
      <c r="B15" s="64"/>
      <c r="C15" s="64"/>
      <c r="D15" s="64"/>
      <c r="E15" s="177">
        <f aca="true" t="shared" si="1" ref="E15:E21">SUM(B15:D15)</f>
        <v>0</v>
      </c>
    </row>
    <row r="16" spans="1:5" ht="12.75">
      <c r="A16" s="185" t="s">
        <v>118</v>
      </c>
      <c r="B16" s="66"/>
      <c r="C16" s="66"/>
      <c r="D16" s="66"/>
      <c r="E16" s="181">
        <f t="shared" si="1"/>
        <v>0</v>
      </c>
    </row>
    <row r="17" spans="1:5" ht="12.75">
      <c r="A17" s="180" t="s">
        <v>119</v>
      </c>
      <c r="B17" s="66"/>
      <c r="C17" s="66"/>
      <c r="D17" s="66"/>
      <c r="E17" s="181">
        <f t="shared" si="1"/>
        <v>0</v>
      </c>
    </row>
    <row r="18" spans="1:5" ht="12.75">
      <c r="A18" s="180" t="s">
        <v>120</v>
      </c>
      <c r="B18" s="66"/>
      <c r="C18" s="66"/>
      <c r="D18" s="66"/>
      <c r="E18" s="181">
        <f t="shared" si="1"/>
        <v>0</v>
      </c>
    </row>
    <row r="19" spans="1:5" ht="12.75">
      <c r="A19" s="69"/>
      <c r="B19" s="66"/>
      <c r="C19" s="66"/>
      <c r="D19" s="66"/>
      <c r="E19" s="181">
        <f t="shared" si="1"/>
        <v>0</v>
      </c>
    </row>
    <row r="20" spans="1:5" ht="12.75">
      <c r="A20" s="69"/>
      <c r="B20" s="66"/>
      <c r="C20" s="66"/>
      <c r="D20" s="66"/>
      <c r="E20" s="181">
        <f t="shared" si="1"/>
        <v>0</v>
      </c>
    </row>
    <row r="21" spans="1:5" ht="13.5" thickBot="1">
      <c r="A21" s="67"/>
      <c r="B21" s="68"/>
      <c r="C21" s="68"/>
      <c r="D21" s="68"/>
      <c r="E21" s="181">
        <f t="shared" si="1"/>
        <v>0</v>
      </c>
    </row>
    <row r="22" spans="1:5" ht="13.5" thickBot="1">
      <c r="A22" s="182" t="s">
        <v>42</v>
      </c>
      <c r="B22" s="183">
        <f>SUM(B15:B21)</f>
        <v>0</v>
      </c>
      <c r="C22" s="183">
        <f>SUM(C15:C21)</f>
        <v>0</v>
      </c>
      <c r="D22" s="183">
        <f>SUM(D15:D21)</f>
        <v>0</v>
      </c>
      <c r="E22" s="184">
        <f>SUM(E15:E21)</f>
        <v>0</v>
      </c>
    </row>
    <row r="23" spans="1:5" ht="12.75">
      <c r="A23" s="171"/>
      <c r="B23" s="171"/>
      <c r="C23" s="171"/>
      <c r="D23" s="171"/>
      <c r="E23" s="171"/>
    </row>
    <row r="24" spans="1:5" ht="12.75">
      <c r="A24" s="171"/>
      <c r="B24" s="171"/>
      <c r="C24" s="171"/>
      <c r="D24" s="171"/>
      <c r="E24" s="171"/>
    </row>
    <row r="25" spans="1:5" ht="15.75">
      <c r="A25" s="172" t="s">
        <v>114</v>
      </c>
      <c r="B25" s="402"/>
      <c r="C25" s="402"/>
      <c r="D25" s="402"/>
      <c r="E25" s="402"/>
    </row>
    <row r="26" spans="1:5" ht="14.25" thickBot="1">
      <c r="A26" s="171"/>
      <c r="B26" s="171"/>
      <c r="C26" s="171"/>
      <c r="D26" s="403" t="s">
        <v>107</v>
      </c>
      <c r="E26" s="403"/>
    </row>
    <row r="27" spans="1:5" ht="13.5" thickBot="1">
      <c r="A27" s="173" t="s">
        <v>106</v>
      </c>
      <c r="B27" s="174" t="s">
        <v>161</v>
      </c>
      <c r="C27" s="174" t="s">
        <v>208</v>
      </c>
      <c r="D27" s="174" t="s">
        <v>404</v>
      </c>
      <c r="E27" s="175" t="s">
        <v>41</v>
      </c>
    </row>
    <row r="28" spans="1:5" ht="12.75">
      <c r="A28" s="176" t="s">
        <v>108</v>
      </c>
      <c r="B28" s="64"/>
      <c r="C28" s="64"/>
      <c r="D28" s="64"/>
      <c r="E28" s="177">
        <f aca="true" t="shared" si="2" ref="E28:E34">SUM(B28:D28)</f>
        <v>0</v>
      </c>
    </row>
    <row r="29" spans="1:5" ht="12.75">
      <c r="A29" s="178" t="s">
        <v>121</v>
      </c>
      <c r="B29" s="65"/>
      <c r="C29" s="65"/>
      <c r="D29" s="65"/>
      <c r="E29" s="179">
        <f t="shared" si="2"/>
        <v>0</v>
      </c>
    </row>
    <row r="30" spans="1:5" ht="12.75">
      <c r="A30" s="180" t="s">
        <v>109</v>
      </c>
      <c r="B30" s="66"/>
      <c r="C30" s="66"/>
      <c r="D30" s="66"/>
      <c r="E30" s="181">
        <f t="shared" si="2"/>
        <v>0</v>
      </c>
    </row>
    <row r="31" spans="1:5" ht="12.75">
      <c r="A31" s="180" t="s">
        <v>122</v>
      </c>
      <c r="B31" s="66"/>
      <c r="C31" s="66"/>
      <c r="D31" s="66"/>
      <c r="E31" s="181">
        <f t="shared" si="2"/>
        <v>0</v>
      </c>
    </row>
    <row r="32" spans="1:5" ht="12.75">
      <c r="A32" s="180" t="s">
        <v>110</v>
      </c>
      <c r="B32" s="66"/>
      <c r="C32" s="66"/>
      <c r="D32" s="66"/>
      <c r="E32" s="181">
        <f t="shared" si="2"/>
        <v>0</v>
      </c>
    </row>
    <row r="33" spans="1:5" ht="12.75">
      <c r="A33" s="180" t="s">
        <v>111</v>
      </c>
      <c r="B33" s="66"/>
      <c r="C33" s="66"/>
      <c r="D33" s="66"/>
      <c r="E33" s="181">
        <f t="shared" si="2"/>
        <v>0</v>
      </c>
    </row>
    <row r="34" spans="1:5" ht="13.5" thickBot="1">
      <c r="A34" s="67"/>
      <c r="B34" s="68"/>
      <c r="C34" s="68"/>
      <c r="D34" s="68"/>
      <c r="E34" s="181">
        <f t="shared" si="2"/>
        <v>0</v>
      </c>
    </row>
    <row r="35" spans="1:5" ht="13.5" thickBot="1">
      <c r="A35" s="182" t="s">
        <v>113</v>
      </c>
      <c r="B35" s="183">
        <f>B28+SUM(B30:B34)</f>
        <v>0</v>
      </c>
      <c r="C35" s="183">
        <f>C28+SUM(C30:C34)</f>
        <v>0</v>
      </c>
      <c r="D35" s="183">
        <f>D28+SUM(D30:D34)</f>
        <v>0</v>
      </c>
      <c r="E35" s="184">
        <f>E28+SUM(E30:E34)</f>
        <v>0</v>
      </c>
    </row>
    <row r="36" spans="1:5" ht="13.5" thickBot="1">
      <c r="A36" s="39"/>
      <c r="B36" s="39"/>
      <c r="C36" s="39"/>
      <c r="D36" s="39"/>
      <c r="E36" s="39"/>
    </row>
    <row r="37" spans="1:5" ht="13.5" thickBot="1">
      <c r="A37" s="173" t="s">
        <v>112</v>
      </c>
      <c r="B37" s="174" t="s">
        <v>161</v>
      </c>
      <c r="C37" s="174" t="s">
        <v>208</v>
      </c>
      <c r="D37" s="174" t="s">
        <v>404</v>
      </c>
      <c r="E37" s="175" t="s">
        <v>41</v>
      </c>
    </row>
    <row r="38" spans="1:5" ht="12.75">
      <c r="A38" s="176" t="s">
        <v>117</v>
      </c>
      <c r="B38" s="64"/>
      <c r="C38" s="64"/>
      <c r="D38" s="64"/>
      <c r="E38" s="177">
        <f aca="true" t="shared" si="3" ref="E38:E44">SUM(B38:D38)</f>
        <v>0</v>
      </c>
    </row>
    <row r="39" spans="1:5" ht="12.75">
      <c r="A39" s="185" t="s">
        <v>118</v>
      </c>
      <c r="B39" s="66"/>
      <c r="C39" s="66"/>
      <c r="D39" s="66"/>
      <c r="E39" s="181">
        <f t="shared" si="3"/>
        <v>0</v>
      </c>
    </row>
    <row r="40" spans="1:5" ht="12.75">
      <c r="A40" s="180" t="s">
        <v>119</v>
      </c>
      <c r="B40" s="66"/>
      <c r="C40" s="66"/>
      <c r="D40" s="66"/>
      <c r="E40" s="181">
        <f t="shared" si="3"/>
        <v>0</v>
      </c>
    </row>
    <row r="41" spans="1:5" ht="12.75">
      <c r="A41" s="180" t="s">
        <v>120</v>
      </c>
      <c r="B41" s="66"/>
      <c r="C41" s="66"/>
      <c r="D41" s="66"/>
      <c r="E41" s="181">
        <f t="shared" si="3"/>
        <v>0</v>
      </c>
    </row>
    <row r="42" spans="1:5" ht="12.75">
      <c r="A42" s="69"/>
      <c r="B42" s="66"/>
      <c r="C42" s="66"/>
      <c r="D42" s="66"/>
      <c r="E42" s="181">
        <f t="shared" si="3"/>
        <v>0</v>
      </c>
    </row>
    <row r="43" spans="1:5" ht="12.75">
      <c r="A43" s="69"/>
      <c r="B43" s="66"/>
      <c r="C43" s="66"/>
      <c r="D43" s="66"/>
      <c r="E43" s="181">
        <f t="shared" si="3"/>
        <v>0</v>
      </c>
    </row>
    <row r="44" spans="1:5" ht="13.5" thickBot="1">
      <c r="A44" s="67"/>
      <c r="B44" s="68"/>
      <c r="C44" s="68"/>
      <c r="D44" s="68"/>
      <c r="E44" s="181">
        <f t="shared" si="3"/>
        <v>0</v>
      </c>
    </row>
    <row r="45" spans="1:5" ht="13.5" thickBot="1">
      <c r="A45" s="182" t="s">
        <v>42</v>
      </c>
      <c r="B45" s="183">
        <f>SUM(B38:B44)</f>
        <v>0</v>
      </c>
      <c r="C45" s="183">
        <f>SUM(C38:C44)</f>
        <v>0</v>
      </c>
      <c r="D45" s="183">
        <f>SUM(D38:D44)</f>
        <v>0</v>
      </c>
      <c r="E45" s="184">
        <f>SUM(E38:E44)</f>
        <v>0</v>
      </c>
    </row>
    <row r="46" spans="1:5" ht="12.75">
      <c r="A46" s="171"/>
      <c r="B46" s="171"/>
      <c r="C46" s="171"/>
      <c r="D46" s="171"/>
      <c r="E46" s="171"/>
    </row>
    <row r="47" spans="1:5" ht="15.75">
      <c r="A47" s="411" t="s">
        <v>405</v>
      </c>
      <c r="B47" s="411"/>
      <c r="C47" s="411"/>
      <c r="D47" s="411"/>
      <c r="E47" s="411"/>
    </row>
    <row r="48" spans="1:5" ht="13.5" thickBot="1">
      <c r="A48" s="171"/>
      <c r="B48" s="171"/>
      <c r="C48" s="171"/>
      <c r="D48" s="171"/>
      <c r="E48" s="171"/>
    </row>
    <row r="49" spans="1:8" ht="13.5" thickBot="1">
      <c r="A49" s="416" t="s">
        <v>115</v>
      </c>
      <c r="B49" s="417"/>
      <c r="C49" s="418"/>
      <c r="D49" s="414" t="s">
        <v>123</v>
      </c>
      <c r="E49" s="415"/>
      <c r="H49" s="38"/>
    </row>
    <row r="50" spans="1:5" ht="12.75">
      <c r="A50" s="419"/>
      <c r="B50" s="420"/>
      <c r="C50" s="421"/>
      <c r="D50" s="407"/>
      <c r="E50" s="408"/>
    </row>
    <row r="51" spans="1:5" ht="13.5" thickBot="1">
      <c r="A51" s="422"/>
      <c r="B51" s="423"/>
      <c r="C51" s="424"/>
      <c r="D51" s="409"/>
      <c r="E51" s="410"/>
    </row>
    <row r="52" spans="1:5" ht="13.5" thickBot="1">
      <c r="A52" s="404" t="s">
        <v>42</v>
      </c>
      <c r="B52" s="405"/>
      <c r="C52" s="406"/>
      <c r="D52" s="412">
        <f>SUM(D50:E51)</f>
        <v>0</v>
      </c>
      <c r="E52" s="413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9/2015. ( X.6.)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2" customWidth="1"/>
  </cols>
  <sheetData>
    <row r="1" spans="1:3" s="1" customFormat="1" ht="16.5" customHeight="1" thickBot="1">
      <c r="A1" s="186"/>
      <c r="B1" s="187"/>
      <c r="C1" s="201" t="s">
        <v>460</v>
      </c>
    </row>
    <row r="2" spans="1:3" s="70" customFormat="1" ht="21" customHeight="1">
      <c r="A2" s="315" t="s">
        <v>53</v>
      </c>
      <c r="B2" s="289" t="s">
        <v>182</v>
      </c>
      <c r="C2" s="291" t="s">
        <v>43</v>
      </c>
    </row>
    <row r="3" spans="1:3" s="70" customFormat="1" ht="16.5" thickBot="1">
      <c r="A3" s="188" t="s">
        <v>166</v>
      </c>
      <c r="B3" s="290" t="s">
        <v>412</v>
      </c>
      <c r="C3" s="292">
        <v>1</v>
      </c>
    </row>
    <row r="4" spans="1:3" s="71" customFormat="1" ht="15.75" customHeight="1" thickBot="1">
      <c r="A4" s="189"/>
      <c r="B4" s="189"/>
      <c r="C4" s="190" t="s">
        <v>44</v>
      </c>
    </row>
    <row r="5" spans="1:3" ht="13.5" thickBot="1">
      <c r="A5" s="316" t="s">
        <v>167</v>
      </c>
      <c r="B5" s="191" t="s">
        <v>45</v>
      </c>
      <c r="C5" s="293" t="s">
        <v>46</v>
      </c>
    </row>
    <row r="6" spans="1:3" s="59" customFormat="1" ht="12.75" customHeight="1" thickBot="1">
      <c r="A6" s="166">
        <v>1</v>
      </c>
      <c r="B6" s="167">
        <v>2</v>
      </c>
      <c r="C6" s="168">
        <v>3</v>
      </c>
    </row>
    <row r="7" spans="1:3" s="59" customFormat="1" ht="15.75" customHeight="1" thickBot="1">
      <c r="A7" s="192"/>
      <c r="B7" s="193" t="s">
        <v>47</v>
      </c>
      <c r="C7" s="294"/>
    </row>
    <row r="8" spans="1:3" s="59" customFormat="1" ht="12" customHeight="1" thickBot="1">
      <c r="A8" s="28" t="s">
        <v>9</v>
      </c>
      <c r="B8" s="20" t="s">
        <v>216</v>
      </c>
      <c r="C8" s="229">
        <f>+C9+C10+C11+C12+C13+C14</f>
        <v>5650</v>
      </c>
    </row>
    <row r="9" spans="1:3" s="72" customFormat="1" ht="12" customHeight="1">
      <c r="A9" s="343" t="s">
        <v>84</v>
      </c>
      <c r="B9" s="325" t="s">
        <v>217</v>
      </c>
      <c r="C9" s="232">
        <v>1950</v>
      </c>
    </row>
    <row r="10" spans="1:3" s="73" customFormat="1" ht="12" customHeight="1">
      <c r="A10" s="344" t="s">
        <v>85</v>
      </c>
      <c r="B10" s="326" t="s">
        <v>218</v>
      </c>
      <c r="C10" s="231"/>
    </row>
    <row r="11" spans="1:3" s="73" customFormat="1" ht="12" customHeight="1">
      <c r="A11" s="344" t="s">
        <v>86</v>
      </c>
      <c r="B11" s="326" t="s">
        <v>219</v>
      </c>
      <c r="C11" s="231">
        <v>2500</v>
      </c>
    </row>
    <row r="12" spans="1:3" s="73" customFormat="1" ht="12" customHeight="1">
      <c r="A12" s="344" t="s">
        <v>87</v>
      </c>
      <c r="B12" s="326" t="s">
        <v>220</v>
      </c>
      <c r="C12" s="231">
        <v>1200</v>
      </c>
    </row>
    <row r="13" spans="1:3" s="73" customFormat="1" ht="12" customHeight="1">
      <c r="A13" s="344" t="s">
        <v>124</v>
      </c>
      <c r="B13" s="326" t="s">
        <v>221</v>
      </c>
      <c r="C13" s="231"/>
    </row>
    <row r="14" spans="1:3" s="72" customFormat="1" ht="12" customHeight="1" thickBot="1">
      <c r="A14" s="345" t="s">
        <v>88</v>
      </c>
      <c r="B14" s="327" t="s">
        <v>222</v>
      </c>
      <c r="C14" s="231"/>
    </row>
    <row r="15" spans="1:3" s="72" customFormat="1" ht="12" customHeight="1" thickBot="1">
      <c r="A15" s="28" t="s">
        <v>10</v>
      </c>
      <c r="B15" s="224" t="s">
        <v>223</v>
      </c>
      <c r="C15" s="229">
        <f>+C16+C17+C18+C19+C20</f>
        <v>7460</v>
      </c>
    </row>
    <row r="16" spans="1:3" s="72" customFormat="1" ht="12" customHeight="1">
      <c r="A16" s="343" t="s">
        <v>90</v>
      </c>
      <c r="B16" s="325" t="s">
        <v>224</v>
      </c>
      <c r="C16" s="232"/>
    </row>
    <row r="17" spans="1:3" s="72" customFormat="1" ht="12" customHeight="1">
      <c r="A17" s="344" t="s">
        <v>91</v>
      </c>
      <c r="B17" s="326" t="s">
        <v>225</v>
      </c>
      <c r="C17" s="231"/>
    </row>
    <row r="18" spans="1:3" s="72" customFormat="1" ht="12" customHeight="1">
      <c r="A18" s="344" t="s">
        <v>92</v>
      </c>
      <c r="B18" s="326" t="s">
        <v>418</v>
      </c>
      <c r="C18" s="231"/>
    </row>
    <row r="19" spans="1:3" s="72" customFormat="1" ht="12" customHeight="1">
      <c r="A19" s="344" t="s">
        <v>93</v>
      </c>
      <c r="B19" s="326" t="s">
        <v>419</v>
      </c>
      <c r="C19" s="231"/>
    </row>
    <row r="20" spans="1:3" s="72" customFormat="1" ht="12" customHeight="1">
      <c r="A20" s="344" t="s">
        <v>94</v>
      </c>
      <c r="B20" s="326" t="s">
        <v>226</v>
      </c>
      <c r="C20" s="231">
        <v>7460</v>
      </c>
    </row>
    <row r="21" spans="1:3" s="73" customFormat="1" ht="12" customHeight="1" thickBot="1">
      <c r="A21" s="345" t="s">
        <v>103</v>
      </c>
      <c r="B21" s="327" t="s">
        <v>227</v>
      </c>
      <c r="C21" s="233"/>
    </row>
    <row r="22" spans="1:3" s="73" customFormat="1" ht="12" customHeight="1" thickBot="1">
      <c r="A22" s="28" t="s">
        <v>11</v>
      </c>
      <c r="B22" s="20" t="s">
        <v>228</v>
      </c>
      <c r="C22" s="229">
        <f>+C23+C24+C25+C26+C27</f>
        <v>0</v>
      </c>
    </row>
    <row r="23" spans="1:3" s="73" customFormat="1" ht="12" customHeight="1">
      <c r="A23" s="343" t="s">
        <v>73</v>
      </c>
      <c r="B23" s="325" t="s">
        <v>229</v>
      </c>
      <c r="C23" s="232"/>
    </row>
    <row r="24" spans="1:3" s="72" customFormat="1" ht="12" customHeight="1">
      <c r="A24" s="344" t="s">
        <v>74</v>
      </c>
      <c r="B24" s="326" t="s">
        <v>230</v>
      </c>
      <c r="C24" s="231"/>
    </row>
    <row r="25" spans="1:3" s="73" customFormat="1" ht="12" customHeight="1">
      <c r="A25" s="344" t="s">
        <v>75</v>
      </c>
      <c r="B25" s="326" t="s">
        <v>420</v>
      </c>
      <c r="C25" s="231"/>
    </row>
    <row r="26" spans="1:3" s="73" customFormat="1" ht="12" customHeight="1">
      <c r="A26" s="344" t="s">
        <v>76</v>
      </c>
      <c r="B26" s="326" t="s">
        <v>421</v>
      </c>
      <c r="C26" s="231"/>
    </row>
    <row r="27" spans="1:3" s="73" customFormat="1" ht="12" customHeight="1">
      <c r="A27" s="344" t="s">
        <v>133</v>
      </c>
      <c r="B27" s="326" t="s">
        <v>231</v>
      </c>
      <c r="C27" s="231"/>
    </row>
    <row r="28" spans="1:3" s="73" customFormat="1" ht="12" customHeight="1" thickBot="1">
      <c r="A28" s="345" t="s">
        <v>134</v>
      </c>
      <c r="B28" s="327" t="s">
        <v>232</v>
      </c>
      <c r="C28" s="233"/>
    </row>
    <row r="29" spans="1:3" s="73" customFormat="1" ht="12" customHeight="1" thickBot="1">
      <c r="A29" s="28" t="s">
        <v>135</v>
      </c>
      <c r="B29" s="20" t="s">
        <v>233</v>
      </c>
      <c r="C29" s="235">
        <f>+C30+C33+C34+C35</f>
        <v>15215</v>
      </c>
    </row>
    <row r="30" spans="1:3" s="73" customFormat="1" ht="12" customHeight="1">
      <c r="A30" s="343" t="s">
        <v>234</v>
      </c>
      <c r="B30" s="325" t="s">
        <v>240</v>
      </c>
      <c r="C30" s="320">
        <f>+C31+C32</f>
        <v>13920</v>
      </c>
    </row>
    <row r="31" spans="1:3" s="73" customFormat="1" ht="12" customHeight="1">
      <c r="A31" s="344" t="s">
        <v>235</v>
      </c>
      <c r="B31" s="326" t="s">
        <v>241</v>
      </c>
      <c r="C31" s="231">
        <v>420</v>
      </c>
    </row>
    <row r="32" spans="1:3" s="73" customFormat="1" ht="12" customHeight="1">
      <c r="A32" s="344" t="s">
        <v>236</v>
      </c>
      <c r="B32" s="326" t="s">
        <v>242</v>
      </c>
      <c r="C32" s="231">
        <v>13500</v>
      </c>
    </row>
    <row r="33" spans="1:3" s="73" customFormat="1" ht="12" customHeight="1">
      <c r="A33" s="344" t="s">
        <v>237</v>
      </c>
      <c r="B33" s="326" t="s">
        <v>243</v>
      </c>
      <c r="C33" s="231">
        <v>1250</v>
      </c>
    </row>
    <row r="34" spans="1:3" s="73" customFormat="1" ht="12" customHeight="1">
      <c r="A34" s="344" t="s">
        <v>238</v>
      </c>
      <c r="B34" s="326" t="s">
        <v>244</v>
      </c>
      <c r="C34" s="231"/>
    </row>
    <row r="35" spans="1:3" s="73" customFormat="1" ht="12" customHeight="1" thickBot="1">
      <c r="A35" s="345" t="s">
        <v>239</v>
      </c>
      <c r="B35" s="327" t="s">
        <v>245</v>
      </c>
      <c r="C35" s="233">
        <v>45</v>
      </c>
    </row>
    <row r="36" spans="1:3" s="73" customFormat="1" ht="12" customHeight="1" thickBot="1">
      <c r="A36" s="28" t="s">
        <v>13</v>
      </c>
      <c r="B36" s="20" t="s">
        <v>246</v>
      </c>
      <c r="C36" s="229">
        <f>SUM(C37:C46)</f>
        <v>1665</v>
      </c>
    </row>
    <row r="37" spans="1:3" s="73" customFormat="1" ht="12" customHeight="1">
      <c r="A37" s="343" t="s">
        <v>77</v>
      </c>
      <c r="B37" s="325" t="s">
        <v>249</v>
      </c>
      <c r="C37" s="232">
        <v>1650</v>
      </c>
    </row>
    <row r="38" spans="1:3" s="73" customFormat="1" ht="12" customHeight="1">
      <c r="A38" s="344" t="s">
        <v>78</v>
      </c>
      <c r="B38" s="326" t="s">
        <v>250</v>
      </c>
      <c r="C38" s="231"/>
    </row>
    <row r="39" spans="1:3" s="73" customFormat="1" ht="12" customHeight="1">
      <c r="A39" s="344" t="s">
        <v>79</v>
      </c>
      <c r="B39" s="326" t="s">
        <v>251</v>
      </c>
      <c r="C39" s="231"/>
    </row>
    <row r="40" spans="1:3" s="73" customFormat="1" ht="12" customHeight="1">
      <c r="A40" s="344" t="s">
        <v>137</v>
      </c>
      <c r="B40" s="326" t="s">
        <v>252</v>
      </c>
      <c r="C40" s="231"/>
    </row>
    <row r="41" spans="1:3" s="73" customFormat="1" ht="12" customHeight="1">
      <c r="A41" s="344" t="s">
        <v>138</v>
      </c>
      <c r="B41" s="326" t="s">
        <v>253</v>
      </c>
      <c r="C41" s="231"/>
    </row>
    <row r="42" spans="1:3" s="73" customFormat="1" ht="12" customHeight="1">
      <c r="A42" s="344" t="s">
        <v>139</v>
      </c>
      <c r="B42" s="326" t="s">
        <v>254</v>
      </c>
      <c r="C42" s="231"/>
    </row>
    <row r="43" spans="1:3" s="73" customFormat="1" ht="12" customHeight="1">
      <c r="A43" s="344" t="s">
        <v>140</v>
      </c>
      <c r="B43" s="326" t="s">
        <v>255</v>
      </c>
      <c r="C43" s="231"/>
    </row>
    <row r="44" spans="1:3" s="73" customFormat="1" ht="12" customHeight="1">
      <c r="A44" s="344" t="s">
        <v>141</v>
      </c>
      <c r="B44" s="326" t="s">
        <v>256</v>
      </c>
      <c r="C44" s="231">
        <v>15</v>
      </c>
    </row>
    <row r="45" spans="1:3" s="73" customFormat="1" ht="12" customHeight="1">
      <c r="A45" s="344" t="s">
        <v>247</v>
      </c>
      <c r="B45" s="326" t="s">
        <v>257</v>
      </c>
      <c r="C45" s="234"/>
    </row>
    <row r="46" spans="1:3" s="73" customFormat="1" ht="12" customHeight="1" thickBot="1">
      <c r="A46" s="345" t="s">
        <v>248</v>
      </c>
      <c r="B46" s="327" t="s">
        <v>258</v>
      </c>
      <c r="C46" s="314"/>
    </row>
    <row r="47" spans="1:3" s="73" customFormat="1" ht="12" customHeight="1" thickBot="1">
      <c r="A47" s="28" t="s">
        <v>14</v>
      </c>
      <c r="B47" s="20" t="s">
        <v>259</v>
      </c>
      <c r="C47" s="229">
        <f>SUM(C48:C52)</f>
        <v>0</v>
      </c>
    </row>
    <row r="48" spans="1:3" s="73" customFormat="1" ht="12" customHeight="1">
      <c r="A48" s="343" t="s">
        <v>80</v>
      </c>
      <c r="B48" s="325" t="s">
        <v>263</v>
      </c>
      <c r="C48" s="356"/>
    </row>
    <row r="49" spans="1:3" s="73" customFormat="1" ht="12" customHeight="1">
      <c r="A49" s="344" t="s">
        <v>81</v>
      </c>
      <c r="B49" s="326" t="s">
        <v>264</v>
      </c>
      <c r="C49" s="234"/>
    </row>
    <row r="50" spans="1:3" s="73" customFormat="1" ht="12" customHeight="1">
      <c r="A50" s="344" t="s">
        <v>260</v>
      </c>
      <c r="B50" s="326" t="s">
        <v>265</v>
      </c>
      <c r="C50" s="234"/>
    </row>
    <row r="51" spans="1:3" s="73" customFormat="1" ht="12" customHeight="1">
      <c r="A51" s="344" t="s">
        <v>261</v>
      </c>
      <c r="B51" s="326" t="s">
        <v>266</v>
      </c>
      <c r="C51" s="234"/>
    </row>
    <row r="52" spans="1:3" s="73" customFormat="1" ht="12" customHeight="1" thickBot="1">
      <c r="A52" s="345" t="s">
        <v>262</v>
      </c>
      <c r="B52" s="327" t="s">
        <v>267</v>
      </c>
      <c r="C52" s="314"/>
    </row>
    <row r="53" spans="1:3" s="73" customFormat="1" ht="12" customHeight="1" thickBot="1">
      <c r="A53" s="28" t="s">
        <v>142</v>
      </c>
      <c r="B53" s="20" t="s">
        <v>268</v>
      </c>
      <c r="C53" s="229">
        <f>SUM(C54:C56)</f>
        <v>170</v>
      </c>
    </row>
    <row r="54" spans="1:3" s="73" customFormat="1" ht="12" customHeight="1">
      <c r="A54" s="343" t="s">
        <v>82</v>
      </c>
      <c r="B54" s="325" t="s">
        <v>269</v>
      </c>
      <c r="C54" s="232"/>
    </row>
    <row r="55" spans="1:3" s="73" customFormat="1" ht="12" customHeight="1">
      <c r="A55" s="344" t="s">
        <v>83</v>
      </c>
      <c r="B55" s="326" t="s">
        <v>422</v>
      </c>
      <c r="C55" s="231">
        <v>170</v>
      </c>
    </row>
    <row r="56" spans="1:3" s="73" customFormat="1" ht="12" customHeight="1">
      <c r="A56" s="344" t="s">
        <v>273</v>
      </c>
      <c r="B56" s="326" t="s">
        <v>271</v>
      </c>
      <c r="C56" s="231"/>
    </row>
    <row r="57" spans="1:3" s="73" customFormat="1" ht="12" customHeight="1" thickBot="1">
      <c r="A57" s="345" t="s">
        <v>274</v>
      </c>
      <c r="B57" s="327" t="s">
        <v>272</v>
      </c>
      <c r="C57" s="233"/>
    </row>
    <row r="58" spans="1:3" s="73" customFormat="1" ht="12" customHeight="1" thickBot="1">
      <c r="A58" s="28" t="s">
        <v>16</v>
      </c>
      <c r="B58" s="224" t="s">
        <v>275</v>
      </c>
      <c r="C58" s="229">
        <f>SUM(C59:C61)</f>
        <v>11515</v>
      </c>
    </row>
    <row r="59" spans="1:3" s="73" customFormat="1" ht="12" customHeight="1">
      <c r="A59" s="343" t="s">
        <v>143</v>
      </c>
      <c r="B59" s="325" t="s">
        <v>277</v>
      </c>
      <c r="C59" s="234"/>
    </row>
    <row r="60" spans="1:3" s="73" customFormat="1" ht="12" customHeight="1">
      <c r="A60" s="344" t="s">
        <v>144</v>
      </c>
      <c r="B60" s="326" t="s">
        <v>423</v>
      </c>
      <c r="C60" s="234">
        <v>11515</v>
      </c>
    </row>
    <row r="61" spans="1:3" s="73" customFormat="1" ht="12" customHeight="1">
      <c r="A61" s="344" t="s">
        <v>188</v>
      </c>
      <c r="B61" s="326" t="s">
        <v>278</v>
      </c>
      <c r="C61" s="234"/>
    </row>
    <row r="62" spans="1:3" s="73" customFormat="1" ht="12" customHeight="1" thickBot="1">
      <c r="A62" s="345" t="s">
        <v>276</v>
      </c>
      <c r="B62" s="327" t="s">
        <v>279</v>
      </c>
      <c r="C62" s="234"/>
    </row>
    <row r="63" spans="1:3" s="73" customFormat="1" ht="12" customHeight="1" thickBot="1">
      <c r="A63" s="28" t="s">
        <v>17</v>
      </c>
      <c r="B63" s="20" t="s">
        <v>280</v>
      </c>
      <c r="C63" s="235">
        <f>+C8+C15+C22+C29+C36+C47+C53+C58</f>
        <v>41675</v>
      </c>
    </row>
    <row r="64" spans="1:3" s="73" customFormat="1" ht="12" customHeight="1" thickBot="1">
      <c r="A64" s="346" t="s">
        <v>407</v>
      </c>
      <c r="B64" s="224" t="s">
        <v>282</v>
      </c>
      <c r="C64" s="229">
        <f>SUM(C65:C67)</f>
        <v>0</v>
      </c>
    </row>
    <row r="65" spans="1:3" s="73" customFormat="1" ht="12" customHeight="1">
      <c r="A65" s="343" t="s">
        <v>315</v>
      </c>
      <c r="B65" s="325" t="s">
        <v>283</v>
      </c>
      <c r="C65" s="234"/>
    </row>
    <row r="66" spans="1:3" s="73" customFormat="1" ht="12" customHeight="1">
      <c r="A66" s="344" t="s">
        <v>324</v>
      </c>
      <c r="B66" s="326" t="s">
        <v>284</v>
      </c>
      <c r="C66" s="234"/>
    </row>
    <row r="67" spans="1:3" s="73" customFormat="1" ht="12" customHeight="1" thickBot="1">
      <c r="A67" s="345" t="s">
        <v>325</v>
      </c>
      <c r="B67" s="329" t="s">
        <v>285</v>
      </c>
      <c r="C67" s="234"/>
    </row>
    <row r="68" spans="1:3" s="73" customFormat="1" ht="12" customHeight="1" thickBot="1">
      <c r="A68" s="346" t="s">
        <v>286</v>
      </c>
      <c r="B68" s="224" t="s">
        <v>287</v>
      </c>
      <c r="C68" s="229">
        <f>SUM(C69:C72)</f>
        <v>0</v>
      </c>
    </row>
    <row r="69" spans="1:3" s="73" customFormat="1" ht="12" customHeight="1">
      <c r="A69" s="343" t="s">
        <v>125</v>
      </c>
      <c r="B69" s="325" t="s">
        <v>288</v>
      </c>
      <c r="C69" s="234"/>
    </row>
    <row r="70" spans="1:3" s="73" customFormat="1" ht="12" customHeight="1">
      <c r="A70" s="344" t="s">
        <v>126</v>
      </c>
      <c r="B70" s="326" t="s">
        <v>289</v>
      </c>
      <c r="C70" s="234"/>
    </row>
    <row r="71" spans="1:3" s="73" customFormat="1" ht="12" customHeight="1">
      <c r="A71" s="344" t="s">
        <v>316</v>
      </c>
      <c r="B71" s="326" t="s">
        <v>290</v>
      </c>
      <c r="C71" s="234"/>
    </row>
    <row r="72" spans="1:3" s="73" customFormat="1" ht="12" customHeight="1" thickBot="1">
      <c r="A72" s="345" t="s">
        <v>317</v>
      </c>
      <c r="B72" s="327" t="s">
        <v>291</v>
      </c>
      <c r="C72" s="234"/>
    </row>
    <row r="73" spans="1:3" s="73" customFormat="1" ht="12" customHeight="1" thickBot="1">
      <c r="A73" s="346" t="s">
        <v>292</v>
      </c>
      <c r="B73" s="224" t="s">
        <v>293</v>
      </c>
      <c r="C73" s="229">
        <f>SUM(C74:C75)</f>
        <v>17913</v>
      </c>
    </row>
    <row r="74" spans="1:3" s="73" customFormat="1" ht="12" customHeight="1">
      <c r="A74" s="343" t="s">
        <v>318</v>
      </c>
      <c r="B74" s="325" t="s">
        <v>294</v>
      </c>
      <c r="C74" s="234">
        <v>17913</v>
      </c>
    </row>
    <row r="75" spans="1:3" s="73" customFormat="1" ht="12" customHeight="1" thickBot="1">
      <c r="A75" s="345" t="s">
        <v>319</v>
      </c>
      <c r="B75" s="327" t="s">
        <v>295</v>
      </c>
      <c r="C75" s="234"/>
    </row>
    <row r="76" spans="1:3" s="72" customFormat="1" ht="12" customHeight="1" thickBot="1">
      <c r="A76" s="346" t="s">
        <v>296</v>
      </c>
      <c r="B76" s="224" t="s">
        <v>297</v>
      </c>
      <c r="C76" s="229">
        <f>SUM(C77:C79)</f>
        <v>0</v>
      </c>
    </row>
    <row r="77" spans="1:3" s="73" customFormat="1" ht="12" customHeight="1">
      <c r="A77" s="343" t="s">
        <v>320</v>
      </c>
      <c r="B77" s="325" t="s">
        <v>298</v>
      </c>
      <c r="C77" s="234"/>
    </row>
    <row r="78" spans="1:3" s="73" customFormat="1" ht="12" customHeight="1">
      <c r="A78" s="344" t="s">
        <v>321</v>
      </c>
      <c r="B78" s="326" t="s">
        <v>299</v>
      </c>
      <c r="C78" s="234"/>
    </row>
    <row r="79" spans="1:3" s="73" customFormat="1" ht="12" customHeight="1" thickBot="1">
      <c r="A79" s="345" t="s">
        <v>322</v>
      </c>
      <c r="B79" s="327" t="s">
        <v>300</v>
      </c>
      <c r="C79" s="234"/>
    </row>
    <row r="80" spans="1:3" s="73" customFormat="1" ht="12" customHeight="1" thickBot="1">
      <c r="A80" s="346" t="s">
        <v>301</v>
      </c>
      <c r="B80" s="224" t="s">
        <v>323</v>
      </c>
      <c r="C80" s="229">
        <f>SUM(C81:C84)</f>
        <v>0</v>
      </c>
    </row>
    <row r="81" spans="1:3" s="73" customFormat="1" ht="12" customHeight="1">
      <c r="A81" s="347" t="s">
        <v>302</v>
      </c>
      <c r="B81" s="325" t="s">
        <v>303</v>
      </c>
      <c r="C81" s="234"/>
    </row>
    <row r="82" spans="1:3" s="73" customFormat="1" ht="12" customHeight="1">
      <c r="A82" s="348" t="s">
        <v>304</v>
      </c>
      <c r="B82" s="326" t="s">
        <v>305</v>
      </c>
      <c r="C82" s="234"/>
    </row>
    <row r="83" spans="1:3" s="73" customFormat="1" ht="12" customHeight="1">
      <c r="A83" s="348" t="s">
        <v>306</v>
      </c>
      <c r="B83" s="326" t="s">
        <v>307</v>
      </c>
      <c r="C83" s="234"/>
    </row>
    <row r="84" spans="1:3" s="72" customFormat="1" ht="12" customHeight="1" thickBot="1">
      <c r="A84" s="349" t="s">
        <v>308</v>
      </c>
      <c r="B84" s="327" t="s">
        <v>309</v>
      </c>
      <c r="C84" s="234"/>
    </row>
    <row r="85" spans="1:3" s="72" customFormat="1" ht="12" customHeight="1" thickBot="1">
      <c r="A85" s="346" t="s">
        <v>310</v>
      </c>
      <c r="B85" s="224" t="s">
        <v>311</v>
      </c>
      <c r="C85" s="357"/>
    </row>
    <row r="86" spans="1:3" s="72" customFormat="1" ht="12" customHeight="1" thickBot="1">
      <c r="A86" s="346" t="s">
        <v>312</v>
      </c>
      <c r="B86" s="333" t="s">
        <v>313</v>
      </c>
      <c r="C86" s="235">
        <f>+C64+C68+C73+C76+C80+C85</f>
        <v>17913</v>
      </c>
    </row>
    <row r="87" spans="1:3" s="72" customFormat="1" ht="12" customHeight="1" thickBot="1">
      <c r="A87" s="350" t="s">
        <v>326</v>
      </c>
      <c r="B87" s="335" t="s">
        <v>414</v>
      </c>
      <c r="C87" s="235">
        <f>+C63+C86</f>
        <v>59588</v>
      </c>
    </row>
    <row r="88" spans="1:3" s="73" customFormat="1" ht="15" customHeight="1">
      <c r="A88" s="194"/>
      <c r="B88" s="195"/>
      <c r="C88" s="296"/>
    </row>
    <row r="89" spans="1:3" ht="13.5" thickBot="1">
      <c r="A89" s="351"/>
      <c r="B89" s="196"/>
      <c r="C89" s="297"/>
    </row>
    <row r="90" spans="1:3" s="59" customFormat="1" ht="16.5" customHeight="1" thickBot="1">
      <c r="A90" s="197"/>
      <c r="B90" s="198" t="s">
        <v>49</v>
      </c>
      <c r="C90" s="298"/>
    </row>
    <row r="91" spans="1:3" s="74" customFormat="1" ht="12" customHeight="1" thickBot="1">
      <c r="A91" s="317" t="s">
        <v>9</v>
      </c>
      <c r="B91" s="27" t="s">
        <v>329</v>
      </c>
      <c r="C91" s="228">
        <f>SUM(C92:C96)</f>
        <v>37244</v>
      </c>
    </row>
    <row r="92" spans="1:3" ht="12" customHeight="1">
      <c r="A92" s="352" t="s">
        <v>84</v>
      </c>
      <c r="B92" s="9" t="s">
        <v>39</v>
      </c>
      <c r="C92" s="230">
        <v>9988</v>
      </c>
    </row>
    <row r="93" spans="1:3" ht="12" customHeight="1">
      <c r="A93" s="344" t="s">
        <v>85</v>
      </c>
      <c r="B93" s="7" t="s">
        <v>145</v>
      </c>
      <c r="C93" s="231">
        <v>1914</v>
      </c>
    </row>
    <row r="94" spans="1:3" ht="12" customHeight="1">
      <c r="A94" s="344" t="s">
        <v>86</v>
      </c>
      <c r="B94" s="7" t="s">
        <v>116</v>
      </c>
      <c r="C94" s="233">
        <v>16036</v>
      </c>
    </row>
    <row r="95" spans="1:3" ht="12" customHeight="1">
      <c r="A95" s="344" t="s">
        <v>87</v>
      </c>
      <c r="B95" s="10" t="s">
        <v>146</v>
      </c>
      <c r="C95" s="233">
        <v>1315</v>
      </c>
    </row>
    <row r="96" spans="1:3" ht="12" customHeight="1">
      <c r="A96" s="344" t="s">
        <v>98</v>
      </c>
      <c r="B96" s="18" t="s">
        <v>147</v>
      </c>
      <c r="C96" s="233">
        <v>7991</v>
      </c>
    </row>
    <row r="97" spans="1:3" ht="12" customHeight="1">
      <c r="A97" s="344" t="s">
        <v>88</v>
      </c>
      <c r="B97" s="7" t="s">
        <v>330</v>
      </c>
      <c r="C97" s="233"/>
    </row>
    <row r="98" spans="1:3" ht="12" customHeight="1">
      <c r="A98" s="344" t="s">
        <v>89</v>
      </c>
      <c r="B98" s="107" t="s">
        <v>331</v>
      </c>
      <c r="C98" s="233"/>
    </row>
    <row r="99" spans="1:3" ht="12" customHeight="1">
      <c r="A99" s="344" t="s">
        <v>99</v>
      </c>
      <c r="B99" s="108" t="s">
        <v>332</v>
      </c>
      <c r="C99" s="233"/>
    </row>
    <row r="100" spans="1:3" ht="12" customHeight="1">
      <c r="A100" s="344" t="s">
        <v>100</v>
      </c>
      <c r="B100" s="108" t="s">
        <v>333</v>
      </c>
      <c r="C100" s="233"/>
    </row>
    <row r="101" spans="1:3" ht="12" customHeight="1">
      <c r="A101" s="344" t="s">
        <v>101</v>
      </c>
      <c r="B101" s="107" t="s">
        <v>334</v>
      </c>
      <c r="C101" s="233">
        <v>7734</v>
      </c>
    </row>
    <row r="102" spans="1:3" ht="12" customHeight="1">
      <c r="A102" s="344" t="s">
        <v>102</v>
      </c>
      <c r="B102" s="107" t="s">
        <v>335</v>
      </c>
      <c r="C102" s="233"/>
    </row>
    <row r="103" spans="1:3" ht="12" customHeight="1">
      <c r="A103" s="344" t="s">
        <v>104</v>
      </c>
      <c r="B103" s="108" t="s">
        <v>336</v>
      </c>
      <c r="C103" s="233"/>
    </row>
    <row r="104" spans="1:3" ht="12" customHeight="1">
      <c r="A104" s="353" t="s">
        <v>148</v>
      </c>
      <c r="B104" s="109" t="s">
        <v>337</v>
      </c>
      <c r="C104" s="233"/>
    </row>
    <row r="105" spans="1:3" ht="12" customHeight="1">
      <c r="A105" s="344" t="s">
        <v>327</v>
      </c>
      <c r="B105" s="109" t="s">
        <v>338</v>
      </c>
      <c r="C105" s="233"/>
    </row>
    <row r="106" spans="1:3" ht="12" customHeight="1" thickBot="1">
      <c r="A106" s="354" t="s">
        <v>328</v>
      </c>
      <c r="B106" s="110" t="s">
        <v>339</v>
      </c>
      <c r="C106" s="237">
        <v>257</v>
      </c>
    </row>
    <row r="107" spans="1:3" ht="12" customHeight="1" thickBot="1">
      <c r="A107" s="28" t="s">
        <v>10</v>
      </c>
      <c r="B107" s="26" t="s">
        <v>340</v>
      </c>
      <c r="C107" s="229">
        <f>+C108+C110+C112</f>
        <v>2000</v>
      </c>
    </row>
    <row r="108" spans="1:3" ht="12" customHeight="1">
      <c r="A108" s="343" t="s">
        <v>90</v>
      </c>
      <c r="B108" s="7" t="s">
        <v>186</v>
      </c>
      <c r="C108" s="232">
        <v>2000</v>
      </c>
    </row>
    <row r="109" spans="1:3" ht="12" customHeight="1">
      <c r="A109" s="343" t="s">
        <v>91</v>
      </c>
      <c r="B109" s="11" t="s">
        <v>344</v>
      </c>
      <c r="C109" s="232"/>
    </row>
    <row r="110" spans="1:3" ht="12" customHeight="1">
      <c r="A110" s="343" t="s">
        <v>92</v>
      </c>
      <c r="B110" s="11" t="s">
        <v>149</v>
      </c>
      <c r="C110" s="231"/>
    </row>
    <row r="111" spans="1:3" ht="12" customHeight="1">
      <c r="A111" s="343" t="s">
        <v>93</v>
      </c>
      <c r="B111" s="11" t="s">
        <v>345</v>
      </c>
      <c r="C111" s="217"/>
    </row>
    <row r="112" spans="1:3" ht="12" customHeight="1">
      <c r="A112" s="343" t="s">
        <v>94</v>
      </c>
      <c r="B112" s="226" t="s">
        <v>189</v>
      </c>
      <c r="C112" s="217"/>
    </row>
    <row r="113" spans="1:3" ht="12" customHeight="1">
      <c r="A113" s="343" t="s">
        <v>103</v>
      </c>
      <c r="B113" s="225" t="s">
        <v>424</v>
      </c>
      <c r="C113" s="217"/>
    </row>
    <row r="114" spans="1:3" ht="12" customHeight="1">
      <c r="A114" s="343" t="s">
        <v>105</v>
      </c>
      <c r="B114" s="321" t="s">
        <v>350</v>
      </c>
      <c r="C114" s="217"/>
    </row>
    <row r="115" spans="1:3" ht="12" customHeight="1">
      <c r="A115" s="343" t="s">
        <v>150</v>
      </c>
      <c r="B115" s="108" t="s">
        <v>333</v>
      </c>
      <c r="C115" s="217"/>
    </row>
    <row r="116" spans="1:3" ht="12" customHeight="1">
      <c r="A116" s="343" t="s">
        <v>151</v>
      </c>
      <c r="B116" s="108" t="s">
        <v>349</v>
      </c>
      <c r="C116" s="217"/>
    </row>
    <row r="117" spans="1:3" ht="12" customHeight="1">
      <c r="A117" s="343" t="s">
        <v>152</v>
      </c>
      <c r="B117" s="108" t="s">
        <v>348</v>
      </c>
      <c r="C117" s="217"/>
    </row>
    <row r="118" spans="1:3" ht="12" customHeight="1">
      <c r="A118" s="343" t="s">
        <v>341</v>
      </c>
      <c r="B118" s="108" t="s">
        <v>336</v>
      </c>
      <c r="C118" s="217"/>
    </row>
    <row r="119" spans="1:3" ht="12" customHeight="1">
      <c r="A119" s="343" t="s">
        <v>342</v>
      </c>
      <c r="B119" s="108" t="s">
        <v>347</v>
      </c>
      <c r="C119" s="217"/>
    </row>
    <row r="120" spans="1:3" ht="12" customHeight="1" thickBot="1">
      <c r="A120" s="353" t="s">
        <v>343</v>
      </c>
      <c r="B120" s="108" t="s">
        <v>346</v>
      </c>
      <c r="C120" s="218"/>
    </row>
    <row r="121" spans="1:3" ht="12" customHeight="1" thickBot="1">
      <c r="A121" s="28" t="s">
        <v>11</v>
      </c>
      <c r="B121" s="103" t="s">
        <v>351</v>
      </c>
      <c r="C121" s="229">
        <v>20344</v>
      </c>
    </row>
    <row r="122" spans="1:3" ht="12" customHeight="1">
      <c r="A122" s="343" t="s">
        <v>73</v>
      </c>
      <c r="B122" s="8" t="s">
        <v>50</v>
      </c>
      <c r="C122" s="232">
        <v>20344</v>
      </c>
    </row>
    <row r="123" spans="1:3" ht="12" customHeight="1" thickBot="1">
      <c r="A123" s="345" t="s">
        <v>74</v>
      </c>
      <c r="B123" s="11" t="s">
        <v>51</v>
      </c>
      <c r="C123" s="233"/>
    </row>
    <row r="124" spans="1:3" ht="12" customHeight="1" thickBot="1">
      <c r="A124" s="28" t="s">
        <v>12</v>
      </c>
      <c r="B124" s="103" t="s">
        <v>352</v>
      </c>
      <c r="C124" s="229">
        <f>+C91+C107+C121</f>
        <v>59588</v>
      </c>
    </row>
    <row r="125" spans="1:3" ht="12" customHeight="1" thickBot="1">
      <c r="A125" s="28" t="s">
        <v>13</v>
      </c>
      <c r="B125" s="103" t="s">
        <v>353</v>
      </c>
      <c r="C125" s="229">
        <f>+C126+C127+C128</f>
        <v>0</v>
      </c>
    </row>
    <row r="126" spans="1:3" s="74" customFormat="1" ht="12" customHeight="1">
      <c r="A126" s="343" t="s">
        <v>77</v>
      </c>
      <c r="B126" s="8" t="s">
        <v>354</v>
      </c>
      <c r="C126" s="217"/>
    </row>
    <row r="127" spans="1:3" ht="12" customHeight="1">
      <c r="A127" s="343" t="s">
        <v>78</v>
      </c>
      <c r="B127" s="8" t="s">
        <v>355</v>
      </c>
      <c r="C127" s="217"/>
    </row>
    <row r="128" spans="1:3" ht="12" customHeight="1" thickBot="1">
      <c r="A128" s="353" t="s">
        <v>79</v>
      </c>
      <c r="B128" s="6" t="s">
        <v>356</v>
      </c>
      <c r="C128" s="217"/>
    </row>
    <row r="129" spans="1:3" ht="12" customHeight="1" thickBot="1">
      <c r="A129" s="28" t="s">
        <v>14</v>
      </c>
      <c r="B129" s="103" t="s">
        <v>406</v>
      </c>
      <c r="C129" s="229">
        <f>+C130+C131+C132+C133</f>
        <v>0</v>
      </c>
    </row>
    <row r="130" spans="1:3" ht="12" customHeight="1">
      <c r="A130" s="343" t="s">
        <v>80</v>
      </c>
      <c r="B130" s="8" t="s">
        <v>357</v>
      </c>
      <c r="C130" s="217"/>
    </row>
    <row r="131" spans="1:3" ht="12" customHeight="1">
      <c r="A131" s="343" t="s">
        <v>81</v>
      </c>
      <c r="B131" s="8" t="s">
        <v>358</v>
      </c>
      <c r="C131" s="217"/>
    </row>
    <row r="132" spans="1:3" ht="12" customHeight="1">
      <c r="A132" s="343" t="s">
        <v>260</v>
      </c>
      <c r="B132" s="8" t="s">
        <v>359</v>
      </c>
      <c r="C132" s="217"/>
    </row>
    <row r="133" spans="1:3" s="74" customFormat="1" ht="12" customHeight="1" thickBot="1">
      <c r="A133" s="353" t="s">
        <v>261</v>
      </c>
      <c r="B133" s="6" t="s">
        <v>360</v>
      </c>
      <c r="C133" s="217"/>
    </row>
    <row r="134" spans="1:11" ht="12" customHeight="1" thickBot="1">
      <c r="A134" s="28" t="s">
        <v>15</v>
      </c>
      <c r="B134" s="103" t="s">
        <v>361</v>
      </c>
      <c r="C134" s="235">
        <f>+C135+C136+C137+C138</f>
        <v>0</v>
      </c>
      <c r="K134" s="202"/>
    </row>
    <row r="135" spans="1:3" ht="12.75">
      <c r="A135" s="343" t="s">
        <v>82</v>
      </c>
      <c r="B135" s="8" t="s">
        <v>362</v>
      </c>
      <c r="C135" s="217"/>
    </row>
    <row r="136" spans="1:3" ht="12" customHeight="1">
      <c r="A136" s="343" t="s">
        <v>83</v>
      </c>
      <c r="B136" s="8" t="s">
        <v>372</v>
      </c>
      <c r="C136" s="217"/>
    </row>
    <row r="137" spans="1:3" s="74" customFormat="1" ht="12" customHeight="1">
      <c r="A137" s="343" t="s">
        <v>273</v>
      </c>
      <c r="B137" s="8" t="s">
        <v>363</v>
      </c>
      <c r="C137" s="217"/>
    </row>
    <row r="138" spans="1:3" s="74" customFormat="1" ht="12" customHeight="1" thickBot="1">
      <c r="A138" s="353" t="s">
        <v>274</v>
      </c>
      <c r="B138" s="6" t="s">
        <v>364</v>
      </c>
      <c r="C138" s="217"/>
    </row>
    <row r="139" spans="1:3" s="74" customFormat="1" ht="12" customHeight="1" thickBot="1">
      <c r="A139" s="28" t="s">
        <v>16</v>
      </c>
      <c r="B139" s="103" t="s">
        <v>365</v>
      </c>
      <c r="C139" s="238">
        <f>+C140+C141+C142+C143</f>
        <v>0</v>
      </c>
    </row>
    <row r="140" spans="1:3" s="74" customFormat="1" ht="12" customHeight="1">
      <c r="A140" s="343" t="s">
        <v>143</v>
      </c>
      <c r="B140" s="8" t="s">
        <v>366</v>
      </c>
      <c r="C140" s="217"/>
    </row>
    <row r="141" spans="1:3" s="74" customFormat="1" ht="12" customHeight="1">
      <c r="A141" s="343" t="s">
        <v>144</v>
      </c>
      <c r="B141" s="8" t="s">
        <v>367</v>
      </c>
      <c r="C141" s="217"/>
    </row>
    <row r="142" spans="1:3" s="74" customFormat="1" ht="12" customHeight="1">
      <c r="A142" s="343" t="s">
        <v>188</v>
      </c>
      <c r="B142" s="8" t="s">
        <v>368</v>
      </c>
      <c r="C142" s="217"/>
    </row>
    <row r="143" spans="1:3" ht="12.75" customHeight="1" thickBot="1">
      <c r="A143" s="343" t="s">
        <v>276</v>
      </c>
      <c r="B143" s="8" t="s">
        <v>369</v>
      </c>
      <c r="C143" s="217"/>
    </row>
    <row r="144" spans="1:3" ht="12" customHeight="1" thickBot="1">
      <c r="A144" s="28" t="s">
        <v>17</v>
      </c>
      <c r="B144" s="103" t="s">
        <v>370</v>
      </c>
      <c r="C144" s="337">
        <f>+C125+C129+C134+C139</f>
        <v>0</v>
      </c>
    </row>
    <row r="145" spans="1:3" ht="15" customHeight="1" thickBot="1">
      <c r="A145" s="355" t="s">
        <v>18</v>
      </c>
      <c r="B145" s="299" t="s">
        <v>371</v>
      </c>
      <c r="C145" s="337">
        <f>+C124+C144</f>
        <v>59588</v>
      </c>
    </row>
    <row r="146" spans="1:3" ht="13.5" thickBot="1">
      <c r="A146" s="305"/>
      <c r="B146" s="306"/>
      <c r="C146" s="307"/>
    </row>
    <row r="147" spans="1:3" ht="15" customHeight="1" thickBot="1">
      <c r="A147" s="199" t="s">
        <v>168</v>
      </c>
      <c r="B147" s="200"/>
      <c r="C147" s="101">
        <v>1</v>
      </c>
    </row>
    <row r="148" spans="1:3" ht="14.25" customHeight="1" thickBot="1">
      <c r="A148" s="199" t="s">
        <v>169</v>
      </c>
      <c r="B148" s="200"/>
      <c r="C148" s="101">
        <v>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2" sqref="B2"/>
    </sheetView>
  </sheetViews>
  <sheetFormatPr defaultColWidth="9.00390625" defaultRowHeight="12.75"/>
  <cols>
    <col min="1" max="1" width="19.50390625" style="308" customWidth="1"/>
    <col min="2" max="2" width="72.00390625" style="309" customWidth="1"/>
    <col min="3" max="3" width="25.00390625" style="310" customWidth="1"/>
    <col min="4" max="16384" width="9.375" style="2" customWidth="1"/>
  </cols>
  <sheetData>
    <row r="1" spans="1:3" s="1" customFormat="1" ht="16.5" customHeight="1" thickBot="1">
      <c r="A1" s="186"/>
      <c r="B1" s="187"/>
      <c r="C1" s="201"/>
    </row>
    <row r="2" spans="1:3" s="70" customFormat="1" ht="21" customHeight="1">
      <c r="A2" s="315" t="s">
        <v>53</v>
      </c>
      <c r="B2" s="289" t="s">
        <v>182</v>
      </c>
      <c r="C2" s="291"/>
    </row>
    <row r="3" spans="1:3" s="70" customFormat="1" ht="16.5" thickBot="1">
      <c r="A3" s="188" t="s">
        <v>166</v>
      </c>
      <c r="B3" s="290" t="s">
        <v>425</v>
      </c>
      <c r="C3" s="292"/>
    </row>
    <row r="4" spans="1:3" s="71" customFormat="1" ht="15.75" customHeight="1" thickBot="1">
      <c r="A4" s="189"/>
      <c r="B4" s="189"/>
      <c r="C4" s="190" t="s">
        <v>44</v>
      </c>
    </row>
    <row r="5" spans="1:3" ht="13.5" thickBot="1">
      <c r="A5" s="316" t="s">
        <v>167</v>
      </c>
      <c r="B5" s="191" t="s">
        <v>45</v>
      </c>
      <c r="C5" s="293" t="s">
        <v>46</v>
      </c>
    </row>
    <row r="6" spans="1:3" s="59" customFormat="1" ht="12.75" customHeight="1" thickBot="1">
      <c r="A6" s="166" t="s">
        <v>427</v>
      </c>
      <c r="B6" s="167" t="s">
        <v>428</v>
      </c>
      <c r="C6" s="168" t="s">
        <v>429</v>
      </c>
    </row>
    <row r="7" spans="1:3" s="59" customFormat="1" ht="15.75" customHeight="1" thickBot="1">
      <c r="A7" s="192"/>
      <c r="B7" s="193" t="s">
        <v>47</v>
      </c>
      <c r="C7" s="294"/>
    </row>
    <row r="8" spans="1:3" s="59" customFormat="1" ht="12" customHeight="1" thickBot="1">
      <c r="A8" s="28" t="s">
        <v>9</v>
      </c>
      <c r="B8" s="20" t="s">
        <v>216</v>
      </c>
      <c r="C8" s="229">
        <f>+C9+C10+C11+C12+C13+C14</f>
        <v>5650</v>
      </c>
    </row>
    <row r="9" spans="1:3" s="72" customFormat="1" ht="12" customHeight="1">
      <c r="A9" s="343" t="s">
        <v>84</v>
      </c>
      <c r="B9" s="325" t="s">
        <v>217</v>
      </c>
      <c r="C9" s="232">
        <v>1950</v>
      </c>
    </row>
    <row r="10" spans="1:3" s="73" customFormat="1" ht="12" customHeight="1">
      <c r="A10" s="344" t="s">
        <v>85</v>
      </c>
      <c r="B10" s="326" t="s">
        <v>218</v>
      </c>
      <c r="C10" s="231"/>
    </row>
    <row r="11" spans="1:3" s="73" customFormat="1" ht="12" customHeight="1">
      <c r="A11" s="344" t="s">
        <v>86</v>
      </c>
      <c r="B11" s="326" t="s">
        <v>219</v>
      </c>
      <c r="C11" s="231">
        <v>2500</v>
      </c>
    </row>
    <row r="12" spans="1:3" s="73" customFormat="1" ht="12" customHeight="1">
      <c r="A12" s="344" t="s">
        <v>87</v>
      </c>
      <c r="B12" s="326" t="s">
        <v>220</v>
      </c>
      <c r="C12" s="231">
        <v>1200</v>
      </c>
    </row>
    <row r="13" spans="1:3" s="73" customFormat="1" ht="12" customHeight="1">
      <c r="A13" s="344" t="s">
        <v>124</v>
      </c>
      <c r="B13" s="326" t="s">
        <v>221</v>
      </c>
      <c r="C13" s="231"/>
    </row>
    <row r="14" spans="1:3" s="72" customFormat="1" ht="12" customHeight="1" thickBot="1">
      <c r="A14" s="345" t="s">
        <v>88</v>
      </c>
      <c r="B14" s="327" t="s">
        <v>222</v>
      </c>
      <c r="C14" s="231"/>
    </row>
    <row r="15" spans="1:3" s="72" customFormat="1" ht="12" customHeight="1" thickBot="1">
      <c r="A15" s="28" t="s">
        <v>10</v>
      </c>
      <c r="B15" s="224" t="s">
        <v>223</v>
      </c>
      <c r="C15" s="229">
        <f>+C16+C17+C18+C19+C20</f>
        <v>7460</v>
      </c>
    </row>
    <row r="16" spans="1:3" s="72" customFormat="1" ht="12" customHeight="1">
      <c r="A16" s="343" t="s">
        <v>90</v>
      </c>
      <c r="B16" s="325" t="s">
        <v>224</v>
      </c>
      <c r="C16" s="232"/>
    </row>
    <row r="17" spans="1:3" s="72" customFormat="1" ht="12" customHeight="1">
      <c r="A17" s="344" t="s">
        <v>91</v>
      </c>
      <c r="B17" s="326" t="s">
        <v>225</v>
      </c>
      <c r="C17" s="231"/>
    </row>
    <row r="18" spans="1:3" s="72" customFormat="1" ht="12" customHeight="1">
      <c r="A18" s="344" t="s">
        <v>92</v>
      </c>
      <c r="B18" s="326" t="s">
        <v>418</v>
      </c>
      <c r="C18" s="231"/>
    </row>
    <row r="19" spans="1:3" s="72" customFormat="1" ht="12" customHeight="1">
      <c r="A19" s="344" t="s">
        <v>93</v>
      </c>
      <c r="B19" s="326" t="s">
        <v>419</v>
      </c>
      <c r="C19" s="231"/>
    </row>
    <row r="20" spans="1:3" s="72" customFormat="1" ht="12" customHeight="1">
      <c r="A20" s="344" t="s">
        <v>94</v>
      </c>
      <c r="B20" s="326" t="s">
        <v>226</v>
      </c>
      <c r="C20" s="231">
        <v>7460</v>
      </c>
    </row>
    <row r="21" spans="1:3" s="73" customFormat="1" ht="12" customHeight="1" thickBot="1">
      <c r="A21" s="345" t="s">
        <v>103</v>
      </c>
      <c r="B21" s="327" t="s">
        <v>227</v>
      </c>
      <c r="C21" s="233"/>
    </row>
    <row r="22" spans="1:3" s="73" customFormat="1" ht="12" customHeight="1" thickBot="1">
      <c r="A22" s="28" t="s">
        <v>11</v>
      </c>
      <c r="B22" s="20" t="s">
        <v>228</v>
      </c>
      <c r="C22" s="229">
        <f>+C23+C24+C25+C26+C27</f>
        <v>0</v>
      </c>
    </row>
    <row r="23" spans="1:3" s="73" customFormat="1" ht="12" customHeight="1">
      <c r="A23" s="343" t="s">
        <v>73</v>
      </c>
      <c r="B23" s="325" t="s">
        <v>229</v>
      </c>
      <c r="C23" s="232"/>
    </row>
    <row r="24" spans="1:3" s="72" customFormat="1" ht="12" customHeight="1">
      <c r="A24" s="344" t="s">
        <v>74</v>
      </c>
      <c r="B24" s="326" t="s">
        <v>230</v>
      </c>
      <c r="C24" s="231"/>
    </row>
    <row r="25" spans="1:3" s="73" customFormat="1" ht="12" customHeight="1">
      <c r="A25" s="344" t="s">
        <v>75</v>
      </c>
      <c r="B25" s="326" t="s">
        <v>420</v>
      </c>
      <c r="C25" s="231"/>
    </row>
    <row r="26" spans="1:3" s="73" customFormat="1" ht="12" customHeight="1">
      <c r="A26" s="344" t="s">
        <v>76</v>
      </c>
      <c r="B26" s="326" t="s">
        <v>421</v>
      </c>
      <c r="C26" s="231"/>
    </row>
    <row r="27" spans="1:3" s="73" customFormat="1" ht="12" customHeight="1">
      <c r="A27" s="344" t="s">
        <v>133</v>
      </c>
      <c r="B27" s="326" t="s">
        <v>231</v>
      </c>
      <c r="C27" s="231"/>
    </row>
    <row r="28" spans="1:3" s="73" customFormat="1" ht="12" customHeight="1" thickBot="1">
      <c r="A28" s="345" t="s">
        <v>134</v>
      </c>
      <c r="B28" s="327" t="s">
        <v>232</v>
      </c>
      <c r="C28" s="233"/>
    </row>
    <row r="29" spans="1:3" s="73" customFormat="1" ht="12" customHeight="1" thickBot="1">
      <c r="A29" s="28" t="s">
        <v>135</v>
      </c>
      <c r="B29" s="20" t="s">
        <v>233</v>
      </c>
      <c r="C29" s="235">
        <f>+C30+C33+C34+C35</f>
        <v>15215</v>
      </c>
    </row>
    <row r="30" spans="1:3" s="73" customFormat="1" ht="12" customHeight="1">
      <c r="A30" s="343" t="s">
        <v>234</v>
      </c>
      <c r="B30" s="325" t="s">
        <v>240</v>
      </c>
      <c r="C30" s="320">
        <f>+C31+C32</f>
        <v>13920</v>
      </c>
    </row>
    <row r="31" spans="1:3" s="73" customFormat="1" ht="12" customHeight="1">
      <c r="A31" s="344" t="s">
        <v>235</v>
      </c>
      <c r="B31" s="326" t="s">
        <v>241</v>
      </c>
      <c r="C31" s="231">
        <v>420</v>
      </c>
    </row>
    <row r="32" spans="1:3" s="73" customFormat="1" ht="12" customHeight="1">
      <c r="A32" s="344" t="s">
        <v>236</v>
      </c>
      <c r="B32" s="326" t="s">
        <v>242</v>
      </c>
      <c r="C32" s="231">
        <v>13500</v>
      </c>
    </row>
    <row r="33" spans="1:3" s="73" customFormat="1" ht="12" customHeight="1">
      <c r="A33" s="344" t="s">
        <v>237</v>
      </c>
      <c r="B33" s="326" t="s">
        <v>243</v>
      </c>
      <c r="C33" s="231">
        <v>1250</v>
      </c>
    </row>
    <row r="34" spans="1:3" s="73" customFormat="1" ht="12" customHeight="1">
      <c r="A34" s="344" t="s">
        <v>238</v>
      </c>
      <c r="B34" s="326" t="s">
        <v>244</v>
      </c>
      <c r="C34" s="231"/>
    </row>
    <row r="35" spans="1:3" s="73" customFormat="1" ht="12" customHeight="1" thickBot="1">
      <c r="A35" s="345" t="s">
        <v>239</v>
      </c>
      <c r="B35" s="327" t="s">
        <v>245</v>
      </c>
      <c r="C35" s="233">
        <v>45</v>
      </c>
    </row>
    <row r="36" spans="1:3" s="73" customFormat="1" ht="12" customHeight="1" thickBot="1">
      <c r="A36" s="28" t="s">
        <v>13</v>
      </c>
      <c r="B36" s="20" t="s">
        <v>246</v>
      </c>
      <c r="C36" s="229">
        <f>SUM(C37:C46)</f>
        <v>1665</v>
      </c>
    </row>
    <row r="37" spans="1:3" s="73" customFormat="1" ht="12" customHeight="1">
      <c r="A37" s="343" t="s">
        <v>77</v>
      </c>
      <c r="B37" s="325" t="s">
        <v>249</v>
      </c>
      <c r="C37" s="232">
        <v>1650</v>
      </c>
    </row>
    <row r="38" spans="1:3" s="73" customFormat="1" ht="12" customHeight="1">
      <c r="A38" s="344" t="s">
        <v>78</v>
      </c>
      <c r="B38" s="326" t="s">
        <v>250</v>
      </c>
      <c r="C38" s="231"/>
    </row>
    <row r="39" spans="1:3" s="73" customFormat="1" ht="12" customHeight="1">
      <c r="A39" s="344" t="s">
        <v>79</v>
      </c>
      <c r="B39" s="326" t="s">
        <v>251</v>
      </c>
      <c r="C39" s="231"/>
    </row>
    <row r="40" spans="1:3" s="73" customFormat="1" ht="12" customHeight="1">
      <c r="A40" s="344" t="s">
        <v>137</v>
      </c>
      <c r="B40" s="326" t="s">
        <v>252</v>
      </c>
      <c r="C40" s="231"/>
    </row>
    <row r="41" spans="1:3" s="73" customFormat="1" ht="12" customHeight="1">
      <c r="A41" s="344" t="s">
        <v>138</v>
      </c>
      <c r="B41" s="326" t="s">
        <v>253</v>
      </c>
      <c r="C41" s="231"/>
    </row>
    <row r="42" spans="1:3" s="73" customFormat="1" ht="12" customHeight="1">
      <c r="A42" s="344" t="s">
        <v>139</v>
      </c>
      <c r="B42" s="326" t="s">
        <v>254</v>
      </c>
      <c r="C42" s="231"/>
    </row>
    <row r="43" spans="1:3" s="73" customFormat="1" ht="12" customHeight="1">
      <c r="A43" s="344" t="s">
        <v>140</v>
      </c>
      <c r="B43" s="326" t="s">
        <v>255</v>
      </c>
      <c r="C43" s="231"/>
    </row>
    <row r="44" spans="1:3" s="73" customFormat="1" ht="12" customHeight="1">
      <c r="A44" s="344" t="s">
        <v>141</v>
      </c>
      <c r="B44" s="326" t="s">
        <v>256</v>
      </c>
      <c r="C44" s="231">
        <v>15</v>
      </c>
    </row>
    <row r="45" spans="1:3" s="73" customFormat="1" ht="12" customHeight="1">
      <c r="A45" s="344" t="s">
        <v>247</v>
      </c>
      <c r="B45" s="326" t="s">
        <v>257</v>
      </c>
      <c r="C45" s="234"/>
    </row>
    <row r="46" spans="1:3" s="73" customFormat="1" ht="12" customHeight="1" thickBot="1">
      <c r="A46" s="345" t="s">
        <v>248</v>
      </c>
      <c r="B46" s="327" t="s">
        <v>258</v>
      </c>
      <c r="C46" s="314"/>
    </row>
    <row r="47" spans="1:3" s="73" customFormat="1" ht="12" customHeight="1" thickBot="1">
      <c r="A47" s="28" t="s">
        <v>14</v>
      </c>
      <c r="B47" s="20" t="s">
        <v>259</v>
      </c>
      <c r="C47" s="229">
        <f>SUM(C48:C52)</f>
        <v>0</v>
      </c>
    </row>
    <row r="48" spans="1:3" s="73" customFormat="1" ht="12" customHeight="1">
      <c r="A48" s="343" t="s">
        <v>80</v>
      </c>
      <c r="B48" s="325" t="s">
        <v>263</v>
      </c>
      <c r="C48" s="356"/>
    </row>
    <row r="49" spans="1:3" s="73" customFormat="1" ht="12" customHeight="1">
      <c r="A49" s="344" t="s">
        <v>81</v>
      </c>
      <c r="B49" s="326" t="s">
        <v>264</v>
      </c>
      <c r="C49" s="234"/>
    </row>
    <row r="50" spans="1:3" s="73" customFormat="1" ht="12" customHeight="1">
      <c r="A50" s="344" t="s">
        <v>260</v>
      </c>
      <c r="B50" s="326" t="s">
        <v>265</v>
      </c>
      <c r="C50" s="234"/>
    </row>
    <row r="51" spans="1:3" s="73" customFormat="1" ht="12" customHeight="1">
      <c r="A51" s="344" t="s">
        <v>261</v>
      </c>
      <c r="B51" s="326" t="s">
        <v>266</v>
      </c>
      <c r="C51" s="234"/>
    </row>
    <row r="52" spans="1:3" s="73" customFormat="1" ht="12" customHeight="1" thickBot="1">
      <c r="A52" s="345" t="s">
        <v>262</v>
      </c>
      <c r="B52" s="327" t="s">
        <v>267</v>
      </c>
      <c r="C52" s="314"/>
    </row>
    <row r="53" spans="1:3" s="73" customFormat="1" ht="12" customHeight="1" thickBot="1">
      <c r="A53" s="28" t="s">
        <v>142</v>
      </c>
      <c r="B53" s="20" t="s">
        <v>268</v>
      </c>
      <c r="C53" s="229">
        <f>SUM(C54:C56)</f>
        <v>170</v>
      </c>
    </row>
    <row r="54" spans="1:3" s="73" customFormat="1" ht="12" customHeight="1">
      <c r="A54" s="343" t="s">
        <v>82</v>
      </c>
      <c r="B54" s="325" t="s">
        <v>269</v>
      </c>
      <c r="C54" s="232"/>
    </row>
    <row r="55" spans="1:3" s="73" customFormat="1" ht="12" customHeight="1">
      <c r="A55" s="344" t="s">
        <v>83</v>
      </c>
      <c r="B55" s="326" t="s">
        <v>422</v>
      </c>
      <c r="C55" s="231">
        <v>170</v>
      </c>
    </row>
    <row r="56" spans="1:3" s="73" customFormat="1" ht="12" customHeight="1">
      <c r="A56" s="344" t="s">
        <v>273</v>
      </c>
      <c r="B56" s="326" t="s">
        <v>271</v>
      </c>
      <c r="C56" s="231"/>
    </row>
    <row r="57" spans="1:3" s="73" customFormat="1" ht="12" customHeight="1" thickBot="1">
      <c r="A57" s="345" t="s">
        <v>274</v>
      </c>
      <c r="B57" s="327" t="s">
        <v>272</v>
      </c>
      <c r="C57" s="233"/>
    </row>
    <row r="58" spans="1:3" s="73" customFormat="1" ht="12" customHeight="1" thickBot="1">
      <c r="A58" s="28" t="s">
        <v>16</v>
      </c>
      <c r="B58" s="224" t="s">
        <v>275</v>
      </c>
      <c r="C58" s="229">
        <f>SUM(C59:C61)</f>
        <v>11515</v>
      </c>
    </row>
    <row r="59" spans="1:3" s="73" customFormat="1" ht="12" customHeight="1">
      <c r="A59" s="343" t="s">
        <v>143</v>
      </c>
      <c r="B59" s="325" t="s">
        <v>277</v>
      </c>
      <c r="C59" s="234"/>
    </row>
    <row r="60" spans="1:3" s="73" customFormat="1" ht="12" customHeight="1">
      <c r="A60" s="344" t="s">
        <v>144</v>
      </c>
      <c r="B60" s="326" t="s">
        <v>423</v>
      </c>
      <c r="C60" s="234">
        <v>11515</v>
      </c>
    </row>
    <row r="61" spans="1:3" s="73" customFormat="1" ht="12" customHeight="1">
      <c r="A61" s="344" t="s">
        <v>188</v>
      </c>
      <c r="B61" s="326" t="s">
        <v>278</v>
      </c>
      <c r="C61" s="234"/>
    </row>
    <row r="62" spans="1:3" s="73" customFormat="1" ht="12" customHeight="1" thickBot="1">
      <c r="A62" s="345" t="s">
        <v>276</v>
      </c>
      <c r="B62" s="327" t="s">
        <v>279</v>
      </c>
      <c r="C62" s="234"/>
    </row>
    <row r="63" spans="1:3" s="73" customFormat="1" ht="12" customHeight="1" thickBot="1">
      <c r="A63" s="28" t="s">
        <v>17</v>
      </c>
      <c r="B63" s="20" t="s">
        <v>280</v>
      </c>
      <c r="C63" s="235">
        <f>+C8+C15+C22+C29+C36+C47+C53+C58</f>
        <v>41675</v>
      </c>
    </row>
    <row r="64" spans="1:3" s="73" customFormat="1" ht="12" customHeight="1" thickBot="1">
      <c r="A64" s="346" t="s">
        <v>407</v>
      </c>
      <c r="B64" s="224" t="s">
        <v>282</v>
      </c>
      <c r="C64" s="229">
        <f>SUM(C65:C67)</f>
        <v>0</v>
      </c>
    </row>
    <row r="65" spans="1:3" s="73" customFormat="1" ht="12" customHeight="1">
      <c r="A65" s="343" t="s">
        <v>315</v>
      </c>
      <c r="B65" s="325" t="s">
        <v>283</v>
      </c>
      <c r="C65" s="234"/>
    </row>
    <row r="66" spans="1:3" s="73" customFormat="1" ht="12" customHeight="1">
      <c r="A66" s="344" t="s">
        <v>324</v>
      </c>
      <c r="B66" s="326" t="s">
        <v>284</v>
      </c>
      <c r="C66" s="234"/>
    </row>
    <row r="67" spans="1:3" s="73" customFormat="1" ht="12" customHeight="1" thickBot="1">
      <c r="A67" s="345" t="s">
        <v>325</v>
      </c>
      <c r="B67" s="329" t="s">
        <v>285</v>
      </c>
      <c r="C67" s="234"/>
    </row>
    <row r="68" spans="1:3" s="73" customFormat="1" ht="12" customHeight="1" thickBot="1">
      <c r="A68" s="346" t="s">
        <v>286</v>
      </c>
      <c r="B68" s="224" t="s">
        <v>287</v>
      </c>
      <c r="C68" s="229">
        <f>SUM(C69:C72)</f>
        <v>0</v>
      </c>
    </row>
    <row r="69" spans="1:3" s="73" customFormat="1" ht="12" customHeight="1">
      <c r="A69" s="343" t="s">
        <v>125</v>
      </c>
      <c r="B69" s="325" t="s">
        <v>288</v>
      </c>
      <c r="C69" s="234"/>
    </row>
    <row r="70" spans="1:3" s="73" customFormat="1" ht="12" customHeight="1">
      <c r="A70" s="344" t="s">
        <v>126</v>
      </c>
      <c r="B70" s="326" t="s">
        <v>289</v>
      </c>
      <c r="C70" s="234"/>
    </row>
    <row r="71" spans="1:3" s="73" customFormat="1" ht="12" customHeight="1">
      <c r="A71" s="344" t="s">
        <v>316</v>
      </c>
      <c r="B71" s="326" t="s">
        <v>290</v>
      </c>
      <c r="C71" s="234"/>
    </row>
    <row r="72" spans="1:3" s="73" customFormat="1" ht="12" customHeight="1" thickBot="1">
      <c r="A72" s="345" t="s">
        <v>317</v>
      </c>
      <c r="B72" s="327" t="s">
        <v>291</v>
      </c>
      <c r="C72" s="234"/>
    </row>
    <row r="73" spans="1:3" s="73" customFormat="1" ht="12" customHeight="1" thickBot="1">
      <c r="A73" s="346" t="s">
        <v>292</v>
      </c>
      <c r="B73" s="224" t="s">
        <v>293</v>
      </c>
      <c r="C73" s="229">
        <f>SUM(C74:C75)</f>
        <v>17913</v>
      </c>
    </row>
    <row r="74" spans="1:3" s="73" customFormat="1" ht="12" customHeight="1">
      <c r="A74" s="343" t="s">
        <v>318</v>
      </c>
      <c r="B74" s="325" t="s">
        <v>294</v>
      </c>
      <c r="C74" s="234">
        <v>17913</v>
      </c>
    </row>
    <row r="75" spans="1:3" s="73" customFormat="1" ht="12" customHeight="1" thickBot="1">
      <c r="A75" s="345" t="s">
        <v>319</v>
      </c>
      <c r="B75" s="327" t="s">
        <v>295</v>
      </c>
      <c r="C75" s="234"/>
    </row>
    <row r="76" spans="1:3" s="72" customFormat="1" ht="12" customHeight="1" thickBot="1">
      <c r="A76" s="346" t="s">
        <v>296</v>
      </c>
      <c r="B76" s="224" t="s">
        <v>297</v>
      </c>
      <c r="C76" s="229">
        <f>SUM(C77:C79)</f>
        <v>0</v>
      </c>
    </row>
    <row r="77" spans="1:3" s="73" customFormat="1" ht="12" customHeight="1">
      <c r="A77" s="343" t="s">
        <v>320</v>
      </c>
      <c r="B77" s="325" t="s">
        <v>298</v>
      </c>
      <c r="C77" s="234"/>
    </row>
    <row r="78" spans="1:3" s="73" customFormat="1" ht="12" customHeight="1">
      <c r="A78" s="344" t="s">
        <v>321</v>
      </c>
      <c r="B78" s="326" t="s">
        <v>299</v>
      </c>
      <c r="C78" s="234"/>
    </row>
    <row r="79" spans="1:3" s="73" customFormat="1" ht="12" customHeight="1" thickBot="1">
      <c r="A79" s="345" t="s">
        <v>322</v>
      </c>
      <c r="B79" s="327" t="s">
        <v>300</v>
      </c>
      <c r="C79" s="234"/>
    </row>
    <row r="80" spans="1:3" s="73" customFormat="1" ht="12" customHeight="1" thickBot="1">
      <c r="A80" s="346" t="s">
        <v>301</v>
      </c>
      <c r="B80" s="224" t="s">
        <v>323</v>
      </c>
      <c r="C80" s="229">
        <f>SUM(C81:C84)</f>
        <v>0</v>
      </c>
    </row>
    <row r="81" spans="1:3" s="73" customFormat="1" ht="12" customHeight="1">
      <c r="A81" s="347" t="s">
        <v>302</v>
      </c>
      <c r="B81" s="325" t="s">
        <v>303</v>
      </c>
      <c r="C81" s="234"/>
    </row>
    <row r="82" spans="1:3" s="73" customFormat="1" ht="12" customHeight="1">
      <c r="A82" s="348" t="s">
        <v>304</v>
      </c>
      <c r="B82" s="326" t="s">
        <v>305</v>
      </c>
      <c r="C82" s="234"/>
    </row>
    <row r="83" spans="1:3" s="73" customFormat="1" ht="12" customHeight="1">
      <c r="A83" s="348" t="s">
        <v>306</v>
      </c>
      <c r="B83" s="326" t="s">
        <v>307</v>
      </c>
      <c r="C83" s="234"/>
    </row>
    <row r="84" spans="1:3" s="72" customFormat="1" ht="12" customHeight="1" thickBot="1">
      <c r="A84" s="349" t="s">
        <v>308</v>
      </c>
      <c r="B84" s="327" t="s">
        <v>309</v>
      </c>
      <c r="C84" s="234"/>
    </row>
    <row r="85" spans="1:3" s="72" customFormat="1" ht="12" customHeight="1" thickBot="1">
      <c r="A85" s="346" t="s">
        <v>310</v>
      </c>
      <c r="B85" s="224" t="s">
        <v>311</v>
      </c>
      <c r="C85" s="357"/>
    </row>
    <row r="86" spans="1:3" s="72" customFormat="1" ht="12" customHeight="1" thickBot="1">
      <c r="A86" s="346" t="s">
        <v>312</v>
      </c>
      <c r="B86" s="333" t="s">
        <v>313</v>
      </c>
      <c r="C86" s="235">
        <f>+C64+C68+C73+C76+C80+C85</f>
        <v>17913</v>
      </c>
    </row>
    <row r="87" spans="1:3" s="72" customFormat="1" ht="12" customHeight="1" thickBot="1">
      <c r="A87" s="350" t="s">
        <v>326</v>
      </c>
      <c r="B87" s="335" t="s">
        <v>414</v>
      </c>
      <c r="C87" s="235">
        <f>+C63+C86</f>
        <v>59588</v>
      </c>
    </row>
    <row r="88" spans="1:3" s="73" customFormat="1" ht="15" customHeight="1">
      <c r="A88" s="194"/>
      <c r="B88" s="195"/>
      <c r="C88" s="296"/>
    </row>
    <row r="89" spans="1:3" ht="13.5" thickBot="1">
      <c r="A89" s="351"/>
      <c r="B89" s="196"/>
      <c r="C89" s="297"/>
    </row>
    <row r="90" spans="1:3" s="59" customFormat="1" ht="16.5" customHeight="1" thickBot="1">
      <c r="A90" s="197"/>
      <c r="B90" s="198" t="s">
        <v>49</v>
      </c>
      <c r="C90" s="298"/>
    </row>
    <row r="91" spans="1:3" s="74" customFormat="1" ht="12" customHeight="1" thickBot="1">
      <c r="A91" s="317" t="s">
        <v>9</v>
      </c>
      <c r="B91" s="27" t="s">
        <v>329</v>
      </c>
      <c r="C91" s="228">
        <f>SUM(C92:C96)</f>
        <v>37244</v>
      </c>
    </row>
    <row r="92" spans="1:3" ht="12" customHeight="1">
      <c r="A92" s="352" t="s">
        <v>84</v>
      </c>
      <c r="B92" s="9" t="s">
        <v>39</v>
      </c>
      <c r="C92" s="230">
        <v>9988</v>
      </c>
    </row>
    <row r="93" spans="1:3" ht="12" customHeight="1">
      <c r="A93" s="344" t="s">
        <v>85</v>
      </c>
      <c r="B93" s="7" t="s">
        <v>145</v>
      </c>
      <c r="C93" s="231">
        <v>1914</v>
      </c>
    </row>
    <row r="94" spans="1:3" ht="12" customHeight="1">
      <c r="A94" s="344" t="s">
        <v>86</v>
      </c>
      <c r="B94" s="7" t="s">
        <v>116</v>
      </c>
      <c r="C94" s="233">
        <v>16036</v>
      </c>
    </row>
    <row r="95" spans="1:3" ht="12" customHeight="1">
      <c r="A95" s="344" t="s">
        <v>87</v>
      </c>
      <c r="B95" s="10" t="s">
        <v>146</v>
      </c>
      <c r="C95" s="233">
        <v>1315</v>
      </c>
    </row>
    <row r="96" spans="1:3" ht="12" customHeight="1">
      <c r="A96" s="344" t="s">
        <v>98</v>
      </c>
      <c r="B96" s="18" t="s">
        <v>147</v>
      </c>
      <c r="C96" s="233">
        <v>7991</v>
      </c>
    </row>
    <row r="97" spans="1:3" ht="12" customHeight="1">
      <c r="A97" s="344" t="s">
        <v>88</v>
      </c>
      <c r="B97" s="7" t="s">
        <v>330</v>
      </c>
      <c r="C97" s="233"/>
    </row>
    <row r="98" spans="1:3" ht="12" customHeight="1">
      <c r="A98" s="344" t="s">
        <v>89</v>
      </c>
      <c r="B98" s="107" t="s">
        <v>331</v>
      </c>
      <c r="C98" s="233"/>
    </row>
    <row r="99" spans="1:3" ht="12" customHeight="1">
      <c r="A99" s="344" t="s">
        <v>99</v>
      </c>
      <c r="B99" s="108" t="s">
        <v>332</v>
      </c>
      <c r="C99" s="233"/>
    </row>
    <row r="100" spans="1:3" ht="12" customHeight="1">
      <c r="A100" s="344" t="s">
        <v>100</v>
      </c>
      <c r="B100" s="108" t="s">
        <v>333</v>
      </c>
      <c r="C100" s="233"/>
    </row>
    <row r="101" spans="1:3" ht="12" customHeight="1">
      <c r="A101" s="344" t="s">
        <v>101</v>
      </c>
      <c r="B101" s="107" t="s">
        <v>334</v>
      </c>
      <c r="C101" s="233">
        <v>7734</v>
      </c>
    </row>
    <row r="102" spans="1:3" ht="12" customHeight="1">
      <c r="A102" s="344" t="s">
        <v>102</v>
      </c>
      <c r="B102" s="107" t="s">
        <v>335</v>
      </c>
      <c r="C102" s="233"/>
    </row>
    <row r="103" spans="1:3" ht="12" customHeight="1">
      <c r="A103" s="344" t="s">
        <v>104</v>
      </c>
      <c r="B103" s="108" t="s">
        <v>336</v>
      </c>
      <c r="C103" s="233"/>
    </row>
    <row r="104" spans="1:3" ht="12" customHeight="1">
      <c r="A104" s="353" t="s">
        <v>148</v>
      </c>
      <c r="B104" s="109" t="s">
        <v>337</v>
      </c>
      <c r="C104" s="233"/>
    </row>
    <row r="105" spans="1:3" ht="12" customHeight="1">
      <c r="A105" s="344" t="s">
        <v>327</v>
      </c>
      <c r="B105" s="109" t="s">
        <v>338</v>
      </c>
      <c r="C105" s="233"/>
    </row>
    <row r="106" spans="1:3" ht="12" customHeight="1" thickBot="1">
      <c r="A106" s="354" t="s">
        <v>328</v>
      </c>
      <c r="B106" s="110" t="s">
        <v>339</v>
      </c>
      <c r="C106" s="237">
        <v>257</v>
      </c>
    </row>
    <row r="107" spans="1:3" ht="12" customHeight="1" thickBot="1">
      <c r="A107" s="28" t="s">
        <v>10</v>
      </c>
      <c r="B107" s="26" t="s">
        <v>340</v>
      </c>
      <c r="C107" s="229">
        <f>+C108+C110+C112</f>
        <v>2000</v>
      </c>
    </row>
    <row r="108" spans="1:3" ht="12" customHeight="1">
      <c r="A108" s="343" t="s">
        <v>90</v>
      </c>
      <c r="B108" s="7" t="s">
        <v>186</v>
      </c>
      <c r="C108" s="232">
        <v>2000</v>
      </c>
    </row>
    <row r="109" spans="1:3" ht="12" customHeight="1">
      <c r="A109" s="343" t="s">
        <v>91</v>
      </c>
      <c r="B109" s="11" t="s">
        <v>344</v>
      </c>
      <c r="C109" s="232"/>
    </row>
    <row r="110" spans="1:3" ht="12" customHeight="1">
      <c r="A110" s="343" t="s">
        <v>92</v>
      </c>
      <c r="B110" s="11" t="s">
        <v>149</v>
      </c>
      <c r="C110" s="231"/>
    </row>
    <row r="111" spans="1:3" ht="12" customHeight="1">
      <c r="A111" s="343" t="s">
        <v>93</v>
      </c>
      <c r="B111" s="11" t="s">
        <v>345</v>
      </c>
      <c r="C111" s="217"/>
    </row>
    <row r="112" spans="1:3" ht="12" customHeight="1">
      <c r="A112" s="343" t="s">
        <v>94</v>
      </c>
      <c r="B112" s="226" t="s">
        <v>189</v>
      </c>
      <c r="C112" s="217"/>
    </row>
    <row r="113" spans="1:3" ht="12" customHeight="1">
      <c r="A113" s="343" t="s">
        <v>103</v>
      </c>
      <c r="B113" s="225" t="s">
        <v>424</v>
      </c>
      <c r="C113" s="217"/>
    </row>
    <row r="114" spans="1:3" ht="12" customHeight="1">
      <c r="A114" s="343" t="s">
        <v>105</v>
      </c>
      <c r="B114" s="321" t="s">
        <v>350</v>
      </c>
      <c r="C114" s="217"/>
    </row>
    <row r="115" spans="1:3" ht="12" customHeight="1">
      <c r="A115" s="343" t="s">
        <v>150</v>
      </c>
      <c r="B115" s="108" t="s">
        <v>333</v>
      </c>
      <c r="C115" s="217"/>
    </row>
    <row r="116" spans="1:3" ht="12" customHeight="1">
      <c r="A116" s="343" t="s">
        <v>151</v>
      </c>
      <c r="B116" s="108" t="s">
        <v>349</v>
      </c>
      <c r="C116" s="217"/>
    </row>
    <row r="117" spans="1:3" ht="12" customHeight="1">
      <c r="A117" s="343" t="s">
        <v>152</v>
      </c>
      <c r="B117" s="108" t="s">
        <v>348</v>
      </c>
      <c r="C117" s="217"/>
    </row>
    <row r="118" spans="1:3" ht="12" customHeight="1">
      <c r="A118" s="343" t="s">
        <v>341</v>
      </c>
      <c r="B118" s="108" t="s">
        <v>336</v>
      </c>
      <c r="C118" s="217"/>
    </row>
    <row r="119" spans="1:3" ht="12" customHeight="1">
      <c r="A119" s="343" t="s">
        <v>342</v>
      </c>
      <c r="B119" s="108" t="s">
        <v>347</v>
      </c>
      <c r="C119" s="217"/>
    </row>
    <row r="120" spans="1:3" ht="12" customHeight="1" thickBot="1">
      <c r="A120" s="353" t="s">
        <v>343</v>
      </c>
      <c r="B120" s="108" t="s">
        <v>346</v>
      </c>
      <c r="C120" s="218"/>
    </row>
    <row r="121" spans="1:3" ht="12" customHeight="1" thickBot="1">
      <c r="A121" s="28" t="s">
        <v>11</v>
      </c>
      <c r="B121" s="103" t="s">
        <v>351</v>
      </c>
      <c r="C121" s="229">
        <v>20344</v>
      </c>
    </row>
    <row r="122" spans="1:3" ht="12" customHeight="1">
      <c r="A122" s="343" t="s">
        <v>73</v>
      </c>
      <c r="B122" s="8" t="s">
        <v>50</v>
      </c>
      <c r="C122" s="232">
        <v>20344</v>
      </c>
    </row>
    <row r="123" spans="1:3" ht="12" customHeight="1" thickBot="1">
      <c r="A123" s="345" t="s">
        <v>74</v>
      </c>
      <c r="B123" s="11" t="s">
        <v>51</v>
      </c>
      <c r="C123" s="233"/>
    </row>
    <row r="124" spans="1:3" ht="12" customHeight="1" thickBot="1">
      <c r="A124" s="28" t="s">
        <v>12</v>
      </c>
      <c r="B124" s="103" t="s">
        <v>352</v>
      </c>
      <c r="C124" s="229">
        <f>+C91+C107+C121</f>
        <v>59588</v>
      </c>
    </row>
    <row r="125" spans="1:3" ht="12" customHeight="1" thickBot="1">
      <c r="A125" s="28" t="s">
        <v>13</v>
      </c>
      <c r="B125" s="103" t="s">
        <v>353</v>
      </c>
      <c r="C125" s="229">
        <f>+C126+C127+C128</f>
        <v>0</v>
      </c>
    </row>
    <row r="126" spans="1:3" s="74" customFormat="1" ht="12" customHeight="1">
      <c r="A126" s="343" t="s">
        <v>77</v>
      </c>
      <c r="B126" s="8" t="s">
        <v>354</v>
      </c>
      <c r="C126" s="217"/>
    </row>
    <row r="127" spans="1:3" ht="12" customHeight="1">
      <c r="A127" s="343" t="s">
        <v>78</v>
      </c>
      <c r="B127" s="8" t="s">
        <v>355</v>
      </c>
      <c r="C127" s="217"/>
    </row>
    <row r="128" spans="1:3" ht="12" customHeight="1" thickBot="1">
      <c r="A128" s="353" t="s">
        <v>79</v>
      </c>
      <c r="B128" s="6" t="s">
        <v>356</v>
      </c>
      <c r="C128" s="217"/>
    </row>
    <row r="129" spans="1:3" ht="12" customHeight="1" thickBot="1">
      <c r="A129" s="28" t="s">
        <v>14</v>
      </c>
      <c r="B129" s="103" t="s">
        <v>406</v>
      </c>
      <c r="C129" s="229">
        <f>+C130+C131+C132+C133</f>
        <v>0</v>
      </c>
    </row>
    <row r="130" spans="1:3" ht="12" customHeight="1">
      <c r="A130" s="343" t="s">
        <v>80</v>
      </c>
      <c r="B130" s="8" t="s">
        <v>357</v>
      </c>
      <c r="C130" s="217"/>
    </row>
    <row r="131" spans="1:3" ht="12" customHeight="1">
      <c r="A131" s="343" t="s">
        <v>81</v>
      </c>
      <c r="B131" s="8" t="s">
        <v>358</v>
      </c>
      <c r="C131" s="217"/>
    </row>
    <row r="132" spans="1:3" ht="12" customHeight="1">
      <c r="A132" s="343" t="s">
        <v>260</v>
      </c>
      <c r="B132" s="8" t="s">
        <v>359</v>
      </c>
      <c r="C132" s="217"/>
    </row>
    <row r="133" spans="1:3" s="74" customFormat="1" ht="12" customHeight="1" thickBot="1">
      <c r="A133" s="353" t="s">
        <v>261</v>
      </c>
      <c r="B133" s="6" t="s">
        <v>360</v>
      </c>
      <c r="C133" s="217"/>
    </row>
    <row r="134" spans="1:11" ht="12" customHeight="1" thickBot="1">
      <c r="A134" s="28" t="s">
        <v>15</v>
      </c>
      <c r="B134" s="103" t="s">
        <v>361</v>
      </c>
      <c r="C134" s="235">
        <f>+C135+C136+C137+C138</f>
        <v>0</v>
      </c>
      <c r="K134" s="202"/>
    </row>
    <row r="135" spans="1:3" ht="12.75">
      <c r="A135" s="343" t="s">
        <v>82</v>
      </c>
      <c r="B135" s="8" t="s">
        <v>362</v>
      </c>
      <c r="C135" s="217"/>
    </row>
    <row r="136" spans="1:3" ht="12" customHeight="1">
      <c r="A136" s="343" t="s">
        <v>83</v>
      </c>
      <c r="B136" s="8" t="s">
        <v>372</v>
      </c>
      <c r="C136" s="217"/>
    </row>
    <row r="137" spans="1:3" s="74" customFormat="1" ht="12" customHeight="1">
      <c r="A137" s="343" t="s">
        <v>273</v>
      </c>
      <c r="B137" s="8" t="s">
        <v>363</v>
      </c>
      <c r="C137" s="217"/>
    </row>
    <row r="138" spans="1:3" s="74" customFormat="1" ht="12" customHeight="1" thickBot="1">
      <c r="A138" s="353" t="s">
        <v>274</v>
      </c>
      <c r="B138" s="6" t="s">
        <v>364</v>
      </c>
      <c r="C138" s="217"/>
    </row>
    <row r="139" spans="1:3" s="74" customFormat="1" ht="12" customHeight="1" thickBot="1">
      <c r="A139" s="28" t="s">
        <v>16</v>
      </c>
      <c r="B139" s="103" t="s">
        <v>365</v>
      </c>
      <c r="C139" s="238">
        <f>+C140+C141+C142+C143</f>
        <v>0</v>
      </c>
    </row>
    <row r="140" spans="1:3" s="74" customFormat="1" ht="12" customHeight="1">
      <c r="A140" s="343" t="s">
        <v>143</v>
      </c>
      <c r="B140" s="8" t="s">
        <v>366</v>
      </c>
      <c r="C140" s="217"/>
    </row>
    <row r="141" spans="1:3" s="74" customFormat="1" ht="12" customHeight="1">
      <c r="A141" s="343" t="s">
        <v>144</v>
      </c>
      <c r="B141" s="8" t="s">
        <v>367</v>
      </c>
      <c r="C141" s="217"/>
    </row>
    <row r="142" spans="1:3" s="74" customFormat="1" ht="12" customHeight="1">
      <c r="A142" s="343" t="s">
        <v>188</v>
      </c>
      <c r="B142" s="8" t="s">
        <v>368</v>
      </c>
      <c r="C142" s="217"/>
    </row>
    <row r="143" spans="1:3" ht="12.75" customHeight="1" thickBot="1">
      <c r="A143" s="343" t="s">
        <v>276</v>
      </c>
      <c r="B143" s="8" t="s">
        <v>369</v>
      </c>
      <c r="C143" s="217"/>
    </row>
    <row r="144" spans="1:3" ht="12" customHeight="1" thickBot="1">
      <c r="A144" s="28" t="s">
        <v>17</v>
      </c>
      <c r="B144" s="103" t="s">
        <v>370</v>
      </c>
      <c r="C144" s="337">
        <f>+C125+C129+C134+C139</f>
        <v>0</v>
      </c>
    </row>
    <row r="145" spans="1:3" ht="15" customHeight="1" thickBot="1">
      <c r="A145" s="355" t="s">
        <v>18</v>
      </c>
      <c r="B145" s="299" t="s">
        <v>371</v>
      </c>
      <c r="C145" s="337">
        <f>+C124+C144</f>
        <v>59588</v>
      </c>
    </row>
    <row r="146" spans="1:3" ht="13.5" thickBot="1">
      <c r="A146" s="305"/>
      <c r="B146" s="306"/>
      <c r="C146" s="307"/>
    </row>
    <row r="147" spans="1:3" ht="15" customHeight="1" thickBot="1">
      <c r="A147" s="199" t="s">
        <v>168</v>
      </c>
      <c r="B147" s="200"/>
      <c r="C147" s="101">
        <v>1</v>
      </c>
    </row>
    <row r="148" spans="1:3" ht="14.25" customHeight="1" thickBot="1">
      <c r="A148" s="199" t="s">
        <v>169</v>
      </c>
      <c r="B148" s="200"/>
      <c r="C148" s="101">
        <v>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G25" sqref="G25"/>
    </sheetView>
  </sheetViews>
  <sheetFormatPr defaultColWidth="9.00390625" defaultRowHeight="12.75"/>
  <cols>
    <col min="1" max="1" width="5.50390625" style="37" customWidth="1"/>
    <col min="2" max="2" width="33.125" style="37" customWidth="1"/>
    <col min="3" max="3" width="12.375" style="37" customWidth="1"/>
    <col min="4" max="4" width="11.50390625" style="37" customWidth="1"/>
    <col min="5" max="5" width="11.375" style="37" customWidth="1"/>
    <col min="6" max="6" width="11.00390625" style="37" customWidth="1"/>
    <col min="7" max="7" width="14.375" style="37" customWidth="1"/>
    <col min="8" max="16384" width="9.375" style="37" customWidth="1"/>
  </cols>
  <sheetData>
    <row r="1" spans="1:7" ht="43.5" customHeight="1">
      <c r="A1" s="426" t="s">
        <v>2</v>
      </c>
      <c r="B1" s="426"/>
      <c r="C1" s="426"/>
      <c r="D1" s="426"/>
      <c r="E1" s="426"/>
      <c r="F1" s="426"/>
      <c r="G1" s="426"/>
    </row>
    <row r="3" spans="1:7" s="127" customFormat="1" ht="1.5" customHeight="1">
      <c r="A3" s="125"/>
      <c r="B3" s="126"/>
      <c r="C3" s="425"/>
      <c r="D3" s="425"/>
      <c r="E3" s="425"/>
      <c r="F3" s="425"/>
      <c r="G3" s="425"/>
    </row>
    <row r="4" spans="1:7" s="127" customFormat="1" ht="15.75" hidden="1">
      <c r="A4" s="126"/>
      <c r="B4" s="126"/>
      <c r="C4" s="126"/>
      <c r="D4" s="126"/>
      <c r="E4" s="126"/>
      <c r="F4" s="126"/>
      <c r="G4" s="126"/>
    </row>
    <row r="5" spans="1:7" s="127" customFormat="1" ht="24.75" customHeight="1" hidden="1">
      <c r="A5" s="125"/>
      <c r="B5" s="126"/>
      <c r="C5" s="425"/>
      <c r="D5" s="425"/>
      <c r="E5" s="425"/>
      <c r="F5" s="425"/>
      <c r="G5" s="126"/>
    </row>
    <row r="6" spans="1:7" s="128" customFormat="1" ht="12.75">
      <c r="A6" s="171"/>
      <c r="B6" s="171"/>
      <c r="C6" s="171"/>
      <c r="D6" s="171"/>
      <c r="E6" s="171"/>
      <c r="F6" s="171"/>
      <c r="G6" s="171"/>
    </row>
    <row r="7" spans="1:7" s="129" customFormat="1" ht="15" customHeight="1">
      <c r="A7" s="216" t="s">
        <v>457</v>
      </c>
      <c r="B7" s="215"/>
      <c r="C7" s="215"/>
      <c r="D7" s="203"/>
      <c r="E7" s="203"/>
      <c r="F7" s="203"/>
      <c r="G7" s="203"/>
    </row>
    <row r="8" spans="1:7" s="129" customFormat="1" ht="15" customHeight="1" thickBot="1">
      <c r="A8" s="216" t="s">
        <v>458</v>
      </c>
      <c r="B8" s="203"/>
      <c r="C8" s="203"/>
      <c r="D8" s="203"/>
      <c r="E8" s="203"/>
      <c r="F8" s="203"/>
      <c r="G8" s="203"/>
    </row>
    <row r="9" spans="1:7" s="60" customFormat="1" ht="42" customHeight="1" thickBot="1">
      <c r="A9" s="163" t="s">
        <v>7</v>
      </c>
      <c r="B9" s="164" t="s">
        <v>170</v>
      </c>
      <c r="C9" s="164" t="s">
        <v>171</v>
      </c>
      <c r="D9" s="164" t="s">
        <v>172</v>
      </c>
      <c r="E9" s="164" t="s">
        <v>173</v>
      </c>
      <c r="F9" s="164" t="s">
        <v>174</v>
      </c>
      <c r="G9" s="165" t="s">
        <v>42</v>
      </c>
    </row>
    <row r="10" spans="1:7" ht="24" customHeight="1">
      <c r="A10" s="204" t="s">
        <v>9</v>
      </c>
      <c r="B10" s="169" t="s">
        <v>175</v>
      </c>
      <c r="C10" s="130"/>
      <c r="D10" s="130"/>
      <c r="E10" s="130"/>
      <c r="F10" s="130"/>
      <c r="G10" s="205">
        <f>SUM(C10:F10)</f>
        <v>0</v>
      </c>
    </row>
    <row r="11" spans="1:7" ht="24" customHeight="1">
      <c r="A11" s="206" t="s">
        <v>10</v>
      </c>
      <c r="B11" s="170" t="s">
        <v>176</v>
      </c>
      <c r="C11" s="131"/>
      <c r="D11" s="131"/>
      <c r="E11" s="131"/>
      <c r="F11" s="131"/>
      <c r="G11" s="207">
        <f aca="true" t="shared" si="0" ref="G11:G16">SUM(C11:F11)</f>
        <v>0</v>
      </c>
    </row>
    <row r="12" spans="1:7" ht="24" customHeight="1">
      <c r="A12" s="206" t="s">
        <v>11</v>
      </c>
      <c r="B12" s="170" t="s">
        <v>177</v>
      </c>
      <c r="C12" s="131"/>
      <c r="D12" s="131"/>
      <c r="E12" s="131"/>
      <c r="F12" s="131"/>
      <c r="G12" s="207">
        <f t="shared" si="0"/>
        <v>0</v>
      </c>
    </row>
    <row r="13" spans="1:7" ht="24" customHeight="1">
      <c r="A13" s="206" t="s">
        <v>12</v>
      </c>
      <c r="B13" s="170" t="s">
        <v>178</v>
      </c>
      <c r="C13" s="131"/>
      <c r="D13" s="131"/>
      <c r="E13" s="131"/>
      <c r="F13" s="131"/>
      <c r="G13" s="207">
        <f t="shared" si="0"/>
        <v>0</v>
      </c>
    </row>
    <row r="14" spans="1:7" ht="24" customHeight="1">
      <c r="A14" s="206" t="s">
        <v>13</v>
      </c>
      <c r="B14" s="170" t="s">
        <v>179</v>
      </c>
      <c r="C14" s="131"/>
      <c r="D14" s="131"/>
      <c r="E14" s="131"/>
      <c r="F14" s="131"/>
      <c r="G14" s="207">
        <f t="shared" si="0"/>
        <v>0</v>
      </c>
    </row>
    <row r="15" spans="1:7" ht="24" customHeight="1" thickBot="1">
      <c r="A15" s="208" t="s">
        <v>14</v>
      </c>
      <c r="B15" s="209" t="s">
        <v>180</v>
      </c>
      <c r="C15" s="132"/>
      <c r="D15" s="132"/>
      <c r="E15" s="132"/>
      <c r="F15" s="132"/>
      <c r="G15" s="210">
        <f t="shared" si="0"/>
        <v>0</v>
      </c>
    </row>
    <row r="16" spans="1:7" s="133" customFormat="1" ht="24" customHeight="1" thickBot="1">
      <c r="A16" s="211" t="s">
        <v>15</v>
      </c>
      <c r="B16" s="212" t="s">
        <v>42</v>
      </c>
      <c r="C16" s="213">
        <f>SUM(C10:C15)</f>
        <v>0</v>
      </c>
      <c r="D16" s="213">
        <f>SUM(D10:D15)</f>
        <v>0</v>
      </c>
      <c r="E16" s="213">
        <f>SUM(E10:E15)</f>
        <v>0</v>
      </c>
      <c r="F16" s="213">
        <f>SUM(F10:F15)</f>
        <v>0</v>
      </c>
      <c r="G16" s="214">
        <f t="shared" si="0"/>
        <v>0</v>
      </c>
    </row>
    <row r="17" spans="1:7" s="128" customFormat="1" ht="12.75">
      <c r="A17" s="171"/>
      <c r="B17" s="171"/>
      <c r="C17" s="171"/>
      <c r="D17" s="171"/>
      <c r="E17" s="171"/>
      <c r="F17" s="171"/>
      <c r="G17" s="171"/>
    </row>
    <row r="18" spans="1:7" s="128" customFormat="1" ht="12.75">
      <c r="A18" s="171"/>
      <c r="B18" s="171"/>
      <c r="C18" s="171"/>
      <c r="D18" s="171"/>
      <c r="E18" s="171"/>
      <c r="F18" s="171"/>
      <c r="G18" s="171"/>
    </row>
    <row r="19" spans="1:7" s="128" customFormat="1" ht="12.75">
      <c r="A19" s="171"/>
      <c r="B19" s="171"/>
      <c r="C19" s="171"/>
      <c r="D19" s="171"/>
      <c r="E19" s="171"/>
      <c r="F19" s="171"/>
      <c r="G19" s="171"/>
    </row>
    <row r="20" spans="1:7" s="128" customFormat="1" ht="15.75">
      <c r="A20" s="127"/>
      <c r="B20" s="171"/>
      <c r="C20" s="171"/>
      <c r="D20" s="171"/>
      <c r="E20" s="171"/>
      <c r="F20" s="171"/>
      <c r="G20" s="171"/>
    </row>
    <row r="21" spans="1:7" s="128" customFormat="1" ht="12.75">
      <c r="A21" s="171"/>
      <c r="B21" s="171"/>
      <c r="C21" s="171"/>
      <c r="D21" s="171"/>
      <c r="E21" s="171"/>
      <c r="F21" s="171"/>
      <c r="G21" s="171"/>
    </row>
    <row r="22" spans="1:7" ht="12.75">
      <c r="A22" s="171"/>
      <c r="B22" s="171"/>
      <c r="C22" s="171"/>
      <c r="D22" s="171"/>
      <c r="E22" s="171"/>
      <c r="F22" s="171"/>
      <c r="G22" s="171"/>
    </row>
    <row r="23" spans="1:7" ht="12.75">
      <c r="A23" s="171"/>
      <c r="B23" s="171"/>
      <c r="C23" s="373"/>
      <c r="D23" s="373"/>
      <c r="E23" s="373"/>
      <c r="F23" s="373"/>
      <c r="G23" s="171"/>
    </row>
    <row r="24" spans="1:7" ht="13.5">
      <c r="A24" s="171"/>
      <c r="B24" s="171"/>
      <c r="C24" s="373"/>
      <c r="D24" s="374"/>
      <c r="E24" s="374"/>
      <c r="F24" s="373"/>
      <c r="G24" s="171"/>
    </row>
    <row r="25" spans="3:6" ht="13.5">
      <c r="C25" s="134"/>
      <c r="D25" s="135"/>
      <c r="E25" s="135"/>
      <c r="F25" s="134"/>
    </row>
    <row r="26" spans="3:6" ht="13.5">
      <c r="C26" s="134"/>
      <c r="D26" s="135"/>
      <c r="E26" s="135"/>
      <c r="F26" s="134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9/2015. (X.6.)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5.50390625" style="77" customWidth="1"/>
    <col min="2" max="2" width="31.125" style="95" customWidth="1"/>
    <col min="3" max="4" width="9.00390625" style="95" customWidth="1"/>
    <col min="5" max="5" width="9.50390625" style="95" customWidth="1"/>
    <col min="6" max="6" width="8.875" style="95" customWidth="1"/>
    <col min="7" max="7" width="8.625" style="95" customWidth="1"/>
    <col min="8" max="8" width="8.875" style="95" customWidth="1"/>
    <col min="9" max="9" width="8.125" style="95" customWidth="1"/>
    <col min="10" max="14" width="9.50390625" style="95" customWidth="1"/>
    <col min="15" max="15" width="12.625" style="77" customWidth="1"/>
    <col min="16" max="16384" width="9.375" style="95" customWidth="1"/>
  </cols>
  <sheetData>
    <row r="1" spans="1:15" ht="31.5" customHeight="1">
      <c r="A1" s="430" t="s">
        <v>440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ht="16.5" thickBot="1">
      <c r="O2" s="3" t="s">
        <v>44</v>
      </c>
    </row>
    <row r="3" spans="1:15" s="77" customFormat="1" ht="25.5" customHeight="1" thickBot="1">
      <c r="A3" s="377" t="s">
        <v>7</v>
      </c>
      <c r="B3" s="75" t="s">
        <v>53</v>
      </c>
      <c r="C3" s="75" t="s">
        <v>61</v>
      </c>
      <c r="D3" s="75" t="s">
        <v>62</v>
      </c>
      <c r="E3" s="75" t="s">
        <v>63</v>
      </c>
      <c r="F3" s="75" t="s">
        <v>64</v>
      </c>
      <c r="G3" s="75" t="s">
        <v>65</v>
      </c>
      <c r="H3" s="75" t="s">
        <v>66</v>
      </c>
      <c r="I3" s="75" t="s">
        <v>67</v>
      </c>
      <c r="J3" s="75" t="s">
        <v>68</v>
      </c>
      <c r="K3" s="75" t="s">
        <v>69</v>
      </c>
      <c r="L3" s="75" t="s">
        <v>70</v>
      </c>
      <c r="M3" s="75" t="s">
        <v>71</v>
      </c>
      <c r="N3" s="75" t="s">
        <v>72</v>
      </c>
      <c r="O3" s="76" t="s">
        <v>42</v>
      </c>
    </row>
    <row r="4" spans="1:15" s="79" customFormat="1" ht="15" customHeight="1" thickBot="1">
      <c r="A4" s="78" t="s">
        <v>9</v>
      </c>
      <c r="B4" s="427" t="s">
        <v>47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</row>
    <row r="5" spans="1:15" s="79" customFormat="1" ht="22.5">
      <c r="A5" s="80" t="s">
        <v>10</v>
      </c>
      <c r="B5" s="369" t="s">
        <v>376</v>
      </c>
      <c r="C5" s="81">
        <v>673</v>
      </c>
      <c r="D5" s="81">
        <v>453</v>
      </c>
      <c r="E5" s="81">
        <v>452</v>
      </c>
      <c r="F5" s="81">
        <v>453</v>
      </c>
      <c r="G5" s="81">
        <v>452</v>
      </c>
      <c r="H5" s="81">
        <v>452</v>
      </c>
      <c r="I5" s="81">
        <v>453</v>
      </c>
      <c r="J5" s="81">
        <v>452</v>
      </c>
      <c r="K5" s="81">
        <v>453</v>
      </c>
      <c r="L5" s="81">
        <v>452</v>
      </c>
      <c r="M5" s="81">
        <v>452</v>
      </c>
      <c r="N5" s="81">
        <v>453</v>
      </c>
      <c r="O5" s="82">
        <f aca="true" t="shared" si="0" ref="O5:O25">SUM(C5:N5)</f>
        <v>5650</v>
      </c>
    </row>
    <row r="6" spans="1:15" s="86" customFormat="1" ht="22.5">
      <c r="A6" s="83" t="s">
        <v>11</v>
      </c>
      <c r="B6" s="221" t="s">
        <v>415</v>
      </c>
      <c r="C6" s="84">
        <v>2428</v>
      </c>
      <c r="D6" s="84">
        <v>2326</v>
      </c>
      <c r="E6" s="84">
        <v>2650</v>
      </c>
      <c r="F6" s="84">
        <v>6</v>
      </c>
      <c r="G6" s="84">
        <v>6</v>
      </c>
      <c r="H6" s="84">
        <v>6</v>
      </c>
      <c r="I6" s="84">
        <v>7</v>
      </c>
      <c r="J6" s="84">
        <v>6</v>
      </c>
      <c r="K6" s="84">
        <v>6</v>
      </c>
      <c r="L6" s="84">
        <v>6</v>
      </c>
      <c r="M6" s="84">
        <v>6</v>
      </c>
      <c r="N6" s="84">
        <v>7</v>
      </c>
      <c r="O6" s="85">
        <f t="shared" si="0"/>
        <v>7460</v>
      </c>
    </row>
    <row r="7" spans="1:15" s="86" customFormat="1" ht="22.5">
      <c r="A7" s="83" t="s">
        <v>12</v>
      </c>
      <c r="B7" s="220" t="s">
        <v>416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>
        <f t="shared" si="0"/>
        <v>0</v>
      </c>
    </row>
    <row r="8" spans="1:15" s="86" customFormat="1" ht="13.5" customHeight="1">
      <c r="A8" s="83" t="s">
        <v>13</v>
      </c>
      <c r="B8" s="219" t="s">
        <v>136</v>
      </c>
      <c r="C8" s="84"/>
      <c r="D8" s="84"/>
      <c r="E8" s="84">
        <v>7107</v>
      </c>
      <c r="F8" s="84"/>
      <c r="G8" s="84"/>
      <c r="H8" s="84"/>
      <c r="I8" s="84"/>
      <c r="J8" s="84"/>
      <c r="K8" s="84">
        <v>7108</v>
      </c>
      <c r="L8" s="84"/>
      <c r="M8" s="84"/>
      <c r="N8" s="84">
        <v>1000</v>
      </c>
      <c r="O8" s="85">
        <f t="shared" si="0"/>
        <v>15215</v>
      </c>
    </row>
    <row r="9" spans="1:15" s="86" customFormat="1" ht="13.5" customHeight="1">
      <c r="A9" s="83" t="s">
        <v>14</v>
      </c>
      <c r="B9" s="219" t="s">
        <v>417</v>
      </c>
      <c r="C9" s="84">
        <v>77</v>
      </c>
      <c r="D9" s="84">
        <v>80</v>
      </c>
      <c r="E9" s="84">
        <v>82</v>
      </c>
      <c r="F9" s="84">
        <v>75</v>
      </c>
      <c r="G9" s="84">
        <v>82</v>
      </c>
      <c r="H9" s="84">
        <v>91</v>
      </c>
      <c r="I9" s="84">
        <v>90</v>
      </c>
      <c r="J9" s="84">
        <v>70</v>
      </c>
      <c r="K9" s="84">
        <v>88</v>
      </c>
      <c r="L9" s="84">
        <v>480</v>
      </c>
      <c r="M9" s="84">
        <v>305</v>
      </c>
      <c r="N9" s="84">
        <v>145</v>
      </c>
      <c r="O9" s="85">
        <f t="shared" si="0"/>
        <v>1665</v>
      </c>
    </row>
    <row r="10" spans="1:15" s="86" customFormat="1" ht="13.5" customHeight="1">
      <c r="A10" s="83" t="s">
        <v>15</v>
      </c>
      <c r="B10" s="219" t="s">
        <v>3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>
        <f t="shared" si="0"/>
        <v>0</v>
      </c>
    </row>
    <row r="11" spans="1:15" s="86" customFormat="1" ht="13.5" customHeight="1">
      <c r="A11" s="83" t="s">
        <v>16</v>
      </c>
      <c r="B11" s="219" t="s">
        <v>378</v>
      </c>
      <c r="C11" s="84"/>
      <c r="D11" s="84">
        <v>170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>
        <f t="shared" si="0"/>
        <v>170</v>
      </c>
    </row>
    <row r="12" spans="1:15" s="86" customFormat="1" ht="22.5">
      <c r="A12" s="83" t="s">
        <v>17</v>
      </c>
      <c r="B12" s="221" t="s">
        <v>413</v>
      </c>
      <c r="C12" s="84"/>
      <c r="D12" s="84"/>
      <c r="E12" s="84">
        <v>2515</v>
      </c>
      <c r="F12" s="84">
        <v>3500</v>
      </c>
      <c r="G12" s="84"/>
      <c r="H12" s="84"/>
      <c r="I12" s="84"/>
      <c r="J12" s="84">
        <v>2000</v>
      </c>
      <c r="K12" s="84">
        <v>3500</v>
      </c>
      <c r="L12" s="84"/>
      <c r="M12" s="84"/>
      <c r="N12" s="84"/>
      <c r="O12" s="85">
        <f t="shared" si="0"/>
        <v>11515</v>
      </c>
    </row>
    <row r="13" spans="1:15" s="86" customFormat="1" ht="13.5" customHeight="1" thickBot="1">
      <c r="A13" s="83" t="s">
        <v>18</v>
      </c>
      <c r="B13" s="219" t="s">
        <v>4</v>
      </c>
      <c r="C13" s="84">
        <v>17913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>
        <f t="shared" si="0"/>
        <v>17913</v>
      </c>
    </row>
    <row r="14" spans="1:15" s="79" customFormat="1" ht="15.75" customHeight="1" thickBot="1">
      <c r="A14" s="78" t="s">
        <v>19</v>
      </c>
      <c r="B14" s="31" t="s">
        <v>95</v>
      </c>
      <c r="C14" s="89">
        <f aca="true" t="shared" si="1" ref="C14:N14">SUM(C5:C13)</f>
        <v>21091</v>
      </c>
      <c r="D14" s="89">
        <f t="shared" si="1"/>
        <v>3029</v>
      </c>
      <c r="E14" s="89">
        <f t="shared" si="1"/>
        <v>12806</v>
      </c>
      <c r="F14" s="89">
        <f t="shared" si="1"/>
        <v>4034</v>
      </c>
      <c r="G14" s="89">
        <f t="shared" si="1"/>
        <v>540</v>
      </c>
      <c r="H14" s="89">
        <f t="shared" si="1"/>
        <v>549</v>
      </c>
      <c r="I14" s="89">
        <f t="shared" si="1"/>
        <v>550</v>
      </c>
      <c r="J14" s="89">
        <f t="shared" si="1"/>
        <v>2528</v>
      </c>
      <c r="K14" s="89">
        <f t="shared" si="1"/>
        <v>11155</v>
      </c>
      <c r="L14" s="89">
        <f t="shared" si="1"/>
        <v>938</v>
      </c>
      <c r="M14" s="89">
        <f t="shared" si="1"/>
        <v>763</v>
      </c>
      <c r="N14" s="89">
        <f t="shared" si="1"/>
        <v>1605</v>
      </c>
      <c r="O14" s="90">
        <f>SUM(C14:N14)</f>
        <v>59588</v>
      </c>
    </row>
    <row r="15" spans="1:15" s="79" customFormat="1" ht="15" customHeight="1" thickBot="1">
      <c r="A15" s="78" t="s">
        <v>20</v>
      </c>
      <c r="B15" s="427" t="s">
        <v>49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s="86" customFormat="1" ht="13.5" customHeight="1">
      <c r="A16" s="91" t="s">
        <v>21</v>
      </c>
      <c r="B16" s="222" t="s">
        <v>54</v>
      </c>
      <c r="C16" s="87">
        <v>2386</v>
      </c>
      <c r="D16" s="87">
        <v>2386</v>
      </c>
      <c r="E16" s="87">
        <v>2361</v>
      </c>
      <c r="F16" s="87">
        <v>317</v>
      </c>
      <c r="G16" s="87">
        <v>317</v>
      </c>
      <c r="H16" s="87">
        <v>317</v>
      </c>
      <c r="I16" s="87">
        <v>317</v>
      </c>
      <c r="J16" s="87">
        <v>317</v>
      </c>
      <c r="K16" s="87">
        <v>317</v>
      </c>
      <c r="L16" s="87">
        <v>317</v>
      </c>
      <c r="M16" s="87">
        <v>318</v>
      </c>
      <c r="N16" s="87">
        <v>318</v>
      </c>
      <c r="O16" s="88">
        <f t="shared" si="0"/>
        <v>9988</v>
      </c>
    </row>
    <row r="17" spans="1:15" s="86" customFormat="1" ht="27" customHeight="1">
      <c r="A17" s="83" t="s">
        <v>22</v>
      </c>
      <c r="B17" s="221" t="s">
        <v>145</v>
      </c>
      <c r="C17" s="84">
        <v>374</v>
      </c>
      <c r="D17" s="84">
        <v>374</v>
      </c>
      <c r="E17" s="84">
        <v>365</v>
      </c>
      <c r="F17" s="84">
        <v>89</v>
      </c>
      <c r="G17" s="84">
        <v>89</v>
      </c>
      <c r="H17" s="84">
        <v>89</v>
      </c>
      <c r="I17" s="84">
        <v>89</v>
      </c>
      <c r="J17" s="84">
        <v>89</v>
      </c>
      <c r="K17" s="84">
        <v>89</v>
      </c>
      <c r="L17" s="84">
        <v>89</v>
      </c>
      <c r="M17" s="84">
        <v>89</v>
      </c>
      <c r="N17" s="84">
        <v>89</v>
      </c>
      <c r="O17" s="85">
        <f t="shared" si="0"/>
        <v>1914</v>
      </c>
    </row>
    <row r="18" spans="1:15" s="86" customFormat="1" ht="13.5" customHeight="1">
      <c r="A18" s="83" t="s">
        <v>23</v>
      </c>
      <c r="B18" s="219" t="s">
        <v>116</v>
      </c>
      <c r="C18" s="84">
        <v>1450</v>
      </c>
      <c r="D18" s="84">
        <v>1501</v>
      </c>
      <c r="E18" s="84">
        <v>1328</v>
      </c>
      <c r="F18" s="84">
        <v>1332</v>
      </c>
      <c r="G18" s="84">
        <v>1298</v>
      </c>
      <c r="H18" s="84">
        <v>1273</v>
      </c>
      <c r="I18" s="84">
        <v>1374</v>
      </c>
      <c r="J18" s="84">
        <v>1353</v>
      </c>
      <c r="K18" s="84">
        <v>1380</v>
      </c>
      <c r="L18" s="84">
        <v>1335</v>
      </c>
      <c r="M18" s="84">
        <v>1212</v>
      </c>
      <c r="N18" s="84">
        <v>1200</v>
      </c>
      <c r="O18" s="85">
        <f t="shared" si="0"/>
        <v>16036</v>
      </c>
    </row>
    <row r="19" spans="1:15" s="86" customFormat="1" ht="13.5" customHeight="1">
      <c r="A19" s="83" t="s">
        <v>24</v>
      </c>
      <c r="B19" s="219" t="s">
        <v>146</v>
      </c>
      <c r="C19" s="84">
        <v>130</v>
      </c>
      <c r="D19" s="84">
        <v>30</v>
      </c>
      <c r="E19" s="84">
        <v>143</v>
      </c>
      <c r="F19" s="84">
        <v>70</v>
      </c>
      <c r="G19" s="84">
        <v>90</v>
      </c>
      <c r="H19" s="84">
        <v>104</v>
      </c>
      <c r="I19" s="84">
        <v>45</v>
      </c>
      <c r="J19" s="84">
        <v>65</v>
      </c>
      <c r="K19" s="84">
        <v>104</v>
      </c>
      <c r="L19" s="84">
        <v>300</v>
      </c>
      <c r="M19" s="84">
        <v>110</v>
      </c>
      <c r="N19" s="84">
        <v>124</v>
      </c>
      <c r="O19" s="85">
        <f t="shared" si="0"/>
        <v>1315</v>
      </c>
    </row>
    <row r="20" spans="1:15" s="86" customFormat="1" ht="13.5" customHeight="1">
      <c r="A20" s="83" t="s">
        <v>25</v>
      </c>
      <c r="B20" s="219" t="s">
        <v>5</v>
      </c>
      <c r="C20" s="84">
        <v>2084</v>
      </c>
      <c r="D20" s="84">
        <v>509</v>
      </c>
      <c r="E20" s="84">
        <v>592</v>
      </c>
      <c r="F20" s="84">
        <v>569</v>
      </c>
      <c r="G20" s="84">
        <v>510</v>
      </c>
      <c r="H20" s="84">
        <v>589</v>
      </c>
      <c r="I20" s="84">
        <v>509</v>
      </c>
      <c r="J20" s="84">
        <v>510</v>
      </c>
      <c r="K20" s="84">
        <v>592</v>
      </c>
      <c r="L20" s="84">
        <v>509</v>
      </c>
      <c r="M20" s="84">
        <v>509</v>
      </c>
      <c r="N20" s="84">
        <v>509</v>
      </c>
      <c r="O20" s="85">
        <f t="shared" si="0"/>
        <v>7991</v>
      </c>
    </row>
    <row r="21" spans="1:15" s="86" customFormat="1" ht="13.5" customHeight="1">
      <c r="A21" s="83" t="s">
        <v>26</v>
      </c>
      <c r="B21" s="219" t="s">
        <v>186</v>
      </c>
      <c r="C21" s="84"/>
      <c r="D21" s="84"/>
      <c r="E21" s="84"/>
      <c r="F21" s="84"/>
      <c r="G21" s="84"/>
      <c r="H21" s="84"/>
      <c r="I21" s="84">
        <v>2000</v>
      </c>
      <c r="J21" s="84"/>
      <c r="K21" s="84"/>
      <c r="L21" s="84"/>
      <c r="M21" s="84"/>
      <c r="N21" s="84"/>
      <c r="O21" s="85">
        <f t="shared" si="0"/>
        <v>2000</v>
      </c>
    </row>
    <row r="22" spans="1:15" s="86" customFormat="1" ht="15.75">
      <c r="A22" s="83" t="s">
        <v>27</v>
      </c>
      <c r="B22" s="221" t="s">
        <v>149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>
        <f t="shared" si="0"/>
        <v>0</v>
      </c>
    </row>
    <row r="23" spans="1:15" s="86" customFormat="1" ht="13.5" customHeight="1">
      <c r="A23" s="83" t="s">
        <v>28</v>
      </c>
      <c r="B23" s="219" t="s">
        <v>189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>
        <f t="shared" si="0"/>
        <v>0</v>
      </c>
    </row>
    <row r="24" spans="1:15" s="86" customFormat="1" ht="13.5" customHeight="1" thickBot="1">
      <c r="A24" s="83" t="s">
        <v>29</v>
      </c>
      <c r="B24" s="219" t="s">
        <v>442</v>
      </c>
      <c r="C24" s="84"/>
      <c r="D24" s="84"/>
      <c r="E24" s="84"/>
      <c r="F24" s="84"/>
      <c r="G24" s="84"/>
      <c r="H24" s="84">
        <v>8200</v>
      </c>
      <c r="I24" s="84"/>
      <c r="J24" s="84"/>
      <c r="K24" s="84"/>
      <c r="L24" s="84"/>
      <c r="M24" s="84"/>
      <c r="N24" s="84">
        <v>12144</v>
      </c>
      <c r="O24" s="85">
        <f t="shared" si="0"/>
        <v>20344</v>
      </c>
    </row>
    <row r="25" spans="1:15" s="79" customFormat="1" ht="15.75" customHeight="1" thickBot="1">
      <c r="A25" s="92" t="s">
        <v>30</v>
      </c>
      <c r="B25" s="31" t="s">
        <v>96</v>
      </c>
      <c r="C25" s="89">
        <f aca="true" t="shared" si="2" ref="C25:N25">SUM(C16:C24)</f>
        <v>6424</v>
      </c>
      <c r="D25" s="89">
        <f t="shared" si="2"/>
        <v>4800</v>
      </c>
      <c r="E25" s="89">
        <f t="shared" si="2"/>
        <v>4789</v>
      </c>
      <c r="F25" s="89">
        <f t="shared" si="2"/>
        <v>2377</v>
      </c>
      <c r="G25" s="89">
        <f t="shared" si="2"/>
        <v>2304</v>
      </c>
      <c r="H25" s="89">
        <f t="shared" si="2"/>
        <v>10572</v>
      </c>
      <c r="I25" s="89">
        <f t="shared" si="2"/>
        <v>4334</v>
      </c>
      <c r="J25" s="89">
        <f t="shared" si="2"/>
        <v>2334</v>
      </c>
      <c r="K25" s="89">
        <f t="shared" si="2"/>
        <v>2482</v>
      </c>
      <c r="L25" s="89">
        <f t="shared" si="2"/>
        <v>2550</v>
      </c>
      <c r="M25" s="89">
        <f t="shared" si="2"/>
        <v>2238</v>
      </c>
      <c r="N25" s="89">
        <f t="shared" si="2"/>
        <v>14384</v>
      </c>
      <c r="O25" s="90">
        <f t="shared" si="0"/>
        <v>59588</v>
      </c>
    </row>
    <row r="26" spans="1:15" ht="16.5" thickBot="1">
      <c r="A26" s="92" t="s">
        <v>31</v>
      </c>
      <c r="B26" s="223" t="s">
        <v>97</v>
      </c>
      <c r="C26" s="93">
        <f aca="true" t="shared" si="3" ref="C26:O26">C14-C25</f>
        <v>14667</v>
      </c>
      <c r="D26" s="93">
        <f t="shared" si="3"/>
        <v>-1771</v>
      </c>
      <c r="E26" s="93">
        <f t="shared" si="3"/>
        <v>8017</v>
      </c>
      <c r="F26" s="93">
        <f t="shared" si="3"/>
        <v>1657</v>
      </c>
      <c r="G26" s="93">
        <f t="shared" si="3"/>
        <v>-1764</v>
      </c>
      <c r="H26" s="93">
        <f t="shared" si="3"/>
        <v>-10023</v>
      </c>
      <c r="I26" s="93">
        <f t="shared" si="3"/>
        <v>-3784</v>
      </c>
      <c r="J26" s="93">
        <f t="shared" si="3"/>
        <v>194</v>
      </c>
      <c r="K26" s="93">
        <f t="shared" si="3"/>
        <v>8673</v>
      </c>
      <c r="L26" s="93">
        <f t="shared" si="3"/>
        <v>-1612</v>
      </c>
      <c r="M26" s="93">
        <f t="shared" si="3"/>
        <v>-1475</v>
      </c>
      <c r="N26" s="93">
        <f t="shared" si="3"/>
        <v>-12779</v>
      </c>
      <c r="O26" s="94">
        <f t="shared" si="3"/>
        <v>0</v>
      </c>
    </row>
    <row r="27" spans="1:13" ht="15.75">
      <c r="A27" s="96"/>
      <c r="B27" s="371" t="s">
        <v>441</v>
      </c>
      <c r="C27" s="372" t="s">
        <v>443</v>
      </c>
      <c r="D27" s="372" t="s">
        <v>444</v>
      </c>
      <c r="E27" s="372" t="s">
        <v>445</v>
      </c>
      <c r="F27" s="372" t="s">
        <v>446</v>
      </c>
      <c r="G27" s="372" t="s">
        <v>447</v>
      </c>
      <c r="H27" s="372" t="s">
        <v>448</v>
      </c>
      <c r="I27" s="372" t="s">
        <v>449</v>
      </c>
      <c r="J27" s="372" t="s">
        <v>450</v>
      </c>
      <c r="K27" s="372" t="s">
        <v>451</v>
      </c>
      <c r="L27" s="372" t="s">
        <v>452</v>
      </c>
      <c r="M27" s="372" t="s">
        <v>453</v>
      </c>
    </row>
    <row r="28" spans="2:15" ht="15.75">
      <c r="B28" s="97"/>
      <c r="C28" s="98"/>
      <c r="D28" s="98"/>
      <c r="O28" s="95"/>
    </row>
    <row r="29" ht="15.75">
      <c r="O29" s="95"/>
    </row>
    <row r="30" ht="15.75">
      <c r="O30" s="95"/>
    </row>
    <row r="31" ht="15.75">
      <c r="O31" s="95"/>
    </row>
    <row r="32" ht="15.75">
      <c r="O32" s="95"/>
    </row>
    <row r="33" ht="15.75">
      <c r="O33" s="95"/>
    </row>
    <row r="34" ht="15.75">
      <c r="O34" s="95"/>
    </row>
    <row r="35" ht="15.75">
      <c r="O35" s="95"/>
    </row>
    <row r="36" ht="15.75">
      <c r="O36" s="95"/>
    </row>
    <row r="37" ht="15.75">
      <c r="O37" s="95"/>
    </row>
    <row r="38" ht="15.75">
      <c r="O38" s="95"/>
    </row>
    <row r="39" ht="15.75">
      <c r="O39" s="95"/>
    </row>
    <row r="40" ht="15.75">
      <c r="O40" s="95"/>
    </row>
    <row r="41" ht="15.75">
      <c r="O41" s="95"/>
    </row>
    <row r="42" ht="15.75">
      <c r="O42" s="95"/>
    </row>
    <row r="43" ht="15.75">
      <c r="O43" s="95"/>
    </row>
    <row r="44" ht="15.75">
      <c r="O44" s="95"/>
    </row>
    <row r="45" ht="15.75">
      <c r="O45" s="95"/>
    </row>
    <row r="46" ht="15.75">
      <c r="O46" s="95"/>
    </row>
    <row r="47" ht="15.75">
      <c r="O47" s="95"/>
    </row>
    <row r="48" ht="15.75">
      <c r="O48" s="95"/>
    </row>
    <row r="49" ht="15.75">
      <c r="O49" s="95"/>
    </row>
    <row r="50" ht="15.75">
      <c r="O50" s="95"/>
    </row>
    <row r="51" ht="15.75">
      <c r="O51" s="95"/>
    </row>
    <row r="52" ht="15.75">
      <c r="O52" s="95"/>
    </row>
    <row r="53" ht="15.75">
      <c r="O53" s="95"/>
    </row>
    <row r="54" ht="15.75">
      <c r="O54" s="95"/>
    </row>
    <row r="55" ht="15.75">
      <c r="O55" s="95"/>
    </row>
    <row r="56" ht="15.75">
      <c r="O56" s="95"/>
    </row>
    <row r="57" ht="15.75">
      <c r="O57" s="95"/>
    </row>
    <row r="58" ht="15.75">
      <c r="O58" s="95"/>
    </row>
    <row r="59" ht="15.75">
      <c r="O59" s="95"/>
    </row>
    <row r="60" ht="15.75">
      <c r="O60" s="95"/>
    </row>
    <row r="61" ht="15.75">
      <c r="O61" s="95"/>
    </row>
    <row r="62" ht="15.75">
      <c r="O62" s="95"/>
    </row>
    <row r="63" ht="15.75">
      <c r="O63" s="95"/>
    </row>
    <row r="64" ht="15.75">
      <c r="O64" s="95"/>
    </row>
    <row r="65" ht="15.75">
      <c r="O65" s="95"/>
    </row>
    <row r="66" ht="15.75">
      <c r="O66" s="95"/>
    </row>
    <row r="67" ht="15.75">
      <c r="O67" s="95"/>
    </row>
    <row r="68" ht="15.75">
      <c r="O68" s="95"/>
    </row>
    <row r="69" ht="15.75">
      <c r="O69" s="95"/>
    </row>
    <row r="70" ht="15.75">
      <c r="O70" s="95"/>
    </row>
    <row r="71" ht="15.75">
      <c r="O71" s="95"/>
    </row>
    <row r="72" ht="15.75">
      <c r="O72" s="95"/>
    </row>
    <row r="73" ht="15.75">
      <c r="O73" s="95"/>
    </row>
    <row r="74" ht="15.75">
      <c r="O74" s="95"/>
    </row>
    <row r="75" ht="15.75">
      <c r="O75" s="95"/>
    </row>
    <row r="76" ht="15.75">
      <c r="O76" s="95"/>
    </row>
    <row r="77" ht="15.75">
      <c r="O77" s="95"/>
    </row>
    <row r="78" ht="15.75">
      <c r="O78" s="95"/>
    </row>
    <row r="79" ht="15.75">
      <c r="O79" s="95"/>
    </row>
    <row r="80" ht="15.75">
      <c r="O80" s="95"/>
    </row>
    <row r="81" ht="15.75">
      <c r="O81" s="9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 melléklet a 9/2015.( X.6.)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A87" sqref="A87:B87"/>
    </sheetView>
  </sheetViews>
  <sheetFormatPr defaultColWidth="9.00390625" defaultRowHeight="12.75"/>
  <cols>
    <col min="1" max="1" width="9.50390625" style="300" customWidth="1"/>
    <col min="2" max="2" width="91.625" style="300" customWidth="1"/>
    <col min="3" max="3" width="21.625" style="301" customWidth="1"/>
    <col min="4" max="4" width="9.00390625" style="322" customWidth="1"/>
    <col min="5" max="16384" width="9.375" style="322" customWidth="1"/>
  </cols>
  <sheetData>
    <row r="1" spans="1:3" ht="15.75" customHeight="1">
      <c r="A1" s="379" t="s">
        <v>6</v>
      </c>
      <c r="B1" s="379"/>
      <c r="C1" s="379"/>
    </row>
    <row r="2" spans="1:3" ht="15.75" customHeight="1" thickBot="1">
      <c r="A2" s="378"/>
      <c r="B2" s="378"/>
      <c r="C2" s="239" t="s">
        <v>187</v>
      </c>
    </row>
    <row r="3" spans="1:3" ht="37.5" customHeight="1" thickBot="1">
      <c r="A3" s="22" t="s">
        <v>60</v>
      </c>
      <c r="B3" s="23" t="s">
        <v>8</v>
      </c>
      <c r="C3" s="32" t="s">
        <v>215</v>
      </c>
    </row>
    <row r="4" spans="1:3" s="323" customFormat="1" ht="12" customHeight="1" thickBot="1">
      <c r="A4" s="317" t="s">
        <v>427</v>
      </c>
      <c r="B4" s="318" t="s">
        <v>428</v>
      </c>
      <c r="C4" s="319" t="s">
        <v>429</v>
      </c>
    </row>
    <row r="5" spans="1:3" s="324" customFormat="1" ht="12" customHeight="1" thickBot="1">
      <c r="A5" s="19" t="s">
        <v>9</v>
      </c>
      <c r="B5" s="20" t="s">
        <v>216</v>
      </c>
      <c r="C5" s="229">
        <f>+C6+C7+C8+C9+C10+C11</f>
        <v>5650</v>
      </c>
    </row>
    <row r="6" spans="1:3" s="324" customFormat="1" ht="12" customHeight="1">
      <c r="A6" s="14" t="s">
        <v>84</v>
      </c>
      <c r="B6" s="325" t="s">
        <v>217</v>
      </c>
      <c r="C6" s="232">
        <v>1950</v>
      </c>
    </row>
    <row r="7" spans="1:3" s="324" customFormat="1" ht="12" customHeight="1">
      <c r="A7" s="13" t="s">
        <v>85</v>
      </c>
      <c r="B7" s="326" t="s">
        <v>218</v>
      </c>
      <c r="C7" s="231"/>
    </row>
    <row r="8" spans="1:3" s="324" customFormat="1" ht="12" customHeight="1">
      <c r="A8" s="13" t="s">
        <v>86</v>
      </c>
      <c r="B8" s="326" t="s">
        <v>219</v>
      </c>
      <c r="C8" s="231">
        <v>2500</v>
      </c>
    </row>
    <row r="9" spans="1:3" s="324" customFormat="1" ht="12" customHeight="1">
      <c r="A9" s="13" t="s">
        <v>87</v>
      </c>
      <c r="B9" s="326" t="s">
        <v>220</v>
      </c>
      <c r="C9" s="231">
        <v>1200</v>
      </c>
    </row>
    <row r="10" spans="1:3" s="324" customFormat="1" ht="12" customHeight="1">
      <c r="A10" s="13" t="s">
        <v>124</v>
      </c>
      <c r="B10" s="326" t="s">
        <v>221</v>
      </c>
      <c r="C10" s="231"/>
    </row>
    <row r="11" spans="1:3" s="324" customFormat="1" ht="12" customHeight="1" thickBot="1">
      <c r="A11" s="15" t="s">
        <v>88</v>
      </c>
      <c r="B11" s="327" t="s">
        <v>222</v>
      </c>
      <c r="C11" s="231"/>
    </row>
    <row r="12" spans="1:3" s="324" customFormat="1" ht="12" customHeight="1" thickBot="1">
      <c r="A12" s="19" t="s">
        <v>10</v>
      </c>
      <c r="B12" s="224" t="s">
        <v>223</v>
      </c>
      <c r="C12" s="229">
        <f>+C13+C14+C15+C16+C17</f>
        <v>7460</v>
      </c>
    </row>
    <row r="13" spans="1:3" s="324" customFormat="1" ht="12" customHeight="1">
      <c r="A13" s="14" t="s">
        <v>90</v>
      </c>
      <c r="B13" s="325" t="s">
        <v>224</v>
      </c>
      <c r="C13" s="232"/>
    </row>
    <row r="14" spans="1:3" s="324" customFormat="1" ht="12" customHeight="1">
      <c r="A14" s="13" t="s">
        <v>91</v>
      </c>
      <c r="B14" s="326" t="s">
        <v>225</v>
      </c>
      <c r="C14" s="231"/>
    </row>
    <row r="15" spans="1:3" s="324" customFormat="1" ht="12" customHeight="1">
      <c r="A15" s="13" t="s">
        <v>92</v>
      </c>
      <c r="B15" s="326" t="s">
        <v>418</v>
      </c>
      <c r="C15" s="231"/>
    </row>
    <row r="16" spans="1:3" s="324" customFormat="1" ht="12" customHeight="1">
      <c r="A16" s="13" t="s">
        <v>93</v>
      </c>
      <c r="B16" s="326" t="s">
        <v>419</v>
      </c>
      <c r="C16" s="231"/>
    </row>
    <row r="17" spans="1:3" s="324" customFormat="1" ht="12" customHeight="1">
      <c r="A17" s="13" t="s">
        <v>94</v>
      </c>
      <c r="B17" s="326" t="s">
        <v>226</v>
      </c>
      <c r="C17" s="231">
        <v>7460</v>
      </c>
    </row>
    <row r="18" spans="1:3" s="324" customFormat="1" ht="12" customHeight="1" thickBot="1">
      <c r="A18" s="15" t="s">
        <v>103</v>
      </c>
      <c r="B18" s="327" t="s">
        <v>227</v>
      </c>
      <c r="C18" s="233"/>
    </row>
    <row r="19" spans="1:3" s="324" customFormat="1" ht="12" customHeight="1" thickBot="1">
      <c r="A19" s="19" t="s">
        <v>11</v>
      </c>
      <c r="B19" s="20" t="s">
        <v>228</v>
      </c>
      <c r="C19" s="229">
        <f>+C20+C21+C22+C23+C24</f>
        <v>0</v>
      </c>
    </row>
    <row r="20" spans="1:3" s="324" customFormat="1" ht="12" customHeight="1">
      <c r="A20" s="14" t="s">
        <v>73</v>
      </c>
      <c r="B20" s="325" t="s">
        <v>229</v>
      </c>
      <c r="C20" s="232"/>
    </row>
    <row r="21" spans="1:3" s="324" customFormat="1" ht="12" customHeight="1">
      <c r="A21" s="13" t="s">
        <v>74</v>
      </c>
      <c r="B21" s="326" t="s">
        <v>230</v>
      </c>
      <c r="C21" s="231"/>
    </row>
    <row r="22" spans="1:3" s="324" customFormat="1" ht="12" customHeight="1">
      <c r="A22" s="13" t="s">
        <v>75</v>
      </c>
      <c r="B22" s="326" t="s">
        <v>420</v>
      </c>
      <c r="C22" s="231"/>
    </row>
    <row r="23" spans="1:3" s="324" customFormat="1" ht="12" customHeight="1">
      <c r="A23" s="13" t="s">
        <v>76</v>
      </c>
      <c r="B23" s="326" t="s">
        <v>421</v>
      </c>
      <c r="C23" s="231"/>
    </row>
    <row r="24" spans="1:3" s="324" customFormat="1" ht="12" customHeight="1">
      <c r="A24" s="13" t="s">
        <v>133</v>
      </c>
      <c r="B24" s="326" t="s">
        <v>231</v>
      </c>
      <c r="C24" s="231"/>
    </row>
    <row r="25" spans="1:3" s="324" customFormat="1" ht="12" customHeight="1" thickBot="1">
      <c r="A25" s="15" t="s">
        <v>134</v>
      </c>
      <c r="B25" s="327" t="s">
        <v>232</v>
      </c>
      <c r="C25" s="233"/>
    </row>
    <row r="26" spans="1:3" s="324" customFormat="1" ht="12" customHeight="1" thickBot="1">
      <c r="A26" s="19" t="s">
        <v>135</v>
      </c>
      <c r="B26" s="20" t="s">
        <v>233</v>
      </c>
      <c r="C26" s="235">
        <f>+C27+C30+C31+C32</f>
        <v>15215</v>
      </c>
    </row>
    <row r="27" spans="1:3" s="324" customFormat="1" ht="12" customHeight="1">
      <c r="A27" s="14" t="s">
        <v>234</v>
      </c>
      <c r="B27" s="325" t="s">
        <v>240</v>
      </c>
      <c r="C27" s="320">
        <f>+C28+C29</f>
        <v>13920</v>
      </c>
    </row>
    <row r="28" spans="1:3" s="324" customFormat="1" ht="12" customHeight="1">
      <c r="A28" s="13" t="s">
        <v>235</v>
      </c>
      <c r="B28" s="326" t="s">
        <v>241</v>
      </c>
      <c r="C28" s="231">
        <v>420</v>
      </c>
    </row>
    <row r="29" spans="1:3" s="324" customFormat="1" ht="12" customHeight="1">
      <c r="A29" s="13" t="s">
        <v>236</v>
      </c>
      <c r="B29" s="326" t="s">
        <v>242</v>
      </c>
      <c r="C29" s="231">
        <v>13500</v>
      </c>
    </row>
    <row r="30" spans="1:3" s="324" customFormat="1" ht="12" customHeight="1">
      <c r="A30" s="13" t="s">
        <v>237</v>
      </c>
      <c r="B30" s="326" t="s">
        <v>243</v>
      </c>
      <c r="C30" s="231">
        <v>1250</v>
      </c>
    </row>
    <row r="31" spans="1:3" s="324" customFormat="1" ht="12" customHeight="1">
      <c r="A31" s="13" t="s">
        <v>238</v>
      </c>
      <c r="B31" s="326" t="s">
        <v>244</v>
      </c>
      <c r="C31" s="231"/>
    </row>
    <row r="32" spans="1:3" s="324" customFormat="1" ht="12" customHeight="1" thickBot="1">
      <c r="A32" s="15" t="s">
        <v>239</v>
      </c>
      <c r="B32" s="327" t="s">
        <v>245</v>
      </c>
      <c r="C32" s="233">
        <v>45</v>
      </c>
    </row>
    <row r="33" spans="1:3" s="324" customFormat="1" ht="12" customHeight="1" thickBot="1">
      <c r="A33" s="19" t="s">
        <v>13</v>
      </c>
      <c r="B33" s="20" t="s">
        <v>246</v>
      </c>
      <c r="C33" s="229">
        <f>SUM(C34:C43)</f>
        <v>1665</v>
      </c>
    </row>
    <row r="34" spans="1:3" s="324" customFormat="1" ht="12" customHeight="1">
      <c r="A34" s="14" t="s">
        <v>77</v>
      </c>
      <c r="B34" s="325" t="s">
        <v>249</v>
      </c>
      <c r="C34" s="232">
        <v>1650</v>
      </c>
    </row>
    <row r="35" spans="1:3" s="324" customFormat="1" ht="12" customHeight="1">
      <c r="A35" s="13" t="s">
        <v>78</v>
      </c>
      <c r="B35" s="326" t="s">
        <v>250</v>
      </c>
      <c r="C35" s="231"/>
    </row>
    <row r="36" spans="1:3" s="324" customFormat="1" ht="12" customHeight="1">
      <c r="A36" s="13" t="s">
        <v>79</v>
      </c>
      <c r="B36" s="326" t="s">
        <v>251</v>
      </c>
      <c r="C36" s="231"/>
    </row>
    <row r="37" spans="1:3" s="324" customFormat="1" ht="12" customHeight="1">
      <c r="A37" s="13" t="s">
        <v>137</v>
      </c>
      <c r="B37" s="326" t="s">
        <v>252</v>
      </c>
      <c r="C37" s="231"/>
    </row>
    <row r="38" spans="1:3" s="324" customFormat="1" ht="12" customHeight="1">
      <c r="A38" s="13" t="s">
        <v>138</v>
      </c>
      <c r="B38" s="326" t="s">
        <v>253</v>
      </c>
      <c r="C38" s="231"/>
    </row>
    <row r="39" spans="1:3" s="324" customFormat="1" ht="12" customHeight="1">
      <c r="A39" s="13" t="s">
        <v>139</v>
      </c>
      <c r="B39" s="326" t="s">
        <v>254</v>
      </c>
      <c r="C39" s="231"/>
    </row>
    <row r="40" spans="1:3" s="324" customFormat="1" ht="12" customHeight="1">
      <c r="A40" s="13" t="s">
        <v>140</v>
      </c>
      <c r="B40" s="326" t="s">
        <v>255</v>
      </c>
      <c r="C40" s="231"/>
    </row>
    <row r="41" spans="1:3" s="324" customFormat="1" ht="12" customHeight="1">
      <c r="A41" s="13" t="s">
        <v>141</v>
      </c>
      <c r="B41" s="326" t="s">
        <v>256</v>
      </c>
      <c r="C41" s="231">
        <v>15</v>
      </c>
    </row>
    <row r="42" spans="1:3" s="324" customFormat="1" ht="12" customHeight="1">
      <c r="A42" s="13" t="s">
        <v>247</v>
      </c>
      <c r="B42" s="326" t="s">
        <v>257</v>
      </c>
      <c r="C42" s="234"/>
    </row>
    <row r="43" spans="1:3" s="324" customFormat="1" ht="12" customHeight="1" thickBot="1">
      <c r="A43" s="15" t="s">
        <v>248</v>
      </c>
      <c r="B43" s="327" t="s">
        <v>258</v>
      </c>
      <c r="C43" s="314"/>
    </row>
    <row r="44" spans="1:3" s="324" customFormat="1" ht="12" customHeight="1" thickBot="1">
      <c r="A44" s="19" t="s">
        <v>14</v>
      </c>
      <c r="B44" s="20" t="s">
        <v>259</v>
      </c>
      <c r="C44" s="229">
        <f>SUM(C45:C49)</f>
        <v>0</v>
      </c>
    </row>
    <row r="45" spans="1:3" s="324" customFormat="1" ht="12" customHeight="1">
      <c r="A45" s="14" t="s">
        <v>80</v>
      </c>
      <c r="B45" s="325" t="s">
        <v>263</v>
      </c>
      <c r="C45" s="356"/>
    </row>
    <row r="46" spans="1:3" s="324" customFormat="1" ht="12" customHeight="1">
      <c r="A46" s="13" t="s">
        <v>81</v>
      </c>
      <c r="B46" s="326" t="s">
        <v>264</v>
      </c>
      <c r="C46" s="234"/>
    </row>
    <row r="47" spans="1:3" s="324" customFormat="1" ht="12" customHeight="1">
      <c r="A47" s="13" t="s">
        <v>260</v>
      </c>
      <c r="B47" s="326" t="s">
        <v>265</v>
      </c>
      <c r="C47" s="234"/>
    </row>
    <row r="48" spans="1:3" s="324" customFormat="1" ht="12" customHeight="1">
      <c r="A48" s="13" t="s">
        <v>261</v>
      </c>
      <c r="B48" s="326" t="s">
        <v>266</v>
      </c>
      <c r="C48" s="234"/>
    </row>
    <row r="49" spans="1:3" s="324" customFormat="1" ht="12" customHeight="1" thickBot="1">
      <c r="A49" s="15" t="s">
        <v>262</v>
      </c>
      <c r="B49" s="327" t="s">
        <v>267</v>
      </c>
      <c r="C49" s="314"/>
    </row>
    <row r="50" spans="1:3" s="324" customFormat="1" ht="12" customHeight="1" thickBot="1">
      <c r="A50" s="19" t="s">
        <v>142</v>
      </c>
      <c r="B50" s="20" t="s">
        <v>268</v>
      </c>
      <c r="C50" s="229">
        <f>SUM(C51:C53)</f>
        <v>170</v>
      </c>
    </row>
    <row r="51" spans="1:3" s="324" customFormat="1" ht="12" customHeight="1">
      <c r="A51" s="14" t="s">
        <v>82</v>
      </c>
      <c r="B51" s="325" t="s">
        <v>269</v>
      </c>
      <c r="C51" s="232"/>
    </row>
    <row r="52" spans="1:3" s="324" customFormat="1" ht="12" customHeight="1">
      <c r="A52" s="13" t="s">
        <v>83</v>
      </c>
      <c r="B52" s="326" t="s">
        <v>270</v>
      </c>
      <c r="C52" s="231">
        <v>170</v>
      </c>
    </row>
    <row r="53" spans="1:3" s="324" customFormat="1" ht="12" customHeight="1">
      <c r="A53" s="13" t="s">
        <v>273</v>
      </c>
      <c r="B53" s="326" t="s">
        <v>271</v>
      </c>
      <c r="C53" s="231"/>
    </row>
    <row r="54" spans="1:3" s="324" customFormat="1" ht="12" customHeight="1" thickBot="1">
      <c r="A54" s="15" t="s">
        <v>274</v>
      </c>
      <c r="B54" s="327" t="s">
        <v>272</v>
      </c>
      <c r="C54" s="233"/>
    </row>
    <row r="55" spans="1:3" s="324" customFormat="1" ht="12" customHeight="1" thickBot="1">
      <c r="A55" s="19" t="s">
        <v>16</v>
      </c>
      <c r="B55" s="224" t="s">
        <v>275</v>
      </c>
      <c r="C55" s="229">
        <f>SUM(C56:C58)</f>
        <v>11515</v>
      </c>
    </row>
    <row r="56" spans="1:3" s="324" customFormat="1" ht="12" customHeight="1">
      <c r="A56" s="14" t="s">
        <v>143</v>
      </c>
      <c r="B56" s="325" t="s">
        <v>277</v>
      </c>
      <c r="C56" s="234"/>
    </row>
    <row r="57" spans="1:3" s="324" customFormat="1" ht="12" customHeight="1">
      <c r="A57" s="13" t="s">
        <v>144</v>
      </c>
      <c r="B57" s="326" t="s">
        <v>423</v>
      </c>
      <c r="C57" s="234">
        <v>11515</v>
      </c>
    </row>
    <row r="58" spans="1:3" s="324" customFormat="1" ht="12" customHeight="1">
      <c r="A58" s="13" t="s">
        <v>188</v>
      </c>
      <c r="B58" s="326" t="s">
        <v>278</v>
      </c>
      <c r="C58" s="234"/>
    </row>
    <row r="59" spans="1:3" s="324" customFormat="1" ht="12" customHeight="1" thickBot="1">
      <c r="A59" s="15" t="s">
        <v>276</v>
      </c>
      <c r="B59" s="327" t="s">
        <v>279</v>
      </c>
      <c r="C59" s="234"/>
    </row>
    <row r="60" spans="1:3" s="324" customFormat="1" ht="12" customHeight="1" thickBot="1">
      <c r="A60" s="19" t="s">
        <v>17</v>
      </c>
      <c r="B60" s="20" t="s">
        <v>280</v>
      </c>
      <c r="C60" s="235">
        <f>+C5+C12+C19+C26+C33+C44+C50+C55</f>
        <v>41675</v>
      </c>
    </row>
    <row r="61" spans="1:3" s="324" customFormat="1" ht="12" customHeight="1" thickBot="1">
      <c r="A61" s="328" t="s">
        <v>281</v>
      </c>
      <c r="B61" s="224" t="s">
        <v>282</v>
      </c>
      <c r="C61" s="229">
        <f>SUM(C62:C64)</f>
        <v>0</v>
      </c>
    </row>
    <row r="62" spans="1:3" s="324" customFormat="1" ht="12" customHeight="1">
      <c r="A62" s="14" t="s">
        <v>315</v>
      </c>
      <c r="B62" s="325" t="s">
        <v>283</v>
      </c>
      <c r="C62" s="234"/>
    </row>
    <row r="63" spans="1:3" s="324" customFormat="1" ht="12" customHeight="1">
      <c r="A63" s="13" t="s">
        <v>324</v>
      </c>
      <c r="B63" s="326" t="s">
        <v>284</v>
      </c>
      <c r="C63" s="234"/>
    </row>
    <row r="64" spans="1:3" s="324" customFormat="1" ht="12" customHeight="1" thickBot="1">
      <c r="A64" s="15" t="s">
        <v>325</v>
      </c>
      <c r="B64" s="329" t="s">
        <v>285</v>
      </c>
      <c r="C64" s="234"/>
    </row>
    <row r="65" spans="1:3" s="324" customFormat="1" ht="12" customHeight="1" thickBot="1">
      <c r="A65" s="328" t="s">
        <v>286</v>
      </c>
      <c r="B65" s="224" t="s">
        <v>287</v>
      </c>
      <c r="C65" s="229">
        <f>SUM(C66:C69)</f>
        <v>0</v>
      </c>
    </row>
    <row r="66" spans="1:3" s="324" customFormat="1" ht="12" customHeight="1">
      <c r="A66" s="14" t="s">
        <v>125</v>
      </c>
      <c r="B66" s="325" t="s">
        <v>288</v>
      </c>
      <c r="C66" s="234"/>
    </row>
    <row r="67" spans="1:3" s="324" customFormat="1" ht="12" customHeight="1">
      <c r="A67" s="13" t="s">
        <v>126</v>
      </c>
      <c r="B67" s="326" t="s">
        <v>289</v>
      </c>
      <c r="C67" s="234"/>
    </row>
    <row r="68" spans="1:3" s="324" customFormat="1" ht="12" customHeight="1">
      <c r="A68" s="13" t="s">
        <v>316</v>
      </c>
      <c r="B68" s="326" t="s">
        <v>290</v>
      </c>
      <c r="C68" s="234"/>
    </row>
    <row r="69" spans="1:3" s="324" customFormat="1" ht="12" customHeight="1" thickBot="1">
      <c r="A69" s="15" t="s">
        <v>317</v>
      </c>
      <c r="B69" s="327" t="s">
        <v>291</v>
      </c>
      <c r="C69" s="234"/>
    </row>
    <row r="70" spans="1:3" s="324" customFormat="1" ht="12" customHeight="1" thickBot="1">
      <c r="A70" s="328" t="s">
        <v>292</v>
      </c>
      <c r="B70" s="224" t="s">
        <v>293</v>
      </c>
      <c r="C70" s="229">
        <f>SUM(C71:C72)</f>
        <v>17913</v>
      </c>
    </row>
    <row r="71" spans="1:3" s="324" customFormat="1" ht="12" customHeight="1">
      <c r="A71" s="14" t="s">
        <v>318</v>
      </c>
      <c r="B71" s="325" t="s">
        <v>294</v>
      </c>
      <c r="C71" s="234">
        <v>17913</v>
      </c>
    </row>
    <row r="72" spans="1:3" s="324" customFormat="1" ht="12" customHeight="1" thickBot="1">
      <c r="A72" s="15" t="s">
        <v>319</v>
      </c>
      <c r="B72" s="327" t="s">
        <v>295</v>
      </c>
      <c r="C72" s="234"/>
    </row>
    <row r="73" spans="1:3" s="324" customFormat="1" ht="12" customHeight="1" thickBot="1">
      <c r="A73" s="328" t="s">
        <v>296</v>
      </c>
      <c r="B73" s="224" t="s">
        <v>297</v>
      </c>
      <c r="C73" s="229">
        <f>SUM(C74:C76)</f>
        <v>0</v>
      </c>
    </row>
    <row r="74" spans="1:3" s="324" customFormat="1" ht="12" customHeight="1">
      <c r="A74" s="14" t="s">
        <v>320</v>
      </c>
      <c r="B74" s="325" t="s">
        <v>298</v>
      </c>
      <c r="C74" s="234"/>
    </row>
    <row r="75" spans="1:3" s="324" customFormat="1" ht="12" customHeight="1">
      <c r="A75" s="13" t="s">
        <v>321</v>
      </c>
      <c r="B75" s="326" t="s">
        <v>299</v>
      </c>
      <c r="C75" s="234"/>
    </row>
    <row r="76" spans="1:3" s="324" customFormat="1" ht="12" customHeight="1" thickBot="1">
      <c r="A76" s="15" t="s">
        <v>322</v>
      </c>
      <c r="B76" s="327" t="s">
        <v>300</v>
      </c>
      <c r="C76" s="234"/>
    </row>
    <row r="77" spans="1:3" s="324" customFormat="1" ht="12" customHeight="1" thickBot="1">
      <c r="A77" s="328" t="s">
        <v>301</v>
      </c>
      <c r="B77" s="224" t="s">
        <v>323</v>
      </c>
      <c r="C77" s="229">
        <f>SUM(C78:C81)</f>
        <v>0</v>
      </c>
    </row>
    <row r="78" spans="1:3" s="324" customFormat="1" ht="12" customHeight="1">
      <c r="A78" s="330" t="s">
        <v>302</v>
      </c>
      <c r="B78" s="325" t="s">
        <v>303</v>
      </c>
      <c r="C78" s="234"/>
    </row>
    <row r="79" spans="1:3" s="324" customFormat="1" ht="12" customHeight="1">
      <c r="A79" s="331" t="s">
        <v>304</v>
      </c>
      <c r="B79" s="326" t="s">
        <v>305</v>
      </c>
      <c r="C79" s="234"/>
    </row>
    <row r="80" spans="1:3" s="324" customFormat="1" ht="12" customHeight="1">
      <c r="A80" s="331" t="s">
        <v>306</v>
      </c>
      <c r="B80" s="326" t="s">
        <v>307</v>
      </c>
      <c r="C80" s="234"/>
    </row>
    <row r="81" spans="1:3" s="324" customFormat="1" ht="12" customHeight="1" thickBot="1">
      <c r="A81" s="332" t="s">
        <v>308</v>
      </c>
      <c r="B81" s="327" t="s">
        <v>309</v>
      </c>
      <c r="C81" s="234"/>
    </row>
    <row r="82" spans="1:3" s="324" customFormat="1" ht="13.5" customHeight="1" thickBot="1">
      <c r="A82" s="328" t="s">
        <v>310</v>
      </c>
      <c r="B82" s="224" t="s">
        <v>311</v>
      </c>
      <c r="C82" s="357"/>
    </row>
    <row r="83" spans="1:3" s="324" customFormat="1" ht="15.75" customHeight="1" thickBot="1">
      <c r="A83" s="328" t="s">
        <v>312</v>
      </c>
      <c r="B83" s="333" t="s">
        <v>313</v>
      </c>
      <c r="C83" s="235">
        <f>+C61+C65+C70+C73+C77+C82</f>
        <v>17913</v>
      </c>
    </row>
    <row r="84" spans="1:3" s="324" customFormat="1" ht="16.5" customHeight="1" thickBot="1">
      <c r="A84" s="334" t="s">
        <v>326</v>
      </c>
      <c r="B84" s="335" t="s">
        <v>314</v>
      </c>
      <c r="C84" s="235">
        <f>+C60+C83</f>
        <v>59588</v>
      </c>
    </row>
    <row r="85" spans="1:3" s="324" customFormat="1" ht="9.75" customHeight="1">
      <c r="A85" s="4"/>
      <c r="B85" s="5"/>
      <c r="C85" s="236"/>
    </row>
    <row r="86" spans="1:3" ht="16.5" customHeight="1">
      <c r="A86" s="379" t="s">
        <v>37</v>
      </c>
      <c r="B86" s="379"/>
      <c r="C86" s="379"/>
    </row>
    <row r="87" spans="1:3" s="336" customFormat="1" ht="16.5" customHeight="1" thickBot="1">
      <c r="A87" s="380"/>
      <c r="B87" s="380"/>
      <c r="C87" s="106" t="s">
        <v>187</v>
      </c>
    </row>
    <row r="88" spans="1:3" ht="37.5" customHeight="1" thickBot="1">
      <c r="A88" s="22" t="s">
        <v>60</v>
      </c>
      <c r="B88" s="23" t="s">
        <v>38</v>
      </c>
      <c r="C88" s="32" t="s">
        <v>435</v>
      </c>
    </row>
    <row r="89" spans="1:3" s="323" customFormat="1" ht="12" customHeight="1" thickBot="1">
      <c r="A89" s="28" t="s">
        <v>427</v>
      </c>
      <c r="B89" s="29" t="s">
        <v>428</v>
      </c>
      <c r="C89" s="30" t="s">
        <v>429</v>
      </c>
    </row>
    <row r="90" spans="1:3" ht="12" customHeight="1" thickBot="1">
      <c r="A90" s="21" t="s">
        <v>9</v>
      </c>
      <c r="B90" s="27" t="s">
        <v>329</v>
      </c>
      <c r="C90" s="228">
        <f>SUM(C91:C95)</f>
        <v>37244</v>
      </c>
    </row>
    <row r="91" spans="1:3" ht="12" customHeight="1">
      <c r="A91" s="16" t="s">
        <v>84</v>
      </c>
      <c r="B91" s="9" t="s">
        <v>39</v>
      </c>
      <c r="C91" s="230">
        <v>9988</v>
      </c>
    </row>
    <row r="92" spans="1:3" ht="12" customHeight="1">
      <c r="A92" s="13" t="s">
        <v>85</v>
      </c>
      <c r="B92" s="7" t="s">
        <v>145</v>
      </c>
      <c r="C92" s="231">
        <v>1914</v>
      </c>
    </row>
    <row r="93" spans="1:3" ht="12" customHeight="1">
      <c r="A93" s="13" t="s">
        <v>86</v>
      </c>
      <c r="B93" s="7" t="s">
        <v>116</v>
      </c>
      <c r="C93" s="233">
        <v>16036</v>
      </c>
    </row>
    <row r="94" spans="1:3" ht="12" customHeight="1">
      <c r="A94" s="13" t="s">
        <v>87</v>
      </c>
      <c r="B94" s="10" t="s">
        <v>146</v>
      </c>
      <c r="C94" s="233">
        <v>1315</v>
      </c>
    </row>
    <row r="95" spans="1:3" ht="12" customHeight="1">
      <c r="A95" s="13" t="s">
        <v>98</v>
      </c>
      <c r="B95" s="18" t="s">
        <v>147</v>
      </c>
      <c r="C95" s="233">
        <v>7991</v>
      </c>
    </row>
    <row r="96" spans="1:3" ht="12" customHeight="1">
      <c r="A96" s="13" t="s">
        <v>88</v>
      </c>
      <c r="B96" s="7" t="s">
        <v>330</v>
      </c>
      <c r="C96" s="233"/>
    </row>
    <row r="97" spans="1:3" ht="12" customHeight="1">
      <c r="A97" s="13" t="s">
        <v>89</v>
      </c>
      <c r="B97" s="107" t="s">
        <v>331</v>
      </c>
      <c r="C97" s="233"/>
    </row>
    <row r="98" spans="1:3" ht="12" customHeight="1">
      <c r="A98" s="13" t="s">
        <v>99</v>
      </c>
      <c r="B98" s="108" t="s">
        <v>332</v>
      </c>
      <c r="C98" s="233"/>
    </row>
    <row r="99" spans="1:3" ht="12" customHeight="1">
      <c r="A99" s="13" t="s">
        <v>100</v>
      </c>
      <c r="B99" s="108" t="s">
        <v>333</v>
      </c>
      <c r="C99" s="233"/>
    </row>
    <row r="100" spans="1:3" ht="12" customHeight="1">
      <c r="A100" s="13" t="s">
        <v>101</v>
      </c>
      <c r="B100" s="107" t="s">
        <v>334</v>
      </c>
      <c r="C100" s="233">
        <v>7734</v>
      </c>
    </row>
    <row r="101" spans="1:3" ht="12" customHeight="1">
      <c r="A101" s="13" t="s">
        <v>102</v>
      </c>
      <c r="B101" s="107" t="s">
        <v>335</v>
      </c>
      <c r="C101" s="233"/>
    </row>
    <row r="102" spans="1:3" ht="12" customHeight="1">
      <c r="A102" s="13" t="s">
        <v>104</v>
      </c>
      <c r="B102" s="108" t="s">
        <v>336</v>
      </c>
      <c r="C102" s="233"/>
    </row>
    <row r="103" spans="1:3" ht="12" customHeight="1">
      <c r="A103" s="12" t="s">
        <v>148</v>
      </c>
      <c r="B103" s="109" t="s">
        <v>337</v>
      </c>
      <c r="C103" s="233"/>
    </row>
    <row r="104" spans="1:3" ht="12" customHeight="1">
      <c r="A104" s="13" t="s">
        <v>327</v>
      </c>
      <c r="B104" s="109" t="s">
        <v>338</v>
      </c>
      <c r="C104" s="233"/>
    </row>
    <row r="105" spans="1:3" ht="12" customHeight="1" thickBot="1">
      <c r="A105" s="17" t="s">
        <v>328</v>
      </c>
      <c r="B105" s="110" t="s">
        <v>339</v>
      </c>
      <c r="C105" s="237">
        <v>257</v>
      </c>
    </row>
    <row r="106" spans="1:3" ht="12" customHeight="1" thickBot="1">
      <c r="A106" s="19" t="s">
        <v>10</v>
      </c>
      <c r="B106" s="26" t="s">
        <v>340</v>
      </c>
      <c r="C106" s="229">
        <f>+C107+C109+C111</f>
        <v>2000</v>
      </c>
    </row>
    <row r="107" spans="1:3" ht="12" customHeight="1">
      <c r="A107" s="14" t="s">
        <v>90</v>
      </c>
      <c r="B107" s="7" t="s">
        <v>186</v>
      </c>
      <c r="C107" s="232">
        <v>2000</v>
      </c>
    </row>
    <row r="108" spans="1:3" ht="12" customHeight="1">
      <c r="A108" s="14" t="s">
        <v>91</v>
      </c>
      <c r="B108" s="11" t="s">
        <v>344</v>
      </c>
      <c r="C108" s="232"/>
    </row>
    <row r="109" spans="1:3" ht="12" customHeight="1">
      <c r="A109" s="14" t="s">
        <v>92</v>
      </c>
      <c r="B109" s="11" t="s">
        <v>149</v>
      </c>
      <c r="C109" s="231"/>
    </row>
    <row r="110" spans="1:3" ht="12" customHeight="1">
      <c r="A110" s="14" t="s">
        <v>93</v>
      </c>
      <c r="B110" s="11" t="s">
        <v>345</v>
      </c>
      <c r="C110" s="217"/>
    </row>
    <row r="111" spans="1:3" ht="12" customHeight="1">
      <c r="A111" s="14" t="s">
        <v>94</v>
      </c>
      <c r="B111" s="226" t="s">
        <v>189</v>
      </c>
      <c r="C111" s="217"/>
    </row>
    <row r="112" spans="1:3" ht="12" customHeight="1">
      <c r="A112" s="14" t="s">
        <v>103</v>
      </c>
      <c r="B112" s="225" t="s">
        <v>424</v>
      </c>
      <c r="C112" s="217"/>
    </row>
    <row r="113" spans="1:3" ht="12" customHeight="1">
      <c r="A113" s="14" t="s">
        <v>105</v>
      </c>
      <c r="B113" s="321" t="s">
        <v>350</v>
      </c>
      <c r="C113" s="217"/>
    </row>
    <row r="114" spans="1:3" ht="15.75">
      <c r="A114" s="14" t="s">
        <v>150</v>
      </c>
      <c r="B114" s="108" t="s">
        <v>333</v>
      </c>
      <c r="C114" s="217"/>
    </row>
    <row r="115" spans="1:3" ht="12" customHeight="1">
      <c r="A115" s="14" t="s">
        <v>151</v>
      </c>
      <c r="B115" s="108" t="s">
        <v>349</v>
      </c>
      <c r="C115" s="217"/>
    </row>
    <row r="116" spans="1:3" ht="12" customHeight="1">
      <c r="A116" s="14" t="s">
        <v>152</v>
      </c>
      <c r="B116" s="108" t="s">
        <v>348</v>
      </c>
      <c r="C116" s="217"/>
    </row>
    <row r="117" spans="1:3" ht="12" customHeight="1">
      <c r="A117" s="14" t="s">
        <v>341</v>
      </c>
      <c r="B117" s="108" t="s">
        <v>336</v>
      </c>
      <c r="C117" s="217"/>
    </row>
    <row r="118" spans="1:3" ht="12" customHeight="1">
      <c r="A118" s="14" t="s">
        <v>342</v>
      </c>
      <c r="B118" s="108" t="s">
        <v>347</v>
      </c>
      <c r="C118" s="217"/>
    </row>
    <row r="119" spans="1:3" ht="16.5" thickBot="1">
      <c r="A119" s="12" t="s">
        <v>343</v>
      </c>
      <c r="B119" s="108" t="s">
        <v>346</v>
      </c>
      <c r="C119" s="218"/>
    </row>
    <row r="120" spans="1:3" ht="12" customHeight="1" thickBot="1">
      <c r="A120" s="19" t="s">
        <v>11</v>
      </c>
      <c r="B120" s="103" t="s">
        <v>351</v>
      </c>
      <c r="C120" s="229">
        <v>20344</v>
      </c>
    </row>
    <row r="121" spans="1:3" ht="12" customHeight="1">
      <c r="A121" s="14" t="s">
        <v>73</v>
      </c>
      <c r="B121" s="8" t="s">
        <v>50</v>
      </c>
      <c r="C121" s="232">
        <v>20344</v>
      </c>
    </row>
    <row r="122" spans="1:3" ht="12" customHeight="1" thickBot="1">
      <c r="A122" s="15" t="s">
        <v>74</v>
      </c>
      <c r="B122" s="11" t="s">
        <v>51</v>
      </c>
      <c r="C122" s="233"/>
    </row>
    <row r="123" spans="1:3" ht="12" customHeight="1" thickBot="1">
      <c r="A123" s="19" t="s">
        <v>12</v>
      </c>
      <c r="B123" s="103" t="s">
        <v>352</v>
      </c>
      <c r="C123" s="229">
        <f>+C90+C106+C120</f>
        <v>59588</v>
      </c>
    </row>
    <row r="124" spans="1:3" ht="12" customHeight="1" thickBot="1">
      <c r="A124" s="19" t="s">
        <v>13</v>
      </c>
      <c r="B124" s="103" t="s">
        <v>353</v>
      </c>
      <c r="C124" s="229">
        <f>+C125+C126+C127</f>
        <v>0</v>
      </c>
    </row>
    <row r="125" spans="1:3" ht="12" customHeight="1">
      <c r="A125" s="14" t="s">
        <v>77</v>
      </c>
      <c r="B125" s="8" t="s">
        <v>354</v>
      </c>
      <c r="C125" s="217"/>
    </row>
    <row r="126" spans="1:3" ht="12" customHeight="1">
      <c r="A126" s="14" t="s">
        <v>78</v>
      </c>
      <c r="B126" s="8" t="s">
        <v>355</v>
      </c>
      <c r="C126" s="217"/>
    </row>
    <row r="127" spans="1:3" ht="12" customHeight="1" thickBot="1">
      <c r="A127" s="12" t="s">
        <v>79</v>
      </c>
      <c r="B127" s="6" t="s">
        <v>356</v>
      </c>
      <c r="C127" s="217"/>
    </row>
    <row r="128" spans="1:3" ht="12" customHeight="1" thickBot="1">
      <c r="A128" s="19" t="s">
        <v>14</v>
      </c>
      <c r="B128" s="103" t="s">
        <v>406</v>
      </c>
      <c r="C128" s="229">
        <f>+C129+C130+C131+C132</f>
        <v>0</v>
      </c>
    </row>
    <row r="129" spans="1:3" ht="12" customHeight="1">
      <c r="A129" s="14" t="s">
        <v>80</v>
      </c>
      <c r="B129" s="8" t="s">
        <v>357</v>
      </c>
      <c r="C129" s="217"/>
    </row>
    <row r="130" spans="1:3" ht="12" customHeight="1">
      <c r="A130" s="14" t="s">
        <v>81</v>
      </c>
      <c r="B130" s="8" t="s">
        <v>358</v>
      </c>
      <c r="C130" s="217"/>
    </row>
    <row r="131" spans="1:3" ht="12" customHeight="1">
      <c r="A131" s="14" t="s">
        <v>260</v>
      </c>
      <c r="B131" s="8" t="s">
        <v>359</v>
      </c>
      <c r="C131" s="217"/>
    </row>
    <row r="132" spans="1:3" ht="12" customHeight="1" thickBot="1">
      <c r="A132" s="12" t="s">
        <v>261</v>
      </c>
      <c r="B132" s="6" t="s">
        <v>360</v>
      </c>
      <c r="C132" s="217"/>
    </row>
    <row r="133" spans="1:3" ht="12" customHeight="1" thickBot="1">
      <c r="A133" s="19" t="s">
        <v>15</v>
      </c>
      <c r="B133" s="103" t="s">
        <v>361</v>
      </c>
      <c r="C133" s="235">
        <f>+C134+C135+C136+C137</f>
        <v>0</v>
      </c>
    </row>
    <row r="134" spans="1:3" ht="12" customHeight="1">
      <c r="A134" s="14" t="s">
        <v>82</v>
      </c>
      <c r="B134" s="8" t="s">
        <v>362</v>
      </c>
      <c r="C134" s="217"/>
    </row>
    <row r="135" spans="1:3" ht="12" customHeight="1">
      <c r="A135" s="14" t="s">
        <v>83</v>
      </c>
      <c r="B135" s="8" t="s">
        <v>372</v>
      </c>
      <c r="C135" s="217"/>
    </row>
    <row r="136" spans="1:3" ht="12" customHeight="1">
      <c r="A136" s="14" t="s">
        <v>273</v>
      </c>
      <c r="B136" s="8" t="s">
        <v>363</v>
      </c>
      <c r="C136" s="217"/>
    </row>
    <row r="137" spans="1:3" ht="12" customHeight="1" thickBot="1">
      <c r="A137" s="12" t="s">
        <v>274</v>
      </c>
      <c r="B137" s="6" t="s">
        <v>364</v>
      </c>
      <c r="C137" s="217"/>
    </row>
    <row r="138" spans="1:3" ht="12" customHeight="1" thickBot="1">
      <c r="A138" s="19" t="s">
        <v>16</v>
      </c>
      <c r="B138" s="103" t="s">
        <v>365</v>
      </c>
      <c r="C138" s="238">
        <f>+C139+C140+C141+C142</f>
        <v>0</v>
      </c>
    </row>
    <row r="139" spans="1:3" ht="12" customHeight="1">
      <c r="A139" s="14" t="s">
        <v>143</v>
      </c>
      <c r="B139" s="8" t="s">
        <v>366</v>
      </c>
      <c r="C139" s="217"/>
    </row>
    <row r="140" spans="1:3" ht="12" customHeight="1">
      <c r="A140" s="14" t="s">
        <v>144</v>
      </c>
      <c r="B140" s="8" t="s">
        <v>367</v>
      </c>
      <c r="C140" s="217"/>
    </row>
    <row r="141" spans="1:3" ht="12" customHeight="1">
      <c r="A141" s="14" t="s">
        <v>188</v>
      </c>
      <c r="B141" s="8" t="s">
        <v>368</v>
      </c>
      <c r="C141" s="217"/>
    </row>
    <row r="142" spans="1:3" ht="12" customHeight="1" thickBot="1">
      <c r="A142" s="14" t="s">
        <v>276</v>
      </c>
      <c r="B142" s="8" t="s">
        <v>369</v>
      </c>
      <c r="C142" s="217"/>
    </row>
    <row r="143" spans="1:9" ht="15" customHeight="1" thickBot="1">
      <c r="A143" s="19" t="s">
        <v>17</v>
      </c>
      <c r="B143" s="103" t="s">
        <v>370</v>
      </c>
      <c r="C143" s="337">
        <f>+C124+C128+C133+C138</f>
        <v>0</v>
      </c>
      <c r="F143" s="338"/>
      <c r="G143" s="339"/>
      <c r="H143" s="339"/>
      <c r="I143" s="339"/>
    </row>
    <row r="144" spans="1:3" s="324" customFormat="1" ht="12.75" customHeight="1" thickBot="1">
      <c r="A144" s="227" t="s">
        <v>18</v>
      </c>
      <c r="B144" s="299" t="s">
        <v>371</v>
      </c>
      <c r="C144" s="337">
        <f>+C123+C143</f>
        <v>59588</v>
      </c>
    </row>
    <row r="145" ht="7.5" customHeight="1"/>
    <row r="146" spans="1:3" ht="15.75">
      <c r="A146" s="381" t="s">
        <v>373</v>
      </c>
      <c r="B146" s="381"/>
      <c r="C146" s="381"/>
    </row>
    <row r="147" spans="1:3" ht="15" customHeight="1" thickBot="1">
      <c r="A147" s="378"/>
      <c r="B147" s="378"/>
      <c r="C147" s="239" t="s">
        <v>187</v>
      </c>
    </row>
    <row r="148" spans="1:4" ht="13.5" customHeight="1" thickBot="1">
      <c r="A148" s="19">
        <v>1</v>
      </c>
      <c r="B148" s="26" t="s">
        <v>374</v>
      </c>
      <c r="C148" s="229">
        <f>+C60-C123</f>
        <v>-17913</v>
      </c>
      <c r="D148" s="340"/>
    </row>
    <row r="149" spans="1:3" ht="27.75" customHeight="1" thickBot="1">
      <c r="A149" s="19" t="s">
        <v>10</v>
      </c>
      <c r="B149" s="26" t="s">
        <v>375</v>
      </c>
      <c r="C149" s="229">
        <f>+C83-C143</f>
        <v>17913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Csikvánd Önkormányzat
2015. ÉVI KÖLTSÉGVETÉS
KÖTELEZŐ FELADATAINAK MÉRLEGE &amp;R&amp;"Times New Roman CE,Félkövér dőlt"&amp;11 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B92" sqref="B92"/>
    </sheetView>
  </sheetViews>
  <sheetFormatPr defaultColWidth="9.00390625" defaultRowHeight="12.75"/>
  <cols>
    <col min="1" max="1" width="9.50390625" style="300" customWidth="1"/>
    <col min="2" max="2" width="91.625" style="300" customWidth="1"/>
    <col min="3" max="3" width="21.625" style="301" customWidth="1"/>
    <col min="4" max="4" width="9.00390625" style="322" customWidth="1"/>
    <col min="5" max="16384" width="9.375" style="322" customWidth="1"/>
  </cols>
  <sheetData>
    <row r="1" spans="1:3" ht="15.75" customHeight="1">
      <c r="A1" s="379" t="s">
        <v>6</v>
      </c>
      <c r="B1" s="379"/>
      <c r="C1" s="379"/>
    </row>
    <row r="2" spans="1:3" ht="15.75" customHeight="1" thickBot="1">
      <c r="A2" s="378"/>
      <c r="B2" s="378"/>
      <c r="C2" s="239" t="s">
        <v>187</v>
      </c>
    </row>
    <row r="3" spans="1:3" ht="37.5" customHeight="1" thickBot="1">
      <c r="A3" s="22" t="s">
        <v>60</v>
      </c>
      <c r="B3" s="23" t="s">
        <v>8</v>
      </c>
      <c r="C3" s="32" t="s">
        <v>215</v>
      </c>
    </row>
    <row r="4" spans="1:3" s="323" customFormat="1" ht="12" customHeight="1" thickBot="1">
      <c r="A4" s="317" t="s">
        <v>427</v>
      </c>
      <c r="B4" s="318" t="s">
        <v>428</v>
      </c>
      <c r="C4" s="319" t="s">
        <v>429</v>
      </c>
    </row>
    <row r="5" spans="1:3" s="324" customFormat="1" ht="12" customHeight="1" thickBot="1">
      <c r="A5" s="19" t="s">
        <v>9</v>
      </c>
      <c r="B5" s="20" t="s">
        <v>216</v>
      </c>
      <c r="C5" s="229">
        <f>+C6+C7+C8+C9+C10+C11</f>
        <v>0</v>
      </c>
    </row>
    <row r="6" spans="1:3" s="324" customFormat="1" ht="12" customHeight="1">
      <c r="A6" s="14" t="s">
        <v>84</v>
      </c>
      <c r="B6" s="325" t="s">
        <v>217</v>
      </c>
      <c r="C6" s="232"/>
    </row>
    <row r="7" spans="1:3" s="324" customFormat="1" ht="12" customHeight="1">
      <c r="A7" s="13" t="s">
        <v>85</v>
      </c>
      <c r="B7" s="326" t="s">
        <v>218</v>
      </c>
      <c r="C7" s="231"/>
    </row>
    <row r="8" spans="1:3" s="324" customFormat="1" ht="12" customHeight="1">
      <c r="A8" s="13" t="s">
        <v>86</v>
      </c>
      <c r="B8" s="326" t="s">
        <v>219</v>
      </c>
      <c r="C8" s="231"/>
    </row>
    <row r="9" spans="1:3" s="324" customFormat="1" ht="12" customHeight="1">
      <c r="A9" s="13" t="s">
        <v>87</v>
      </c>
      <c r="B9" s="326" t="s">
        <v>220</v>
      </c>
      <c r="C9" s="231"/>
    </row>
    <row r="10" spans="1:3" s="324" customFormat="1" ht="12" customHeight="1">
      <c r="A10" s="13" t="s">
        <v>124</v>
      </c>
      <c r="B10" s="326" t="s">
        <v>221</v>
      </c>
      <c r="C10" s="231"/>
    </row>
    <row r="11" spans="1:3" s="324" customFormat="1" ht="12" customHeight="1" thickBot="1">
      <c r="A11" s="15" t="s">
        <v>88</v>
      </c>
      <c r="B11" s="327" t="s">
        <v>222</v>
      </c>
      <c r="C11" s="231"/>
    </row>
    <row r="12" spans="1:3" s="324" customFormat="1" ht="12" customHeight="1" thickBot="1">
      <c r="A12" s="19" t="s">
        <v>10</v>
      </c>
      <c r="B12" s="224" t="s">
        <v>223</v>
      </c>
      <c r="C12" s="229">
        <f>+C13+C14+C15+C16+C17</f>
        <v>0</v>
      </c>
    </row>
    <row r="13" spans="1:3" s="324" customFormat="1" ht="12" customHeight="1">
      <c r="A13" s="14" t="s">
        <v>90</v>
      </c>
      <c r="B13" s="325" t="s">
        <v>224</v>
      </c>
      <c r="C13" s="232"/>
    </row>
    <row r="14" spans="1:3" s="324" customFormat="1" ht="12" customHeight="1">
      <c r="A14" s="13" t="s">
        <v>91</v>
      </c>
      <c r="B14" s="326" t="s">
        <v>225</v>
      </c>
      <c r="C14" s="231"/>
    </row>
    <row r="15" spans="1:3" s="324" customFormat="1" ht="12" customHeight="1">
      <c r="A15" s="13" t="s">
        <v>92</v>
      </c>
      <c r="B15" s="326" t="s">
        <v>418</v>
      </c>
      <c r="C15" s="231"/>
    </row>
    <row r="16" spans="1:3" s="324" customFormat="1" ht="12" customHeight="1">
      <c r="A16" s="13" t="s">
        <v>93</v>
      </c>
      <c r="B16" s="326" t="s">
        <v>419</v>
      </c>
      <c r="C16" s="231"/>
    </row>
    <row r="17" spans="1:3" s="324" customFormat="1" ht="12" customHeight="1">
      <c r="A17" s="13" t="s">
        <v>94</v>
      </c>
      <c r="B17" s="326" t="s">
        <v>226</v>
      </c>
      <c r="C17" s="231"/>
    </row>
    <row r="18" spans="1:3" s="324" customFormat="1" ht="12" customHeight="1" thickBot="1">
      <c r="A18" s="15" t="s">
        <v>103</v>
      </c>
      <c r="B18" s="327" t="s">
        <v>227</v>
      </c>
      <c r="C18" s="233"/>
    </row>
    <row r="19" spans="1:3" s="324" customFormat="1" ht="12" customHeight="1" thickBot="1">
      <c r="A19" s="19" t="s">
        <v>11</v>
      </c>
      <c r="B19" s="20" t="s">
        <v>228</v>
      </c>
      <c r="C19" s="229">
        <f>+C20+C21+C22+C23+C24</f>
        <v>0</v>
      </c>
    </row>
    <row r="20" spans="1:3" s="324" customFormat="1" ht="12" customHeight="1">
      <c r="A20" s="14" t="s">
        <v>73</v>
      </c>
      <c r="B20" s="325" t="s">
        <v>229</v>
      </c>
      <c r="C20" s="232"/>
    </row>
    <row r="21" spans="1:3" s="324" customFormat="1" ht="12" customHeight="1">
      <c r="A21" s="13" t="s">
        <v>74</v>
      </c>
      <c r="B21" s="326" t="s">
        <v>230</v>
      </c>
      <c r="C21" s="231"/>
    </row>
    <row r="22" spans="1:3" s="324" customFormat="1" ht="12" customHeight="1">
      <c r="A22" s="13" t="s">
        <v>75</v>
      </c>
      <c r="B22" s="326" t="s">
        <v>420</v>
      </c>
      <c r="C22" s="231"/>
    </row>
    <row r="23" spans="1:3" s="324" customFormat="1" ht="12" customHeight="1">
      <c r="A23" s="13" t="s">
        <v>76</v>
      </c>
      <c r="B23" s="326" t="s">
        <v>421</v>
      </c>
      <c r="C23" s="231"/>
    </row>
    <row r="24" spans="1:3" s="324" customFormat="1" ht="12" customHeight="1">
      <c r="A24" s="13" t="s">
        <v>133</v>
      </c>
      <c r="B24" s="326" t="s">
        <v>231</v>
      </c>
      <c r="C24" s="231"/>
    </row>
    <row r="25" spans="1:3" s="324" customFormat="1" ht="12" customHeight="1" thickBot="1">
      <c r="A25" s="15" t="s">
        <v>134</v>
      </c>
      <c r="B25" s="327" t="s">
        <v>232</v>
      </c>
      <c r="C25" s="233"/>
    </row>
    <row r="26" spans="1:3" s="324" customFormat="1" ht="12" customHeight="1" thickBot="1">
      <c r="A26" s="19" t="s">
        <v>135</v>
      </c>
      <c r="B26" s="20" t="s">
        <v>233</v>
      </c>
      <c r="C26" s="235">
        <f>+C27+C30+C31+C32</f>
        <v>0</v>
      </c>
    </row>
    <row r="27" spans="1:3" s="324" customFormat="1" ht="12" customHeight="1">
      <c r="A27" s="14" t="s">
        <v>234</v>
      </c>
      <c r="B27" s="325" t="s">
        <v>240</v>
      </c>
      <c r="C27" s="320">
        <f>+C28+C29</f>
        <v>0</v>
      </c>
    </row>
    <row r="28" spans="1:3" s="324" customFormat="1" ht="12" customHeight="1">
      <c r="A28" s="13" t="s">
        <v>235</v>
      </c>
      <c r="B28" s="326" t="s">
        <v>241</v>
      </c>
      <c r="C28" s="231"/>
    </row>
    <row r="29" spans="1:3" s="324" customFormat="1" ht="12" customHeight="1">
      <c r="A29" s="13" t="s">
        <v>236</v>
      </c>
      <c r="B29" s="326" t="s">
        <v>242</v>
      </c>
      <c r="C29" s="231"/>
    </row>
    <row r="30" spans="1:3" s="324" customFormat="1" ht="12" customHeight="1">
      <c r="A30" s="13" t="s">
        <v>237</v>
      </c>
      <c r="B30" s="326" t="s">
        <v>243</v>
      </c>
      <c r="C30" s="231"/>
    </row>
    <row r="31" spans="1:3" s="324" customFormat="1" ht="12" customHeight="1">
      <c r="A31" s="13" t="s">
        <v>238</v>
      </c>
      <c r="B31" s="326" t="s">
        <v>244</v>
      </c>
      <c r="C31" s="231"/>
    </row>
    <row r="32" spans="1:3" s="324" customFormat="1" ht="12" customHeight="1" thickBot="1">
      <c r="A32" s="15" t="s">
        <v>239</v>
      </c>
      <c r="B32" s="327" t="s">
        <v>245</v>
      </c>
      <c r="C32" s="233"/>
    </row>
    <row r="33" spans="1:3" s="324" customFormat="1" ht="12" customHeight="1" thickBot="1">
      <c r="A33" s="19" t="s">
        <v>13</v>
      </c>
      <c r="B33" s="20" t="s">
        <v>246</v>
      </c>
      <c r="C33" s="229">
        <f>SUM(C34:C43)</f>
        <v>0</v>
      </c>
    </row>
    <row r="34" spans="1:3" s="324" customFormat="1" ht="12" customHeight="1">
      <c r="A34" s="14" t="s">
        <v>77</v>
      </c>
      <c r="B34" s="325" t="s">
        <v>249</v>
      </c>
      <c r="C34" s="232"/>
    </row>
    <row r="35" spans="1:3" s="324" customFormat="1" ht="12" customHeight="1">
      <c r="A35" s="13" t="s">
        <v>78</v>
      </c>
      <c r="B35" s="326" t="s">
        <v>250</v>
      </c>
      <c r="C35" s="231"/>
    </row>
    <row r="36" spans="1:3" s="324" customFormat="1" ht="12" customHeight="1">
      <c r="A36" s="13" t="s">
        <v>79</v>
      </c>
      <c r="B36" s="326" t="s">
        <v>251</v>
      </c>
      <c r="C36" s="231"/>
    </row>
    <row r="37" spans="1:3" s="324" customFormat="1" ht="12" customHeight="1">
      <c r="A37" s="13" t="s">
        <v>137</v>
      </c>
      <c r="B37" s="326" t="s">
        <v>252</v>
      </c>
      <c r="C37" s="231"/>
    </row>
    <row r="38" spans="1:3" s="324" customFormat="1" ht="12" customHeight="1">
      <c r="A38" s="13" t="s">
        <v>138</v>
      </c>
      <c r="B38" s="326" t="s">
        <v>253</v>
      </c>
      <c r="C38" s="231"/>
    </row>
    <row r="39" spans="1:3" s="324" customFormat="1" ht="12" customHeight="1">
      <c r="A39" s="13" t="s">
        <v>139</v>
      </c>
      <c r="B39" s="326" t="s">
        <v>254</v>
      </c>
      <c r="C39" s="231"/>
    </row>
    <row r="40" spans="1:3" s="324" customFormat="1" ht="12" customHeight="1">
      <c r="A40" s="13" t="s">
        <v>140</v>
      </c>
      <c r="B40" s="326" t="s">
        <v>255</v>
      </c>
      <c r="C40" s="231"/>
    </row>
    <row r="41" spans="1:3" s="324" customFormat="1" ht="12" customHeight="1">
      <c r="A41" s="13" t="s">
        <v>141</v>
      </c>
      <c r="B41" s="326" t="s">
        <v>256</v>
      </c>
      <c r="C41" s="231"/>
    </row>
    <row r="42" spans="1:3" s="324" customFormat="1" ht="12" customHeight="1">
      <c r="A42" s="13" t="s">
        <v>247</v>
      </c>
      <c r="B42" s="326" t="s">
        <v>257</v>
      </c>
      <c r="C42" s="234"/>
    </row>
    <row r="43" spans="1:3" s="324" customFormat="1" ht="12" customHeight="1" thickBot="1">
      <c r="A43" s="15" t="s">
        <v>248</v>
      </c>
      <c r="B43" s="327" t="s">
        <v>258</v>
      </c>
      <c r="C43" s="314"/>
    </row>
    <row r="44" spans="1:3" s="324" customFormat="1" ht="12" customHeight="1" thickBot="1">
      <c r="A44" s="19" t="s">
        <v>14</v>
      </c>
      <c r="B44" s="20" t="s">
        <v>259</v>
      </c>
      <c r="C44" s="229">
        <f>SUM(C45:C49)</f>
        <v>0</v>
      </c>
    </row>
    <row r="45" spans="1:3" s="324" customFormat="1" ht="12" customHeight="1">
      <c r="A45" s="14" t="s">
        <v>80</v>
      </c>
      <c r="B45" s="325" t="s">
        <v>263</v>
      </c>
      <c r="C45" s="356"/>
    </row>
    <row r="46" spans="1:3" s="324" customFormat="1" ht="12" customHeight="1">
      <c r="A46" s="13" t="s">
        <v>81</v>
      </c>
      <c r="B46" s="326" t="s">
        <v>264</v>
      </c>
      <c r="C46" s="234"/>
    </row>
    <row r="47" spans="1:3" s="324" customFormat="1" ht="12" customHeight="1">
      <c r="A47" s="13" t="s">
        <v>260</v>
      </c>
      <c r="B47" s="326" t="s">
        <v>265</v>
      </c>
      <c r="C47" s="234"/>
    </row>
    <row r="48" spans="1:3" s="324" customFormat="1" ht="12" customHeight="1">
      <c r="A48" s="13" t="s">
        <v>261</v>
      </c>
      <c r="B48" s="326" t="s">
        <v>266</v>
      </c>
      <c r="C48" s="234"/>
    </row>
    <row r="49" spans="1:3" s="324" customFormat="1" ht="12" customHeight="1" thickBot="1">
      <c r="A49" s="15" t="s">
        <v>262</v>
      </c>
      <c r="B49" s="327" t="s">
        <v>267</v>
      </c>
      <c r="C49" s="314"/>
    </row>
    <row r="50" spans="1:3" s="324" customFormat="1" ht="12" customHeight="1" thickBot="1">
      <c r="A50" s="19" t="s">
        <v>142</v>
      </c>
      <c r="B50" s="20" t="s">
        <v>268</v>
      </c>
      <c r="C50" s="229">
        <f>SUM(C51:C53)</f>
        <v>0</v>
      </c>
    </row>
    <row r="51" spans="1:3" s="324" customFormat="1" ht="12" customHeight="1">
      <c r="A51" s="14" t="s">
        <v>82</v>
      </c>
      <c r="B51" s="325" t="s">
        <v>269</v>
      </c>
      <c r="C51" s="232"/>
    </row>
    <row r="52" spans="1:3" s="324" customFormat="1" ht="12" customHeight="1">
      <c r="A52" s="13" t="s">
        <v>83</v>
      </c>
      <c r="B52" s="326" t="s">
        <v>422</v>
      </c>
      <c r="C52" s="231"/>
    </row>
    <row r="53" spans="1:3" s="324" customFormat="1" ht="12" customHeight="1">
      <c r="A53" s="13" t="s">
        <v>273</v>
      </c>
      <c r="B53" s="326" t="s">
        <v>271</v>
      </c>
      <c r="C53" s="231"/>
    </row>
    <row r="54" spans="1:3" s="324" customFormat="1" ht="12" customHeight="1" thickBot="1">
      <c r="A54" s="15" t="s">
        <v>274</v>
      </c>
      <c r="B54" s="327" t="s">
        <v>272</v>
      </c>
      <c r="C54" s="233"/>
    </row>
    <row r="55" spans="1:3" s="324" customFormat="1" ht="12" customHeight="1" thickBot="1">
      <c r="A55" s="19" t="s">
        <v>16</v>
      </c>
      <c r="B55" s="224" t="s">
        <v>275</v>
      </c>
      <c r="C55" s="229">
        <f>SUM(C56:C58)</f>
        <v>0</v>
      </c>
    </row>
    <row r="56" spans="1:3" s="324" customFormat="1" ht="12" customHeight="1">
      <c r="A56" s="14" t="s">
        <v>143</v>
      </c>
      <c r="B56" s="325" t="s">
        <v>277</v>
      </c>
      <c r="C56" s="234"/>
    </row>
    <row r="57" spans="1:3" s="324" customFormat="1" ht="12" customHeight="1">
      <c r="A57" s="13" t="s">
        <v>144</v>
      </c>
      <c r="B57" s="326" t="s">
        <v>423</v>
      </c>
      <c r="C57" s="234"/>
    </row>
    <row r="58" spans="1:3" s="324" customFormat="1" ht="12" customHeight="1">
      <c r="A58" s="13" t="s">
        <v>188</v>
      </c>
      <c r="B58" s="326" t="s">
        <v>278</v>
      </c>
      <c r="C58" s="234"/>
    </row>
    <row r="59" spans="1:3" s="324" customFormat="1" ht="12" customHeight="1" thickBot="1">
      <c r="A59" s="15" t="s">
        <v>276</v>
      </c>
      <c r="B59" s="327" t="s">
        <v>279</v>
      </c>
      <c r="C59" s="234"/>
    </row>
    <row r="60" spans="1:3" s="324" customFormat="1" ht="12" customHeight="1" thickBot="1">
      <c r="A60" s="19" t="s">
        <v>17</v>
      </c>
      <c r="B60" s="20" t="s">
        <v>280</v>
      </c>
      <c r="C60" s="235">
        <f>+C5+C12+C19+C26+C33+C44+C50+C55</f>
        <v>0</v>
      </c>
    </row>
    <row r="61" spans="1:3" s="324" customFormat="1" ht="12" customHeight="1" thickBot="1">
      <c r="A61" s="328" t="s">
        <v>281</v>
      </c>
      <c r="B61" s="224" t="s">
        <v>282</v>
      </c>
      <c r="C61" s="229">
        <f>SUM(C62:C64)</f>
        <v>0</v>
      </c>
    </row>
    <row r="62" spans="1:3" s="324" customFormat="1" ht="12" customHeight="1">
      <c r="A62" s="14" t="s">
        <v>315</v>
      </c>
      <c r="B62" s="325" t="s">
        <v>283</v>
      </c>
      <c r="C62" s="234"/>
    </row>
    <row r="63" spans="1:3" s="324" customFormat="1" ht="12" customHeight="1">
      <c r="A63" s="13" t="s">
        <v>324</v>
      </c>
      <c r="B63" s="326" t="s">
        <v>284</v>
      </c>
      <c r="C63" s="234"/>
    </row>
    <row r="64" spans="1:3" s="324" customFormat="1" ht="12" customHeight="1" thickBot="1">
      <c r="A64" s="15" t="s">
        <v>325</v>
      </c>
      <c r="B64" s="329" t="s">
        <v>285</v>
      </c>
      <c r="C64" s="234"/>
    </row>
    <row r="65" spans="1:3" s="324" customFormat="1" ht="12" customHeight="1" thickBot="1">
      <c r="A65" s="328" t="s">
        <v>286</v>
      </c>
      <c r="B65" s="224" t="s">
        <v>287</v>
      </c>
      <c r="C65" s="229">
        <f>SUM(C66:C69)</f>
        <v>0</v>
      </c>
    </row>
    <row r="66" spans="1:3" s="324" customFormat="1" ht="12" customHeight="1">
      <c r="A66" s="14" t="s">
        <v>125</v>
      </c>
      <c r="B66" s="325" t="s">
        <v>288</v>
      </c>
      <c r="C66" s="234"/>
    </row>
    <row r="67" spans="1:3" s="324" customFormat="1" ht="12" customHeight="1">
      <c r="A67" s="13" t="s">
        <v>126</v>
      </c>
      <c r="B67" s="326" t="s">
        <v>289</v>
      </c>
      <c r="C67" s="234"/>
    </row>
    <row r="68" spans="1:3" s="324" customFormat="1" ht="12" customHeight="1">
      <c r="A68" s="13" t="s">
        <v>316</v>
      </c>
      <c r="B68" s="326" t="s">
        <v>290</v>
      </c>
      <c r="C68" s="234"/>
    </row>
    <row r="69" spans="1:3" s="324" customFormat="1" ht="12" customHeight="1" thickBot="1">
      <c r="A69" s="15" t="s">
        <v>317</v>
      </c>
      <c r="B69" s="327" t="s">
        <v>291</v>
      </c>
      <c r="C69" s="234"/>
    </row>
    <row r="70" spans="1:3" s="324" customFormat="1" ht="12" customHeight="1" thickBot="1">
      <c r="A70" s="328" t="s">
        <v>292</v>
      </c>
      <c r="B70" s="224" t="s">
        <v>293</v>
      </c>
      <c r="C70" s="229">
        <f>SUM(C71:C72)</f>
        <v>0</v>
      </c>
    </row>
    <row r="71" spans="1:3" s="324" customFormat="1" ht="12" customHeight="1">
      <c r="A71" s="14" t="s">
        <v>318</v>
      </c>
      <c r="B71" s="325" t="s">
        <v>294</v>
      </c>
      <c r="C71" s="234"/>
    </row>
    <row r="72" spans="1:3" s="324" customFormat="1" ht="12" customHeight="1" thickBot="1">
      <c r="A72" s="15" t="s">
        <v>319</v>
      </c>
      <c r="B72" s="327" t="s">
        <v>295</v>
      </c>
      <c r="C72" s="234"/>
    </row>
    <row r="73" spans="1:3" s="324" customFormat="1" ht="12" customHeight="1" thickBot="1">
      <c r="A73" s="328" t="s">
        <v>296</v>
      </c>
      <c r="B73" s="224" t="s">
        <v>297</v>
      </c>
      <c r="C73" s="229">
        <f>SUM(C74:C76)</f>
        <v>0</v>
      </c>
    </row>
    <row r="74" spans="1:3" s="324" customFormat="1" ht="12" customHeight="1">
      <c r="A74" s="14" t="s">
        <v>320</v>
      </c>
      <c r="B74" s="325" t="s">
        <v>298</v>
      </c>
      <c r="C74" s="234"/>
    </row>
    <row r="75" spans="1:3" s="324" customFormat="1" ht="12" customHeight="1">
      <c r="A75" s="13" t="s">
        <v>321</v>
      </c>
      <c r="B75" s="326" t="s">
        <v>299</v>
      </c>
      <c r="C75" s="234"/>
    </row>
    <row r="76" spans="1:3" s="324" customFormat="1" ht="12" customHeight="1" thickBot="1">
      <c r="A76" s="15" t="s">
        <v>322</v>
      </c>
      <c r="B76" s="327" t="s">
        <v>300</v>
      </c>
      <c r="C76" s="234"/>
    </row>
    <row r="77" spans="1:3" s="324" customFormat="1" ht="12" customHeight="1" thickBot="1">
      <c r="A77" s="328" t="s">
        <v>301</v>
      </c>
      <c r="B77" s="224" t="s">
        <v>323</v>
      </c>
      <c r="C77" s="229">
        <f>SUM(C78:C81)</f>
        <v>0</v>
      </c>
    </row>
    <row r="78" spans="1:3" s="324" customFormat="1" ht="12" customHeight="1">
      <c r="A78" s="330" t="s">
        <v>302</v>
      </c>
      <c r="B78" s="325" t="s">
        <v>303</v>
      </c>
      <c r="C78" s="234"/>
    </row>
    <row r="79" spans="1:3" s="324" customFormat="1" ht="12" customHeight="1">
      <c r="A79" s="331" t="s">
        <v>304</v>
      </c>
      <c r="B79" s="326" t="s">
        <v>305</v>
      </c>
      <c r="C79" s="234"/>
    </row>
    <row r="80" spans="1:3" s="324" customFormat="1" ht="12" customHeight="1">
      <c r="A80" s="331" t="s">
        <v>306</v>
      </c>
      <c r="B80" s="326" t="s">
        <v>307</v>
      </c>
      <c r="C80" s="234"/>
    </row>
    <row r="81" spans="1:3" s="324" customFormat="1" ht="12" customHeight="1" thickBot="1">
      <c r="A81" s="332" t="s">
        <v>308</v>
      </c>
      <c r="B81" s="327" t="s">
        <v>309</v>
      </c>
      <c r="C81" s="234"/>
    </row>
    <row r="82" spans="1:3" s="324" customFormat="1" ht="13.5" customHeight="1" thickBot="1">
      <c r="A82" s="328" t="s">
        <v>310</v>
      </c>
      <c r="B82" s="224" t="s">
        <v>311</v>
      </c>
      <c r="C82" s="357"/>
    </row>
    <row r="83" spans="1:3" s="324" customFormat="1" ht="15.75" customHeight="1" thickBot="1">
      <c r="A83" s="328" t="s">
        <v>312</v>
      </c>
      <c r="B83" s="333" t="s">
        <v>313</v>
      </c>
      <c r="C83" s="235">
        <f>+C61+C65+C70+C73+C77+C82</f>
        <v>0</v>
      </c>
    </row>
    <row r="84" spans="1:3" s="324" customFormat="1" ht="16.5" customHeight="1" thickBot="1">
      <c r="A84" s="334" t="s">
        <v>326</v>
      </c>
      <c r="B84" s="335" t="s">
        <v>314</v>
      </c>
      <c r="C84" s="235">
        <f>+C60+C83</f>
        <v>0</v>
      </c>
    </row>
    <row r="85" spans="1:3" s="324" customFormat="1" ht="83.25" customHeight="1">
      <c r="A85" s="4"/>
      <c r="B85" s="5"/>
      <c r="C85" s="236"/>
    </row>
    <row r="86" spans="1:3" ht="16.5" customHeight="1">
      <c r="A86" s="379" t="s">
        <v>37</v>
      </c>
      <c r="B86" s="379"/>
      <c r="C86" s="379"/>
    </row>
    <row r="87" spans="1:3" s="336" customFormat="1" ht="16.5" customHeight="1" thickBot="1">
      <c r="A87" s="380"/>
      <c r="B87" s="380"/>
      <c r="C87" s="106" t="s">
        <v>187</v>
      </c>
    </row>
    <row r="88" spans="1:3" ht="37.5" customHeight="1" thickBot="1">
      <c r="A88" s="22" t="s">
        <v>60</v>
      </c>
      <c r="B88" s="23" t="s">
        <v>38</v>
      </c>
      <c r="C88" s="32" t="s">
        <v>215</v>
      </c>
    </row>
    <row r="89" spans="1:3" s="323" customFormat="1" ht="12" customHeight="1" thickBot="1">
      <c r="A89" s="317" t="s">
        <v>427</v>
      </c>
      <c r="B89" s="318" t="s">
        <v>428</v>
      </c>
      <c r="C89" s="319" t="s">
        <v>429</v>
      </c>
    </row>
    <row r="90" spans="1:3" ht="12" customHeight="1" thickBot="1">
      <c r="A90" s="21" t="s">
        <v>9</v>
      </c>
      <c r="B90" s="27" t="s">
        <v>329</v>
      </c>
      <c r="C90" s="228">
        <f>SUM(C91:C95)</f>
        <v>0</v>
      </c>
    </row>
    <row r="91" spans="1:3" ht="12" customHeight="1">
      <c r="A91" s="16" t="s">
        <v>84</v>
      </c>
      <c r="B91" s="9" t="s">
        <v>39</v>
      </c>
      <c r="C91" s="230"/>
    </row>
    <row r="92" spans="1:3" ht="12" customHeight="1">
      <c r="A92" s="13" t="s">
        <v>85</v>
      </c>
      <c r="B92" s="7" t="s">
        <v>145</v>
      </c>
      <c r="C92" s="231"/>
    </row>
    <row r="93" spans="1:3" ht="12" customHeight="1">
      <c r="A93" s="13" t="s">
        <v>86</v>
      </c>
      <c r="B93" s="7" t="s">
        <v>116</v>
      </c>
      <c r="C93" s="233"/>
    </row>
    <row r="94" spans="1:3" ht="12" customHeight="1">
      <c r="A94" s="13" t="s">
        <v>87</v>
      </c>
      <c r="B94" s="10" t="s">
        <v>146</v>
      </c>
      <c r="C94" s="233"/>
    </row>
    <row r="95" spans="1:3" ht="12" customHeight="1">
      <c r="A95" s="13" t="s">
        <v>98</v>
      </c>
      <c r="B95" s="18" t="s">
        <v>147</v>
      </c>
      <c r="C95" s="233"/>
    </row>
    <row r="96" spans="1:3" ht="12" customHeight="1">
      <c r="A96" s="13" t="s">
        <v>88</v>
      </c>
      <c r="B96" s="7" t="s">
        <v>330</v>
      </c>
      <c r="C96" s="233"/>
    </row>
    <row r="97" spans="1:3" ht="12" customHeight="1">
      <c r="A97" s="13" t="s">
        <v>89</v>
      </c>
      <c r="B97" s="107" t="s">
        <v>331</v>
      </c>
      <c r="C97" s="233"/>
    </row>
    <row r="98" spans="1:3" ht="12" customHeight="1">
      <c r="A98" s="13" t="s">
        <v>99</v>
      </c>
      <c r="B98" s="108" t="s">
        <v>332</v>
      </c>
      <c r="C98" s="233"/>
    </row>
    <row r="99" spans="1:3" ht="12" customHeight="1">
      <c r="A99" s="13" t="s">
        <v>100</v>
      </c>
      <c r="B99" s="108" t="s">
        <v>333</v>
      </c>
      <c r="C99" s="233"/>
    </row>
    <row r="100" spans="1:3" ht="12" customHeight="1">
      <c r="A100" s="13" t="s">
        <v>101</v>
      </c>
      <c r="B100" s="107" t="s">
        <v>334</v>
      </c>
      <c r="C100" s="233"/>
    </row>
    <row r="101" spans="1:3" ht="12" customHeight="1">
      <c r="A101" s="13" t="s">
        <v>102</v>
      </c>
      <c r="B101" s="107" t="s">
        <v>335</v>
      </c>
      <c r="C101" s="233"/>
    </row>
    <row r="102" spans="1:3" ht="12" customHeight="1">
      <c r="A102" s="13" t="s">
        <v>104</v>
      </c>
      <c r="B102" s="108" t="s">
        <v>336</v>
      </c>
      <c r="C102" s="233"/>
    </row>
    <row r="103" spans="1:3" ht="12" customHeight="1">
      <c r="A103" s="12" t="s">
        <v>148</v>
      </c>
      <c r="B103" s="109" t="s">
        <v>337</v>
      </c>
      <c r="C103" s="233"/>
    </row>
    <row r="104" spans="1:3" ht="12" customHeight="1">
      <c r="A104" s="13" t="s">
        <v>327</v>
      </c>
      <c r="B104" s="109" t="s">
        <v>338</v>
      </c>
      <c r="C104" s="233"/>
    </row>
    <row r="105" spans="1:3" ht="12" customHeight="1" thickBot="1">
      <c r="A105" s="17" t="s">
        <v>328</v>
      </c>
      <c r="B105" s="110" t="s">
        <v>339</v>
      </c>
      <c r="C105" s="237"/>
    </row>
    <row r="106" spans="1:3" ht="12" customHeight="1" thickBot="1">
      <c r="A106" s="19" t="s">
        <v>10</v>
      </c>
      <c r="B106" s="26" t="s">
        <v>340</v>
      </c>
      <c r="C106" s="229">
        <f>+C107+C109+C111</f>
        <v>0</v>
      </c>
    </row>
    <row r="107" spans="1:3" ht="12" customHeight="1">
      <c r="A107" s="14" t="s">
        <v>90</v>
      </c>
      <c r="B107" s="7" t="s">
        <v>186</v>
      </c>
      <c r="C107" s="232"/>
    </row>
    <row r="108" spans="1:3" ht="12" customHeight="1">
      <c r="A108" s="14" t="s">
        <v>91</v>
      </c>
      <c r="B108" s="11" t="s">
        <v>344</v>
      </c>
      <c r="C108" s="232"/>
    </row>
    <row r="109" spans="1:3" ht="12" customHeight="1">
      <c r="A109" s="14" t="s">
        <v>92</v>
      </c>
      <c r="B109" s="11" t="s">
        <v>149</v>
      </c>
      <c r="C109" s="231"/>
    </row>
    <row r="110" spans="1:3" ht="12" customHeight="1">
      <c r="A110" s="14" t="s">
        <v>93</v>
      </c>
      <c r="B110" s="11" t="s">
        <v>345</v>
      </c>
      <c r="C110" s="217"/>
    </row>
    <row r="111" spans="1:3" ht="12" customHeight="1">
      <c r="A111" s="14" t="s">
        <v>94</v>
      </c>
      <c r="B111" s="226" t="s">
        <v>189</v>
      </c>
      <c r="C111" s="217"/>
    </row>
    <row r="112" spans="1:3" ht="12" customHeight="1">
      <c r="A112" s="14" t="s">
        <v>103</v>
      </c>
      <c r="B112" s="225" t="s">
        <v>424</v>
      </c>
      <c r="C112" s="217"/>
    </row>
    <row r="113" spans="1:3" ht="12" customHeight="1">
      <c r="A113" s="14" t="s">
        <v>105</v>
      </c>
      <c r="B113" s="321" t="s">
        <v>350</v>
      </c>
      <c r="C113" s="217"/>
    </row>
    <row r="114" spans="1:3" ht="15.75">
      <c r="A114" s="14" t="s">
        <v>150</v>
      </c>
      <c r="B114" s="108" t="s">
        <v>333</v>
      </c>
      <c r="C114" s="217"/>
    </row>
    <row r="115" spans="1:3" ht="12" customHeight="1">
      <c r="A115" s="14" t="s">
        <v>151</v>
      </c>
      <c r="B115" s="108" t="s">
        <v>349</v>
      </c>
      <c r="C115" s="217"/>
    </row>
    <row r="116" spans="1:3" ht="12" customHeight="1">
      <c r="A116" s="14" t="s">
        <v>152</v>
      </c>
      <c r="B116" s="108" t="s">
        <v>348</v>
      </c>
      <c r="C116" s="217"/>
    </row>
    <row r="117" spans="1:3" ht="12" customHeight="1">
      <c r="A117" s="14" t="s">
        <v>341</v>
      </c>
      <c r="B117" s="108" t="s">
        <v>336</v>
      </c>
      <c r="C117" s="217"/>
    </row>
    <row r="118" spans="1:3" ht="12" customHeight="1">
      <c r="A118" s="14" t="s">
        <v>342</v>
      </c>
      <c r="B118" s="108" t="s">
        <v>347</v>
      </c>
      <c r="C118" s="217"/>
    </row>
    <row r="119" spans="1:3" ht="16.5" thickBot="1">
      <c r="A119" s="12" t="s">
        <v>343</v>
      </c>
      <c r="B119" s="108" t="s">
        <v>346</v>
      </c>
      <c r="C119" s="218"/>
    </row>
    <row r="120" spans="1:3" ht="12" customHeight="1" thickBot="1">
      <c r="A120" s="19" t="s">
        <v>11</v>
      </c>
      <c r="B120" s="103" t="s">
        <v>351</v>
      </c>
      <c r="C120" s="229">
        <f>+C121+C122</f>
        <v>0</v>
      </c>
    </row>
    <row r="121" spans="1:3" ht="12" customHeight="1">
      <c r="A121" s="14" t="s">
        <v>73</v>
      </c>
      <c r="B121" s="8" t="s">
        <v>50</v>
      </c>
      <c r="C121" s="232"/>
    </row>
    <row r="122" spans="1:3" ht="12" customHeight="1" thickBot="1">
      <c r="A122" s="15" t="s">
        <v>74</v>
      </c>
      <c r="B122" s="11" t="s">
        <v>51</v>
      </c>
      <c r="C122" s="233"/>
    </row>
    <row r="123" spans="1:3" ht="12" customHeight="1" thickBot="1">
      <c r="A123" s="19" t="s">
        <v>12</v>
      </c>
      <c r="B123" s="103" t="s">
        <v>352</v>
      </c>
      <c r="C123" s="229">
        <f>+C90+C106+C120</f>
        <v>0</v>
      </c>
    </row>
    <row r="124" spans="1:3" ht="12" customHeight="1" thickBot="1">
      <c r="A124" s="19" t="s">
        <v>13</v>
      </c>
      <c r="B124" s="103" t="s">
        <v>353</v>
      </c>
      <c r="C124" s="229">
        <f>+C125+C126+C127</f>
        <v>0</v>
      </c>
    </row>
    <row r="125" spans="1:3" ht="12" customHeight="1">
      <c r="A125" s="14" t="s">
        <v>77</v>
      </c>
      <c r="B125" s="8" t="s">
        <v>354</v>
      </c>
      <c r="C125" s="217"/>
    </row>
    <row r="126" spans="1:3" ht="12" customHeight="1">
      <c r="A126" s="14" t="s">
        <v>78</v>
      </c>
      <c r="B126" s="8" t="s">
        <v>355</v>
      </c>
      <c r="C126" s="217"/>
    </row>
    <row r="127" spans="1:3" ht="12" customHeight="1" thickBot="1">
      <c r="A127" s="12" t="s">
        <v>79</v>
      </c>
      <c r="B127" s="6" t="s">
        <v>356</v>
      </c>
      <c r="C127" s="217"/>
    </row>
    <row r="128" spans="1:3" ht="12" customHeight="1" thickBot="1">
      <c r="A128" s="19" t="s">
        <v>14</v>
      </c>
      <c r="B128" s="103" t="s">
        <v>406</v>
      </c>
      <c r="C128" s="229">
        <f>+C129+C130+C131+C132</f>
        <v>0</v>
      </c>
    </row>
    <row r="129" spans="1:3" ht="12" customHeight="1">
      <c r="A129" s="14" t="s">
        <v>80</v>
      </c>
      <c r="B129" s="8" t="s">
        <v>357</v>
      </c>
      <c r="C129" s="217"/>
    </row>
    <row r="130" spans="1:3" ht="12" customHeight="1">
      <c r="A130" s="14" t="s">
        <v>81</v>
      </c>
      <c r="B130" s="8" t="s">
        <v>358</v>
      </c>
      <c r="C130" s="217"/>
    </row>
    <row r="131" spans="1:3" ht="12" customHeight="1">
      <c r="A131" s="14" t="s">
        <v>260</v>
      </c>
      <c r="B131" s="8" t="s">
        <v>359</v>
      </c>
      <c r="C131" s="217"/>
    </row>
    <row r="132" spans="1:3" ht="12" customHeight="1" thickBot="1">
      <c r="A132" s="12" t="s">
        <v>261</v>
      </c>
      <c r="B132" s="6" t="s">
        <v>360</v>
      </c>
      <c r="C132" s="217"/>
    </row>
    <row r="133" spans="1:3" ht="12" customHeight="1" thickBot="1">
      <c r="A133" s="19" t="s">
        <v>15</v>
      </c>
      <c r="B133" s="103" t="s">
        <v>361</v>
      </c>
      <c r="C133" s="235">
        <f>+C134+C135+C136+C137</f>
        <v>0</v>
      </c>
    </row>
    <row r="134" spans="1:3" ht="12" customHeight="1">
      <c r="A134" s="14" t="s">
        <v>82</v>
      </c>
      <c r="B134" s="8" t="s">
        <v>362</v>
      </c>
      <c r="C134" s="217"/>
    </row>
    <row r="135" spans="1:3" ht="12" customHeight="1">
      <c r="A135" s="14" t="s">
        <v>83</v>
      </c>
      <c r="B135" s="8" t="s">
        <v>372</v>
      </c>
      <c r="C135" s="217"/>
    </row>
    <row r="136" spans="1:3" ht="12" customHeight="1">
      <c r="A136" s="14" t="s">
        <v>273</v>
      </c>
      <c r="B136" s="8" t="s">
        <v>363</v>
      </c>
      <c r="C136" s="217"/>
    </row>
    <row r="137" spans="1:3" ht="12" customHeight="1" thickBot="1">
      <c r="A137" s="12" t="s">
        <v>274</v>
      </c>
      <c r="B137" s="6" t="s">
        <v>364</v>
      </c>
      <c r="C137" s="217"/>
    </row>
    <row r="138" spans="1:3" ht="12" customHeight="1" thickBot="1">
      <c r="A138" s="19" t="s">
        <v>16</v>
      </c>
      <c r="B138" s="103" t="s">
        <v>365</v>
      </c>
      <c r="C138" s="238">
        <f>+C139+C140+C141+C142</f>
        <v>0</v>
      </c>
    </row>
    <row r="139" spans="1:3" ht="12" customHeight="1">
      <c r="A139" s="14" t="s">
        <v>143</v>
      </c>
      <c r="B139" s="8" t="s">
        <v>366</v>
      </c>
      <c r="C139" s="217"/>
    </row>
    <row r="140" spans="1:3" ht="12" customHeight="1">
      <c r="A140" s="14" t="s">
        <v>144</v>
      </c>
      <c r="B140" s="8" t="s">
        <v>367</v>
      </c>
      <c r="C140" s="217"/>
    </row>
    <row r="141" spans="1:3" ht="12" customHeight="1">
      <c r="A141" s="14" t="s">
        <v>188</v>
      </c>
      <c r="B141" s="8" t="s">
        <v>368</v>
      </c>
      <c r="C141" s="217"/>
    </row>
    <row r="142" spans="1:3" ht="12" customHeight="1" thickBot="1">
      <c r="A142" s="14" t="s">
        <v>276</v>
      </c>
      <c r="B142" s="8" t="s">
        <v>369</v>
      </c>
      <c r="C142" s="217"/>
    </row>
    <row r="143" spans="1:9" ht="15" customHeight="1" thickBot="1">
      <c r="A143" s="19" t="s">
        <v>17</v>
      </c>
      <c r="B143" s="103" t="s">
        <v>370</v>
      </c>
      <c r="C143" s="337">
        <f>+C124+C128+C133+C138</f>
        <v>0</v>
      </c>
      <c r="F143" s="338"/>
      <c r="G143" s="339"/>
      <c r="H143" s="339"/>
      <c r="I143" s="339"/>
    </row>
    <row r="144" spans="1:3" s="324" customFormat="1" ht="12.75" customHeight="1" thickBot="1">
      <c r="A144" s="227" t="s">
        <v>18</v>
      </c>
      <c r="B144" s="299" t="s">
        <v>371</v>
      </c>
      <c r="C144" s="337">
        <f>+C123+C143</f>
        <v>0</v>
      </c>
    </row>
    <row r="145" ht="7.5" customHeight="1"/>
    <row r="146" spans="1:3" ht="15.75">
      <c r="A146" s="381" t="s">
        <v>373</v>
      </c>
      <c r="B146" s="381"/>
      <c r="C146" s="381"/>
    </row>
    <row r="147" spans="1:3" ht="15" customHeight="1" thickBot="1">
      <c r="A147" s="378"/>
      <c r="B147" s="378"/>
      <c r="C147" s="239" t="s">
        <v>187</v>
      </c>
    </row>
    <row r="148" spans="1:4" ht="13.5" customHeight="1" thickBot="1">
      <c r="A148" s="19">
        <v>1</v>
      </c>
      <c r="B148" s="26" t="s">
        <v>374</v>
      </c>
      <c r="C148" s="229">
        <f>+C60-C123</f>
        <v>0</v>
      </c>
      <c r="D148" s="340"/>
    </row>
    <row r="149" spans="1:3" ht="27.75" customHeight="1" thickBot="1">
      <c r="A149" s="19" t="s">
        <v>10</v>
      </c>
      <c r="B149" s="26" t="s">
        <v>375</v>
      </c>
      <c r="C149" s="229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Csikvánd Önkormányzat
2014. ÉVI KÖLTSÉGVETÉS
ÖNKÉNT VÁLLALT FELADATAINAK MÉRLEGE
&amp;R2. melléklet a 2/2015.(III.6.) önkormányzati rebndelethez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1">
      <selection activeCell="F1" sqref="F1:F19"/>
    </sheetView>
  </sheetViews>
  <sheetFormatPr defaultColWidth="9.00390625" defaultRowHeight="12.75"/>
  <cols>
    <col min="1" max="1" width="6.875" style="45" customWidth="1"/>
    <col min="2" max="2" width="55.125" style="158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9.75" customHeight="1">
      <c r="B1" s="251" t="s">
        <v>129</v>
      </c>
      <c r="C1" s="252"/>
      <c r="D1" s="252"/>
      <c r="E1" s="252"/>
      <c r="F1" s="385" t="s">
        <v>459</v>
      </c>
    </row>
    <row r="2" spans="5:6" ht="14.25" thickBot="1">
      <c r="E2" s="253" t="s">
        <v>52</v>
      </c>
      <c r="F2" s="385"/>
    </row>
    <row r="3" spans="1:6" ht="18" customHeight="1" thickBot="1">
      <c r="A3" s="382" t="s">
        <v>60</v>
      </c>
      <c r="B3" s="254" t="s">
        <v>47</v>
      </c>
      <c r="C3" s="255"/>
      <c r="D3" s="254" t="s">
        <v>49</v>
      </c>
      <c r="E3" s="256"/>
      <c r="F3" s="385"/>
    </row>
    <row r="4" spans="1:6" s="257" customFormat="1" ht="35.25" customHeight="1" thickBot="1">
      <c r="A4" s="383"/>
      <c r="B4" s="159" t="s">
        <v>53</v>
      </c>
      <c r="C4" s="160" t="s">
        <v>435</v>
      </c>
      <c r="D4" s="159" t="s">
        <v>53</v>
      </c>
      <c r="E4" s="41" t="s">
        <v>435</v>
      </c>
      <c r="F4" s="385"/>
    </row>
    <row r="5" spans="1:6" s="262" customFormat="1" ht="12" customHeight="1" thickBot="1">
      <c r="A5" s="258" t="s">
        <v>427</v>
      </c>
      <c r="B5" s="259" t="s">
        <v>428</v>
      </c>
      <c r="C5" s="260" t="s">
        <v>429</v>
      </c>
      <c r="D5" s="259" t="s">
        <v>430</v>
      </c>
      <c r="E5" s="261" t="s">
        <v>431</v>
      </c>
      <c r="F5" s="385"/>
    </row>
    <row r="6" spans="1:6" ht="12.75" customHeight="1">
      <c r="A6" s="263" t="s">
        <v>9</v>
      </c>
      <c r="B6" s="264" t="s">
        <v>376</v>
      </c>
      <c r="C6" s="240">
        <v>5650</v>
      </c>
      <c r="D6" s="264" t="s">
        <v>54</v>
      </c>
      <c r="E6" s="246">
        <v>9988</v>
      </c>
      <c r="F6" s="385"/>
    </row>
    <row r="7" spans="1:6" ht="12.75" customHeight="1">
      <c r="A7" s="265" t="s">
        <v>10</v>
      </c>
      <c r="B7" s="266" t="s">
        <v>377</v>
      </c>
      <c r="C7" s="241">
        <v>7460</v>
      </c>
      <c r="D7" s="266" t="s">
        <v>145</v>
      </c>
      <c r="E7" s="247">
        <v>1914</v>
      </c>
      <c r="F7" s="385"/>
    </row>
    <row r="8" spans="1:6" ht="12.75" customHeight="1">
      <c r="A8" s="265" t="s">
        <v>11</v>
      </c>
      <c r="B8" s="266" t="s">
        <v>408</v>
      </c>
      <c r="C8" s="241"/>
      <c r="D8" s="266" t="s">
        <v>192</v>
      </c>
      <c r="E8" s="247">
        <v>16036</v>
      </c>
      <c r="F8" s="385"/>
    </row>
    <row r="9" spans="1:6" ht="12.75" customHeight="1">
      <c r="A9" s="265" t="s">
        <v>12</v>
      </c>
      <c r="B9" s="266" t="s">
        <v>136</v>
      </c>
      <c r="C9" s="241">
        <v>15215</v>
      </c>
      <c r="D9" s="266" t="s">
        <v>146</v>
      </c>
      <c r="E9" s="247">
        <v>1315</v>
      </c>
      <c r="F9" s="385"/>
    </row>
    <row r="10" spans="1:6" ht="12.75" customHeight="1">
      <c r="A10" s="265" t="s">
        <v>13</v>
      </c>
      <c r="B10" s="267" t="s">
        <v>378</v>
      </c>
      <c r="C10" s="241">
        <v>170</v>
      </c>
      <c r="D10" s="266" t="s">
        <v>147</v>
      </c>
      <c r="E10" s="247">
        <v>7991</v>
      </c>
      <c r="F10" s="385"/>
    </row>
    <row r="11" spans="1:6" ht="12.75" customHeight="1">
      <c r="A11" s="265" t="s">
        <v>14</v>
      </c>
      <c r="B11" s="266" t="s">
        <v>379</v>
      </c>
      <c r="C11" s="242"/>
      <c r="D11" s="266" t="s">
        <v>40</v>
      </c>
      <c r="E11" s="247">
        <v>10829</v>
      </c>
      <c r="F11" s="385"/>
    </row>
    <row r="12" spans="1:6" ht="12.75" customHeight="1">
      <c r="A12" s="265" t="s">
        <v>15</v>
      </c>
      <c r="B12" s="266" t="s">
        <v>258</v>
      </c>
      <c r="C12" s="241">
        <v>1665</v>
      </c>
      <c r="D12" s="36"/>
      <c r="E12" s="247"/>
      <c r="F12" s="385"/>
    </row>
    <row r="13" spans="1:6" ht="12.75" customHeight="1">
      <c r="A13" s="265" t="s">
        <v>16</v>
      </c>
      <c r="B13" s="36"/>
      <c r="C13" s="241"/>
      <c r="D13" s="36"/>
      <c r="E13" s="247"/>
      <c r="F13" s="385"/>
    </row>
    <row r="14" spans="1:6" ht="12.75" customHeight="1">
      <c r="A14" s="265" t="s">
        <v>17</v>
      </c>
      <c r="B14" s="341"/>
      <c r="C14" s="242"/>
      <c r="D14" s="36"/>
      <c r="E14" s="247"/>
      <c r="F14" s="386"/>
    </row>
    <row r="15" spans="1:6" ht="12.75" customHeight="1">
      <c r="A15" s="265" t="s">
        <v>18</v>
      </c>
      <c r="B15" s="36"/>
      <c r="C15" s="241"/>
      <c r="D15" s="36"/>
      <c r="E15" s="247"/>
      <c r="F15" s="386"/>
    </row>
    <row r="16" spans="1:6" ht="12.75" customHeight="1">
      <c r="A16" s="265" t="s">
        <v>19</v>
      </c>
      <c r="B16" s="36"/>
      <c r="C16" s="241"/>
      <c r="D16" s="36"/>
      <c r="E16" s="247"/>
      <c r="F16" s="386"/>
    </row>
    <row r="17" spans="1:6" ht="12.75" customHeight="1" thickBot="1">
      <c r="A17" s="265" t="s">
        <v>20</v>
      </c>
      <c r="B17" s="47"/>
      <c r="C17" s="243"/>
      <c r="D17" s="36"/>
      <c r="E17" s="248"/>
      <c r="F17" s="386"/>
    </row>
    <row r="18" spans="1:6" ht="15.75" customHeight="1" thickBot="1">
      <c r="A18" s="268" t="s">
        <v>21</v>
      </c>
      <c r="B18" s="104" t="s">
        <v>409</v>
      </c>
      <c r="C18" s="244">
        <f>+C6+C7+C9+C10+C12+C13+C14+C15+C16+C17</f>
        <v>30160</v>
      </c>
      <c r="D18" s="104" t="s">
        <v>387</v>
      </c>
      <c r="E18" s="249">
        <f>SUM(E6:E17)</f>
        <v>48073</v>
      </c>
      <c r="F18" s="386"/>
    </row>
    <row r="19" spans="1:6" ht="12.75" customHeight="1">
      <c r="A19" s="269" t="s">
        <v>22</v>
      </c>
      <c r="B19" s="270" t="s">
        <v>382</v>
      </c>
      <c r="C19" s="370">
        <f>+C20+C21+C22+C23</f>
        <v>17913</v>
      </c>
      <c r="D19" s="271" t="s">
        <v>153</v>
      </c>
      <c r="E19" s="250"/>
      <c r="F19" s="386"/>
    </row>
    <row r="20" spans="1:6" ht="12.75" customHeight="1">
      <c r="A20" s="272" t="s">
        <v>23</v>
      </c>
      <c r="B20" s="271" t="s">
        <v>184</v>
      </c>
      <c r="C20" s="62">
        <v>17913</v>
      </c>
      <c r="D20" s="271" t="s">
        <v>386</v>
      </c>
      <c r="E20" s="63"/>
      <c r="F20" s="375"/>
    </row>
    <row r="21" spans="1:6" ht="12.75" customHeight="1">
      <c r="A21" s="272" t="s">
        <v>24</v>
      </c>
      <c r="B21" s="271" t="s">
        <v>185</v>
      </c>
      <c r="C21" s="62"/>
      <c r="D21" s="271" t="s">
        <v>127</v>
      </c>
      <c r="E21" s="63"/>
      <c r="F21" s="375"/>
    </row>
    <row r="22" spans="1:6" ht="12.75" customHeight="1">
      <c r="A22" s="272" t="s">
        <v>25</v>
      </c>
      <c r="B22" s="271" t="s">
        <v>190</v>
      </c>
      <c r="C22" s="62"/>
      <c r="D22" s="271" t="s">
        <v>128</v>
      </c>
      <c r="E22" s="63"/>
      <c r="F22" s="375"/>
    </row>
    <row r="23" spans="1:6" ht="12.75" customHeight="1">
      <c r="A23" s="272" t="s">
        <v>26</v>
      </c>
      <c r="B23" s="271" t="s">
        <v>191</v>
      </c>
      <c r="C23" s="62"/>
      <c r="D23" s="270" t="s">
        <v>193</v>
      </c>
      <c r="E23" s="63"/>
      <c r="F23" s="375"/>
    </row>
    <row r="24" spans="1:6" ht="12.75" customHeight="1">
      <c r="A24" s="272" t="s">
        <v>27</v>
      </c>
      <c r="B24" s="271" t="s">
        <v>383</v>
      </c>
      <c r="C24" s="273">
        <f>+C25+C26</f>
        <v>0</v>
      </c>
      <c r="D24" s="271" t="s">
        <v>154</v>
      </c>
      <c r="E24" s="63"/>
      <c r="F24" s="375"/>
    </row>
    <row r="25" spans="1:6" ht="12.75" customHeight="1">
      <c r="A25" s="269" t="s">
        <v>28</v>
      </c>
      <c r="B25" s="270" t="s">
        <v>380</v>
      </c>
      <c r="C25" s="245"/>
      <c r="D25" s="264" t="s">
        <v>155</v>
      </c>
      <c r="E25" s="250"/>
      <c r="F25" s="375"/>
    </row>
    <row r="26" spans="1:6" ht="12.75" customHeight="1" thickBot="1">
      <c r="A26" s="272" t="s">
        <v>29</v>
      </c>
      <c r="B26" s="271" t="s">
        <v>381</v>
      </c>
      <c r="C26" s="62"/>
      <c r="D26" s="36"/>
      <c r="E26" s="63"/>
      <c r="F26" s="375"/>
    </row>
    <row r="27" spans="1:6" ht="15.75" customHeight="1" thickBot="1">
      <c r="A27" s="268" t="s">
        <v>30</v>
      </c>
      <c r="B27" s="104" t="s">
        <v>384</v>
      </c>
      <c r="C27" s="244">
        <f>+C19+C24</f>
        <v>17913</v>
      </c>
      <c r="D27" s="104" t="s">
        <v>388</v>
      </c>
      <c r="E27" s="249">
        <f>SUM(E19:E26)</f>
        <v>0</v>
      </c>
      <c r="F27" s="375"/>
    </row>
    <row r="28" spans="1:6" ht="13.5" thickBot="1">
      <c r="A28" s="268" t="s">
        <v>31</v>
      </c>
      <c r="B28" s="274" t="s">
        <v>385</v>
      </c>
      <c r="C28" s="275">
        <f>+C18+C27</f>
        <v>48073</v>
      </c>
      <c r="D28" s="274" t="s">
        <v>389</v>
      </c>
      <c r="E28" s="275">
        <f>+E18+E27</f>
        <v>48073</v>
      </c>
      <c r="F28" s="375"/>
    </row>
    <row r="29" spans="1:6" ht="13.5" thickBot="1">
      <c r="A29" s="268" t="s">
        <v>32</v>
      </c>
      <c r="B29" s="274" t="s">
        <v>131</v>
      </c>
      <c r="C29" s="275">
        <f>IF(C18-E18&lt;0,E18-C18,"-")</f>
        <v>17913</v>
      </c>
      <c r="D29" s="274" t="s">
        <v>132</v>
      </c>
      <c r="E29" s="275" t="str">
        <f>IF(C18-E18&gt;0,C18-E18,"-")</f>
        <v>-</v>
      </c>
      <c r="F29" s="375"/>
    </row>
    <row r="30" spans="1:6" ht="13.5" thickBot="1">
      <c r="A30" s="268" t="s">
        <v>33</v>
      </c>
      <c r="B30" s="274" t="s">
        <v>194</v>
      </c>
      <c r="C30" s="275" t="str">
        <f>IF(C18+C19-E28&lt;0,E28-(C18+C19),"-")</f>
        <v>-</v>
      </c>
      <c r="D30" s="274" t="s">
        <v>195</v>
      </c>
      <c r="E30" s="275" t="str">
        <f>IF(C18+C19-E28&gt;0,C18+C19-E28,"-")</f>
        <v>-</v>
      </c>
      <c r="F30" s="375"/>
    </row>
    <row r="31" spans="2:4" ht="18.75">
      <c r="B31" s="384"/>
      <c r="C31" s="384"/>
      <c r="D31" s="384"/>
    </row>
  </sheetData>
  <sheetProtection/>
  <mergeCells count="3">
    <mergeCell ref="A3:A4"/>
    <mergeCell ref="B31:D31"/>
    <mergeCell ref="F1:F19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5">
      <selection activeCell="E17" sqref="E17"/>
    </sheetView>
  </sheetViews>
  <sheetFormatPr defaultColWidth="9.00390625" defaultRowHeight="12.75"/>
  <cols>
    <col min="1" max="1" width="6.875" style="45" customWidth="1"/>
    <col min="2" max="2" width="55.125" style="158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1.5">
      <c r="B1" s="251" t="s">
        <v>130</v>
      </c>
      <c r="C1" s="252"/>
      <c r="D1" s="252"/>
      <c r="E1" s="252"/>
      <c r="F1" s="389" t="s">
        <v>432</v>
      </c>
    </row>
    <row r="2" spans="5:6" ht="14.25" thickBot="1">
      <c r="E2" s="253" t="s">
        <v>52</v>
      </c>
      <c r="F2" s="389"/>
    </row>
    <row r="3" spans="1:6" ht="13.5" thickBot="1">
      <c r="A3" s="387" t="s">
        <v>60</v>
      </c>
      <c r="B3" s="254" t="s">
        <v>47</v>
      </c>
      <c r="C3" s="255"/>
      <c r="D3" s="254" t="s">
        <v>49</v>
      </c>
      <c r="E3" s="256"/>
      <c r="F3" s="389"/>
    </row>
    <row r="4" spans="1:6" s="257" customFormat="1" ht="24.75" thickBot="1">
      <c r="A4" s="388"/>
      <c r="B4" s="159" t="s">
        <v>53</v>
      </c>
      <c r="C4" s="160" t="s">
        <v>435</v>
      </c>
      <c r="D4" s="159" t="s">
        <v>53</v>
      </c>
      <c r="E4" s="160" t="s">
        <v>435</v>
      </c>
      <c r="F4" s="389"/>
    </row>
    <row r="5" spans="1:6" s="257" customFormat="1" ht="13.5" thickBot="1">
      <c r="A5" s="258" t="s">
        <v>427</v>
      </c>
      <c r="B5" s="259" t="s">
        <v>428</v>
      </c>
      <c r="C5" s="260" t="s">
        <v>429</v>
      </c>
      <c r="D5" s="259" t="s">
        <v>430</v>
      </c>
      <c r="E5" s="261" t="s">
        <v>431</v>
      </c>
      <c r="F5" s="389"/>
    </row>
    <row r="6" spans="1:6" ht="12.75" customHeight="1">
      <c r="A6" s="263" t="s">
        <v>9</v>
      </c>
      <c r="B6" s="264" t="s">
        <v>390</v>
      </c>
      <c r="C6" s="240"/>
      <c r="D6" s="264" t="s">
        <v>186</v>
      </c>
      <c r="E6" s="246">
        <v>2000</v>
      </c>
      <c r="F6" s="389"/>
    </row>
    <row r="7" spans="1:6" ht="12.75">
      <c r="A7" s="265" t="s">
        <v>10</v>
      </c>
      <c r="B7" s="266" t="s">
        <v>391</v>
      </c>
      <c r="C7" s="241"/>
      <c r="D7" s="266" t="s">
        <v>396</v>
      </c>
      <c r="E7" s="247"/>
      <c r="F7" s="389"/>
    </row>
    <row r="8" spans="1:6" ht="12.75" customHeight="1">
      <c r="A8" s="265" t="s">
        <v>11</v>
      </c>
      <c r="B8" s="266" t="s">
        <v>3</v>
      </c>
      <c r="C8" s="241"/>
      <c r="D8" s="266" t="s">
        <v>149</v>
      </c>
      <c r="E8" s="247"/>
      <c r="F8" s="389"/>
    </row>
    <row r="9" spans="1:6" ht="12.75" customHeight="1">
      <c r="A9" s="265" t="s">
        <v>12</v>
      </c>
      <c r="B9" s="266" t="s">
        <v>392</v>
      </c>
      <c r="C9" s="241"/>
      <c r="D9" s="266" t="s">
        <v>397</v>
      </c>
      <c r="E9" s="247"/>
      <c r="F9" s="389"/>
    </row>
    <row r="10" spans="1:6" ht="12.75" customHeight="1">
      <c r="A10" s="265" t="s">
        <v>13</v>
      </c>
      <c r="B10" s="266" t="s">
        <v>393</v>
      </c>
      <c r="C10" s="241"/>
      <c r="D10" s="266" t="s">
        <v>189</v>
      </c>
      <c r="E10" s="247"/>
      <c r="F10" s="389"/>
    </row>
    <row r="11" spans="1:6" ht="12.75" customHeight="1">
      <c r="A11" s="265" t="s">
        <v>14</v>
      </c>
      <c r="B11" s="266" t="s">
        <v>394</v>
      </c>
      <c r="C11" s="242">
        <v>11515</v>
      </c>
      <c r="D11" s="36"/>
      <c r="E11" s="247"/>
      <c r="F11" s="389"/>
    </row>
    <row r="12" spans="1:6" ht="12.75" customHeight="1">
      <c r="A12" s="265" t="s">
        <v>15</v>
      </c>
      <c r="B12" s="36"/>
      <c r="C12" s="241"/>
      <c r="D12" s="36"/>
      <c r="E12" s="247"/>
      <c r="F12" s="389"/>
    </row>
    <row r="13" spans="1:6" ht="12.75" customHeight="1">
      <c r="A13" s="265" t="s">
        <v>16</v>
      </c>
      <c r="B13" s="36"/>
      <c r="C13" s="241"/>
      <c r="D13" s="36"/>
      <c r="E13" s="247"/>
      <c r="F13" s="389"/>
    </row>
    <row r="14" spans="1:6" ht="12.75" customHeight="1">
      <c r="A14" s="265" t="s">
        <v>17</v>
      </c>
      <c r="B14" s="36"/>
      <c r="C14" s="242"/>
      <c r="D14" s="36"/>
      <c r="E14" s="247"/>
      <c r="F14" s="389"/>
    </row>
    <row r="15" spans="1:6" ht="12.75">
      <c r="A15" s="265" t="s">
        <v>18</v>
      </c>
      <c r="B15" s="36"/>
      <c r="C15" s="242"/>
      <c r="D15" s="36"/>
      <c r="E15" s="247"/>
      <c r="F15" s="389"/>
    </row>
    <row r="16" spans="1:6" ht="12.75" customHeight="1" thickBot="1">
      <c r="A16" s="311" t="s">
        <v>19</v>
      </c>
      <c r="B16" s="342"/>
      <c r="C16" s="313"/>
      <c r="D16" s="312" t="s">
        <v>40</v>
      </c>
      <c r="E16" s="295">
        <v>9515</v>
      </c>
      <c r="F16" s="389"/>
    </row>
    <row r="17" spans="1:6" ht="15.75" customHeight="1" thickBot="1">
      <c r="A17" s="268" t="s">
        <v>20</v>
      </c>
      <c r="B17" s="104" t="s">
        <v>410</v>
      </c>
      <c r="C17" s="244">
        <f>+C6+C8+C9+C11+C12+C13+C14+C15+C16</f>
        <v>11515</v>
      </c>
      <c r="D17" s="104" t="s">
        <v>411</v>
      </c>
      <c r="E17" s="249">
        <f>+E6+E8+E10+E11+E12+E13+E14+E15+E16</f>
        <v>11515</v>
      </c>
      <c r="F17" s="389"/>
    </row>
    <row r="18" spans="1:6" ht="12.75" customHeight="1">
      <c r="A18" s="263" t="s">
        <v>21</v>
      </c>
      <c r="B18" s="277" t="s">
        <v>207</v>
      </c>
      <c r="C18" s="284">
        <f>+C19+C20+C21+C22+C23</f>
        <v>0</v>
      </c>
      <c r="D18" s="271" t="s">
        <v>153</v>
      </c>
      <c r="E18" s="61"/>
      <c r="F18" s="389"/>
    </row>
    <row r="19" spans="1:6" ht="12.75" customHeight="1">
      <c r="A19" s="265" t="s">
        <v>22</v>
      </c>
      <c r="B19" s="278" t="s">
        <v>196</v>
      </c>
      <c r="C19" s="62"/>
      <c r="D19" s="271" t="s">
        <v>156</v>
      </c>
      <c r="E19" s="63"/>
      <c r="F19" s="389"/>
    </row>
    <row r="20" spans="1:6" ht="12.75" customHeight="1">
      <c r="A20" s="263" t="s">
        <v>23</v>
      </c>
      <c r="B20" s="278" t="s">
        <v>197</v>
      </c>
      <c r="C20" s="62"/>
      <c r="D20" s="271" t="s">
        <v>127</v>
      </c>
      <c r="E20" s="63"/>
      <c r="F20" s="389"/>
    </row>
    <row r="21" spans="1:6" ht="12.75" customHeight="1">
      <c r="A21" s="265" t="s">
        <v>24</v>
      </c>
      <c r="B21" s="278" t="s">
        <v>198</v>
      </c>
      <c r="C21" s="62"/>
      <c r="D21" s="271" t="s">
        <v>128</v>
      </c>
      <c r="E21" s="63"/>
      <c r="F21" s="389"/>
    </row>
    <row r="22" spans="1:6" ht="12.75" customHeight="1">
      <c r="A22" s="263" t="s">
        <v>25</v>
      </c>
      <c r="B22" s="278" t="s">
        <v>199</v>
      </c>
      <c r="C22" s="62"/>
      <c r="D22" s="270" t="s">
        <v>193</v>
      </c>
      <c r="E22" s="63"/>
      <c r="F22" s="389"/>
    </row>
    <row r="23" spans="1:6" ht="12.75" customHeight="1">
      <c r="A23" s="265" t="s">
        <v>26</v>
      </c>
      <c r="B23" s="279" t="s">
        <v>200</v>
      </c>
      <c r="C23" s="62"/>
      <c r="D23" s="271" t="s">
        <v>157</v>
      </c>
      <c r="E23" s="63"/>
      <c r="F23" s="389"/>
    </row>
    <row r="24" spans="1:6" ht="12.75" customHeight="1">
      <c r="A24" s="263" t="s">
        <v>27</v>
      </c>
      <c r="B24" s="280" t="s">
        <v>201</v>
      </c>
      <c r="C24" s="273">
        <f>+C25+C26+C27+C28+C29</f>
        <v>0</v>
      </c>
      <c r="D24" s="281" t="s">
        <v>155</v>
      </c>
      <c r="E24" s="63"/>
      <c r="F24" s="389"/>
    </row>
    <row r="25" spans="1:6" ht="12.75" customHeight="1">
      <c r="A25" s="265" t="s">
        <v>28</v>
      </c>
      <c r="B25" s="279" t="s">
        <v>202</v>
      </c>
      <c r="C25" s="62"/>
      <c r="D25" s="281" t="s">
        <v>398</v>
      </c>
      <c r="E25" s="63"/>
      <c r="F25" s="389"/>
    </row>
    <row r="26" spans="1:6" ht="12.75" customHeight="1">
      <c r="A26" s="263" t="s">
        <v>29</v>
      </c>
      <c r="B26" s="279" t="s">
        <v>203</v>
      </c>
      <c r="C26" s="62"/>
      <c r="D26" s="276"/>
      <c r="E26" s="63"/>
      <c r="F26" s="389"/>
    </row>
    <row r="27" spans="1:6" ht="12.75" customHeight="1">
      <c r="A27" s="265" t="s">
        <v>30</v>
      </c>
      <c r="B27" s="278" t="s">
        <v>204</v>
      </c>
      <c r="C27" s="62"/>
      <c r="D27" s="102"/>
      <c r="E27" s="63"/>
      <c r="F27" s="389"/>
    </row>
    <row r="28" spans="1:6" ht="12.75" customHeight="1">
      <c r="A28" s="263" t="s">
        <v>31</v>
      </c>
      <c r="B28" s="282" t="s">
        <v>205</v>
      </c>
      <c r="C28" s="62"/>
      <c r="D28" s="36"/>
      <c r="E28" s="63"/>
      <c r="F28" s="389"/>
    </row>
    <row r="29" spans="1:6" ht="12.75" customHeight="1" thickBot="1">
      <c r="A29" s="265" t="s">
        <v>32</v>
      </c>
      <c r="B29" s="283" t="s">
        <v>206</v>
      </c>
      <c r="C29" s="62"/>
      <c r="D29" s="102"/>
      <c r="E29" s="63"/>
      <c r="F29" s="389"/>
    </row>
    <row r="30" spans="1:6" ht="21.75" customHeight="1" thickBot="1">
      <c r="A30" s="268" t="s">
        <v>33</v>
      </c>
      <c r="B30" s="104" t="s">
        <v>395</v>
      </c>
      <c r="C30" s="244">
        <f>+C18+C24</f>
        <v>0</v>
      </c>
      <c r="D30" s="104" t="s">
        <v>399</v>
      </c>
      <c r="E30" s="249">
        <f>SUM(E18:E29)</f>
        <v>0</v>
      </c>
      <c r="F30" s="389"/>
    </row>
    <row r="31" spans="1:6" ht="13.5" thickBot="1">
      <c r="A31" s="268" t="s">
        <v>34</v>
      </c>
      <c r="B31" s="274" t="s">
        <v>400</v>
      </c>
      <c r="C31" s="275">
        <f>+C17+C30</f>
        <v>11515</v>
      </c>
      <c r="D31" s="274" t="s">
        <v>401</v>
      </c>
      <c r="E31" s="275">
        <f>+E17+E30</f>
        <v>11515</v>
      </c>
      <c r="F31" s="389"/>
    </row>
    <row r="32" spans="1:6" ht="13.5" thickBot="1">
      <c r="A32" s="268" t="s">
        <v>35</v>
      </c>
      <c r="B32" s="274" t="s">
        <v>131</v>
      </c>
      <c r="C32" s="275" t="str">
        <f>IF(C17-E17&lt;0,E17-C17,"-")</f>
        <v>-</v>
      </c>
      <c r="D32" s="274" t="s">
        <v>132</v>
      </c>
      <c r="E32" s="275" t="str">
        <f>IF(C17-E17&gt;0,C17-E17,"-")</f>
        <v>-</v>
      </c>
      <c r="F32" s="389"/>
    </row>
    <row r="33" spans="1:6" ht="13.5" thickBot="1">
      <c r="A33" s="268" t="s">
        <v>36</v>
      </c>
      <c r="B33" s="274" t="s">
        <v>194</v>
      </c>
      <c r="C33" s="275" t="str">
        <f>IF(C17+C18-E31&lt;0,E31-(C17+C18),"-")</f>
        <v>-</v>
      </c>
      <c r="D33" s="274" t="s">
        <v>195</v>
      </c>
      <c r="E33" s="275" t="str">
        <f>IF(C17+C18-E31&gt;0,C17+C18-E31,"-")</f>
        <v>-</v>
      </c>
      <c r="F33" s="38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111" customWidth="1"/>
    <col min="2" max="2" width="35.625" style="111" customWidth="1"/>
    <col min="3" max="6" width="14.00390625" style="111" customWidth="1"/>
    <col min="7" max="16384" width="9.375" style="111" customWidth="1"/>
  </cols>
  <sheetData>
    <row r="1" spans="1:6" ht="33" customHeight="1">
      <c r="A1" s="390" t="s">
        <v>454</v>
      </c>
      <c r="B1" s="390"/>
      <c r="C1" s="390"/>
      <c r="D1" s="390"/>
      <c r="E1" s="390"/>
      <c r="F1" s="390"/>
    </row>
    <row r="2" spans="1:7" ht="15.75" customHeight="1" thickBot="1">
      <c r="A2" s="112"/>
      <c r="B2" s="112"/>
      <c r="C2" s="391"/>
      <c r="D2" s="391"/>
      <c r="E2" s="397" t="s">
        <v>44</v>
      </c>
      <c r="F2" s="397"/>
      <c r="G2" s="119"/>
    </row>
    <row r="3" spans="1:6" ht="63" customHeight="1">
      <c r="A3" s="393" t="s">
        <v>7</v>
      </c>
      <c r="B3" s="395" t="s">
        <v>160</v>
      </c>
      <c r="C3" s="395" t="s">
        <v>214</v>
      </c>
      <c r="D3" s="395"/>
      <c r="E3" s="395"/>
      <c r="F3" s="376" t="s">
        <v>210</v>
      </c>
    </row>
    <row r="4" spans="1:6" ht="15.75" thickBot="1">
      <c r="A4" s="394"/>
      <c r="B4" s="396"/>
      <c r="C4" s="114" t="s">
        <v>208</v>
      </c>
      <c r="D4" s="114" t="s">
        <v>209</v>
      </c>
      <c r="E4" s="114" t="s">
        <v>402</v>
      </c>
      <c r="F4" s="392"/>
    </row>
    <row r="5" spans="1:6" ht="15.75" thickBot="1">
      <c r="A5" s="116" t="s">
        <v>427</v>
      </c>
      <c r="B5" s="117" t="s">
        <v>428</v>
      </c>
      <c r="C5" s="117" t="s">
        <v>429</v>
      </c>
      <c r="D5" s="117" t="s">
        <v>430</v>
      </c>
      <c r="E5" s="117" t="s">
        <v>431</v>
      </c>
      <c r="F5" s="118" t="s">
        <v>432</v>
      </c>
    </row>
    <row r="6" spans="1:6" ht="15">
      <c r="A6" s="115" t="s">
        <v>9</v>
      </c>
      <c r="B6" s="136"/>
      <c r="C6" s="137"/>
      <c r="D6" s="137"/>
      <c r="E6" s="137"/>
      <c r="F6" s="122">
        <f>SUM(C6:E6)</f>
        <v>0</v>
      </c>
    </row>
    <row r="7" spans="1:6" ht="15">
      <c r="A7" s="113" t="s">
        <v>10</v>
      </c>
      <c r="B7" s="138"/>
      <c r="C7" s="139"/>
      <c r="D7" s="139"/>
      <c r="E7" s="139"/>
      <c r="F7" s="123">
        <f>SUM(C7:E7)</f>
        <v>0</v>
      </c>
    </row>
    <row r="8" spans="1:6" ht="15">
      <c r="A8" s="113" t="s">
        <v>11</v>
      </c>
      <c r="B8" s="138"/>
      <c r="C8" s="139"/>
      <c r="D8" s="139"/>
      <c r="E8" s="139"/>
      <c r="F8" s="123">
        <f>SUM(C8:E8)</f>
        <v>0</v>
      </c>
    </row>
    <row r="9" spans="1:6" ht="15">
      <c r="A9" s="113" t="s">
        <v>12</v>
      </c>
      <c r="B9" s="138"/>
      <c r="C9" s="139"/>
      <c r="D9" s="139"/>
      <c r="E9" s="139"/>
      <c r="F9" s="123">
        <f>SUM(C9:E9)</f>
        <v>0</v>
      </c>
    </row>
    <row r="10" spans="1:6" ht="15.75" thickBot="1">
      <c r="A10" s="120" t="s">
        <v>13</v>
      </c>
      <c r="B10" s="140"/>
      <c r="C10" s="141"/>
      <c r="D10" s="141"/>
      <c r="E10" s="141"/>
      <c r="F10" s="123">
        <f>SUM(C10:E10)</f>
        <v>0</v>
      </c>
    </row>
    <row r="11" spans="1:6" s="361" customFormat="1" ht="15" thickBot="1">
      <c r="A11" s="358" t="s">
        <v>14</v>
      </c>
      <c r="B11" s="121" t="s">
        <v>162</v>
      </c>
      <c r="C11" s="359">
        <f>SUM(C6:C10)</f>
        <v>0</v>
      </c>
      <c r="D11" s="359">
        <f>SUM(D6:D10)</f>
        <v>0</v>
      </c>
      <c r="E11" s="359">
        <f>SUM(E6:E10)</f>
        <v>0</v>
      </c>
      <c r="F11" s="36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9/2015.( I. 6 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390" t="s">
        <v>455</v>
      </c>
      <c r="B1" s="390"/>
      <c r="C1" s="390"/>
    </row>
    <row r="2" spans="1:4" ht="15.75" customHeight="1" thickBot="1">
      <c r="A2" s="112"/>
      <c r="B2" s="112"/>
      <c r="C2" s="124" t="s">
        <v>44</v>
      </c>
      <c r="D2" s="119"/>
    </row>
    <row r="3" spans="1:3" ht="26.25" customHeight="1" thickBot="1">
      <c r="A3" s="142" t="s">
        <v>7</v>
      </c>
      <c r="B3" s="143" t="s">
        <v>158</v>
      </c>
      <c r="C3" s="144" t="s">
        <v>215</v>
      </c>
    </row>
    <row r="4" spans="1:3" ht="15.75" thickBot="1">
      <c r="A4" s="145" t="s">
        <v>427</v>
      </c>
      <c r="B4" s="146" t="s">
        <v>428</v>
      </c>
      <c r="C4" s="147" t="s">
        <v>429</v>
      </c>
    </row>
    <row r="5" spans="1:3" ht="15">
      <c r="A5" s="148" t="s">
        <v>9</v>
      </c>
      <c r="B5" s="288" t="s">
        <v>48</v>
      </c>
      <c r="C5" s="285"/>
    </row>
    <row r="6" spans="1:3" ht="24.75">
      <c r="A6" s="149" t="s">
        <v>10</v>
      </c>
      <c r="B6" s="302" t="s">
        <v>211</v>
      </c>
      <c r="C6" s="286"/>
    </row>
    <row r="7" spans="1:3" ht="15">
      <c r="A7" s="149" t="s">
        <v>11</v>
      </c>
      <c r="B7" s="303" t="s">
        <v>426</v>
      </c>
      <c r="C7" s="286"/>
    </row>
    <row r="8" spans="1:3" ht="24.75">
      <c r="A8" s="149" t="s">
        <v>12</v>
      </c>
      <c r="B8" s="303" t="s">
        <v>213</v>
      </c>
      <c r="C8" s="286"/>
    </row>
    <row r="9" spans="1:3" ht="15">
      <c r="A9" s="150" t="s">
        <v>13</v>
      </c>
      <c r="B9" s="303" t="s">
        <v>212</v>
      </c>
      <c r="C9" s="287"/>
    </row>
    <row r="10" spans="1:3" ht="15.75" thickBot="1">
      <c r="A10" s="149" t="s">
        <v>14</v>
      </c>
      <c r="B10" s="304" t="s">
        <v>159</v>
      </c>
      <c r="C10" s="286"/>
    </row>
    <row r="11" spans="1:3" ht="15.75" thickBot="1">
      <c r="A11" s="398" t="s">
        <v>163</v>
      </c>
      <c r="B11" s="399"/>
      <c r="C11" s="151">
        <f>SUM(C5:C10)</f>
        <v>0</v>
      </c>
    </row>
    <row r="12" spans="1:3" ht="23.25" customHeight="1">
      <c r="A12" s="400" t="s">
        <v>183</v>
      </c>
      <c r="B12" s="400"/>
      <c r="C12" s="40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9/2015. ( X. 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 topLeftCell="A1">
      <selection activeCell="A1" sqref="A1:C1"/>
    </sheetView>
  </sheetViews>
  <sheetFormatPr defaultColWidth="9.00390625" defaultRowHeight="12.75"/>
  <cols>
    <col min="1" max="1" width="5.625" style="111" customWidth="1"/>
    <col min="2" max="2" width="66.875" style="111" customWidth="1"/>
    <col min="3" max="3" width="27.00390625" style="111" customWidth="1"/>
    <col min="4" max="16384" width="9.375" style="111" customWidth="1"/>
  </cols>
  <sheetData>
    <row r="1" spans="1:3" ht="33" customHeight="1">
      <c r="A1" s="390" t="s">
        <v>456</v>
      </c>
      <c r="B1" s="390"/>
      <c r="C1" s="390"/>
    </row>
    <row r="2" spans="1:4" ht="15.75" customHeight="1" thickBot="1">
      <c r="A2" s="112"/>
      <c r="B2" s="112"/>
      <c r="C2" s="124" t="s">
        <v>44</v>
      </c>
      <c r="D2" s="119"/>
    </row>
    <row r="3" spans="1:3" ht="26.25" customHeight="1" thickBot="1">
      <c r="A3" s="142" t="s">
        <v>7</v>
      </c>
      <c r="B3" s="143" t="s">
        <v>164</v>
      </c>
      <c r="C3" s="144" t="s">
        <v>181</v>
      </c>
    </row>
    <row r="4" spans="1:3" ht="15.75" thickBot="1">
      <c r="A4" s="145" t="s">
        <v>427</v>
      </c>
      <c r="B4" s="146" t="s">
        <v>428</v>
      </c>
      <c r="C4" s="147" t="s">
        <v>429</v>
      </c>
    </row>
    <row r="5" spans="1:3" ht="15">
      <c r="A5" s="148" t="s">
        <v>9</v>
      </c>
      <c r="B5" s="155"/>
      <c r="C5" s="152"/>
    </row>
    <row r="6" spans="1:3" ht="15">
      <c r="A6" s="149" t="s">
        <v>10</v>
      </c>
      <c r="B6" s="156"/>
      <c r="C6" s="153"/>
    </row>
    <row r="7" spans="1:3" ht="15.75" thickBot="1">
      <c r="A7" s="150" t="s">
        <v>11</v>
      </c>
      <c r="B7" s="157"/>
      <c r="C7" s="154"/>
    </row>
    <row r="8" spans="1:3" s="361" customFormat="1" ht="17.25" customHeight="1" thickBot="1">
      <c r="A8" s="362" t="s">
        <v>12</v>
      </c>
      <c r="B8" s="105" t="s">
        <v>165</v>
      </c>
      <c r="C8" s="15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9/2015. (X.6.)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10" sqref="F10"/>
    </sheetView>
  </sheetViews>
  <sheetFormatPr defaultColWidth="9.00390625" defaultRowHeight="12.75"/>
  <cols>
    <col min="1" max="1" width="47.1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45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5.5" customHeight="1">
      <c r="A1" s="401" t="s">
        <v>0</v>
      </c>
      <c r="B1" s="401"/>
      <c r="C1" s="401"/>
      <c r="D1" s="401"/>
      <c r="E1" s="401"/>
      <c r="F1" s="401"/>
    </row>
    <row r="2" spans="1:6" ht="22.5" customHeight="1" thickBot="1">
      <c r="A2" s="158"/>
      <c r="B2" s="45"/>
      <c r="C2" s="45"/>
      <c r="D2" s="45"/>
      <c r="E2" s="45"/>
      <c r="F2" s="40" t="s">
        <v>52</v>
      </c>
    </row>
    <row r="3" spans="1:6" s="35" customFormat="1" ht="44.25" customHeight="1" thickBot="1">
      <c r="A3" s="159" t="s">
        <v>56</v>
      </c>
      <c r="B3" s="160" t="s">
        <v>57</v>
      </c>
      <c r="C3" s="160" t="s">
        <v>58</v>
      </c>
      <c r="D3" s="160" t="s">
        <v>436</v>
      </c>
      <c r="E3" s="160" t="s">
        <v>435</v>
      </c>
      <c r="F3" s="41" t="s">
        <v>437</v>
      </c>
    </row>
    <row r="4" spans="1:6" s="45" customFormat="1" ht="12" customHeight="1" thickBot="1">
      <c r="A4" s="42" t="s">
        <v>427</v>
      </c>
      <c r="B4" s="43" t="s">
        <v>428</v>
      </c>
      <c r="C4" s="43" t="s">
        <v>429</v>
      </c>
      <c r="D4" s="43" t="s">
        <v>430</v>
      </c>
      <c r="E4" s="43" t="s">
        <v>431</v>
      </c>
      <c r="F4" s="44" t="s">
        <v>433</v>
      </c>
    </row>
    <row r="5" spans="1:6" ht="15.75" customHeight="1">
      <c r="A5" s="363" t="s">
        <v>438</v>
      </c>
      <c r="B5" s="24">
        <v>2000</v>
      </c>
      <c r="C5" s="365" t="s">
        <v>439</v>
      </c>
      <c r="D5" s="24"/>
      <c r="E5" s="24">
        <v>2000</v>
      </c>
      <c r="F5" s="46">
        <f aca="true" t="shared" si="0" ref="F5:F23">B5-D5-E5</f>
        <v>0</v>
      </c>
    </row>
    <row r="6" spans="1:6" ht="15.75" customHeight="1">
      <c r="A6" s="363"/>
      <c r="B6" s="24"/>
      <c r="C6" s="365"/>
      <c r="D6" s="24"/>
      <c r="E6" s="24"/>
      <c r="F6" s="46">
        <f t="shared" si="0"/>
        <v>0</v>
      </c>
    </row>
    <row r="7" spans="1:6" ht="15.75" customHeight="1">
      <c r="A7" s="363"/>
      <c r="B7" s="24"/>
      <c r="C7" s="365"/>
      <c r="D7" s="24"/>
      <c r="E7" s="24"/>
      <c r="F7" s="46">
        <f t="shared" si="0"/>
        <v>0</v>
      </c>
    </row>
    <row r="8" spans="1:6" ht="15.75" customHeight="1">
      <c r="A8" s="364"/>
      <c r="B8" s="24"/>
      <c r="C8" s="365"/>
      <c r="D8" s="24"/>
      <c r="E8" s="24"/>
      <c r="F8" s="46">
        <f t="shared" si="0"/>
        <v>0</v>
      </c>
    </row>
    <row r="9" spans="1:6" ht="15.75" customHeight="1">
      <c r="A9" s="363"/>
      <c r="B9" s="24"/>
      <c r="C9" s="365"/>
      <c r="D9" s="24"/>
      <c r="E9" s="24"/>
      <c r="F9" s="46">
        <f t="shared" si="0"/>
        <v>0</v>
      </c>
    </row>
    <row r="10" spans="1:6" ht="15.75" customHeight="1">
      <c r="A10" s="364"/>
      <c r="B10" s="24"/>
      <c r="C10" s="365"/>
      <c r="D10" s="24"/>
      <c r="E10" s="24"/>
      <c r="F10" s="46">
        <f t="shared" si="0"/>
        <v>0</v>
      </c>
    </row>
    <row r="11" spans="1:6" ht="15.75" customHeight="1">
      <c r="A11" s="363"/>
      <c r="B11" s="24"/>
      <c r="C11" s="365"/>
      <c r="D11" s="24"/>
      <c r="E11" s="24"/>
      <c r="F11" s="46">
        <f t="shared" si="0"/>
        <v>0</v>
      </c>
    </row>
    <row r="12" spans="1:6" ht="15.75" customHeight="1">
      <c r="A12" s="363"/>
      <c r="B12" s="24"/>
      <c r="C12" s="365"/>
      <c r="D12" s="24"/>
      <c r="E12" s="24"/>
      <c r="F12" s="46">
        <f t="shared" si="0"/>
        <v>0</v>
      </c>
    </row>
    <row r="13" spans="1:6" ht="15.75" customHeight="1">
      <c r="A13" s="363"/>
      <c r="B13" s="24"/>
      <c r="C13" s="365"/>
      <c r="D13" s="24"/>
      <c r="E13" s="24"/>
      <c r="F13" s="46">
        <f t="shared" si="0"/>
        <v>0</v>
      </c>
    </row>
    <row r="14" spans="1:6" ht="15.75" customHeight="1">
      <c r="A14" s="363"/>
      <c r="B14" s="24"/>
      <c r="C14" s="365"/>
      <c r="D14" s="24"/>
      <c r="E14" s="24"/>
      <c r="F14" s="46">
        <f t="shared" si="0"/>
        <v>0</v>
      </c>
    </row>
    <row r="15" spans="1:6" ht="15.75" customHeight="1">
      <c r="A15" s="363"/>
      <c r="B15" s="24"/>
      <c r="C15" s="365"/>
      <c r="D15" s="24"/>
      <c r="E15" s="24"/>
      <c r="F15" s="46">
        <f t="shared" si="0"/>
        <v>0</v>
      </c>
    </row>
    <row r="16" spans="1:6" ht="15.75" customHeight="1">
      <c r="A16" s="363"/>
      <c r="B16" s="24"/>
      <c r="C16" s="365"/>
      <c r="D16" s="24"/>
      <c r="E16" s="24"/>
      <c r="F16" s="46">
        <f t="shared" si="0"/>
        <v>0</v>
      </c>
    </row>
    <row r="17" spans="1:6" ht="15.75" customHeight="1">
      <c r="A17" s="363"/>
      <c r="B17" s="24"/>
      <c r="C17" s="365"/>
      <c r="D17" s="24"/>
      <c r="E17" s="24"/>
      <c r="F17" s="46">
        <f t="shared" si="0"/>
        <v>0</v>
      </c>
    </row>
    <row r="18" spans="1:6" ht="15.75" customHeight="1">
      <c r="A18" s="363"/>
      <c r="B18" s="24"/>
      <c r="C18" s="365"/>
      <c r="D18" s="24"/>
      <c r="E18" s="24"/>
      <c r="F18" s="46">
        <f t="shared" si="0"/>
        <v>0</v>
      </c>
    </row>
    <row r="19" spans="1:6" ht="15.75" customHeight="1">
      <c r="A19" s="363"/>
      <c r="B19" s="24"/>
      <c r="C19" s="365"/>
      <c r="D19" s="24"/>
      <c r="E19" s="24"/>
      <c r="F19" s="46">
        <f t="shared" si="0"/>
        <v>0</v>
      </c>
    </row>
    <row r="20" spans="1:6" ht="15.75" customHeight="1">
      <c r="A20" s="363"/>
      <c r="B20" s="24"/>
      <c r="C20" s="365"/>
      <c r="D20" s="24"/>
      <c r="E20" s="24"/>
      <c r="F20" s="46">
        <f t="shared" si="0"/>
        <v>0</v>
      </c>
    </row>
    <row r="21" spans="1:6" ht="15.75" customHeight="1">
      <c r="A21" s="363"/>
      <c r="B21" s="24"/>
      <c r="C21" s="365"/>
      <c r="D21" s="24"/>
      <c r="E21" s="24"/>
      <c r="F21" s="46">
        <f t="shared" si="0"/>
        <v>0</v>
      </c>
    </row>
    <row r="22" spans="1:6" ht="15.75" customHeight="1">
      <c r="A22" s="363"/>
      <c r="B22" s="24"/>
      <c r="C22" s="365"/>
      <c r="D22" s="24"/>
      <c r="E22" s="24"/>
      <c r="F22" s="46">
        <f t="shared" si="0"/>
        <v>0</v>
      </c>
    </row>
    <row r="23" spans="1:6" ht="15.75" customHeight="1" thickBot="1">
      <c r="A23" s="47"/>
      <c r="B23" s="25"/>
      <c r="C23" s="366"/>
      <c r="D23" s="25"/>
      <c r="E23" s="25"/>
      <c r="F23" s="48">
        <f t="shared" si="0"/>
        <v>0</v>
      </c>
    </row>
    <row r="24" spans="1:6" s="51" customFormat="1" ht="18" customHeight="1" thickBot="1">
      <c r="A24" s="161" t="s">
        <v>55</v>
      </c>
      <c r="B24" s="49">
        <f>SUM(B5:B23)</f>
        <v>2000</v>
      </c>
      <c r="C24" s="99"/>
      <c r="D24" s="49">
        <f>SUM(D5:D23)</f>
        <v>0</v>
      </c>
      <c r="E24" s="49">
        <f>SUM(E5:E23)</f>
        <v>2000</v>
      </c>
      <c r="F24" s="5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9/2015. ( X.6.)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DNAR</cp:lastModifiedBy>
  <cp:lastPrinted>2015-10-09T07:00:38Z</cp:lastPrinted>
  <dcterms:created xsi:type="dcterms:W3CDTF">1999-10-30T10:30:45Z</dcterms:created>
  <dcterms:modified xsi:type="dcterms:W3CDTF">2015-10-06T07:20:35Z</dcterms:modified>
  <cp:category/>
  <cp:version/>
  <cp:contentType/>
  <cp:contentStatus/>
</cp:coreProperties>
</file>