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\RENDELETEK\5-2020.(II.28.)_az önkormányzat 2020. évi költségvetéséről\"/>
    </mc:Choice>
  </mc:AlternateContent>
  <xr:revisionPtr revIDLastSave="0" documentId="8_{04E41C97-8133-40FF-979D-4177FBD5D40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96" i="1" l="1"/>
  <c r="M96" i="1"/>
  <c r="L96" i="1"/>
  <c r="K96" i="1"/>
  <c r="J96" i="1"/>
  <c r="I96" i="1"/>
  <c r="H96" i="1"/>
  <c r="G96" i="1"/>
  <c r="F96" i="1"/>
  <c r="E96" i="1"/>
  <c r="D96" i="1"/>
  <c r="C95" i="1"/>
  <c r="C94" i="1"/>
  <c r="C93" i="1"/>
  <c r="C91" i="1"/>
  <c r="C90" i="1"/>
  <c r="C89" i="1"/>
  <c r="C88" i="1"/>
  <c r="C87" i="1"/>
  <c r="N86" i="1"/>
  <c r="M86" i="1"/>
  <c r="L86" i="1"/>
  <c r="K86" i="1"/>
  <c r="J86" i="1"/>
  <c r="I86" i="1"/>
  <c r="H86" i="1"/>
  <c r="G86" i="1"/>
  <c r="F86" i="1"/>
  <c r="E86" i="1"/>
  <c r="D86" i="1"/>
  <c r="C86" i="1" s="1"/>
  <c r="C85" i="1"/>
  <c r="C84" i="1"/>
  <c r="C83" i="1"/>
  <c r="C82" i="1"/>
  <c r="N81" i="1"/>
  <c r="M81" i="1"/>
  <c r="L81" i="1"/>
  <c r="K81" i="1"/>
  <c r="J81" i="1"/>
  <c r="I81" i="1"/>
  <c r="H81" i="1"/>
  <c r="G81" i="1"/>
  <c r="F81" i="1"/>
  <c r="E81" i="1"/>
  <c r="D81" i="1"/>
  <c r="C80" i="1"/>
  <c r="C79" i="1"/>
  <c r="C78" i="1"/>
  <c r="C77" i="1"/>
  <c r="C76" i="1"/>
  <c r="C75" i="1"/>
  <c r="C74" i="1"/>
  <c r="N73" i="1"/>
  <c r="M73" i="1"/>
  <c r="L73" i="1"/>
  <c r="K73" i="1"/>
  <c r="J73" i="1"/>
  <c r="I73" i="1"/>
  <c r="H73" i="1"/>
  <c r="G73" i="1"/>
  <c r="F73" i="1"/>
  <c r="E73" i="1"/>
  <c r="D73" i="1"/>
  <c r="C71" i="1"/>
  <c r="C70" i="1"/>
  <c r="C69" i="1"/>
  <c r="C68" i="1"/>
  <c r="C67" i="1"/>
  <c r="C66" i="1"/>
  <c r="C64" i="1"/>
  <c r="C63" i="1"/>
  <c r="C62" i="1"/>
  <c r="N61" i="1"/>
  <c r="M61" i="1"/>
  <c r="L61" i="1"/>
  <c r="K61" i="1"/>
  <c r="J61" i="1"/>
  <c r="I61" i="1"/>
  <c r="H61" i="1"/>
  <c r="G61" i="1"/>
  <c r="F61" i="1"/>
  <c r="E61" i="1"/>
  <c r="D61" i="1"/>
  <c r="C60" i="1"/>
  <c r="C59" i="1"/>
  <c r="C57" i="1"/>
  <c r="C61" i="1" s="1"/>
  <c r="N56" i="1"/>
  <c r="M56" i="1"/>
  <c r="L56" i="1"/>
  <c r="K56" i="1"/>
  <c r="J56" i="1"/>
  <c r="I56" i="1"/>
  <c r="H56" i="1"/>
  <c r="G56" i="1"/>
  <c r="F56" i="1"/>
  <c r="E56" i="1"/>
  <c r="D56" i="1"/>
  <c r="C55" i="1"/>
  <c r="C54" i="1"/>
  <c r="C53" i="1"/>
  <c r="C52" i="1"/>
  <c r="C51" i="1"/>
  <c r="C50" i="1"/>
  <c r="C49" i="1"/>
  <c r="C48" i="1"/>
  <c r="C56" i="1" s="1"/>
  <c r="N46" i="1"/>
  <c r="M46" i="1"/>
  <c r="L46" i="1"/>
  <c r="K46" i="1"/>
  <c r="J46" i="1"/>
  <c r="I46" i="1"/>
  <c r="H46" i="1"/>
  <c r="G46" i="1"/>
  <c r="F46" i="1"/>
  <c r="E46" i="1"/>
  <c r="D46" i="1"/>
  <c r="C44" i="1"/>
  <c r="C43" i="1"/>
  <c r="C42" i="1"/>
  <c r="C41" i="1"/>
  <c r="C46" i="1" s="1"/>
  <c r="N40" i="1"/>
  <c r="M40" i="1"/>
  <c r="L40" i="1"/>
  <c r="K40" i="1"/>
  <c r="J40" i="1"/>
  <c r="I40" i="1"/>
  <c r="H40" i="1"/>
  <c r="G40" i="1"/>
  <c r="F40" i="1"/>
  <c r="E40" i="1"/>
  <c r="D40" i="1"/>
  <c r="C39" i="1"/>
  <c r="C38" i="1"/>
  <c r="C40" i="1" s="1"/>
  <c r="N37" i="1"/>
  <c r="M37" i="1"/>
  <c r="L37" i="1"/>
  <c r="K37" i="1"/>
  <c r="J37" i="1"/>
  <c r="I37" i="1"/>
  <c r="H37" i="1"/>
  <c r="G37" i="1"/>
  <c r="F37" i="1"/>
  <c r="E37" i="1"/>
  <c r="D37" i="1"/>
  <c r="C36" i="1"/>
  <c r="C35" i="1"/>
  <c r="C34" i="1"/>
  <c r="C33" i="1"/>
  <c r="C32" i="1"/>
  <c r="C31" i="1"/>
  <c r="C30" i="1"/>
  <c r="C37" i="1" s="1"/>
  <c r="N29" i="1"/>
  <c r="M29" i="1"/>
  <c r="L29" i="1"/>
  <c r="K29" i="1"/>
  <c r="J29" i="1"/>
  <c r="I29" i="1"/>
  <c r="H29" i="1"/>
  <c r="G29" i="1"/>
  <c r="F29" i="1"/>
  <c r="E29" i="1"/>
  <c r="D29" i="1"/>
  <c r="C28" i="1"/>
  <c r="C27" i="1"/>
  <c r="C29" i="1" s="1"/>
  <c r="N26" i="1"/>
  <c r="M26" i="1"/>
  <c r="M47" i="1" s="1"/>
  <c r="L26" i="1"/>
  <c r="K26" i="1"/>
  <c r="J26" i="1"/>
  <c r="I26" i="1"/>
  <c r="H26" i="1"/>
  <c r="G26" i="1"/>
  <c r="F26" i="1"/>
  <c r="E26" i="1"/>
  <c r="E47" i="1" s="1"/>
  <c r="D26" i="1"/>
  <c r="C25" i="1"/>
  <c r="C24" i="1"/>
  <c r="C26" i="1" s="1"/>
  <c r="C23" i="1"/>
  <c r="N22" i="1"/>
  <c r="M22" i="1"/>
  <c r="L22" i="1"/>
  <c r="K22" i="1"/>
  <c r="J22" i="1"/>
  <c r="I22" i="1"/>
  <c r="H22" i="1"/>
  <c r="G22" i="1"/>
  <c r="F22" i="1"/>
  <c r="E22" i="1"/>
  <c r="D22" i="1"/>
  <c r="N20" i="1"/>
  <c r="M20" i="1"/>
  <c r="L20" i="1"/>
  <c r="K20" i="1"/>
  <c r="J20" i="1"/>
  <c r="J21" i="1" s="1"/>
  <c r="I20" i="1"/>
  <c r="I21" i="1" s="1"/>
  <c r="H20" i="1"/>
  <c r="H21" i="1" s="1"/>
  <c r="G20" i="1"/>
  <c r="G21" i="1" s="1"/>
  <c r="F20" i="1"/>
  <c r="F21" i="1" s="1"/>
  <c r="E20" i="1"/>
  <c r="D20" i="1"/>
  <c r="C19" i="1"/>
  <c r="C18" i="1"/>
  <c r="C17" i="1"/>
  <c r="C20" i="1" s="1"/>
  <c r="N16" i="1"/>
  <c r="M16" i="1"/>
  <c r="M21" i="1" s="1"/>
  <c r="L16" i="1"/>
  <c r="K16" i="1"/>
  <c r="J16" i="1"/>
  <c r="I16" i="1"/>
  <c r="H16" i="1"/>
  <c r="G16" i="1"/>
  <c r="F16" i="1"/>
  <c r="E16" i="1"/>
  <c r="D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N21" i="1" l="1"/>
  <c r="N47" i="1"/>
  <c r="C16" i="1"/>
  <c r="C21" i="1" s="1"/>
  <c r="C97" i="1" s="1"/>
  <c r="C99" i="1" s="1"/>
  <c r="C103" i="1" s="1"/>
  <c r="K21" i="1"/>
  <c r="I47" i="1"/>
  <c r="I97" i="1" s="1"/>
  <c r="K47" i="1"/>
  <c r="K97" i="1" s="1"/>
  <c r="C81" i="1"/>
  <c r="G47" i="1"/>
  <c r="C22" i="1"/>
  <c r="H47" i="1"/>
  <c r="D21" i="1"/>
  <c r="C47" i="1"/>
  <c r="J47" i="1"/>
  <c r="D47" i="1"/>
  <c r="L47" i="1"/>
  <c r="L97" i="1" s="1"/>
  <c r="C96" i="1"/>
  <c r="F47" i="1"/>
  <c r="C73" i="1"/>
  <c r="E21" i="1"/>
  <c r="M97" i="1"/>
  <c r="D97" i="1"/>
  <c r="H97" i="1"/>
  <c r="G97" i="1"/>
  <c r="E97" i="1"/>
  <c r="F97" i="1"/>
  <c r="J97" i="1"/>
  <c r="N97" i="1"/>
</calcChain>
</file>

<file path=xl/sharedStrings.xml><?xml version="1.0" encoding="utf-8"?>
<sst xmlns="http://schemas.openxmlformats.org/spreadsheetml/2006/main" count="113" uniqueCount="113">
  <si>
    <t>Csávoly Községi Önkormányzat              KIADÁSOK</t>
  </si>
  <si>
    <t>Összesen</t>
  </si>
  <si>
    <t xml:space="preserve"> Önkormányzatok és önkormányzati hivatalok jogalkotó és általános igazgatási tevékenysége</t>
  </si>
  <si>
    <t>062020 Magyar Falu program</t>
  </si>
  <si>
    <t>EFOP</t>
  </si>
  <si>
    <t>Közfogi 041237</t>
  </si>
  <si>
    <t>védőnő</t>
  </si>
  <si>
    <t>könyvtár</t>
  </si>
  <si>
    <t>zöldterület</t>
  </si>
  <si>
    <t>temető</t>
  </si>
  <si>
    <t>KÖZVILÁGÍTÁS</t>
  </si>
  <si>
    <t>IKSZT</t>
  </si>
  <si>
    <t>Törvény szerinti illetmények, munkabérek  K1101</t>
  </si>
  <si>
    <t>Normatív jutalmak   K1102</t>
  </si>
  <si>
    <t>Céljuttatás, projektprémium</t>
  </si>
  <si>
    <t>Készenléti, ügyeleti, helyettesítési díj, túlóra, túlszolgálat</t>
  </si>
  <si>
    <t>Végkielégítés</t>
  </si>
  <si>
    <t>Jubileumi jutalom   K1106</t>
  </si>
  <si>
    <t>Béren kívüli juttatások   K1107</t>
  </si>
  <si>
    <t>Ruházati költségtérítés</t>
  </si>
  <si>
    <t>Közlekedési költségtérítés    K1109</t>
  </si>
  <si>
    <t>Egyéb költségtérítések    K1110</t>
  </si>
  <si>
    <t>Lakhatási támogatások</t>
  </si>
  <si>
    <t>Szociális támogatások</t>
  </si>
  <si>
    <t>Foglalkoztatottak egyéb személyi juttatásai</t>
  </si>
  <si>
    <t>Foglalkoztatottak személyi juttatásai (=01+…+13)   K11</t>
  </si>
  <si>
    <t>Választott tisztségviselők juttatásai    K121</t>
  </si>
  <si>
    <t>Munkavégzésre irányuló egyéb jogviszonyban nem saját foglalkoztatottnak fizetett juttatások   K122</t>
  </si>
  <si>
    <t>Egyéb külső személyi juttatások</t>
  </si>
  <si>
    <t>Külső személyi juttatások (=15+16+17)   K12</t>
  </si>
  <si>
    <t>Személyi juttatások (=14+18)    K1</t>
  </si>
  <si>
    <t xml:space="preserve">Munkaadókat terhelő járulékok és szociális hozzájárulási adó        K2                                                                        </t>
  </si>
  <si>
    <t>Szakmai anyagok beszerzése    K311</t>
  </si>
  <si>
    <t>Üzemeltetési anyagok beszerzése    K312</t>
  </si>
  <si>
    <t>Árubeszerzés</t>
  </si>
  <si>
    <t>Készletbeszerzés (=21+22+23)    K31</t>
  </si>
  <si>
    <t>Informatikai szolgáltatások igénybevétele   K321</t>
  </si>
  <si>
    <t>Egyéb kommunikációs szolgáltatások   K322</t>
  </si>
  <si>
    <t>Kommunikációs szolgáltatások (=25+26)   K32</t>
  </si>
  <si>
    <t>Közüzemi díjak    K321</t>
  </si>
  <si>
    <t>Vásárolt élelmezés   K332</t>
  </si>
  <si>
    <t>Bérleti és lízing díjak</t>
  </si>
  <si>
    <t>Karbantartási, kisjavítási szolgáltatások   K334</t>
  </si>
  <si>
    <t>Közvetített szolgáltatások    K335</t>
  </si>
  <si>
    <t>Szakmai tevékenységet segítő szolgáltatások    K336</t>
  </si>
  <si>
    <t>Egyéb szolgáltatások   K337</t>
  </si>
  <si>
    <t>Szolgáltatási kiadások (=28+…+34)   K33</t>
  </si>
  <si>
    <t>Kiküldetések kiadásai   K341</t>
  </si>
  <si>
    <t>Reklám- és propagandakiadások</t>
  </si>
  <si>
    <t>Kiküldetések, reklám- és propagandakiadások (=36+37)   K341</t>
  </si>
  <si>
    <t>Működési célú előzetesen felszámított általános forgalmi adó   K351</t>
  </si>
  <si>
    <t>Fizetendő általános forgalmi adó     K352</t>
  </si>
  <si>
    <t xml:space="preserve">Kamatkiadások </t>
  </si>
  <si>
    <t>Egyéb pénzügyi műveletek kiadásai</t>
  </si>
  <si>
    <t>Egyéb dologi kiadások   K355</t>
  </si>
  <si>
    <t>Különféle befizetések és egyéb dologi kiadások (=39+…+43)    K35</t>
  </si>
  <si>
    <t>Dologi kiadások (=24+27+35+38+44)    K3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</si>
  <si>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</si>
  <si>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</si>
  <si>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</si>
  <si>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</si>
  <si>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</si>
  <si>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</si>
  <si>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</si>
  <si>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   K48</t>
  </si>
  <si>
    <t>Ellátottak pénzbeli juttatásai (=46+...+53)    K4</t>
  </si>
  <si>
    <t>Nemzetközi kötelezettségek</t>
  </si>
  <si>
    <t>A helyi önkormányzatok előző évi elszámolásából származó kiadások</t>
  </si>
  <si>
    <t>A helyi önkormányzatok törvényi előíráson alapuló befizetései</t>
  </si>
  <si>
    <t>Egyéb elvonások, befizetések</t>
  </si>
  <si>
    <t>Elvonások és befizetések (=56+57+58)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</si>
  <si>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</si>
  <si>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</si>
  <si>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</si>
  <si>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    K506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</si>
  <si>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</si>
  <si>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</si>
  <si>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</si>
  <si>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</si>
  <si>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Működési célú támogatások az Európai Uniónak</t>
  </si>
  <si>
    <t>Egyéb működési célú támogatások államháztartáson kívülre   K512</t>
  </si>
  <si>
    <t>Tartalékok   K513</t>
  </si>
  <si>
    <t>Egyéb működési célú kiadások (=55+59+…+70)    K5</t>
  </si>
  <si>
    <t>Immateriális javak beszerzése, létesítése   K61</t>
  </si>
  <si>
    <t>Ingatlanok beszerzése, létesítése   K62</t>
  </si>
  <si>
    <t>Informatikai eszközök beszerzése, létesítése   K63</t>
  </si>
  <si>
    <t>Egyéb tárgyi eszközök beszerzése, létesítése   K64</t>
  </si>
  <si>
    <t>Részesedések beszerzése</t>
  </si>
  <si>
    <t>Meglévő részesedések növeléséhez kapcsolódó kiadások</t>
  </si>
  <si>
    <t>Beruházási célú előzetesen felszámított általános forgalmi adó    K67</t>
  </si>
  <si>
    <t>Beruházások (=72+…+78)   K6</t>
  </si>
  <si>
    <t>Ingatlanok felújítása    K71</t>
  </si>
  <si>
    <t>Informatikai eszközök felújítása</t>
  </si>
  <si>
    <t xml:space="preserve">Egyéb tárgyi eszközök felújítása </t>
  </si>
  <si>
    <t>Felújítási célú előzetesen felszámított általános forgalmi adó   K74</t>
  </si>
  <si>
    <t>Felújítások (=80+...+83)   K7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</si>
  <si>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</si>
  <si>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</si>
  <si>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</si>
  <si>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</si>
  <si>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</si>
  <si>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</si>
  <si>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</si>
  <si>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Felhalmozási célú támogatások az Európai Uniónak</t>
  </si>
  <si>
    <t xml:space="preserve">Egyéb felhalmozási célú támogatások államháztartáson kívülre </t>
  </si>
  <si>
    <t>Egyéb felhalmozási célú kiadások (=85+…+93)   K8</t>
  </si>
  <si>
    <t>Költségvetési kiadások (=19+20+45+54+71+79+84+94)   K1-K8</t>
  </si>
  <si>
    <t>1. űrlap egyenlege KIADÁS</t>
  </si>
  <si>
    <t>2. űrlap egyenlege BEVÉTEL</t>
  </si>
  <si>
    <t>3. űrlap egyenlege KIADÁS</t>
  </si>
  <si>
    <t>4. űrlap egyenlege BEVÉTEL</t>
  </si>
  <si>
    <t>2/1. melléklet az 5/2020.(II.28.) önkormányzati rendelethez</t>
  </si>
  <si>
    <t>Sor-szám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</si>
</sst>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4" x14ac:knownFonts="1">
    <font>
      <sz val="11"/>
      <color theme="1"/>
      <name val="Calibri"/>
      <family val="2"/>
      <scheme val="minor"/>
    </font>
    <font>
      <sz val="10"/>
      <name val="Calibri Light"/>
      <family val="2"/>
      <charset val="238"/>
    </font>
    <font>
      <b/>
      <sz val="10"/>
      <name val="Calibri Light"/>
      <family val="2"/>
      <charset val="238"/>
    </font>
    <font>
      <b/>
      <sz val="8"/>
      <name val="Calibri Light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164" fontId="1" fillId="2" borderId="6" xfId="0" applyNumberFormat="1" applyFont="1" applyFill="1" applyBorder="1"/>
    <xf numFmtId="164" fontId="1" fillId="0" borderId="4" xfId="0" applyNumberFormat="1" applyFont="1" applyBorder="1"/>
    <xf numFmtId="164" fontId="1" fillId="0" borderId="7" xfId="0" applyNumberFormat="1" applyFont="1" applyBorder="1"/>
    <xf numFmtId="164" fontId="1" fillId="0" borderId="6" xfId="0" applyNumberFormat="1" applyFont="1" applyBorder="1"/>
    <xf numFmtId="164" fontId="1" fillId="3" borderId="6" xfId="0" applyNumberFormat="1" applyFont="1" applyFill="1" applyBorder="1"/>
    <xf numFmtId="164" fontId="1" fillId="0" borderId="8" xfId="0" applyNumberFormat="1" applyFont="1" applyBorder="1"/>
    <xf numFmtId="164" fontId="1" fillId="0" borderId="5" xfId="0" applyNumberFormat="1" applyFont="1" applyBorder="1"/>
    <xf numFmtId="0" fontId="1" fillId="0" borderId="9" xfId="0" applyFont="1" applyBorder="1"/>
    <xf numFmtId="0" fontId="1" fillId="0" borderId="10" xfId="0" applyFont="1" applyBorder="1"/>
    <xf numFmtId="164" fontId="1" fillId="2" borderId="11" xfId="0" applyNumberFormat="1" applyFont="1" applyFill="1" applyBorder="1"/>
    <xf numFmtId="164" fontId="1" fillId="0" borderId="9" xfId="0" applyNumberFormat="1" applyFont="1" applyBorder="1"/>
    <xf numFmtId="164" fontId="1" fillId="0" borderId="12" xfId="0" applyNumberFormat="1" applyFont="1" applyBorder="1"/>
    <xf numFmtId="164" fontId="1" fillId="0" borderId="10" xfId="0" applyNumberFormat="1" applyFont="1" applyBorder="1"/>
    <xf numFmtId="164" fontId="1" fillId="0" borderId="13" xfId="0" applyNumberFormat="1" applyFont="1" applyBorder="1"/>
    <xf numFmtId="164" fontId="1" fillId="0" borderId="14" xfId="0" applyNumberFormat="1" applyFont="1" applyBorder="1"/>
    <xf numFmtId="164" fontId="1" fillId="0" borderId="11" xfId="0" applyNumberFormat="1" applyFont="1" applyBorder="1"/>
    <xf numFmtId="164" fontId="1" fillId="0" borderId="15" xfId="0" applyNumberFormat="1" applyFont="1" applyBorder="1"/>
    <xf numFmtId="0" fontId="2" fillId="0" borderId="9" xfId="0" applyFont="1" applyBorder="1"/>
    <xf numFmtId="0" fontId="2" fillId="4" borderId="10" xfId="0" applyFont="1" applyFill="1" applyBorder="1"/>
    <xf numFmtId="164" fontId="2" fillId="4" borderId="11" xfId="0" applyNumberFormat="1" applyFont="1" applyFill="1" applyBorder="1"/>
    <xf numFmtId="164" fontId="2" fillId="4" borderId="10" xfId="0" applyNumberFormat="1" applyFont="1" applyFill="1" applyBorder="1"/>
    <xf numFmtId="0" fontId="1" fillId="0" borderId="10" xfId="0" applyFont="1" applyBorder="1" applyAlignment="1">
      <alignment wrapText="1"/>
    </xf>
    <xf numFmtId="0" fontId="2" fillId="5" borderId="10" xfId="0" applyFont="1" applyFill="1" applyBorder="1"/>
    <xf numFmtId="164" fontId="2" fillId="5" borderId="11" xfId="0" applyNumberFormat="1" applyFont="1" applyFill="1" applyBorder="1"/>
    <xf numFmtId="164" fontId="2" fillId="5" borderId="10" xfId="0" applyNumberFormat="1" applyFont="1" applyFill="1" applyBorder="1"/>
    <xf numFmtId="0" fontId="2" fillId="5" borderId="10" xfId="0" applyFont="1" applyFill="1" applyBorder="1" applyAlignment="1">
      <alignment wrapText="1"/>
    </xf>
    <xf numFmtId="0" fontId="2" fillId="6" borderId="10" xfId="0" applyFont="1" applyFill="1" applyBorder="1"/>
    <xf numFmtId="164" fontId="2" fillId="6" borderId="11" xfId="0" applyNumberFormat="1" applyFont="1" applyFill="1" applyBorder="1"/>
    <xf numFmtId="164" fontId="2" fillId="6" borderId="10" xfId="0" applyNumberFormat="1" applyFont="1" applyFill="1" applyBorder="1"/>
    <xf numFmtId="0" fontId="2" fillId="0" borderId="16" xfId="0" applyFont="1" applyBorder="1"/>
    <xf numFmtId="164" fontId="2" fillId="7" borderId="18" xfId="0" applyNumberFormat="1" applyFont="1" applyFill="1" applyBorder="1"/>
    <xf numFmtId="164" fontId="2" fillId="7" borderId="17" xfId="0" applyNumberFormat="1" applyFont="1" applyFill="1" applyBorder="1"/>
    <xf numFmtId="164" fontId="1" fillId="0" borderId="0" xfId="0" applyNumberFormat="1" applyFont="1"/>
    <xf numFmtId="0" fontId="2" fillId="0" borderId="0" xfId="0" applyFont="1" applyAlignment="1">
      <alignment horizontal="right"/>
    </xf>
    <xf numFmtId="164" fontId="2" fillId="0" borderId="0" xfId="0" applyNumberFormat="1" applyFont="1"/>
    <xf numFmtId="164" fontId="1" fillId="7" borderId="0" xfId="0" applyNumberFormat="1" applyFont="1" applyFill="1"/>
    <xf numFmtId="0" fontId="2" fillId="0" borderId="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7" borderId="17" xfId="0" applyFont="1" applyFill="1" applyBorder="1" applyAlignment="1">
      <alignment wrapText="1"/>
    </xf>
    <xf numFmtId="0" fontId="3" fillId="0" borderId="2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3"/>
  <sheetViews>
    <sheetView tabSelected="1" topLeftCell="A88" workbookViewId="0">
      <selection activeCell="B6" sqref="B6"/>
    </sheetView>
  </sheetViews>
  <sheetFormatPr defaultRowHeight="14.5" x14ac:dyDescent="0.35"/>
  <cols>
    <col min="1" max="1" width="3.6328125" customWidth="1"/>
    <col min="2" max="2" width="41.453125" customWidth="1"/>
    <col min="3" max="3" width="13.1796875" bestFit="1" customWidth="1"/>
    <col min="4" max="4" width="17.54296875" bestFit="1" customWidth="1"/>
    <col min="5" max="5" width="13.453125" bestFit="1" customWidth="1"/>
    <col min="6" max="6" width="11.08984375" bestFit="1" customWidth="1"/>
    <col min="7" max="7" width="13.26953125" bestFit="1" customWidth="1"/>
    <col min="8" max="11" width="11.08984375" bestFit="1" customWidth="1"/>
    <col min="12" max="12" width="12.36328125" bestFit="1" customWidth="1"/>
    <col min="13" max="13" width="12.08984375" bestFit="1" customWidth="1"/>
    <col min="14" max="14" width="4" bestFit="1" customWidth="1"/>
  </cols>
  <sheetData>
    <row r="1" spans="1:14" ht="15" thickBot="1" x14ac:dyDescent="0.4">
      <c r="A1" s="1"/>
      <c r="B1" s="43" t="s">
        <v>111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78.5" thickBot="1" x14ac:dyDescent="0.4">
      <c r="A2" s="46" t="s">
        <v>112</v>
      </c>
      <c r="B2" s="2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/>
    </row>
    <row r="3" spans="1:14" x14ac:dyDescent="0.35">
      <c r="A3" s="5">
        <v>1</v>
      </c>
      <c r="B3" s="6" t="s">
        <v>12</v>
      </c>
      <c r="C3" s="7">
        <f>SUM(D3:M3)</f>
        <v>73432744</v>
      </c>
      <c r="D3" s="8">
        <v>5360700</v>
      </c>
      <c r="E3" s="9">
        <v>0</v>
      </c>
      <c r="F3" s="9">
        <v>0</v>
      </c>
      <c r="G3" s="10">
        <v>50466072</v>
      </c>
      <c r="H3" s="9">
        <v>4806522</v>
      </c>
      <c r="I3" s="11">
        <v>3082350</v>
      </c>
      <c r="J3" s="9">
        <v>3504750</v>
      </c>
      <c r="K3" s="10">
        <v>2800750</v>
      </c>
      <c r="L3" s="9">
        <v>0</v>
      </c>
      <c r="M3" s="12">
        <v>3411600</v>
      </c>
      <c r="N3" s="13">
        <v>0</v>
      </c>
    </row>
    <row r="4" spans="1:14" x14ac:dyDescent="0.35">
      <c r="A4" s="14">
        <v>2</v>
      </c>
      <c r="B4" s="15" t="s">
        <v>13</v>
      </c>
      <c r="C4" s="16">
        <f t="shared" ref="C4:C15" si="0">SUM(D4:M4)</f>
        <v>0</v>
      </c>
      <c r="D4" s="17">
        <v>0</v>
      </c>
      <c r="E4" s="18">
        <v>0</v>
      </c>
      <c r="F4" s="18">
        <v>0</v>
      </c>
      <c r="G4" s="18">
        <v>0</v>
      </c>
      <c r="H4" s="18">
        <v>0</v>
      </c>
      <c r="I4" s="18">
        <v>0</v>
      </c>
      <c r="J4" s="18">
        <v>0</v>
      </c>
      <c r="K4" s="18">
        <v>0</v>
      </c>
      <c r="L4" s="18">
        <v>0</v>
      </c>
      <c r="M4" s="18">
        <v>0</v>
      </c>
      <c r="N4" s="19">
        <v>0</v>
      </c>
    </row>
    <row r="5" spans="1:14" x14ac:dyDescent="0.35">
      <c r="A5" s="14">
        <v>3</v>
      </c>
      <c r="B5" s="15" t="s">
        <v>14</v>
      </c>
      <c r="C5" s="16">
        <f t="shared" si="0"/>
        <v>0</v>
      </c>
      <c r="D5" s="17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19">
        <v>0</v>
      </c>
    </row>
    <row r="6" spans="1:14" ht="26.5" x14ac:dyDescent="0.35">
      <c r="A6" s="14">
        <v>4</v>
      </c>
      <c r="B6" s="28" t="s">
        <v>15</v>
      </c>
      <c r="C6" s="16">
        <f t="shared" si="0"/>
        <v>0</v>
      </c>
      <c r="D6" s="17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19">
        <v>0</v>
      </c>
    </row>
    <row r="7" spans="1:14" x14ac:dyDescent="0.35">
      <c r="A7" s="14">
        <v>5</v>
      </c>
      <c r="B7" s="15" t="s">
        <v>16</v>
      </c>
      <c r="C7" s="16">
        <f t="shared" si="0"/>
        <v>0</v>
      </c>
      <c r="D7" s="17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19">
        <v>0</v>
      </c>
    </row>
    <row r="8" spans="1:14" x14ac:dyDescent="0.35">
      <c r="A8" s="14">
        <v>6</v>
      </c>
      <c r="B8" s="15" t="s">
        <v>17</v>
      </c>
      <c r="C8" s="16">
        <f t="shared" si="0"/>
        <v>0</v>
      </c>
      <c r="D8" s="17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19">
        <v>0</v>
      </c>
    </row>
    <row r="9" spans="1:14" x14ac:dyDescent="0.35">
      <c r="A9" s="14">
        <v>7</v>
      </c>
      <c r="B9" s="15" t="s">
        <v>18</v>
      </c>
      <c r="C9" s="16">
        <f t="shared" si="0"/>
        <v>2564931</v>
      </c>
      <c r="D9" s="17">
        <v>564931</v>
      </c>
      <c r="E9" s="20">
        <v>0</v>
      </c>
      <c r="F9" s="20">
        <v>0</v>
      </c>
      <c r="G9" s="21">
        <v>0</v>
      </c>
      <c r="H9" s="20">
        <v>400000</v>
      </c>
      <c r="I9" s="22">
        <v>400000</v>
      </c>
      <c r="J9" s="20">
        <v>400000</v>
      </c>
      <c r="K9" s="22">
        <v>400000</v>
      </c>
      <c r="L9" s="20">
        <v>0</v>
      </c>
      <c r="M9" s="23">
        <v>400000</v>
      </c>
      <c r="N9" s="19">
        <v>0</v>
      </c>
    </row>
    <row r="10" spans="1:14" x14ac:dyDescent="0.35">
      <c r="A10" s="14">
        <v>8</v>
      </c>
      <c r="B10" s="15" t="s">
        <v>19</v>
      </c>
      <c r="C10" s="16">
        <f t="shared" si="0"/>
        <v>0</v>
      </c>
      <c r="D10" s="17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19">
        <v>0</v>
      </c>
    </row>
    <row r="11" spans="1:14" x14ac:dyDescent="0.35">
      <c r="A11" s="14">
        <v>9</v>
      </c>
      <c r="B11" s="15" t="s">
        <v>20</v>
      </c>
      <c r="C11" s="16">
        <f t="shared" si="0"/>
        <v>180000</v>
      </c>
      <c r="D11" s="17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v>0</v>
      </c>
      <c r="M11" s="21">
        <v>180000</v>
      </c>
      <c r="N11" s="19">
        <v>0</v>
      </c>
    </row>
    <row r="12" spans="1:14" x14ac:dyDescent="0.35">
      <c r="A12" s="14">
        <v>10</v>
      </c>
      <c r="B12" s="15" t="s">
        <v>21</v>
      </c>
      <c r="C12" s="16">
        <f t="shared" si="0"/>
        <v>0</v>
      </c>
      <c r="D12" s="17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19">
        <v>0</v>
      </c>
    </row>
    <row r="13" spans="1:14" x14ac:dyDescent="0.35">
      <c r="A13" s="14">
        <v>11</v>
      </c>
      <c r="B13" s="15" t="s">
        <v>22</v>
      </c>
      <c r="C13" s="16">
        <f t="shared" si="0"/>
        <v>0</v>
      </c>
      <c r="D13" s="17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9">
        <v>0</v>
      </c>
    </row>
    <row r="14" spans="1:14" x14ac:dyDescent="0.35">
      <c r="A14" s="14">
        <v>12</v>
      </c>
      <c r="B14" s="15" t="s">
        <v>23</v>
      </c>
      <c r="C14" s="16">
        <f t="shared" si="0"/>
        <v>0</v>
      </c>
      <c r="D14" s="17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19">
        <v>0</v>
      </c>
    </row>
    <row r="15" spans="1:14" x14ac:dyDescent="0.35">
      <c r="A15" s="14">
        <v>13</v>
      </c>
      <c r="B15" s="15" t="s">
        <v>24</v>
      </c>
      <c r="C15" s="16">
        <f t="shared" si="0"/>
        <v>0</v>
      </c>
      <c r="D15" s="17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19">
        <v>0</v>
      </c>
    </row>
    <row r="16" spans="1:14" x14ac:dyDescent="0.35">
      <c r="A16" s="24">
        <v>14</v>
      </c>
      <c r="B16" s="25" t="s">
        <v>25</v>
      </c>
      <c r="C16" s="26">
        <f t="shared" ref="C16:N16" si="1">SUM(C3:C15)</f>
        <v>76177675</v>
      </c>
      <c r="D16" s="27">
        <f t="shared" si="1"/>
        <v>5925631</v>
      </c>
      <c r="E16" s="27">
        <f t="shared" si="1"/>
        <v>0</v>
      </c>
      <c r="F16" s="27">
        <f t="shared" si="1"/>
        <v>0</v>
      </c>
      <c r="G16" s="27">
        <f t="shared" si="1"/>
        <v>50466072</v>
      </c>
      <c r="H16" s="27">
        <f t="shared" si="1"/>
        <v>5206522</v>
      </c>
      <c r="I16" s="27">
        <f t="shared" si="1"/>
        <v>3482350</v>
      </c>
      <c r="J16" s="27">
        <f t="shared" si="1"/>
        <v>3904750</v>
      </c>
      <c r="K16" s="27">
        <f t="shared" si="1"/>
        <v>3200750</v>
      </c>
      <c r="L16" s="27">
        <f t="shared" si="1"/>
        <v>0</v>
      </c>
      <c r="M16" s="27">
        <f t="shared" si="1"/>
        <v>3991600</v>
      </c>
      <c r="N16" s="27">
        <f t="shared" si="1"/>
        <v>0</v>
      </c>
    </row>
    <row r="17" spans="1:14" x14ac:dyDescent="0.35">
      <c r="A17" s="14">
        <v>15</v>
      </c>
      <c r="B17" s="15" t="s">
        <v>26</v>
      </c>
      <c r="C17" s="16">
        <f>SUM(D17:M17)</f>
        <v>12584352</v>
      </c>
      <c r="D17" s="19">
        <v>12584352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</row>
    <row r="18" spans="1:14" ht="26.5" x14ac:dyDescent="0.35">
      <c r="A18" s="14">
        <v>16</v>
      </c>
      <c r="B18" s="28" t="s">
        <v>27</v>
      </c>
      <c r="C18" s="16">
        <f>SUM(D18:M18)</f>
        <v>458370</v>
      </c>
      <c r="D18" s="19">
        <v>458370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</row>
    <row r="19" spans="1:14" x14ac:dyDescent="0.35">
      <c r="A19" s="14">
        <v>17</v>
      </c>
      <c r="B19" s="15" t="s">
        <v>28</v>
      </c>
      <c r="C19" s="16">
        <f>SUM(D19:M19)</f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</row>
    <row r="20" spans="1:14" x14ac:dyDescent="0.35">
      <c r="A20" s="24">
        <v>18</v>
      </c>
      <c r="B20" s="25" t="s">
        <v>29</v>
      </c>
      <c r="C20" s="26">
        <f t="shared" ref="C20:N20" si="2">SUM(C17:C19)</f>
        <v>13042722</v>
      </c>
      <c r="D20" s="27">
        <f t="shared" si="2"/>
        <v>13042722</v>
      </c>
      <c r="E20" s="27">
        <f t="shared" si="2"/>
        <v>0</v>
      </c>
      <c r="F20" s="27">
        <f t="shared" si="2"/>
        <v>0</v>
      </c>
      <c r="G20" s="27">
        <f t="shared" si="2"/>
        <v>0</v>
      </c>
      <c r="H20" s="27">
        <f t="shared" si="2"/>
        <v>0</v>
      </c>
      <c r="I20" s="27">
        <f t="shared" si="2"/>
        <v>0</v>
      </c>
      <c r="J20" s="27">
        <f t="shared" si="2"/>
        <v>0</v>
      </c>
      <c r="K20" s="27">
        <f t="shared" si="2"/>
        <v>0</v>
      </c>
      <c r="L20" s="27">
        <f t="shared" si="2"/>
        <v>0</v>
      </c>
      <c r="M20" s="27">
        <f t="shared" si="2"/>
        <v>0</v>
      </c>
      <c r="N20" s="27">
        <f t="shared" si="2"/>
        <v>0</v>
      </c>
    </row>
    <row r="21" spans="1:14" x14ac:dyDescent="0.35">
      <c r="A21" s="24">
        <v>19</v>
      </c>
      <c r="B21" s="29" t="s">
        <v>30</v>
      </c>
      <c r="C21" s="30">
        <f>SUM(C20+C16)</f>
        <v>89220397</v>
      </c>
      <c r="D21" s="31">
        <f t="shared" ref="D21:K21" si="3">SUM(D20+D16)</f>
        <v>18968353</v>
      </c>
      <c r="E21" s="31">
        <f t="shared" si="3"/>
        <v>0</v>
      </c>
      <c r="F21" s="31">
        <f t="shared" si="3"/>
        <v>0</v>
      </c>
      <c r="G21" s="31">
        <f t="shared" si="3"/>
        <v>50466072</v>
      </c>
      <c r="H21" s="31">
        <f t="shared" si="3"/>
        <v>5206522</v>
      </c>
      <c r="I21" s="31">
        <f t="shared" si="3"/>
        <v>3482350</v>
      </c>
      <c r="J21" s="31">
        <f t="shared" si="3"/>
        <v>3904750</v>
      </c>
      <c r="K21" s="31">
        <f t="shared" si="3"/>
        <v>3200750</v>
      </c>
      <c r="L21" s="31"/>
      <c r="M21" s="31">
        <f>SUM(M20+M16)</f>
        <v>3991600</v>
      </c>
      <c r="N21" s="31">
        <f>SUM(N20+N16)</f>
        <v>0</v>
      </c>
    </row>
    <row r="22" spans="1:14" x14ac:dyDescent="0.35">
      <c r="A22" s="14">
        <v>20</v>
      </c>
      <c r="B22" s="32" t="s">
        <v>31</v>
      </c>
      <c r="C22" s="30">
        <f>SUM(D22:M22)</f>
        <v>15859233.25591078</v>
      </c>
      <c r="D22" s="31">
        <f t="shared" ref="D22:F22" si="4">(D3*0.19)+(D9/1.345)</f>
        <v>1438556.0483271375</v>
      </c>
      <c r="E22" s="31">
        <f t="shared" si="4"/>
        <v>0</v>
      </c>
      <c r="F22" s="31">
        <f t="shared" si="4"/>
        <v>0</v>
      </c>
      <c r="G22" s="31">
        <f>(G3*0.19)+(G9/1.345)</f>
        <v>9588553.6799999997</v>
      </c>
      <c r="H22" s="31">
        <f t="shared" ref="H22:N22" si="5">(H3*0.19)+(H9/1.345)</f>
        <v>1210636.9495167288</v>
      </c>
      <c r="I22" s="31">
        <f t="shared" si="5"/>
        <v>883044.26951672859</v>
      </c>
      <c r="J22" s="31">
        <f t="shared" si="5"/>
        <v>963300.26951672859</v>
      </c>
      <c r="K22" s="31">
        <f t="shared" si="5"/>
        <v>829540.26951672859</v>
      </c>
      <c r="L22" s="31">
        <f t="shared" si="5"/>
        <v>0</v>
      </c>
      <c r="M22" s="31">
        <f t="shared" si="5"/>
        <v>945601.76951672859</v>
      </c>
      <c r="N22" s="31">
        <f t="shared" si="5"/>
        <v>0</v>
      </c>
    </row>
    <row r="23" spans="1:14" x14ac:dyDescent="0.35">
      <c r="A23" s="14">
        <v>21</v>
      </c>
      <c r="B23" s="15" t="s">
        <v>32</v>
      </c>
      <c r="C23" s="16">
        <f>SUM(D23:M23)</f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</row>
    <row r="24" spans="1:14" x14ac:dyDescent="0.35">
      <c r="A24" s="14">
        <v>22</v>
      </c>
      <c r="B24" s="15" t="s">
        <v>33</v>
      </c>
      <c r="C24" s="16">
        <f>SUM(D24:M24)</f>
        <v>21440141</v>
      </c>
      <c r="D24" s="19">
        <v>12704910</v>
      </c>
      <c r="E24" s="19">
        <v>0</v>
      </c>
      <c r="F24" s="19">
        <v>0</v>
      </c>
      <c r="G24" s="19">
        <v>8735231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</row>
    <row r="25" spans="1:14" x14ac:dyDescent="0.35">
      <c r="A25" s="14">
        <v>23</v>
      </c>
      <c r="B25" s="15" t="s">
        <v>34</v>
      </c>
      <c r="C25" s="16">
        <f>SUM(D25:M25)</f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</row>
    <row r="26" spans="1:14" x14ac:dyDescent="0.35">
      <c r="A26" s="24">
        <v>24</v>
      </c>
      <c r="B26" s="33" t="s">
        <v>35</v>
      </c>
      <c r="C26" s="34">
        <f t="shared" ref="C26:N26" si="6">SUM(C23:C25)</f>
        <v>21440141</v>
      </c>
      <c r="D26" s="35">
        <f t="shared" si="6"/>
        <v>12704910</v>
      </c>
      <c r="E26" s="35">
        <f t="shared" si="6"/>
        <v>0</v>
      </c>
      <c r="F26" s="35">
        <f t="shared" si="6"/>
        <v>0</v>
      </c>
      <c r="G26" s="35">
        <f t="shared" si="6"/>
        <v>8735231</v>
      </c>
      <c r="H26" s="35">
        <f t="shared" si="6"/>
        <v>0</v>
      </c>
      <c r="I26" s="35">
        <f t="shared" si="6"/>
        <v>0</v>
      </c>
      <c r="J26" s="35">
        <f t="shared" si="6"/>
        <v>0</v>
      </c>
      <c r="K26" s="35">
        <f t="shared" si="6"/>
        <v>0</v>
      </c>
      <c r="L26" s="35">
        <f t="shared" si="6"/>
        <v>0</v>
      </c>
      <c r="M26" s="35">
        <f t="shared" si="6"/>
        <v>0</v>
      </c>
      <c r="N26" s="35">
        <f t="shared" si="6"/>
        <v>0</v>
      </c>
    </row>
    <row r="27" spans="1:14" x14ac:dyDescent="0.35">
      <c r="A27" s="14">
        <v>25</v>
      </c>
      <c r="B27" s="15" t="s">
        <v>36</v>
      </c>
      <c r="C27" s="16">
        <f>SUM(D27:M27)</f>
        <v>1072630</v>
      </c>
      <c r="D27" s="19">
        <v>960630</v>
      </c>
      <c r="E27" s="19">
        <v>0</v>
      </c>
      <c r="F27" s="19">
        <v>0</v>
      </c>
      <c r="G27" s="19">
        <v>0</v>
      </c>
      <c r="H27" s="19">
        <v>112000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</row>
    <row r="28" spans="1:14" x14ac:dyDescent="0.35">
      <c r="A28" s="14">
        <v>26</v>
      </c>
      <c r="B28" s="15" t="s">
        <v>37</v>
      </c>
      <c r="C28" s="16">
        <f>SUM(D28:D28)</f>
        <v>850000</v>
      </c>
      <c r="D28" s="19">
        <v>850000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</row>
    <row r="29" spans="1:14" x14ac:dyDescent="0.35">
      <c r="A29" s="24">
        <v>27</v>
      </c>
      <c r="B29" s="33" t="s">
        <v>38</v>
      </c>
      <c r="C29" s="34">
        <f t="shared" ref="C29:N29" si="7">SUM(C27:C28)</f>
        <v>1922630</v>
      </c>
      <c r="D29" s="35">
        <f t="shared" si="7"/>
        <v>1810630</v>
      </c>
      <c r="E29" s="35">
        <f t="shared" si="7"/>
        <v>0</v>
      </c>
      <c r="F29" s="35">
        <f t="shared" si="7"/>
        <v>0</v>
      </c>
      <c r="G29" s="35">
        <f t="shared" si="7"/>
        <v>0</v>
      </c>
      <c r="H29" s="35">
        <f t="shared" si="7"/>
        <v>112000</v>
      </c>
      <c r="I29" s="35">
        <f t="shared" si="7"/>
        <v>0</v>
      </c>
      <c r="J29" s="35">
        <f t="shared" si="7"/>
        <v>0</v>
      </c>
      <c r="K29" s="35">
        <f t="shared" si="7"/>
        <v>0</v>
      </c>
      <c r="L29" s="35">
        <f t="shared" si="7"/>
        <v>0</v>
      </c>
      <c r="M29" s="35">
        <f t="shared" si="7"/>
        <v>0</v>
      </c>
      <c r="N29" s="35">
        <f t="shared" si="7"/>
        <v>0</v>
      </c>
    </row>
    <row r="30" spans="1:14" x14ac:dyDescent="0.35">
      <c r="A30" s="14">
        <v>28</v>
      </c>
      <c r="B30" s="15" t="s">
        <v>39</v>
      </c>
      <c r="C30" s="16">
        <f t="shared" ref="C30:C36" si="8">SUM(D30:M30)</f>
        <v>11000000</v>
      </c>
      <c r="D30" s="19">
        <v>4228000</v>
      </c>
      <c r="E30" s="19">
        <v>0</v>
      </c>
      <c r="F30" s="19">
        <v>0</v>
      </c>
      <c r="G30" s="19">
        <v>0</v>
      </c>
      <c r="H30" s="19">
        <v>520000</v>
      </c>
      <c r="I30" s="19">
        <v>750000</v>
      </c>
      <c r="J30" s="19">
        <v>0</v>
      </c>
      <c r="K30" s="19">
        <v>52000</v>
      </c>
      <c r="L30" s="19">
        <v>4700000</v>
      </c>
      <c r="M30" s="19">
        <v>750000</v>
      </c>
      <c r="N30" s="19">
        <v>0</v>
      </c>
    </row>
    <row r="31" spans="1:14" x14ac:dyDescent="0.35">
      <c r="A31" s="14">
        <v>29</v>
      </c>
      <c r="B31" s="15" t="s">
        <v>40</v>
      </c>
      <c r="C31" s="16">
        <f t="shared" si="8"/>
        <v>17000000</v>
      </c>
      <c r="D31" s="19">
        <v>17000000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</row>
    <row r="32" spans="1:14" x14ac:dyDescent="0.35">
      <c r="A32" s="14">
        <v>30</v>
      </c>
      <c r="B32" s="15" t="s">
        <v>41</v>
      </c>
      <c r="C32" s="16">
        <f t="shared" si="8"/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</row>
    <row r="33" spans="1:14" x14ac:dyDescent="0.35">
      <c r="A33" s="14">
        <v>31</v>
      </c>
      <c r="B33" s="15" t="s">
        <v>42</v>
      </c>
      <c r="C33" s="16">
        <f t="shared" si="8"/>
        <v>1700000</v>
      </c>
      <c r="D33" s="19">
        <v>1700000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</row>
    <row r="34" spans="1:14" x14ac:dyDescent="0.35">
      <c r="A34" s="14">
        <v>32</v>
      </c>
      <c r="B34" s="15" t="s">
        <v>43</v>
      </c>
      <c r="C34" s="16">
        <f t="shared" si="8"/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</row>
    <row r="35" spans="1:14" x14ac:dyDescent="0.35">
      <c r="A35" s="14">
        <v>33</v>
      </c>
      <c r="B35" s="15" t="s">
        <v>44</v>
      </c>
      <c r="C35" s="16">
        <f t="shared" si="8"/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</row>
    <row r="36" spans="1:14" x14ac:dyDescent="0.35">
      <c r="A36" s="14">
        <v>34</v>
      </c>
      <c r="B36" s="15" t="s">
        <v>45</v>
      </c>
      <c r="C36" s="16">
        <f t="shared" si="8"/>
        <v>20876911</v>
      </c>
      <c r="D36" s="19">
        <v>15623368</v>
      </c>
      <c r="E36" s="19">
        <v>1653543</v>
      </c>
      <c r="F36" s="19">
        <v>0</v>
      </c>
      <c r="G36" s="19">
        <v>0</v>
      </c>
      <c r="H36" s="19">
        <v>0</v>
      </c>
      <c r="I36" s="19">
        <v>0</v>
      </c>
      <c r="J36" s="19">
        <v>100000</v>
      </c>
      <c r="K36" s="19">
        <v>0</v>
      </c>
      <c r="L36" s="19">
        <v>0</v>
      </c>
      <c r="M36" s="19">
        <v>3500000</v>
      </c>
      <c r="N36" s="19">
        <v>0</v>
      </c>
    </row>
    <row r="37" spans="1:14" x14ac:dyDescent="0.35">
      <c r="A37" s="24">
        <v>35</v>
      </c>
      <c r="B37" s="33" t="s">
        <v>46</v>
      </c>
      <c r="C37" s="34">
        <f t="shared" ref="C37:N37" si="9">SUM(C30:C36)</f>
        <v>50576911</v>
      </c>
      <c r="D37" s="35">
        <f t="shared" si="9"/>
        <v>38551368</v>
      </c>
      <c r="E37" s="35">
        <f t="shared" si="9"/>
        <v>1653543</v>
      </c>
      <c r="F37" s="35">
        <f t="shared" si="9"/>
        <v>0</v>
      </c>
      <c r="G37" s="35">
        <f t="shared" si="9"/>
        <v>0</v>
      </c>
      <c r="H37" s="35">
        <f t="shared" si="9"/>
        <v>520000</v>
      </c>
      <c r="I37" s="35">
        <f t="shared" si="9"/>
        <v>750000</v>
      </c>
      <c r="J37" s="35">
        <f t="shared" si="9"/>
        <v>100000</v>
      </c>
      <c r="K37" s="35">
        <f t="shared" si="9"/>
        <v>52000</v>
      </c>
      <c r="L37" s="35">
        <f t="shared" si="9"/>
        <v>4700000</v>
      </c>
      <c r="M37" s="35">
        <f t="shared" si="9"/>
        <v>4250000</v>
      </c>
      <c r="N37" s="35">
        <f t="shared" si="9"/>
        <v>0</v>
      </c>
    </row>
    <row r="38" spans="1:14" x14ac:dyDescent="0.35">
      <c r="A38" s="14">
        <v>36</v>
      </c>
      <c r="B38" s="15" t="s">
        <v>47</v>
      </c>
      <c r="C38" s="16">
        <f>SUM(D38:D38)</f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/>
      <c r="L38" s="19">
        <v>0</v>
      </c>
      <c r="M38" s="19">
        <v>0</v>
      </c>
      <c r="N38" s="19">
        <v>0</v>
      </c>
    </row>
    <row r="39" spans="1:14" x14ac:dyDescent="0.35">
      <c r="A39" s="14">
        <v>37</v>
      </c>
      <c r="B39" s="15" t="s">
        <v>48</v>
      </c>
      <c r="C39" s="16">
        <f>SUM(D39:D39)</f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/>
      <c r="L39" s="19">
        <v>0</v>
      </c>
      <c r="M39" s="19">
        <v>0</v>
      </c>
      <c r="N39" s="19">
        <v>0</v>
      </c>
    </row>
    <row r="40" spans="1:14" x14ac:dyDescent="0.35">
      <c r="A40" s="24">
        <v>38</v>
      </c>
      <c r="B40" s="33" t="s">
        <v>49</v>
      </c>
      <c r="C40" s="34">
        <f t="shared" ref="C40:N40" si="10">SUM(C38:C39)</f>
        <v>0</v>
      </c>
      <c r="D40" s="35">
        <f t="shared" si="10"/>
        <v>0</v>
      </c>
      <c r="E40" s="35">
        <f t="shared" si="10"/>
        <v>0</v>
      </c>
      <c r="F40" s="35">
        <f t="shared" si="10"/>
        <v>0</v>
      </c>
      <c r="G40" s="35">
        <f t="shared" si="10"/>
        <v>0</v>
      </c>
      <c r="H40" s="35">
        <f t="shared" si="10"/>
        <v>0</v>
      </c>
      <c r="I40" s="35">
        <f t="shared" si="10"/>
        <v>0</v>
      </c>
      <c r="J40" s="35">
        <f t="shared" si="10"/>
        <v>0</v>
      </c>
      <c r="K40" s="35">
        <f t="shared" si="10"/>
        <v>0</v>
      </c>
      <c r="L40" s="35">
        <f t="shared" si="10"/>
        <v>0</v>
      </c>
      <c r="M40" s="35">
        <f t="shared" si="10"/>
        <v>0</v>
      </c>
      <c r="N40" s="35">
        <f t="shared" si="10"/>
        <v>0</v>
      </c>
    </row>
    <row r="41" spans="1:14" x14ac:dyDescent="0.35">
      <c r="A41" s="14">
        <v>39</v>
      </c>
      <c r="B41" s="28" t="s">
        <v>50</v>
      </c>
      <c r="C41" s="16">
        <f>SUM(D41:M41)</f>
        <v>26838544</v>
      </c>
      <c r="D41" s="19">
        <v>20268469</v>
      </c>
      <c r="E41" s="19">
        <v>446456</v>
      </c>
      <c r="F41" s="19">
        <v>0</v>
      </c>
      <c r="G41" s="19">
        <v>3230839</v>
      </c>
      <c r="H41" s="19">
        <v>232740</v>
      </c>
      <c r="I41" s="19">
        <v>202500</v>
      </c>
      <c r="J41" s="19">
        <v>27000</v>
      </c>
      <c r="K41" s="19">
        <v>14040</v>
      </c>
      <c r="L41" s="19">
        <v>1269000</v>
      </c>
      <c r="M41" s="19">
        <v>1147500</v>
      </c>
      <c r="N41" s="19">
        <v>0</v>
      </c>
    </row>
    <row r="42" spans="1:14" x14ac:dyDescent="0.35">
      <c r="A42" s="14">
        <v>40</v>
      </c>
      <c r="B42" s="15" t="s">
        <v>51</v>
      </c>
      <c r="C42" s="16">
        <f>SUM(D42:D42)</f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</row>
    <row r="43" spans="1:14" x14ac:dyDescent="0.35">
      <c r="A43" s="14">
        <v>41</v>
      </c>
      <c r="B43" s="15" t="s">
        <v>52</v>
      </c>
      <c r="C43" s="16">
        <f>SUM(D43:D43)</f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</row>
    <row r="44" spans="1:14" x14ac:dyDescent="0.35">
      <c r="A44" s="14">
        <v>42</v>
      </c>
      <c r="B44" s="15" t="s">
        <v>53</v>
      </c>
      <c r="C44" s="16">
        <f>SUM(D44:D44)</f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</row>
    <row r="45" spans="1:14" x14ac:dyDescent="0.35">
      <c r="A45" s="14">
        <v>43</v>
      </c>
      <c r="B45" s="15" t="s">
        <v>54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</row>
    <row r="46" spans="1:14" x14ac:dyDescent="0.35">
      <c r="A46" s="24">
        <v>44</v>
      </c>
      <c r="B46" s="33" t="s">
        <v>55</v>
      </c>
      <c r="C46" s="34">
        <f t="shared" ref="C46:N46" si="11">SUM(C41:C45)</f>
        <v>26838544</v>
      </c>
      <c r="D46" s="35">
        <f t="shared" si="11"/>
        <v>20268469</v>
      </c>
      <c r="E46" s="35">
        <f t="shared" si="11"/>
        <v>446456</v>
      </c>
      <c r="F46" s="35">
        <f t="shared" si="11"/>
        <v>0</v>
      </c>
      <c r="G46" s="35">
        <f t="shared" si="11"/>
        <v>3230839</v>
      </c>
      <c r="H46" s="35">
        <f t="shared" si="11"/>
        <v>232740</v>
      </c>
      <c r="I46" s="35">
        <f t="shared" si="11"/>
        <v>202500</v>
      </c>
      <c r="J46" s="35">
        <f t="shared" si="11"/>
        <v>27000</v>
      </c>
      <c r="K46" s="35">
        <f t="shared" si="11"/>
        <v>14040</v>
      </c>
      <c r="L46" s="35">
        <f t="shared" si="11"/>
        <v>1269000</v>
      </c>
      <c r="M46" s="35">
        <f t="shared" si="11"/>
        <v>1147500</v>
      </c>
      <c r="N46" s="35">
        <f t="shared" si="11"/>
        <v>0</v>
      </c>
    </row>
    <row r="47" spans="1:14" x14ac:dyDescent="0.35">
      <c r="A47" s="24">
        <v>45</v>
      </c>
      <c r="B47" s="29" t="s">
        <v>56</v>
      </c>
      <c r="C47" s="30">
        <f>SUM(C26+C29+C37+C40+C46)</f>
        <v>100778226</v>
      </c>
      <c r="D47" s="31">
        <f t="shared" ref="D47:N47" si="12">SUM(D26+D29+D37+D40+D46)</f>
        <v>73335377</v>
      </c>
      <c r="E47" s="31">
        <f t="shared" si="12"/>
        <v>2099999</v>
      </c>
      <c r="F47" s="31">
        <f t="shared" si="12"/>
        <v>0</v>
      </c>
      <c r="G47" s="31">
        <f t="shared" si="12"/>
        <v>11966070</v>
      </c>
      <c r="H47" s="31">
        <f t="shared" si="12"/>
        <v>864740</v>
      </c>
      <c r="I47" s="31">
        <f t="shared" si="12"/>
        <v>952500</v>
      </c>
      <c r="J47" s="31">
        <f t="shared" si="12"/>
        <v>127000</v>
      </c>
      <c r="K47" s="31">
        <f t="shared" si="12"/>
        <v>66040</v>
      </c>
      <c r="L47" s="31">
        <f t="shared" si="12"/>
        <v>5969000</v>
      </c>
      <c r="M47" s="31">
        <f t="shared" si="12"/>
        <v>5397500</v>
      </c>
      <c r="N47" s="31">
        <f t="shared" si="12"/>
        <v>0</v>
      </c>
    </row>
    <row r="48" spans="1:14" x14ac:dyDescent="0.35">
      <c r="A48" s="14">
        <v>46</v>
      </c>
      <c r="B48" s="15" t="s">
        <v>57</v>
      </c>
      <c r="C48" s="16">
        <f t="shared" ref="C48:C55" si="13">SUM(D48:D48)</f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</row>
    <row r="49" spans="1:14" x14ac:dyDescent="0.35">
      <c r="A49" s="14">
        <v>47</v>
      </c>
      <c r="B49" s="15" t="s">
        <v>58</v>
      </c>
      <c r="C49" s="16">
        <f t="shared" si="13"/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</row>
    <row r="50" spans="1:14" x14ac:dyDescent="0.35">
      <c r="A50" s="14">
        <v>48</v>
      </c>
      <c r="B50" s="15" t="s">
        <v>59</v>
      </c>
      <c r="C50" s="16">
        <f t="shared" si="13"/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</row>
    <row r="51" spans="1:14" ht="26" x14ac:dyDescent="0.35">
      <c r="A51" s="14">
        <v>49</v>
      </c>
      <c r="B51" s="44" t="s">
        <v>60</v>
      </c>
      <c r="C51" s="16">
        <f t="shared" si="13"/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</row>
    <row r="52" spans="1:14" ht="26.5" x14ac:dyDescent="0.35">
      <c r="A52" s="14">
        <v>50</v>
      </c>
      <c r="B52" s="28" t="s">
        <v>61</v>
      </c>
      <c r="C52" s="16">
        <f t="shared" si="13"/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</row>
    <row r="53" spans="1:14" x14ac:dyDescent="0.35">
      <c r="A53" s="14">
        <v>51</v>
      </c>
      <c r="B53" s="15" t="s">
        <v>62</v>
      </c>
      <c r="C53" s="16">
        <f t="shared" si="13"/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</row>
    <row r="54" spans="1:14" x14ac:dyDescent="0.35">
      <c r="A54" s="14">
        <v>52</v>
      </c>
      <c r="B54" s="15" t="s">
        <v>63</v>
      </c>
      <c r="C54" s="16">
        <f t="shared" si="13"/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</row>
    <row r="55" spans="1:14" x14ac:dyDescent="0.35">
      <c r="A55" s="14">
        <v>53</v>
      </c>
      <c r="B55" s="15" t="s">
        <v>64</v>
      </c>
      <c r="C55" s="16">
        <f t="shared" si="13"/>
        <v>2720000</v>
      </c>
      <c r="D55" s="19">
        <v>2720000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</row>
    <row r="56" spans="1:14" x14ac:dyDescent="0.35">
      <c r="A56" s="24">
        <v>54</v>
      </c>
      <c r="B56" s="32" t="s">
        <v>65</v>
      </c>
      <c r="C56" s="30">
        <f t="shared" ref="C56:N56" si="14">SUM(C48:C55)</f>
        <v>2720000</v>
      </c>
      <c r="D56" s="31">
        <f t="shared" si="14"/>
        <v>2720000</v>
      </c>
      <c r="E56" s="31">
        <f t="shared" si="14"/>
        <v>0</v>
      </c>
      <c r="F56" s="31">
        <f t="shared" si="14"/>
        <v>0</v>
      </c>
      <c r="G56" s="31">
        <f t="shared" si="14"/>
        <v>0</v>
      </c>
      <c r="H56" s="31">
        <f t="shared" si="14"/>
        <v>0</v>
      </c>
      <c r="I56" s="31">
        <f t="shared" si="14"/>
        <v>0</v>
      </c>
      <c r="J56" s="31">
        <f t="shared" si="14"/>
        <v>0</v>
      </c>
      <c r="K56" s="31">
        <f t="shared" si="14"/>
        <v>0</v>
      </c>
      <c r="L56" s="31">
        <f t="shared" si="14"/>
        <v>0</v>
      </c>
      <c r="M56" s="31">
        <f t="shared" si="14"/>
        <v>0</v>
      </c>
      <c r="N56" s="31">
        <f t="shared" si="14"/>
        <v>0</v>
      </c>
    </row>
    <row r="57" spans="1:14" x14ac:dyDescent="0.35">
      <c r="A57" s="14">
        <v>55</v>
      </c>
      <c r="B57" s="15" t="s">
        <v>66</v>
      </c>
      <c r="C57" s="16">
        <f>SUM(D57:D57)</f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</row>
    <row r="58" spans="1:14" ht="26.5" x14ac:dyDescent="0.35">
      <c r="A58" s="14">
        <v>56</v>
      </c>
      <c r="B58" s="28" t="s">
        <v>67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</row>
    <row r="59" spans="1:14" ht="26.5" x14ac:dyDescent="0.35">
      <c r="A59" s="14">
        <v>57</v>
      </c>
      <c r="B59" s="28" t="s">
        <v>68</v>
      </c>
      <c r="C59" s="16">
        <f>SUM(D59:D59)</f>
        <v>8252213</v>
      </c>
      <c r="D59" s="19">
        <v>8252213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</row>
    <row r="60" spans="1:14" x14ac:dyDescent="0.35">
      <c r="A60" s="14">
        <v>58</v>
      </c>
      <c r="B60" s="15" t="s">
        <v>69</v>
      </c>
      <c r="C60" s="16">
        <f>SUM(D60:D60)</f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</row>
    <row r="61" spans="1:14" x14ac:dyDescent="0.35">
      <c r="A61" s="24">
        <v>59</v>
      </c>
      <c r="B61" s="29" t="s">
        <v>70</v>
      </c>
      <c r="C61" s="30">
        <f t="shared" ref="C61:N61" si="15">SUM(C57:C60)</f>
        <v>8252213</v>
      </c>
      <c r="D61" s="31">
        <f t="shared" si="15"/>
        <v>8252213</v>
      </c>
      <c r="E61" s="31">
        <f t="shared" si="15"/>
        <v>0</v>
      </c>
      <c r="F61" s="31">
        <f t="shared" si="15"/>
        <v>0</v>
      </c>
      <c r="G61" s="31">
        <f t="shared" si="15"/>
        <v>0</v>
      </c>
      <c r="H61" s="31">
        <f t="shared" si="15"/>
        <v>0</v>
      </c>
      <c r="I61" s="31">
        <f t="shared" si="15"/>
        <v>0</v>
      </c>
      <c r="J61" s="31">
        <f t="shared" si="15"/>
        <v>0</v>
      </c>
      <c r="K61" s="31">
        <f t="shared" si="15"/>
        <v>0</v>
      </c>
      <c r="L61" s="31">
        <f t="shared" si="15"/>
        <v>0</v>
      </c>
      <c r="M61" s="31">
        <f t="shared" si="15"/>
        <v>0</v>
      </c>
      <c r="N61" s="31">
        <f t="shared" si="15"/>
        <v>0</v>
      </c>
    </row>
    <row r="62" spans="1:14" ht="26.5" x14ac:dyDescent="0.35">
      <c r="A62" s="14">
        <v>60</v>
      </c>
      <c r="B62" s="28" t="s">
        <v>71</v>
      </c>
      <c r="C62" s="16">
        <f>SUM(D62:D62)</f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</row>
    <row r="63" spans="1:14" ht="26.5" x14ac:dyDescent="0.35">
      <c r="A63" s="14">
        <v>61</v>
      </c>
      <c r="B63" s="28" t="s">
        <v>72</v>
      </c>
      <c r="C63" s="16">
        <f>SUM(D63:D63)</f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</row>
    <row r="64" spans="1:14" ht="26.5" x14ac:dyDescent="0.35">
      <c r="A64" s="14">
        <v>62</v>
      </c>
      <c r="B64" s="28" t="s">
        <v>73</v>
      </c>
      <c r="C64" s="16">
        <f>SUM(D64:D64)</f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</row>
    <row r="65" spans="1:14" x14ac:dyDescent="0.35">
      <c r="A65" s="14">
        <v>63</v>
      </c>
      <c r="B65" s="28" t="s">
        <v>74</v>
      </c>
      <c r="C65" s="16">
        <v>12019527</v>
      </c>
      <c r="D65" s="19">
        <v>12019527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</row>
    <row r="66" spans="1:14" ht="26.5" x14ac:dyDescent="0.35">
      <c r="A66" s="14">
        <v>64</v>
      </c>
      <c r="B66" s="28" t="s">
        <v>75</v>
      </c>
      <c r="C66" s="16">
        <f t="shared" ref="C66:C71" si="16">SUM(D66:D66)</f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</row>
    <row r="67" spans="1:14" ht="26.5" x14ac:dyDescent="0.35">
      <c r="A67" s="14">
        <v>65</v>
      </c>
      <c r="B67" s="28" t="s">
        <v>76</v>
      </c>
      <c r="C67" s="16">
        <f t="shared" si="16"/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</row>
    <row r="68" spans="1:14" x14ac:dyDescent="0.35">
      <c r="A68" s="14">
        <v>66</v>
      </c>
      <c r="B68" s="28" t="s">
        <v>77</v>
      </c>
      <c r="C68" s="16">
        <f t="shared" si="16"/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</row>
    <row r="69" spans="1:14" x14ac:dyDescent="0.35">
      <c r="A69" s="14">
        <v>67</v>
      </c>
      <c r="B69" s="28" t="s">
        <v>78</v>
      </c>
      <c r="C69" s="16">
        <f t="shared" si="16"/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</row>
    <row r="70" spans="1:14" x14ac:dyDescent="0.35">
      <c r="A70" s="14">
        <v>68</v>
      </c>
      <c r="B70" s="28" t="s">
        <v>79</v>
      </c>
      <c r="C70" s="16">
        <f t="shared" si="16"/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</row>
    <row r="71" spans="1:14" x14ac:dyDescent="0.35">
      <c r="A71" s="14">
        <v>69</v>
      </c>
      <c r="B71" s="28" t="s">
        <v>80</v>
      </c>
      <c r="C71" s="16">
        <f t="shared" si="16"/>
        <v>5200000</v>
      </c>
      <c r="D71" s="19">
        <v>5200000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</row>
    <row r="72" spans="1:14" x14ac:dyDescent="0.35">
      <c r="A72" s="14">
        <v>70</v>
      </c>
      <c r="B72" s="15" t="s">
        <v>81</v>
      </c>
      <c r="C72" s="16">
        <v>7654463</v>
      </c>
      <c r="D72" s="19">
        <v>7654463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</row>
    <row r="73" spans="1:14" x14ac:dyDescent="0.35">
      <c r="A73" s="24">
        <v>71</v>
      </c>
      <c r="B73" s="29" t="s">
        <v>82</v>
      </c>
      <c r="C73" s="30">
        <f>SUM(C62:C72)</f>
        <v>24873990</v>
      </c>
      <c r="D73" s="31">
        <f t="shared" ref="D73:N73" si="17">SUM(D62:D72)</f>
        <v>24873990</v>
      </c>
      <c r="E73" s="31">
        <f t="shared" si="17"/>
        <v>0</v>
      </c>
      <c r="F73" s="31">
        <f t="shared" si="17"/>
        <v>0</v>
      </c>
      <c r="G73" s="31">
        <f t="shared" si="17"/>
        <v>0</v>
      </c>
      <c r="H73" s="31">
        <f t="shared" si="17"/>
        <v>0</v>
      </c>
      <c r="I73" s="31">
        <f t="shared" si="17"/>
        <v>0</v>
      </c>
      <c r="J73" s="31">
        <f t="shared" si="17"/>
        <v>0</v>
      </c>
      <c r="K73" s="31">
        <f t="shared" si="17"/>
        <v>0</v>
      </c>
      <c r="L73" s="31">
        <f t="shared" si="17"/>
        <v>0</v>
      </c>
      <c r="M73" s="31">
        <f t="shared" si="17"/>
        <v>0</v>
      </c>
      <c r="N73" s="31">
        <f t="shared" si="17"/>
        <v>0</v>
      </c>
    </row>
    <row r="74" spans="1:14" x14ac:dyDescent="0.35">
      <c r="A74" s="14">
        <v>72</v>
      </c>
      <c r="B74" s="15" t="s">
        <v>83</v>
      </c>
      <c r="C74" s="16">
        <f t="shared" ref="C74:C80" si="18">SUM(D74:N74)</f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</row>
    <row r="75" spans="1:14" x14ac:dyDescent="0.35">
      <c r="A75" s="14">
        <v>73</v>
      </c>
      <c r="B75" s="15" t="s">
        <v>84</v>
      </c>
      <c r="C75" s="16">
        <f t="shared" si="18"/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</row>
    <row r="76" spans="1:14" x14ac:dyDescent="0.35">
      <c r="A76" s="14">
        <v>74</v>
      </c>
      <c r="B76" s="15" t="s">
        <v>85</v>
      </c>
      <c r="C76" s="16">
        <f t="shared" si="18"/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</row>
    <row r="77" spans="1:14" x14ac:dyDescent="0.35">
      <c r="A77" s="14">
        <v>75</v>
      </c>
      <c r="B77" s="15" t="s">
        <v>86</v>
      </c>
      <c r="C77" s="16">
        <f t="shared" si="18"/>
        <v>760500</v>
      </c>
      <c r="D77" s="19">
        <v>0</v>
      </c>
      <c r="E77" s="19">
        <v>0</v>
      </c>
      <c r="F77" s="19">
        <v>0</v>
      </c>
      <c r="G77" s="19">
        <v>760500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</row>
    <row r="78" spans="1:14" x14ac:dyDescent="0.35">
      <c r="A78" s="14">
        <v>76</v>
      </c>
      <c r="B78" s="15" t="s">
        <v>87</v>
      </c>
      <c r="C78" s="16">
        <f t="shared" si="18"/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</row>
    <row r="79" spans="1:14" ht="26.5" x14ac:dyDescent="0.35">
      <c r="A79" s="14">
        <v>77</v>
      </c>
      <c r="B79" s="28" t="s">
        <v>88</v>
      </c>
      <c r="C79" s="16">
        <f t="shared" si="18"/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</row>
    <row r="80" spans="1:14" ht="26.5" x14ac:dyDescent="0.35">
      <c r="A80" s="14">
        <v>78</v>
      </c>
      <c r="B80" s="28" t="s">
        <v>89</v>
      </c>
      <c r="C80" s="16">
        <f t="shared" si="18"/>
        <v>218430</v>
      </c>
      <c r="D80" s="19">
        <v>0</v>
      </c>
      <c r="E80" s="19">
        <v>0</v>
      </c>
      <c r="F80" s="19">
        <v>0</v>
      </c>
      <c r="G80" s="19">
        <v>218430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</row>
    <row r="81" spans="1:14" x14ac:dyDescent="0.35">
      <c r="A81" s="24">
        <v>79</v>
      </c>
      <c r="B81" s="29" t="s">
        <v>90</v>
      </c>
      <c r="C81" s="30">
        <f t="shared" ref="C81:N81" si="19">SUM(C74:C80)</f>
        <v>978930</v>
      </c>
      <c r="D81" s="31">
        <f t="shared" si="19"/>
        <v>0</v>
      </c>
      <c r="E81" s="31">
        <f t="shared" si="19"/>
        <v>0</v>
      </c>
      <c r="F81" s="31">
        <f t="shared" si="19"/>
        <v>0</v>
      </c>
      <c r="G81" s="31">
        <f t="shared" si="19"/>
        <v>978930</v>
      </c>
      <c r="H81" s="31">
        <f t="shared" si="19"/>
        <v>0</v>
      </c>
      <c r="I81" s="31">
        <f t="shared" si="19"/>
        <v>0</v>
      </c>
      <c r="J81" s="31">
        <f t="shared" si="19"/>
        <v>0</v>
      </c>
      <c r="K81" s="31">
        <f t="shared" si="19"/>
        <v>0</v>
      </c>
      <c r="L81" s="31">
        <f t="shared" si="19"/>
        <v>0</v>
      </c>
      <c r="M81" s="31">
        <f t="shared" si="19"/>
        <v>0</v>
      </c>
      <c r="N81" s="31">
        <f t="shared" si="19"/>
        <v>0</v>
      </c>
    </row>
    <row r="82" spans="1:14" x14ac:dyDescent="0.35">
      <c r="A82" s="14">
        <v>80</v>
      </c>
      <c r="B82" s="15" t="s">
        <v>91</v>
      </c>
      <c r="C82" s="16">
        <f>SUM(D82:N82)</f>
        <v>57510779</v>
      </c>
      <c r="D82" s="19">
        <v>29000000</v>
      </c>
      <c r="E82" s="19">
        <v>21899999</v>
      </c>
      <c r="F82" s="19">
        <v>6610780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</row>
    <row r="83" spans="1:14" x14ac:dyDescent="0.35">
      <c r="A83" s="14">
        <v>81</v>
      </c>
      <c r="B83" s="15" t="s">
        <v>92</v>
      </c>
      <c r="C83" s="16">
        <f>SUM(D83:N83)</f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</row>
    <row r="84" spans="1:14" x14ac:dyDescent="0.35">
      <c r="A84" s="14">
        <v>82</v>
      </c>
      <c r="B84" s="15" t="s">
        <v>93</v>
      </c>
      <c r="C84" s="16">
        <f>SUM(D84:N84)</f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</row>
    <row r="85" spans="1:14" x14ac:dyDescent="0.35">
      <c r="A85" s="14">
        <v>83</v>
      </c>
      <c r="B85" s="28" t="s">
        <v>94</v>
      </c>
      <c r="C85" s="16">
        <f>SUM(D85:N85)</f>
        <v>17714909</v>
      </c>
      <c r="D85" s="19">
        <v>7830000</v>
      </c>
      <c r="E85" s="19">
        <v>8099999</v>
      </c>
      <c r="F85" s="19">
        <v>1784910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</row>
    <row r="86" spans="1:14" x14ac:dyDescent="0.35">
      <c r="A86" s="24">
        <v>84</v>
      </c>
      <c r="B86" s="29" t="s">
        <v>95</v>
      </c>
      <c r="C86" s="30">
        <f>SUM(D86:G86)</f>
        <v>75225688</v>
      </c>
      <c r="D86" s="31">
        <f t="shared" ref="D86:N86" si="20">SUM(D82:D85)</f>
        <v>36830000</v>
      </c>
      <c r="E86" s="31">
        <f t="shared" si="20"/>
        <v>29999998</v>
      </c>
      <c r="F86" s="31">
        <f t="shared" si="20"/>
        <v>8395690</v>
      </c>
      <c r="G86" s="31">
        <f t="shared" si="20"/>
        <v>0</v>
      </c>
      <c r="H86" s="31">
        <f t="shared" si="20"/>
        <v>0</v>
      </c>
      <c r="I86" s="31">
        <f t="shared" si="20"/>
        <v>0</v>
      </c>
      <c r="J86" s="31">
        <f t="shared" si="20"/>
        <v>0</v>
      </c>
      <c r="K86" s="31">
        <f t="shared" si="20"/>
        <v>0</v>
      </c>
      <c r="L86" s="31">
        <f t="shared" si="20"/>
        <v>0</v>
      </c>
      <c r="M86" s="31">
        <f t="shared" si="20"/>
        <v>0</v>
      </c>
      <c r="N86" s="31">
        <f t="shared" si="20"/>
        <v>0</v>
      </c>
    </row>
    <row r="87" spans="1:14" ht="26.5" x14ac:dyDescent="0.35">
      <c r="A87" s="14">
        <v>85</v>
      </c>
      <c r="B87" s="28" t="s">
        <v>96</v>
      </c>
      <c r="C87" s="16">
        <f t="shared" ref="C87:C95" si="21">SUM(D87:D87)</f>
        <v>0</v>
      </c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</row>
    <row r="88" spans="1:14" ht="26.5" x14ac:dyDescent="0.35">
      <c r="A88" s="14">
        <v>86</v>
      </c>
      <c r="B88" s="28" t="s">
        <v>97</v>
      </c>
      <c r="C88" s="16">
        <f t="shared" si="21"/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</row>
    <row r="89" spans="1:14" ht="26.5" x14ac:dyDescent="0.35">
      <c r="A89" s="14">
        <v>87</v>
      </c>
      <c r="B89" s="28" t="s">
        <v>98</v>
      </c>
      <c r="C89" s="16">
        <f t="shared" si="21"/>
        <v>0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</row>
    <row r="90" spans="1:14" x14ac:dyDescent="0.35">
      <c r="A90" s="14">
        <v>88</v>
      </c>
      <c r="B90" s="28" t="s">
        <v>99</v>
      </c>
      <c r="C90" s="16">
        <f t="shared" si="21"/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</row>
    <row r="91" spans="1:14" ht="26.5" x14ac:dyDescent="0.35">
      <c r="A91" s="14">
        <v>89</v>
      </c>
      <c r="B91" s="28" t="s">
        <v>100</v>
      </c>
      <c r="C91" s="16">
        <f t="shared" si="21"/>
        <v>0</v>
      </c>
      <c r="D91" s="19">
        <v>0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</row>
    <row r="92" spans="1:14" ht="26.5" x14ac:dyDescent="0.35">
      <c r="A92" s="14">
        <v>90</v>
      </c>
      <c r="B92" s="28" t="s">
        <v>101</v>
      </c>
      <c r="C92" s="16">
        <v>0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</row>
    <row r="93" spans="1:14" x14ac:dyDescent="0.35">
      <c r="A93" s="14">
        <v>91</v>
      </c>
      <c r="B93" s="28" t="s">
        <v>102</v>
      </c>
      <c r="C93" s="16">
        <f t="shared" si="21"/>
        <v>0</v>
      </c>
      <c r="D93" s="19">
        <v>0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</row>
    <row r="94" spans="1:14" x14ac:dyDescent="0.35">
      <c r="A94" s="14">
        <v>92</v>
      </c>
      <c r="B94" s="15" t="s">
        <v>103</v>
      </c>
      <c r="C94" s="16">
        <f t="shared" si="21"/>
        <v>0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</row>
    <row r="95" spans="1:14" ht="26.5" x14ac:dyDescent="0.35">
      <c r="A95" s="14">
        <v>93</v>
      </c>
      <c r="B95" s="28" t="s">
        <v>104</v>
      </c>
      <c r="C95" s="16">
        <f t="shared" si="21"/>
        <v>0</v>
      </c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</row>
    <row r="96" spans="1:14" x14ac:dyDescent="0.35">
      <c r="A96" s="24">
        <v>94</v>
      </c>
      <c r="B96" s="29" t="s">
        <v>105</v>
      </c>
      <c r="C96" s="30">
        <f t="shared" ref="C96:N96" si="22">SUM(C87:C95)</f>
        <v>0</v>
      </c>
      <c r="D96" s="31">
        <f t="shared" si="22"/>
        <v>0</v>
      </c>
      <c r="E96" s="31">
        <f t="shared" si="22"/>
        <v>0</v>
      </c>
      <c r="F96" s="31">
        <f t="shared" si="22"/>
        <v>0</v>
      </c>
      <c r="G96" s="31">
        <f t="shared" si="22"/>
        <v>0</v>
      </c>
      <c r="H96" s="31">
        <f t="shared" si="22"/>
        <v>0</v>
      </c>
      <c r="I96" s="31">
        <f t="shared" si="22"/>
        <v>0</v>
      </c>
      <c r="J96" s="31">
        <f t="shared" si="22"/>
        <v>0</v>
      </c>
      <c r="K96" s="31">
        <f t="shared" si="22"/>
        <v>0</v>
      </c>
      <c r="L96" s="31">
        <f t="shared" si="22"/>
        <v>0</v>
      </c>
      <c r="M96" s="31">
        <f t="shared" si="22"/>
        <v>0</v>
      </c>
      <c r="N96" s="31">
        <f t="shared" si="22"/>
        <v>0</v>
      </c>
    </row>
    <row r="97" spans="1:14" ht="27" thickBot="1" x14ac:dyDescent="0.4">
      <c r="A97" s="36">
        <v>95</v>
      </c>
      <c r="B97" s="45" t="s">
        <v>106</v>
      </c>
      <c r="C97" s="37">
        <f>SUM(C21+C22+C47+C56+C73+C81+C86+C96+C61)</f>
        <v>317908677.25591075</v>
      </c>
      <c r="D97" s="38">
        <f t="shared" ref="D97:L97" si="23">SUM(D96+D86+D81+D73+D56+D47+D22+D21+D61)</f>
        <v>166418489.04832715</v>
      </c>
      <c r="E97" s="38">
        <f t="shared" si="23"/>
        <v>32099997</v>
      </c>
      <c r="F97" s="38">
        <f t="shared" si="23"/>
        <v>8395690</v>
      </c>
      <c r="G97" s="38">
        <f t="shared" si="23"/>
        <v>72999625.680000007</v>
      </c>
      <c r="H97" s="38">
        <f t="shared" si="23"/>
        <v>7281898.9495167285</v>
      </c>
      <c r="I97" s="38">
        <f t="shared" si="23"/>
        <v>5317894.2695167288</v>
      </c>
      <c r="J97" s="38">
        <f t="shared" si="23"/>
        <v>4995050.2695167288</v>
      </c>
      <c r="K97" s="38">
        <f t="shared" si="23"/>
        <v>4096330.2695167288</v>
      </c>
      <c r="L97" s="38">
        <f t="shared" si="23"/>
        <v>5969000</v>
      </c>
      <c r="M97" s="38">
        <f>SUM(M96+M86+M81+M73+M56+M47+M22+M21+M61)</f>
        <v>10334701.769516729</v>
      </c>
      <c r="N97" s="38">
        <f>SUM(N96+N86+N81+N73+N56+N47+N22+N21+N61)</f>
        <v>0</v>
      </c>
    </row>
    <row r="98" spans="1:14" x14ac:dyDescent="0.35">
      <c r="A98" s="1"/>
      <c r="B98" s="1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</row>
    <row r="99" spans="1:14" x14ac:dyDescent="0.35">
      <c r="A99" s="1"/>
      <c r="B99" s="40" t="s">
        <v>107</v>
      </c>
      <c r="C99" s="41">
        <f>SUM(C97)</f>
        <v>317908677.25591075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</row>
    <row r="100" spans="1:14" x14ac:dyDescent="0.35">
      <c r="A100" s="1"/>
      <c r="B100" s="40" t="s">
        <v>108</v>
      </c>
      <c r="C100" s="41">
        <v>243857200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</row>
    <row r="101" spans="1:14" x14ac:dyDescent="0.35">
      <c r="A101" s="1"/>
      <c r="B101" s="40" t="s">
        <v>109</v>
      </c>
      <c r="C101" s="41">
        <v>36048941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</row>
    <row r="102" spans="1:14" x14ac:dyDescent="0.35">
      <c r="A102" s="1"/>
      <c r="B102" s="40" t="s">
        <v>110</v>
      </c>
      <c r="C102" s="41">
        <v>110100418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</row>
    <row r="103" spans="1:14" x14ac:dyDescent="0.35">
      <c r="A103" s="1"/>
      <c r="B103" s="1"/>
      <c r="C103" s="42">
        <f>SUM(C100+C102-C101-C99)</f>
        <v>-0.25591075420379639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</row>
  </sheetData>
  <mergeCells count="1">
    <mergeCell ref="B1:N1"/>
  </mergeCells>
  <pageMargins left="3.937007874015748E-2" right="3.937007874015748E-2" top="0.55118110236220474" bottom="0.55118110236220474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Csávoly</dc:creator>
  <cp:lastModifiedBy>Gabi</cp:lastModifiedBy>
  <cp:lastPrinted>2020-02-28T09:03:50Z</cp:lastPrinted>
  <dcterms:created xsi:type="dcterms:W3CDTF">2015-06-05T18:19:34Z</dcterms:created>
  <dcterms:modified xsi:type="dcterms:W3CDTF">2020-02-28T09:04:10Z</dcterms:modified>
</cp:coreProperties>
</file>