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2.sz.mell.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C25" i="1"/>
  <c r="C24" i="1" s="1"/>
  <c r="E20" i="1"/>
  <c r="I19" i="1"/>
  <c r="I29" i="1" s="1"/>
  <c r="E19" i="1"/>
  <c r="E29" i="1" s="1"/>
  <c r="D19" i="1"/>
  <c r="D29" i="1" s="1"/>
  <c r="C19" i="1"/>
  <c r="C29" i="1" s="1"/>
  <c r="H18" i="1"/>
  <c r="H30" i="1" s="1"/>
  <c r="D18" i="1"/>
  <c r="D32" i="1" s="1"/>
  <c r="C18" i="1"/>
  <c r="E12" i="1"/>
  <c r="I11" i="1"/>
  <c r="E11" i="1"/>
  <c r="G10" i="1"/>
  <c r="I10" i="1" s="1"/>
  <c r="E10" i="1"/>
  <c r="I9" i="1"/>
  <c r="G9" i="1"/>
  <c r="E9" i="1"/>
  <c r="I8" i="1"/>
  <c r="E8" i="1"/>
  <c r="G7" i="1"/>
  <c r="I7" i="1" s="1"/>
  <c r="E7" i="1"/>
  <c r="I6" i="1"/>
  <c r="I18" i="1" s="1"/>
  <c r="I30" i="1" s="1"/>
  <c r="G6" i="1"/>
  <c r="G18" i="1" s="1"/>
  <c r="G30" i="1" s="1"/>
  <c r="E6" i="1"/>
  <c r="E18" i="1" s="1"/>
  <c r="E32" i="1" l="1"/>
  <c r="E30" i="1"/>
  <c r="I32" i="1" s="1"/>
  <c r="I31" i="1"/>
  <c r="E31" i="1"/>
  <c r="C32" i="1"/>
  <c r="D30" i="1"/>
  <c r="G32" i="1"/>
  <c r="C30" i="1"/>
  <c r="C31" i="1"/>
  <c r="G31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<sst xmlns="http://schemas.openxmlformats.org/spreadsheetml/2006/main" count="93" uniqueCount="89">
  <si>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</si>
  <si>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2. melléklet a 2/2015. (II.13.) önkormányzati rendelethez  </t>
  </si>
  <si>
    <t xml:space="preserve">2. melléklet a 11/2015.(VI.25.) önkormányzati rendelethez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</si>
  <si>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</si>
  <si>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</si>
  <si>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</si>
  <si>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</si>
  <si>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</si>
  <si>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</si>
  <si>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</si>
  <si>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</si>
  <si>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</si>
  <si>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</si>
  <si>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</si>
  <si>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</si>
  <si>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</si>
  <si>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</si>
  <si>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</si>
  <si>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</si>
  <si>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</si>
  <si>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</si>
  <si>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</si>
  <si>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</si>
  <si>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</si>
  <si>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</si>
  <si>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</si>
  <si>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</si>
  <si>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</si>
  <si>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</si>
  <si>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</si>
  <si>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</si>
  <si>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</si>
  <si>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</si>
  <si>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</si>
  <si>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</si>
  <si>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</si>
  <si>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</si>
  <si>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</si>
  <si>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</si>
  <si>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</si>
  <si>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</si>
  <si>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</si>
  <si>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</si>
  <si>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</si>
  <si>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</si>
  <si>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</si>
  <si>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</si>
  <si>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</si>
  <si>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</si>
  <si>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Államháztartáson belüli megelőlegezések visszafizetése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</si>
  <si>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</si>
  <si>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</si>
  <si>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</si>
  <si>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</si>
  <si>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</si>
  <si>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</si>
  <si>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</si>
  <si>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</si>
  <si>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</si>
  <si>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</si>
  <si>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</si>
  <si>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</si>
  <si>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</si>
  <si>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</si>
  <si>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</si>
  <si>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</si>
  <si>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</si>
  <si>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</si>
  <si>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</si>
  <si>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</si>
  <si>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</si>
  <si>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</si>
  <si>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</si>
  <si>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</si>
  <si>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</si>
  <si>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</si>
  <si>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Értékpapír vásárlása, visszavásárlása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</si>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</sst>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" textRotation="180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3" fillId="0" borderId="8" xfId="0" applyNumberFormat="1" applyFont="1" applyFill="1" applyBorder="1" applyAlignment="1" applyProtection="1">
      <alignment horizontal="center" textRotation="180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34" xfId="0" applyNumberFormat="1" applyFont="1" applyFill="1" applyBorder="1" applyAlignment="1" applyProtection="1">
      <alignment horizontal="right" vertical="center" wrapText="1" indent="1"/>
    </xf>
    <xf numFmtId="0" fontId="9" fillId="0" borderId="35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Fill="1" applyBorder="1" applyAlignment="1" applyProtection="1">
      <alignment horizontal="right" vertical="center" wrapText="1" indent="1"/>
    </xf>
    <xf numFmtId="3" fontId="12" fillId="0" borderId="38" xfId="0" applyNumberFormat="1" applyFont="1" applyFill="1" applyBorder="1" applyAlignment="1" applyProtection="1">
      <alignment horizontal="right" vertical="center" wrapText="1" inden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40" xfId="0" applyNumberFormat="1" applyFont="1" applyFill="1" applyBorder="1" applyAlignment="1" applyProtection="1">
      <alignment horizontal="right" vertical="center" wrapText="1" indent="1"/>
    </xf>
    <xf numFmtId="164" fontId="11" fillId="0" borderId="41" xfId="0" applyNumberFormat="1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/>
      <sheetData sheetId="1"/>
      <sheetData sheetId="2"/>
      <sheetData sheetId="3"/>
      <sheetData sheetId="4"/>
      <sheetData sheetId="5">
        <row r="96">
          <cell r="C96">
            <v>346035</v>
          </cell>
        </row>
        <row r="97">
          <cell r="C97">
            <v>91139</v>
          </cell>
        </row>
        <row r="99">
          <cell r="C99">
            <v>38798</v>
          </cell>
        </row>
        <row r="100">
          <cell r="C100">
            <v>102431</v>
          </cell>
        </row>
      </sheetData>
      <sheetData sheetId="6"/>
      <sheetData sheetId="7">
        <row r="30">
          <cell r="E30">
            <v>165000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tabSelected="1" topLeftCell="C1" zoomScaleNormal="100" zoomScaleSheetLayoutView="100" workbookViewId="0">
      <selection activeCell="K1" sqref="K1:K32"/>
    </sheetView>
  </sheetViews>
  <sheetFormatPr defaultRowHeight="12.75" x14ac:dyDescent="0.2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9" width="16.33203125" style="1" customWidth="1"/>
    <col min="10" max="10" width="3.5" style="1" customWidth="1"/>
    <col min="11" max="11" width="4.1640625" style="1" customWidth="1"/>
    <col min="12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6" t="s">
        <v>2</v>
      </c>
    </row>
    <row r="2" spans="1:11" ht="14.25" thickBot="1" x14ac:dyDescent="0.25">
      <c r="G2" s="8" t="s">
        <v>3</v>
      </c>
      <c r="H2" s="8"/>
      <c r="I2" s="9"/>
      <c r="J2" s="5"/>
      <c r="K2" s="6"/>
    </row>
    <row r="3" spans="1:11" ht="18" customHeight="1" thickBot="1" x14ac:dyDescent="0.25">
      <c r="A3" s="10" t="s">
        <v>4</v>
      </c>
      <c r="B3" s="11" t="s">
        <v>5</v>
      </c>
      <c r="C3" s="12"/>
      <c r="D3" s="13"/>
      <c r="E3" s="13"/>
      <c r="F3" s="11" t="s">
        <v>6</v>
      </c>
      <c r="G3" s="14"/>
      <c r="H3" s="15"/>
      <c r="I3" s="15"/>
      <c r="J3" s="16"/>
      <c r="K3" s="6"/>
    </row>
    <row r="4" spans="1:11" s="23" customFormat="1" ht="35.25" customHeight="1" thickBot="1" x14ac:dyDescent="0.25">
      <c r="A4" s="17"/>
      <c r="B4" s="18" t="s">
        <v>7</v>
      </c>
      <c r="C4" s="19" t="s">
        <v>8</v>
      </c>
      <c r="D4" s="20" t="s">
        <v>9</v>
      </c>
      <c r="E4" s="20" t="s">
        <v>10</v>
      </c>
      <c r="F4" s="18" t="s">
        <v>7</v>
      </c>
      <c r="G4" s="21" t="s">
        <v>8</v>
      </c>
      <c r="H4" s="18" t="s">
        <v>9</v>
      </c>
      <c r="I4" s="22" t="s">
        <v>10</v>
      </c>
      <c r="J4" s="16"/>
      <c r="K4" s="6"/>
    </row>
    <row r="5" spans="1:11" s="29" customFormat="1" ht="12" customHeight="1" thickBot="1" x14ac:dyDescent="0.25">
      <c r="A5" s="24"/>
      <c r="B5" s="25" t="s">
        <v>11</v>
      </c>
      <c r="C5" s="26" t="s">
        <v>12</v>
      </c>
      <c r="D5" s="27" t="s">
        <v>13</v>
      </c>
      <c r="E5" s="27" t="s">
        <v>14</v>
      </c>
      <c r="F5" s="25" t="s">
        <v>15</v>
      </c>
      <c r="G5" s="28" t="s">
        <v>16</v>
      </c>
      <c r="H5" s="25" t="s">
        <v>17</v>
      </c>
      <c r="I5" s="28" t="s">
        <v>18</v>
      </c>
      <c r="J5" s="16"/>
      <c r="K5" s="6"/>
    </row>
    <row r="6" spans="1:11" ht="12.95" customHeight="1" x14ac:dyDescent="0.2">
      <c r="A6" s="30" t="s">
        <v>19</v>
      </c>
      <c r="B6" s="31" t="s">
        <v>20</v>
      </c>
      <c r="C6" s="32">
        <v>368944</v>
      </c>
      <c r="D6" s="33">
        <v>33372</v>
      </c>
      <c r="E6" s="33">
        <f>+C6+D6</f>
        <v>402316</v>
      </c>
      <c r="F6" s="31" t="s">
        <v>21</v>
      </c>
      <c r="G6" s="34">
        <f>+'[1]összev.-4'!C96</f>
        <v>346035</v>
      </c>
      <c r="H6" s="35">
        <v>85743</v>
      </c>
      <c r="I6" s="36">
        <f t="shared" ref="I6:I11" si="0">+G6+H6</f>
        <v>431778</v>
      </c>
      <c r="J6" s="16"/>
      <c r="K6" s="6"/>
    </row>
    <row r="7" spans="1:11" ht="12.95" customHeight="1" x14ac:dyDescent="0.2">
      <c r="A7" s="37" t="s">
        <v>22</v>
      </c>
      <c r="B7" s="38" t="s">
        <v>23</v>
      </c>
      <c r="C7" s="39">
        <v>133946</v>
      </c>
      <c r="D7" s="33">
        <v>90598</v>
      </c>
      <c r="E7" s="33">
        <f t="shared" ref="E7:E12" si="1">+C7+D7</f>
        <v>224544</v>
      </c>
      <c r="F7" s="38" t="s">
        <v>24</v>
      </c>
      <c r="G7" s="40">
        <f>+'[1]összev.-4'!C97</f>
        <v>91139</v>
      </c>
      <c r="H7" s="41">
        <v>11897</v>
      </c>
      <c r="I7" s="42">
        <f t="shared" si="0"/>
        <v>103036</v>
      </c>
      <c r="J7" s="16"/>
      <c r="K7" s="6"/>
    </row>
    <row r="8" spans="1:11" ht="12.95" customHeight="1" x14ac:dyDescent="0.2">
      <c r="A8" s="37" t="s">
        <v>25</v>
      </c>
      <c r="B8" s="38" t="s">
        <v>26</v>
      </c>
      <c r="C8" s="39">
        <v>0</v>
      </c>
      <c r="D8" s="33"/>
      <c r="E8" s="33">
        <f t="shared" si="1"/>
        <v>0</v>
      </c>
      <c r="F8" s="38" t="s">
        <v>27</v>
      </c>
      <c r="G8" s="40">
        <v>245231</v>
      </c>
      <c r="H8" s="41">
        <v>16437</v>
      </c>
      <c r="I8" s="42">
        <f t="shared" si="0"/>
        <v>261668</v>
      </c>
      <c r="J8" s="16"/>
      <c r="K8" s="6"/>
    </row>
    <row r="9" spans="1:11" ht="12.95" customHeight="1" x14ac:dyDescent="0.2">
      <c r="A9" s="37" t="s">
        <v>28</v>
      </c>
      <c r="B9" s="38" t="s">
        <v>29</v>
      </c>
      <c r="C9" s="39">
        <v>177500</v>
      </c>
      <c r="D9" s="33">
        <v>70</v>
      </c>
      <c r="E9" s="33">
        <f t="shared" si="1"/>
        <v>177570</v>
      </c>
      <c r="F9" s="38" t="s">
        <v>30</v>
      </c>
      <c r="G9" s="40">
        <f>+'[1]összev.-4'!C99</f>
        <v>38798</v>
      </c>
      <c r="H9" s="41">
        <v>4578</v>
      </c>
      <c r="I9" s="42">
        <f t="shared" si="0"/>
        <v>43376</v>
      </c>
      <c r="J9" s="16"/>
      <c r="K9" s="6"/>
    </row>
    <row r="10" spans="1:11" ht="12.95" customHeight="1" x14ac:dyDescent="0.2">
      <c r="A10" s="37" t="s">
        <v>31</v>
      </c>
      <c r="B10" s="43" t="s">
        <v>32</v>
      </c>
      <c r="C10" s="39">
        <v>0</v>
      </c>
      <c r="D10" s="33"/>
      <c r="E10" s="33">
        <f t="shared" si="1"/>
        <v>0</v>
      </c>
      <c r="F10" s="38" t="s">
        <v>33</v>
      </c>
      <c r="G10" s="40">
        <f>+'[1]összev.-4'!C100</f>
        <v>102431</v>
      </c>
      <c r="H10" s="41">
        <v>30028</v>
      </c>
      <c r="I10" s="42">
        <f t="shared" si="0"/>
        <v>132459</v>
      </c>
      <c r="J10" s="16"/>
      <c r="K10" s="6"/>
    </row>
    <row r="11" spans="1:11" ht="12.95" customHeight="1" x14ac:dyDescent="0.2">
      <c r="A11" s="37" t="s">
        <v>34</v>
      </c>
      <c r="B11" s="38" t="s">
        <v>35</v>
      </c>
      <c r="C11" s="39"/>
      <c r="D11" s="33"/>
      <c r="E11" s="33">
        <f t="shared" si="1"/>
        <v>0</v>
      </c>
      <c r="F11" s="38" t="s">
        <v>36</v>
      </c>
      <c r="G11" s="40">
        <v>0</v>
      </c>
      <c r="H11" s="41">
        <v>25847</v>
      </c>
      <c r="I11" s="34">
        <f t="shared" si="0"/>
        <v>25847</v>
      </c>
      <c r="J11" s="16"/>
      <c r="K11" s="6"/>
    </row>
    <row r="12" spans="1:11" ht="12.95" customHeight="1" x14ac:dyDescent="0.2">
      <c r="A12" s="37" t="s">
        <v>37</v>
      </c>
      <c r="B12" s="38" t="s">
        <v>38</v>
      </c>
      <c r="C12" s="39">
        <v>122309</v>
      </c>
      <c r="D12" s="33">
        <v>-70</v>
      </c>
      <c r="E12" s="33">
        <f t="shared" si="1"/>
        <v>122239</v>
      </c>
      <c r="F12" s="44"/>
      <c r="G12" s="45"/>
      <c r="H12" s="46"/>
      <c r="I12" s="47"/>
      <c r="J12" s="16"/>
      <c r="K12" s="6"/>
    </row>
    <row r="13" spans="1:11" ht="12.95" customHeight="1" x14ac:dyDescent="0.2">
      <c r="A13" s="37" t="s">
        <v>39</v>
      </c>
      <c r="B13" s="44"/>
      <c r="C13" s="48"/>
      <c r="D13" s="49"/>
      <c r="E13" s="49"/>
      <c r="F13" s="44"/>
      <c r="G13" s="45"/>
      <c r="H13" s="46"/>
      <c r="I13" s="47"/>
      <c r="J13" s="16"/>
      <c r="K13" s="6"/>
    </row>
    <row r="14" spans="1:11" ht="12.95" customHeight="1" x14ac:dyDescent="0.2">
      <c r="A14" s="37" t="s">
        <v>40</v>
      </c>
      <c r="B14" s="50"/>
      <c r="C14" s="51"/>
      <c r="D14" s="48"/>
      <c r="E14" s="52"/>
      <c r="F14" s="44"/>
      <c r="G14" s="45"/>
      <c r="H14" s="46"/>
      <c r="I14" s="47"/>
      <c r="J14" s="16"/>
      <c r="K14" s="6"/>
    </row>
    <row r="15" spans="1:11" ht="12.95" customHeight="1" x14ac:dyDescent="0.2">
      <c r="A15" s="37" t="s">
        <v>41</v>
      </c>
      <c r="B15" s="44"/>
      <c r="C15" s="48"/>
      <c r="D15" s="49"/>
      <c r="E15" s="49"/>
      <c r="F15" s="53"/>
      <c r="G15" s="45"/>
      <c r="H15" s="46"/>
      <c r="I15" s="47"/>
      <c r="J15" s="16"/>
      <c r="K15" s="6"/>
    </row>
    <row r="16" spans="1:11" ht="12.95" customHeight="1" x14ac:dyDescent="0.2">
      <c r="A16" s="37" t="s">
        <v>42</v>
      </c>
      <c r="B16" s="44"/>
      <c r="C16" s="48"/>
      <c r="D16" s="49"/>
      <c r="E16" s="49"/>
      <c r="F16" s="44"/>
      <c r="G16" s="45"/>
      <c r="H16" s="46"/>
      <c r="I16" s="47"/>
      <c r="J16" s="16"/>
      <c r="K16" s="6"/>
    </row>
    <row r="17" spans="1:11" ht="12.95" customHeight="1" thickBot="1" x14ac:dyDescent="0.25">
      <c r="A17" s="37" t="s">
        <v>43</v>
      </c>
      <c r="B17" s="54"/>
      <c r="C17" s="55"/>
      <c r="D17" s="56"/>
      <c r="E17" s="56"/>
      <c r="F17" s="44"/>
      <c r="G17" s="57"/>
      <c r="H17" s="58"/>
      <c r="I17" s="57"/>
      <c r="J17" s="16"/>
      <c r="K17" s="6"/>
    </row>
    <row r="18" spans="1:11" ht="15.95" customHeight="1" thickBot="1" x14ac:dyDescent="0.25">
      <c r="A18" s="59" t="s">
        <v>44</v>
      </c>
      <c r="B18" s="60" t="s">
        <v>45</v>
      </c>
      <c r="C18" s="61">
        <f>+C6+C7+C9+C10+C12+C13+C14+C15+C16+C17</f>
        <v>802699</v>
      </c>
      <c r="D18" s="61">
        <f>+D6+D7+D9+D10+D12+D13+D14+D15+D16+D17</f>
        <v>123970</v>
      </c>
      <c r="E18" s="61">
        <f>+E6+E7+E9+E10+E12+E13+E14+E15+E16+E17</f>
        <v>926669</v>
      </c>
      <c r="F18" s="60" t="s">
        <v>46</v>
      </c>
      <c r="G18" s="62">
        <f>SUM(G6:G10)</f>
        <v>823634</v>
      </c>
      <c r="H18" s="62">
        <f>SUM(H6:H10)</f>
        <v>148683</v>
      </c>
      <c r="I18" s="62">
        <f>SUM(I6:I10)</f>
        <v>972317</v>
      </c>
      <c r="J18" s="16"/>
      <c r="K18" s="6"/>
    </row>
    <row r="19" spans="1:11" ht="12.95" customHeight="1" x14ac:dyDescent="0.2">
      <c r="A19" s="63" t="s">
        <v>47</v>
      </c>
      <c r="B19" s="64" t="s">
        <v>48</v>
      </c>
      <c r="C19" s="65">
        <f>SUM(C20:C23)</f>
        <v>54050</v>
      </c>
      <c r="D19" s="65">
        <f>SUM(D20:D23)</f>
        <v>44372</v>
      </c>
      <c r="E19" s="66">
        <f>SUM(E20:E23)</f>
        <v>98422</v>
      </c>
      <c r="F19" s="67" t="s">
        <v>49</v>
      </c>
      <c r="G19" s="68"/>
      <c r="H19" s="69">
        <v>12565</v>
      </c>
      <c r="I19" s="70">
        <f>+G19+H19</f>
        <v>12565</v>
      </c>
      <c r="J19" s="16"/>
      <c r="K19" s="6"/>
    </row>
    <row r="20" spans="1:11" ht="12.95" customHeight="1" x14ac:dyDescent="0.2">
      <c r="A20" s="71" t="s">
        <v>50</v>
      </c>
      <c r="B20" s="53" t="s">
        <v>51</v>
      </c>
      <c r="C20" s="72">
        <v>54050</v>
      </c>
      <c r="D20" s="73">
        <v>44372</v>
      </c>
      <c r="E20" s="74">
        <f>+C20+D20</f>
        <v>98422</v>
      </c>
      <c r="F20" s="53" t="s">
        <v>52</v>
      </c>
      <c r="G20" s="75"/>
      <c r="H20" s="76"/>
      <c r="I20" s="75"/>
      <c r="J20" s="16"/>
      <c r="K20" s="6"/>
    </row>
    <row r="21" spans="1:11" ht="12.95" customHeight="1" x14ac:dyDescent="0.2">
      <c r="A21" s="71" t="s">
        <v>53</v>
      </c>
      <c r="B21" s="53" t="s">
        <v>54</v>
      </c>
      <c r="C21" s="72"/>
      <c r="D21" s="73"/>
      <c r="E21" s="73"/>
      <c r="F21" s="53" t="s">
        <v>55</v>
      </c>
      <c r="G21" s="75"/>
      <c r="H21" s="76"/>
      <c r="I21" s="75"/>
      <c r="J21" s="16"/>
      <c r="K21" s="6"/>
    </row>
    <row r="22" spans="1:11" ht="12.95" customHeight="1" x14ac:dyDescent="0.2">
      <c r="A22" s="71" t="s">
        <v>56</v>
      </c>
      <c r="B22" s="53" t="s">
        <v>57</v>
      </c>
      <c r="C22" s="72"/>
      <c r="D22" s="73"/>
      <c r="E22" s="73"/>
      <c r="F22" s="53" t="s">
        <v>58</v>
      </c>
      <c r="G22" s="75"/>
      <c r="H22" s="76"/>
      <c r="I22" s="75"/>
      <c r="J22" s="16"/>
      <c r="K22" s="6"/>
    </row>
    <row r="23" spans="1:11" ht="12.95" customHeight="1" x14ac:dyDescent="0.2">
      <c r="A23" s="71" t="s">
        <v>59</v>
      </c>
      <c r="B23" s="53" t="s">
        <v>60</v>
      </c>
      <c r="C23" s="72"/>
      <c r="D23" s="77"/>
      <c r="E23" s="77"/>
      <c r="F23" s="64" t="s">
        <v>61</v>
      </c>
      <c r="G23" s="75"/>
      <c r="H23" s="76"/>
      <c r="I23" s="75"/>
      <c r="J23" s="16"/>
      <c r="K23" s="6"/>
    </row>
    <row r="24" spans="1:11" ht="12.95" customHeight="1" x14ac:dyDescent="0.2">
      <c r="A24" s="71" t="s">
        <v>62</v>
      </c>
      <c r="B24" s="53" t="s">
        <v>63</v>
      </c>
      <c r="C24" s="72">
        <f>+C25+C26</f>
        <v>0</v>
      </c>
      <c r="D24" s="73"/>
      <c r="E24" s="73"/>
      <c r="F24" s="53" t="s">
        <v>64</v>
      </c>
      <c r="G24" s="75"/>
      <c r="H24" s="76"/>
      <c r="I24" s="75"/>
      <c r="J24" s="16"/>
      <c r="K24" s="6"/>
    </row>
    <row r="25" spans="1:11" ht="12.95" customHeight="1" x14ac:dyDescent="0.2">
      <c r="A25" s="63" t="s">
        <v>65</v>
      </c>
      <c r="B25" s="64" t="s">
        <v>66</v>
      </c>
      <c r="C25" s="78">
        <f>SUM(C26:C28)</f>
        <v>0</v>
      </c>
      <c r="D25" s="79"/>
      <c r="E25" s="80"/>
      <c r="F25" s="31" t="s">
        <v>67</v>
      </c>
      <c r="G25" s="75"/>
      <c r="H25" s="76"/>
      <c r="I25" s="75"/>
      <c r="J25" s="16"/>
      <c r="K25" s="6"/>
    </row>
    <row r="26" spans="1:11" ht="12.95" customHeight="1" x14ac:dyDescent="0.2">
      <c r="A26" s="71" t="s">
        <v>68</v>
      </c>
      <c r="B26" s="53" t="s">
        <v>69</v>
      </c>
      <c r="C26" s="72"/>
      <c r="D26" s="73"/>
      <c r="E26" s="81"/>
      <c r="F26" s="38" t="s">
        <v>70</v>
      </c>
      <c r="G26" s="68"/>
      <c r="H26" s="76"/>
      <c r="I26" s="75"/>
      <c r="J26" s="16"/>
      <c r="K26" s="6"/>
    </row>
    <row r="27" spans="1:11" ht="12.95" customHeight="1" x14ac:dyDescent="0.2">
      <c r="A27" s="37" t="s">
        <v>71</v>
      </c>
      <c r="B27" s="53" t="s">
        <v>72</v>
      </c>
      <c r="C27" s="82"/>
      <c r="D27" s="83"/>
      <c r="E27" s="84"/>
      <c r="F27" s="38" t="s">
        <v>73</v>
      </c>
      <c r="G27" s="75"/>
      <c r="H27" s="76"/>
      <c r="I27" s="75"/>
      <c r="J27" s="16"/>
      <c r="K27" s="6"/>
    </row>
    <row r="28" spans="1:11" ht="12.95" customHeight="1" thickBot="1" x14ac:dyDescent="0.25">
      <c r="A28" s="85" t="s">
        <v>74</v>
      </c>
      <c r="B28" s="64" t="s">
        <v>75</v>
      </c>
      <c r="C28" s="86"/>
      <c r="D28" s="87"/>
      <c r="E28" s="87"/>
      <c r="F28" s="53" t="s">
        <v>76</v>
      </c>
      <c r="G28" s="68"/>
      <c r="H28" s="88"/>
      <c r="I28" s="89"/>
      <c r="J28" s="16"/>
      <c r="K28" s="6"/>
    </row>
    <row r="29" spans="1:11" ht="15.95" customHeight="1" thickBot="1" x14ac:dyDescent="0.25">
      <c r="A29" s="59" t="s">
        <v>77</v>
      </c>
      <c r="B29" s="60" t="s">
        <v>78</v>
      </c>
      <c r="C29" s="61">
        <f>+C19+C24+C27+C28</f>
        <v>54050</v>
      </c>
      <c r="D29" s="61">
        <f>+D19+D24+D27+D28</f>
        <v>44372</v>
      </c>
      <c r="E29" s="61">
        <f>+E19+E24+E27+E28</f>
        <v>98422</v>
      </c>
      <c r="F29" s="60" t="s">
        <v>79</v>
      </c>
      <c r="G29" s="62">
        <f>SUM(G19:G28)</f>
        <v>0</v>
      </c>
      <c r="H29" s="62">
        <f>SUM(H19:H28)</f>
        <v>12565</v>
      </c>
      <c r="I29" s="62">
        <f>SUM(I19:I28)</f>
        <v>12565</v>
      </c>
      <c r="J29" s="16"/>
      <c r="K29" s="6"/>
    </row>
    <row r="30" spans="1:11" ht="13.5" thickBot="1" x14ac:dyDescent="0.25">
      <c r="A30" s="59" t="s">
        <v>80</v>
      </c>
      <c r="B30" s="90" t="s">
        <v>81</v>
      </c>
      <c r="C30" s="91">
        <f>+C18+C29</f>
        <v>856749</v>
      </c>
      <c r="D30" s="91">
        <f>+D18+D29</f>
        <v>168342</v>
      </c>
      <c r="E30" s="91">
        <f>+E18+E29</f>
        <v>1025091</v>
      </c>
      <c r="F30" s="90" t="s">
        <v>82</v>
      </c>
      <c r="G30" s="92">
        <f>+G18+G29</f>
        <v>823634</v>
      </c>
      <c r="H30" s="93">
        <f>+H18+H29</f>
        <v>161248</v>
      </c>
      <c r="I30" s="94">
        <f>+I18+I29</f>
        <v>984882</v>
      </c>
      <c r="J30" s="16"/>
      <c r="K30" s="6"/>
    </row>
    <row r="31" spans="1:11" ht="13.5" thickBot="1" x14ac:dyDescent="0.25">
      <c r="A31" s="59" t="s">
        <v>83</v>
      </c>
      <c r="B31" s="90" t="s">
        <v>84</v>
      </c>
      <c r="C31" s="95">
        <f>IF(C18-G18&lt;0,G18-C18,"-")</f>
        <v>20935</v>
      </c>
      <c r="D31" s="95"/>
      <c r="E31" s="95">
        <f>IF(E18-I18&lt;0,I18-E18,"-")</f>
        <v>45648</v>
      </c>
      <c r="F31" s="90" t="s">
        <v>85</v>
      </c>
      <c r="G31" s="92" t="str">
        <f>IF(C18-G18&gt;0,C18-G18,"-")</f>
        <v>-</v>
      </c>
      <c r="H31" s="92"/>
      <c r="I31" s="92" t="str">
        <f>IF(E18-I18&gt;0,E18-I18,"-")</f>
        <v>-</v>
      </c>
      <c r="J31" s="16"/>
      <c r="K31" s="6"/>
    </row>
    <row r="32" spans="1:11" ht="13.5" thickBot="1" x14ac:dyDescent="0.25">
      <c r="A32" s="59" t="s">
        <v>86</v>
      </c>
      <c r="B32" s="90" t="s">
        <v>87</v>
      </c>
      <c r="C32" s="91" t="str">
        <f>IF(C18+C29-G30&lt;0,G30-(C18+C29),"-")</f>
        <v>-</v>
      </c>
      <c r="D32" s="91" t="str">
        <f>IF(D18+D29-H30&lt;0,H30-(D18+D29),"-")</f>
        <v>-</v>
      </c>
      <c r="E32" s="91" t="str">
        <f>IF(E18+E29-I30&lt;0,I30-(E18+E29),"-")</f>
        <v>-</v>
      </c>
      <c r="F32" s="90" t="s">
        <v>88</v>
      </c>
      <c r="G32" s="92">
        <f>IF(C18+C29-G30&gt;0,C18+C29-G30,"-")</f>
        <v>33115</v>
      </c>
      <c r="H32" s="96"/>
      <c r="I32" s="97">
        <f>E30-I30</f>
        <v>40209</v>
      </c>
      <c r="J32" s="16"/>
      <c r="K32" s="6"/>
    </row>
    <row r="33" spans="2:6" ht="18.75" x14ac:dyDescent="0.2">
      <c r="B33" s="98"/>
      <c r="C33" s="98"/>
      <c r="D33" s="98"/>
      <c r="E33" s="98"/>
      <c r="F33" s="98"/>
    </row>
  </sheetData>
  <mergeCells count="4">
    <mergeCell ref="J1:J32"/>
    <mergeCell ref="K1:K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2015-06-25T10:29:01Z</dcterms:created>
  <dcterms:modified xsi:type="dcterms:W3CDTF">2015-06-25T10:29:22Z</dcterms:modified>
</cp:coreProperties>
</file>