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45" windowHeight="9660" tabRatio="504" activeTab="2"/>
  </bookViews>
  <sheets>
    <sheet name="1 mell Önk bev és kiad" sheetId="1" r:id="rId1"/>
    <sheet name="2 mell Közös Hiv bev és kiad" sheetId="2" r:id="rId2"/>
    <sheet name="3 mell Óvoda bev és kiad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<sst xmlns="http://schemas.openxmlformats.org/spreadsheetml/2006/main" count="282" uniqueCount="105">
  <si>
    <t>K1</t>
  </si>
  <si>
    <t>K2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</si>
  <si>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</si>
  <si>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</si>
  <si>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</si>
  <si>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</si>
  <si>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</si>
  <si>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</si>
  <si>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</t>
  </si>
  <si>
    <t>K512</t>
  </si>
  <si>
    <t>K5</t>
  </si>
  <si>
    <t>K6</t>
  </si>
  <si>
    <t>K7</t>
  </si>
  <si>
    <t>K8</t>
  </si>
  <si>
    <t>K1-K8</t>
  </si>
  <si>
    <t xml:space="preserve">Sor-szám
</t>
  </si>
  <si>
    <t xml:space="preserve">Munkaadókat terh.járulékok és szociális hozzájárulási adó                                                                            </t>
  </si>
  <si>
    <t xml:space="preserve">K9 </t>
  </si>
  <si>
    <t>Finanszírozási kiadások</t>
  </si>
  <si>
    <t>PÉNZFORGALMI KIADÁSOK ÖSSZESEN:</t>
  </si>
  <si>
    <t>K914</t>
  </si>
  <si>
    <t>Államháztartáson belüli megelőlegezések visszafizetése</t>
  </si>
  <si>
    <t>K502</t>
  </si>
  <si>
    <t>Eredeti előirányzat összege (Ft)</t>
  </si>
  <si>
    <t>Előirányzat-módosítás összege (Ft)</t>
  </si>
  <si>
    <t>Módosított előirányzat összege (Ft)</t>
  </si>
  <si>
    <t>A helyi önkormányzatok előző évi elszámolásából származó kiadások</t>
  </si>
  <si>
    <t>Központi, irányító szervi támogatások folyósítása</t>
  </si>
  <si>
    <t>K915</t>
  </si>
  <si>
    <t>1.</t>
  </si>
  <si>
    <t>2.</t>
  </si>
  <si>
    <t>Személyi juttatások</t>
  </si>
  <si>
    <t xml:space="preserve">Dologi kiadások </t>
  </si>
  <si>
    <t>Ellátottak pénzbeli juttatásai</t>
  </si>
  <si>
    <t>Beruházások</t>
  </si>
  <si>
    <t>Felújítások</t>
  </si>
  <si>
    <t xml:space="preserve">Egyéb felhalmozási célú kiadások </t>
  </si>
  <si>
    <t xml:space="preserve">Költségvetési kiadások </t>
  </si>
  <si>
    <t>2.1.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</si>
  <si>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</si>
  <si>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</si>
  <si>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</si>
  <si>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</si>
  <si>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</si>
  <si>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</si>
  <si>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</si>
  <si>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</si>
  <si>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</si>
  <si>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Egyéb működési célú kiadások, ebből:</t>
  </si>
  <si>
    <t>Költségvetési sor megnevezése</t>
  </si>
  <si>
    <t xml:space="preserve">Rovat száma
</t>
  </si>
  <si>
    <t>PÉNZFORGALMI BEVÉTELEK ÖSSZESEN:</t>
  </si>
  <si>
    <t>Finanszírozási bevételek</t>
  </si>
  <si>
    <t xml:space="preserve">Költségvetési bevételek </t>
  </si>
  <si>
    <t>Működési célú támogatások államháztartáson belülről, ebből:</t>
  </si>
  <si>
    <t>Önkormányzatok működési támogatásai</t>
  </si>
  <si>
    <t>Egyéb működési célú támogatások bevételei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</si>
  <si>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</si>
  <si>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</si>
  <si>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</si>
  <si>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</si>
  <si>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</si>
  <si>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</si>
  <si>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</si>
  <si>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</si>
  <si>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</si>
  <si>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</si>
  <si>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</si>
  <si>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</si>
  <si>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</si>
  <si>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 xml:space="preserve">Államháztartáson belüli megelőlegezések </t>
  </si>
  <si>
    <t>Előző év költségvetési maradványának igénybevétele</t>
  </si>
  <si>
    <t>B8131</t>
  </si>
  <si>
    <t>B814</t>
  </si>
  <si>
    <t>B8</t>
  </si>
  <si>
    <t>Központi, irányító szervi támogatás</t>
  </si>
  <si>
    <t>előirányzat-módosítása 2018. I-XII. hónap</t>
  </si>
  <si>
    <t xml:space="preserve"> 1.4.</t>
  </si>
  <si>
    <t>Egyéb működési célú kiadások államházt.belülre</t>
  </si>
  <si>
    <t xml:space="preserve"> 1.6.</t>
  </si>
  <si>
    <t>K513</t>
  </si>
  <si>
    <t xml:space="preserve"> 1.5.3.</t>
  </si>
  <si>
    <t xml:space="preserve"> 1.5.1.</t>
  </si>
  <si>
    <t xml:space="preserve"> 1.5.2.</t>
  </si>
  <si>
    <t>Egyéb működési célú kiadások államházt.kívülre</t>
  </si>
  <si>
    <t xml:space="preserve"> 1.5.4.</t>
  </si>
  <si>
    <t>Előző évi elszámolásokból származó kiadások</t>
  </si>
  <si>
    <t xml:space="preserve"> 1.7.</t>
  </si>
  <si>
    <t xml:space="preserve"> 1.8.1.</t>
  </si>
  <si>
    <t>Egyéb felhalm.célú kiadások államházt.belülre</t>
  </si>
  <si>
    <t xml:space="preserve"> 1.8.2.</t>
  </si>
  <si>
    <t>K84</t>
  </si>
  <si>
    <t>K89</t>
  </si>
  <si>
    <t>Egyéb felhalm.célú kiadások államházt.kívülre</t>
  </si>
  <si>
    <t>B11</t>
  </si>
  <si>
    <t>B16</t>
  </si>
  <si>
    <t>Mezőnyárád Község Önkormányzata kiadásainak</t>
  </si>
  <si>
    <t>Mezőnyárád Község Önkormányzata bevételeinek</t>
  </si>
  <si>
    <t>Mezőnyárádi Közös Önkormányzati Hivatal bevételeinek</t>
  </si>
  <si>
    <t>Mezőnyárádi Közös Önkormányzati Hivatal kiadásainak</t>
  </si>
  <si>
    <t>Mezőnyárádi Óvoda, Bölcsőde és Konyha bevételeinek</t>
  </si>
  <si>
    <t>Mezőnyárádi Óvoda Bölcsőde és Konyha kiadásainak</t>
  </si>
  <si>
    <t>1. számú melléklet a 2/2019. (V.14.) számú önkormányzati rendelethez</t>
  </si>
  <si>
    <t>2. számú melléklet a 3/2019. (V.14.) számú önkormányzati rendelethez</t>
  </si>
  <si>
    <t>3. számú melléklet a 3/2019. (V.14.) számú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</si>
</sst>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[$-40E]yyyy\.\ mmmm\ d\."/>
    <numFmt numFmtId="168" formatCode="_-* #,##0.0\ _F_t_-;\-* #,##0.0\ _F_t_-;_-* &quot;-&quot;??\ _F_t_-;_-@_-"/>
    <numFmt numFmtId="169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5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169" fontId="6" fillId="33" borderId="11" xfId="40" applyNumberFormat="1" applyFont="1" applyFill="1" applyBorder="1" applyAlignment="1">
      <alignment vertical="center"/>
    </xf>
    <xf numFmtId="169" fontId="48" fillId="34" borderId="10" xfId="40" applyNumberFormat="1" applyFont="1" applyFill="1" applyBorder="1" applyAlignment="1">
      <alignment horizontal="center" vertical="center"/>
    </xf>
    <xf numFmtId="169" fontId="5" fillId="0" borderId="11" xfId="40" applyNumberFormat="1" applyFont="1" applyFill="1" applyBorder="1" applyAlignment="1">
      <alignment vertical="center"/>
    </xf>
    <xf numFmtId="169" fontId="5" fillId="0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vertical="center"/>
    </xf>
    <xf numFmtId="169" fontId="6" fillId="34" borderId="11" xfId="40" applyNumberFormat="1" applyFont="1" applyFill="1" applyBorder="1" applyAlignment="1">
      <alignment vertical="center"/>
    </xf>
    <xf numFmtId="169" fontId="6" fillId="0" borderId="11" xfId="40" applyNumberFormat="1" applyFont="1" applyFill="1" applyBorder="1" applyAlignment="1">
      <alignment vertical="center"/>
    </xf>
    <xf numFmtId="165" fontId="6" fillId="33" borderId="11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169" fontId="48" fillId="33" borderId="10" xfId="4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69" fontId="48" fillId="0" borderId="10" xfId="40" applyNumberFormat="1" applyFont="1" applyBorder="1" applyAlignment="1">
      <alignment/>
    </xf>
    <xf numFmtId="169" fontId="48" fillId="0" borderId="10" xfId="40" applyNumberFormat="1" applyFont="1" applyBorder="1" applyAlignment="1">
      <alignment vertical="center"/>
    </xf>
    <xf numFmtId="169" fontId="6" fillId="33" borderId="10" xfId="4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5" fillId="0" borderId="10" xfId="4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5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vertical="center"/>
    </xf>
    <xf numFmtId="169" fontId="0" fillId="0" borderId="0" xfId="0" applyNumberFormat="1" applyBorder="1" applyAlignment="1">
      <alignment/>
    </xf>
    <xf numFmtId="169" fontId="48" fillId="35" borderId="10" xfId="40" applyNumberFormat="1" applyFont="1" applyFill="1" applyBorder="1" applyAlignment="1">
      <alignment horizontal="center" vertical="center"/>
    </xf>
    <xf numFmtId="169" fontId="6" fillId="35" borderId="11" xfId="4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 quotePrefix="1">
      <alignment horizontal="center"/>
    </xf>
    <xf numFmtId="0" fontId="48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12" xfId="0" applyNumberFormat="1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164" fontId="2" fillId="35" borderId="16" xfId="0" applyNumberFormat="1" applyFont="1" applyFill="1" applyBorder="1" applyAlignment="1">
      <alignment horizontal="center" vertical="center" wrapText="1"/>
    </xf>
    <xf numFmtId="164" fontId="2" fillId="35" borderId="17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5"/>
  <sheetViews>
    <sheetView zoomScaleSheetLayoutView="120" workbookViewId="0" topLeftCell="A1">
      <selection activeCell="AA16" sqref="AA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7" max="27" width="14.421875" style="0" bestFit="1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102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0" t="s">
        <v>96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0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100" t="s">
        <v>15</v>
      </c>
      <c r="B7" s="101"/>
      <c r="C7" s="94" t="s">
        <v>49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104" t="s">
        <v>50</v>
      </c>
      <c r="W7" s="92" t="s">
        <v>23</v>
      </c>
      <c r="X7" s="106" t="s">
        <v>24</v>
      </c>
      <c r="Y7" s="92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102"/>
      <c r="B8" s="103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105"/>
      <c r="W8" s="93"/>
      <c r="X8" s="107"/>
      <c r="Y8" s="9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58" t="s">
        <v>40</v>
      </c>
      <c r="B9" s="59"/>
      <c r="C9" s="69" t="s">
        <v>31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5" t="s">
        <v>0</v>
      </c>
      <c r="W9" s="12">
        <v>21808973</v>
      </c>
      <c r="X9" s="14">
        <f>Y9-W9</f>
        <v>9197265</v>
      </c>
      <c r="Y9" s="29">
        <v>31006238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58" t="s">
        <v>41</v>
      </c>
      <c r="B10" s="59"/>
      <c r="C10" s="72" t="s">
        <v>16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5" t="s">
        <v>1</v>
      </c>
      <c r="W10" s="12">
        <v>4620247</v>
      </c>
      <c r="X10" s="14">
        <f>Y10-W10</f>
        <v>1793753</v>
      </c>
      <c r="Y10" s="30">
        <v>6414000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58" t="s">
        <v>42</v>
      </c>
      <c r="B11" s="59"/>
      <c r="C11" s="72" t="s">
        <v>32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5" t="s">
        <v>2</v>
      </c>
      <c r="W11" s="12">
        <v>40449592</v>
      </c>
      <c r="X11" s="14">
        <f>Y11-W11</f>
        <v>3533576</v>
      </c>
      <c r="Y11" s="29">
        <v>43983168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08" t="s">
        <v>77</v>
      </c>
      <c r="B12" s="59"/>
      <c r="C12" s="43" t="s">
        <v>33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6" t="s">
        <v>3</v>
      </c>
      <c r="W12" s="14">
        <v>11929000</v>
      </c>
      <c r="X12" s="14">
        <f aca="true" t="shared" si="0" ref="X12:X20">Y12-W12</f>
        <v>494500</v>
      </c>
      <c r="Y12" s="29">
        <v>12423500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" customHeight="1">
      <c r="A13" s="108" t="s">
        <v>82</v>
      </c>
      <c r="B13" s="59"/>
      <c r="C13" s="43" t="s">
        <v>86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6" t="s">
        <v>22</v>
      </c>
      <c r="W13" s="14">
        <v>0</v>
      </c>
      <c r="X13" s="14">
        <f t="shared" si="0"/>
        <v>0</v>
      </c>
      <c r="Y13" s="29"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" customHeight="1">
      <c r="A14" s="110" t="s">
        <v>83</v>
      </c>
      <c r="B14" s="111"/>
      <c r="C14" s="43" t="s">
        <v>78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6" t="s">
        <v>5</v>
      </c>
      <c r="W14" s="14">
        <v>3300000</v>
      </c>
      <c r="X14" s="14">
        <f t="shared" si="0"/>
        <v>1675311</v>
      </c>
      <c r="Y14" s="29">
        <v>4975311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" customHeight="1">
      <c r="A15" s="108" t="s">
        <v>81</v>
      </c>
      <c r="B15" s="109"/>
      <c r="C15" s="43" t="s">
        <v>84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6" t="s">
        <v>9</v>
      </c>
      <c r="W15" s="14">
        <v>7680000</v>
      </c>
      <c r="X15" s="14">
        <f t="shared" si="0"/>
        <v>-6093000</v>
      </c>
      <c r="Y15" s="29">
        <v>1587000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" customHeight="1">
      <c r="A16" s="108" t="s">
        <v>85</v>
      </c>
      <c r="B16" s="109"/>
      <c r="C16" s="43" t="s">
        <v>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6" t="s">
        <v>80</v>
      </c>
      <c r="W16" s="14">
        <v>4000000</v>
      </c>
      <c r="X16" s="14">
        <f t="shared" si="0"/>
        <v>3612462</v>
      </c>
      <c r="Y16" s="29">
        <v>7612462</v>
      </c>
      <c r="Z16" s="1"/>
      <c r="AA16" s="4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" customHeight="1">
      <c r="A17" s="108" t="s">
        <v>79</v>
      </c>
      <c r="B17" s="109"/>
      <c r="C17" s="43" t="s">
        <v>34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6" t="s">
        <v>11</v>
      </c>
      <c r="W17" s="14">
        <v>38625100</v>
      </c>
      <c r="X17" s="14">
        <f t="shared" si="0"/>
        <v>-33902474</v>
      </c>
      <c r="Y17" s="29">
        <v>4722626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8" customHeight="1">
      <c r="A18" s="108" t="s">
        <v>87</v>
      </c>
      <c r="B18" s="109"/>
      <c r="C18" s="43" t="s">
        <v>35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6" t="s">
        <v>12</v>
      </c>
      <c r="W18" s="14">
        <v>14097000</v>
      </c>
      <c r="X18" s="14">
        <f t="shared" si="0"/>
        <v>44530073</v>
      </c>
      <c r="Y18" s="29">
        <v>58627073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" customHeight="1">
      <c r="A19" s="108" t="s">
        <v>88</v>
      </c>
      <c r="B19" s="109"/>
      <c r="C19" s="43" t="s">
        <v>89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6" t="s">
        <v>91</v>
      </c>
      <c r="W19" s="14">
        <v>0</v>
      </c>
      <c r="X19" s="14">
        <f t="shared" si="0"/>
        <v>0</v>
      </c>
      <c r="Y19" s="29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8" customHeight="1">
      <c r="A20" s="108" t="s">
        <v>90</v>
      </c>
      <c r="B20" s="59"/>
      <c r="C20" s="43" t="s">
        <v>93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6" t="s">
        <v>92</v>
      </c>
      <c r="W20" s="14">
        <v>0</v>
      </c>
      <c r="X20" s="14">
        <f t="shared" si="0"/>
        <v>0</v>
      </c>
      <c r="Y20" s="29">
        <v>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25" ht="27" customHeight="1">
      <c r="A21" s="51" t="s">
        <v>29</v>
      </c>
      <c r="B21" s="52"/>
      <c r="C21" s="53" t="s">
        <v>37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15" t="s">
        <v>14</v>
      </c>
      <c r="W21" s="8">
        <f>SUM(W9:W20)</f>
        <v>146509912</v>
      </c>
      <c r="X21" s="8">
        <f>SUM(X9:X20)</f>
        <v>24841466</v>
      </c>
      <c r="Y21" s="8">
        <f>SUM(Y9:Y20)</f>
        <v>171351378</v>
      </c>
    </row>
    <row r="22" spans="1:25" ht="18" customHeight="1">
      <c r="A22" s="56" t="s">
        <v>38</v>
      </c>
      <c r="B22" s="57"/>
      <c r="C22" s="24" t="s">
        <v>21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20</v>
      </c>
      <c r="W22" s="26">
        <v>0</v>
      </c>
      <c r="X22" s="14">
        <f>Y22-W22</f>
        <v>4857926</v>
      </c>
      <c r="Y22" s="32">
        <v>4857926</v>
      </c>
    </row>
    <row r="23" spans="1:26" ht="18" customHeight="1">
      <c r="A23" s="56" t="s">
        <v>39</v>
      </c>
      <c r="B23" s="57"/>
      <c r="C23" s="24" t="s">
        <v>27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 t="s">
        <v>28</v>
      </c>
      <c r="W23" s="27">
        <v>101888420</v>
      </c>
      <c r="X23" s="14">
        <f>Y23-W23</f>
        <v>1051027</v>
      </c>
      <c r="Y23" s="33">
        <v>102939447</v>
      </c>
      <c r="Z23" s="20"/>
    </row>
    <row r="24" spans="1:26" ht="25.5" customHeight="1">
      <c r="A24" s="63" t="s">
        <v>30</v>
      </c>
      <c r="B24" s="64"/>
      <c r="C24" s="16" t="s">
        <v>18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 t="s">
        <v>17</v>
      </c>
      <c r="W24" s="19">
        <f>SUM(W22:W23)</f>
        <v>101888420</v>
      </c>
      <c r="X24" s="8">
        <f>Y24-W24</f>
        <v>5908953</v>
      </c>
      <c r="Y24" s="19">
        <f>SUM(Y22:Y23)</f>
        <v>107797373</v>
      </c>
      <c r="Z24" s="1"/>
    </row>
    <row r="25" spans="1:26" ht="24" customHeight="1">
      <c r="A25" s="91" t="s">
        <v>19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48">
        <f>W21+W24</f>
        <v>248398332</v>
      </c>
      <c r="X25" s="49">
        <f>Y25-W25</f>
        <v>30750419</v>
      </c>
      <c r="Y25" s="48">
        <f>Y21+Y24</f>
        <v>279148751</v>
      </c>
      <c r="Z25" s="1"/>
    </row>
    <row r="26" spans="1:26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2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</row>
    <row r="28" spans="1:26" ht="24" customHeight="1">
      <c r="A28" s="50" t="s">
        <v>97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1"/>
    </row>
    <row r="29" spans="1:26" ht="15.75" customHeight="1">
      <c r="A29" s="50" t="s">
        <v>76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1"/>
    </row>
    <row r="30" spans="1:26" ht="25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"/>
    </row>
    <row r="31" spans="1:26" ht="15">
      <c r="A31" s="75" t="s">
        <v>15</v>
      </c>
      <c r="B31" s="76"/>
      <c r="C31" s="79" t="s">
        <v>49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5" t="s">
        <v>50</v>
      </c>
      <c r="W31" s="87" t="s">
        <v>23</v>
      </c>
      <c r="X31" s="89" t="s">
        <v>24</v>
      </c>
      <c r="Y31" s="87" t="s">
        <v>25</v>
      </c>
      <c r="Z31" s="1"/>
    </row>
    <row r="32" spans="1:26" ht="30" customHeight="1">
      <c r="A32" s="77"/>
      <c r="B32" s="78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86"/>
      <c r="W32" s="88"/>
      <c r="X32" s="90"/>
      <c r="Y32" s="88"/>
      <c r="Z32" s="1"/>
    </row>
    <row r="33" spans="1:26" ht="18" customHeight="1">
      <c r="A33" s="58" t="s">
        <v>40</v>
      </c>
      <c r="B33" s="59"/>
      <c r="C33" s="69" t="s">
        <v>54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5" t="s">
        <v>57</v>
      </c>
      <c r="W33" s="12">
        <f>SUM(W34:W35)</f>
        <v>160063873</v>
      </c>
      <c r="X33" s="14">
        <f>SUM(X34:X35)</f>
        <v>3216944</v>
      </c>
      <c r="Y33" s="29">
        <f>SUM(Y34:Y35)</f>
        <v>163280817</v>
      </c>
      <c r="Z33" s="1"/>
    </row>
    <row r="34" spans="1:26" ht="18" customHeight="1">
      <c r="A34" s="22"/>
      <c r="B34" s="23"/>
      <c r="C34" s="37" t="s">
        <v>55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4" t="s">
        <v>94</v>
      </c>
      <c r="W34" s="11">
        <v>135514858</v>
      </c>
      <c r="X34" s="10">
        <f>Y34-W34</f>
        <v>3157102</v>
      </c>
      <c r="Y34" s="31">
        <v>138671960</v>
      </c>
      <c r="Z34" s="1"/>
    </row>
    <row r="35" spans="1:26" ht="18" customHeight="1">
      <c r="A35" s="22"/>
      <c r="B35" s="23"/>
      <c r="C35" s="37" t="s">
        <v>56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4" t="s">
        <v>95</v>
      </c>
      <c r="W35" s="11">
        <v>24549015</v>
      </c>
      <c r="X35" s="10">
        <f>Y35-W35</f>
        <v>59842</v>
      </c>
      <c r="Y35" s="31">
        <v>24608857</v>
      </c>
      <c r="Z35" s="1"/>
    </row>
    <row r="36" spans="1:26" ht="18" customHeight="1">
      <c r="A36" s="58" t="s">
        <v>41</v>
      </c>
      <c r="B36" s="59"/>
      <c r="C36" s="72" t="s">
        <v>58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  <c r="V36" s="5" t="s">
        <v>59</v>
      </c>
      <c r="W36" s="12">
        <v>0</v>
      </c>
      <c r="X36" s="14">
        <f>Y36-W36</f>
        <v>16252472</v>
      </c>
      <c r="Y36" s="30">
        <v>16252472</v>
      </c>
      <c r="Z36" s="1"/>
    </row>
    <row r="37" spans="1:26" ht="18" customHeight="1">
      <c r="A37" s="58" t="s">
        <v>42</v>
      </c>
      <c r="B37" s="59"/>
      <c r="C37" s="72" t="s">
        <v>60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5" t="s">
        <v>61</v>
      </c>
      <c r="W37" s="12">
        <v>27500000</v>
      </c>
      <c r="X37" s="14">
        <f>Y37-W37</f>
        <v>4835000</v>
      </c>
      <c r="Y37" s="29">
        <v>32335000</v>
      </c>
      <c r="Z37" s="1"/>
    </row>
    <row r="38" spans="1:26" ht="18" customHeight="1">
      <c r="A38" s="58" t="s">
        <v>43</v>
      </c>
      <c r="B38" s="59"/>
      <c r="C38" s="60" t="s">
        <v>62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5" t="s">
        <v>63</v>
      </c>
      <c r="W38" s="12">
        <v>414000</v>
      </c>
      <c r="X38" s="14">
        <f>Y38-W38</f>
        <v>6779222</v>
      </c>
      <c r="Y38" s="29">
        <v>7193222</v>
      </c>
      <c r="Z38" s="1"/>
    </row>
    <row r="39" spans="1:26" ht="18" customHeight="1">
      <c r="A39" s="58" t="s">
        <v>44</v>
      </c>
      <c r="B39" s="59"/>
      <c r="C39" s="60" t="s">
        <v>64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5" t="s">
        <v>65</v>
      </c>
      <c r="W39" s="12">
        <v>0</v>
      </c>
      <c r="X39" s="14">
        <v>0</v>
      </c>
      <c r="Y39" s="29">
        <v>0</v>
      </c>
      <c r="Z39" s="1"/>
    </row>
    <row r="40" spans="1:26" ht="18" customHeight="1">
      <c r="A40" s="58" t="s">
        <v>45</v>
      </c>
      <c r="B40" s="59"/>
      <c r="C40" s="66" t="s">
        <v>66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5" t="s">
        <v>67</v>
      </c>
      <c r="W40" s="12">
        <v>5383000</v>
      </c>
      <c r="X40" s="14">
        <f>Y40-W40</f>
        <v>-5383000</v>
      </c>
      <c r="Y40" s="29">
        <v>0</v>
      </c>
      <c r="Z40" s="1"/>
    </row>
    <row r="41" spans="1:26" ht="18" customHeight="1">
      <c r="A41" s="58" t="s">
        <v>46</v>
      </c>
      <c r="B41" s="59"/>
      <c r="C41" s="60" t="s">
        <v>68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  <c r="V41" s="5" t="s">
        <v>69</v>
      </c>
      <c r="W41" s="12">
        <v>0</v>
      </c>
      <c r="X41" s="14">
        <v>0</v>
      </c>
      <c r="Y41" s="29">
        <v>0</v>
      </c>
      <c r="Z41" s="1"/>
    </row>
    <row r="42" spans="1:26" ht="18" customHeight="1">
      <c r="A42" s="51" t="s">
        <v>29</v>
      </c>
      <c r="B42" s="52"/>
      <c r="C42" s="53" t="s">
        <v>53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V42" s="15" t="s">
        <v>14</v>
      </c>
      <c r="W42" s="8">
        <f>W33+W36+W37+W38+W39+W40+W41</f>
        <v>193360873</v>
      </c>
      <c r="X42" s="8">
        <f>X33+X36+X37+X38+X39+X40+X41</f>
        <v>25700638</v>
      </c>
      <c r="Y42" s="8">
        <f>Y33+Y36+Y37+Y38+Y39+Y40+Y41</f>
        <v>219061511</v>
      </c>
      <c r="Z42" s="1"/>
    </row>
    <row r="43" spans="1:26" ht="18" customHeight="1">
      <c r="A43" s="56" t="s">
        <v>38</v>
      </c>
      <c r="B43" s="57"/>
      <c r="C43" s="24" t="s">
        <v>71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 t="s">
        <v>72</v>
      </c>
      <c r="W43" s="26">
        <v>55037459</v>
      </c>
      <c r="X43" s="14">
        <f>Y43-W43</f>
        <v>280000</v>
      </c>
      <c r="Y43" s="32">
        <v>55317459</v>
      </c>
      <c r="Z43" s="1"/>
    </row>
    <row r="44" spans="1:26" ht="18" customHeight="1">
      <c r="A44" s="56" t="s">
        <v>39</v>
      </c>
      <c r="B44" s="57"/>
      <c r="C44" s="24" t="s">
        <v>70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 t="s">
        <v>73</v>
      </c>
      <c r="W44" s="27">
        <v>0</v>
      </c>
      <c r="X44" s="14">
        <f>Y44-W44</f>
        <v>4769781</v>
      </c>
      <c r="Y44" s="29">
        <v>4769781</v>
      </c>
      <c r="Z44" s="1"/>
    </row>
    <row r="45" spans="1:26" ht="21" customHeight="1">
      <c r="A45" s="63" t="s">
        <v>30</v>
      </c>
      <c r="B45" s="64"/>
      <c r="C45" s="16" t="s">
        <v>52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 t="s">
        <v>74</v>
      </c>
      <c r="W45" s="19">
        <f>SUM(W43:W44)</f>
        <v>55037459</v>
      </c>
      <c r="X45" s="8">
        <f>Y45-W45</f>
        <v>5049781</v>
      </c>
      <c r="Y45" s="19">
        <f>SUM(Y43:Y44)</f>
        <v>60087240</v>
      </c>
      <c r="Z45" s="1"/>
    </row>
    <row r="46" spans="1:26" ht="23.25" customHeight="1">
      <c r="A46" s="65" t="s">
        <v>51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9">
        <f>W42+W45</f>
        <v>248398332</v>
      </c>
      <c r="X46" s="13">
        <f>Y46-W46</f>
        <v>30750419</v>
      </c>
      <c r="Y46" s="9">
        <f>Y42+Y45</f>
        <v>279148751</v>
      </c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</sheetData>
  <sheetProtection/>
  <mergeCells count="57">
    <mergeCell ref="A20:B20"/>
    <mergeCell ref="A16:B16"/>
    <mergeCell ref="A17:B17"/>
    <mergeCell ref="A15:B15"/>
    <mergeCell ref="A14:B14"/>
    <mergeCell ref="A18:B18"/>
    <mergeCell ref="A19:B19"/>
    <mergeCell ref="A11:B11"/>
    <mergeCell ref="A10:B10"/>
    <mergeCell ref="A9:B9"/>
    <mergeCell ref="C9:U9"/>
    <mergeCell ref="A12:B12"/>
    <mergeCell ref="A13:B13"/>
    <mergeCell ref="A5:Y5"/>
    <mergeCell ref="A4:Y4"/>
    <mergeCell ref="V7:V8"/>
    <mergeCell ref="C10:U10"/>
    <mergeCell ref="W7:W8"/>
    <mergeCell ref="X7:X8"/>
    <mergeCell ref="A22:B22"/>
    <mergeCell ref="A25:V25"/>
    <mergeCell ref="A24:B24"/>
    <mergeCell ref="Y7:Y8"/>
    <mergeCell ref="C7:U8"/>
    <mergeCell ref="A7:B8"/>
    <mergeCell ref="C21:U21"/>
    <mergeCell ref="A21:B21"/>
    <mergeCell ref="C11:U11"/>
    <mergeCell ref="A23:B23"/>
    <mergeCell ref="A31:B32"/>
    <mergeCell ref="C31:U32"/>
    <mergeCell ref="V31:V32"/>
    <mergeCell ref="W31:W32"/>
    <mergeCell ref="X31:X32"/>
    <mergeCell ref="Y31:Y32"/>
    <mergeCell ref="A33:B33"/>
    <mergeCell ref="C33:U33"/>
    <mergeCell ref="A36:B36"/>
    <mergeCell ref="C36:U36"/>
    <mergeCell ref="A37:B37"/>
    <mergeCell ref="C37:U37"/>
    <mergeCell ref="A45:B45"/>
    <mergeCell ref="A46:V46"/>
    <mergeCell ref="A40:B40"/>
    <mergeCell ref="C40:U40"/>
    <mergeCell ref="A41:B41"/>
    <mergeCell ref="C41:U41"/>
    <mergeCell ref="A28:Y28"/>
    <mergeCell ref="A29:Y29"/>
    <mergeCell ref="A42:B42"/>
    <mergeCell ref="C42:U42"/>
    <mergeCell ref="A43:B43"/>
    <mergeCell ref="A44:B44"/>
    <mergeCell ref="A38:B38"/>
    <mergeCell ref="C38:U38"/>
    <mergeCell ref="A39:B39"/>
    <mergeCell ref="C39:U39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1"/>
  <sheetViews>
    <sheetView zoomScaleSheetLayoutView="120" workbookViewId="0" topLeftCell="A1">
      <selection activeCell="Y1" sqref="Y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103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0" t="s">
        <v>99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0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100" t="s">
        <v>15</v>
      </c>
      <c r="B7" s="101"/>
      <c r="C7" s="94" t="s">
        <v>49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104" t="s">
        <v>50</v>
      </c>
      <c r="W7" s="92" t="s">
        <v>23</v>
      </c>
      <c r="X7" s="106" t="s">
        <v>24</v>
      </c>
      <c r="Y7" s="92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102"/>
      <c r="B8" s="103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105"/>
      <c r="W8" s="93"/>
      <c r="X8" s="107"/>
      <c r="Y8" s="9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112" t="s">
        <v>40</v>
      </c>
      <c r="B9" s="113"/>
      <c r="C9" s="69" t="s">
        <v>31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36" t="s">
        <v>0</v>
      </c>
      <c r="W9" s="12">
        <v>50943623</v>
      </c>
      <c r="X9" s="14">
        <f>Y9-W9</f>
        <v>803452</v>
      </c>
      <c r="Y9" s="29">
        <v>51747075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112" t="s">
        <v>41</v>
      </c>
      <c r="B10" s="113"/>
      <c r="C10" s="72" t="s">
        <v>16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36" t="s">
        <v>1</v>
      </c>
      <c r="W10" s="12">
        <v>9934006</v>
      </c>
      <c r="X10" s="14">
        <f aca="true" t="shared" si="0" ref="X10:X19">Y10-W10</f>
        <v>579815</v>
      </c>
      <c r="Y10" s="30">
        <v>10513821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112" t="s">
        <v>42</v>
      </c>
      <c r="B11" s="113"/>
      <c r="C11" s="72" t="s">
        <v>32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36" t="s">
        <v>2</v>
      </c>
      <c r="W11" s="12">
        <v>25576554</v>
      </c>
      <c r="X11" s="14">
        <f t="shared" si="0"/>
        <v>2324314</v>
      </c>
      <c r="Y11" s="29">
        <v>27900868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12" t="s">
        <v>43</v>
      </c>
      <c r="B12" s="113"/>
      <c r="C12" s="60" t="s">
        <v>33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112" t="s">
        <v>44</v>
      </c>
      <c r="B13" s="113"/>
      <c r="C13" s="60" t="s">
        <v>48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114" t="s">
        <v>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114" t="s">
        <v>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25" ht="18" customHeight="1">
      <c r="A17" s="112" t="s">
        <v>45</v>
      </c>
      <c r="B17" s="113"/>
      <c r="C17" s="66" t="s">
        <v>34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36" t="s">
        <v>11</v>
      </c>
      <c r="W17" s="12">
        <v>977900</v>
      </c>
      <c r="X17" s="14">
        <f t="shared" si="0"/>
        <v>0</v>
      </c>
      <c r="Y17" s="29">
        <v>977900</v>
      </c>
    </row>
    <row r="18" spans="1:25" ht="18" customHeight="1">
      <c r="A18" s="112" t="s">
        <v>46</v>
      </c>
      <c r="B18" s="113"/>
      <c r="C18" s="60" t="s">
        <v>35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36" t="s">
        <v>12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112" t="s">
        <v>47</v>
      </c>
      <c r="B19" s="113"/>
      <c r="C19" s="60" t="s">
        <v>36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36" t="s">
        <v>13</v>
      </c>
      <c r="W19" s="12">
        <v>0</v>
      </c>
      <c r="X19" s="14">
        <f t="shared" si="0"/>
        <v>0</v>
      </c>
      <c r="Y19" s="29">
        <v>0</v>
      </c>
    </row>
    <row r="20" spans="1:25" ht="27" customHeight="1">
      <c r="A20" s="51" t="s">
        <v>29</v>
      </c>
      <c r="B20" s="52"/>
      <c r="C20" s="53" t="s">
        <v>37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15" t="s">
        <v>14</v>
      </c>
      <c r="W20" s="8">
        <f>W9+W10+W11+W12+W13+W17+W18+W19</f>
        <v>87432083</v>
      </c>
      <c r="X20" s="8">
        <f>X9+X10+X11+X12+X13+X17+X18+X19</f>
        <v>3707581</v>
      </c>
      <c r="Y20" s="28">
        <f>Y9+Y10+Y11+Y12+Y13+Y17+Y18+Y19</f>
        <v>91139664</v>
      </c>
    </row>
    <row r="21" spans="1:26" ht="24" customHeight="1">
      <c r="A21" s="91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48">
        <f>W20</f>
        <v>87432083</v>
      </c>
      <c r="X21" s="48">
        <f>X20</f>
        <v>3707581</v>
      </c>
      <c r="Y21" s="48">
        <f>Y20</f>
        <v>91139664</v>
      </c>
      <c r="Z21" s="1"/>
    </row>
    <row r="22" spans="1:2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4" customHeight="1">
      <c r="A24" s="50" t="s">
        <v>98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"/>
    </row>
    <row r="25" spans="1:26" ht="15.75" customHeight="1">
      <c r="A25" s="50" t="s">
        <v>76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"/>
    </row>
    <row r="26" spans="1:26" ht="25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5">
      <c r="A27" s="75" t="s">
        <v>15</v>
      </c>
      <c r="B27" s="76"/>
      <c r="C27" s="79" t="s">
        <v>49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5" t="s">
        <v>50</v>
      </c>
      <c r="W27" s="87" t="s">
        <v>23</v>
      </c>
      <c r="X27" s="89" t="s">
        <v>24</v>
      </c>
      <c r="Y27" s="87" t="s">
        <v>25</v>
      </c>
      <c r="Z27" s="1"/>
    </row>
    <row r="28" spans="1:26" ht="30" customHeight="1">
      <c r="A28" s="77"/>
      <c r="B28" s="78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86"/>
      <c r="W28" s="88"/>
      <c r="X28" s="90"/>
      <c r="Y28" s="88"/>
      <c r="Z28" s="1"/>
    </row>
    <row r="29" spans="1:26" ht="18" customHeight="1">
      <c r="A29" s="112" t="s">
        <v>40</v>
      </c>
      <c r="B29" s="113"/>
      <c r="C29" s="69" t="s">
        <v>54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36" t="s">
        <v>57</v>
      </c>
      <c r="W29" s="12">
        <f>SUM(W30:W31)</f>
        <v>0</v>
      </c>
      <c r="X29" s="14">
        <f>SUM(X30:X31)</f>
        <v>1256694</v>
      </c>
      <c r="Y29" s="29">
        <f>SUM(Y30:Y31)</f>
        <v>1256694</v>
      </c>
      <c r="Z29" s="1"/>
    </row>
    <row r="30" spans="1:26" ht="18" customHeight="1">
      <c r="A30" s="34"/>
      <c r="B30" s="35"/>
      <c r="C30" s="37" t="s">
        <v>55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40" t="s">
        <v>94</v>
      </c>
      <c r="W30" s="11">
        <v>0</v>
      </c>
      <c r="X30" s="10">
        <f aca="true" t="shared" si="1" ref="X30:X37">Y30-W30</f>
        <v>0</v>
      </c>
      <c r="Y30" s="31">
        <v>0</v>
      </c>
      <c r="Z30" s="1"/>
    </row>
    <row r="31" spans="1:26" ht="18" customHeight="1">
      <c r="A31" s="34"/>
      <c r="B31" s="35"/>
      <c r="C31" s="37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 t="s">
        <v>95</v>
      </c>
      <c r="W31" s="11">
        <v>0</v>
      </c>
      <c r="X31" s="10">
        <f>Y31-W31</f>
        <v>1256694</v>
      </c>
      <c r="Y31" s="31">
        <v>1256694</v>
      </c>
      <c r="Z31" s="1"/>
    </row>
    <row r="32" spans="1:26" ht="18" customHeight="1">
      <c r="A32" s="112" t="s">
        <v>41</v>
      </c>
      <c r="B32" s="113"/>
      <c r="C32" s="72" t="s">
        <v>58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36" t="s">
        <v>59</v>
      </c>
      <c r="W32" s="12">
        <v>0</v>
      </c>
      <c r="X32" s="14">
        <f t="shared" si="1"/>
        <v>0</v>
      </c>
      <c r="Y32" s="31">
        <v>0</v>
      </c>
      <c r="Z32" s="1"/>
    </row>
    <row r="33" spans="1:26" ht="18" customHeight="1">
      <c r="A33" s="112" t="s">
        <v>42</v>
      </c>
      <c r="B33" s="113"/>
      <c r="C33" s="72" t="s">
        <v>60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36" t="s">
        <v>61</v>
      </c>
      <c r="W33" s="12">
        <v>0</v>
      </c>
      <c r="X33" s="14">
        <f t="shared" si="1"/>
        <v>0</v>
      </c>
      <c r="Y33" s="29">
        <v>0</v>
      </c>
      <c r="Z33" s="1"/>
    </row>
    <row r="34" spans="1:26" ht="18" customHeight="1">
      <c r="A34" s="112" t="s">
        <v>43</v>
      </c>
      <c r="B34" s="113"/>
      <c r="C34" s="60" t="s">
        <v>62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36" t="s">
        <v>63</v>
      </c>
      <c r="W34" s="12">
        <v>0</v>
      </c>
      <c r="X34" s="14">
        <f t="shared" si="1"/>
        <v>0</v>
      </c>
      <c r="Y34" s="29">
        <v>0</v>
      </c>
      <c r="Z34" s="1"/>
    </row>
    <row r="35" spans="1:26" ht="18" customHeight="1">
      <c r="A35" s="112" t="s">
        <v>44</v>
      </c>
      <c r="B35" s="113"/>
      <c r="C35" s="60" t="s">
        <v>64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36" t="s">
        <v>65</v>
      </c>
      <c r="W35" s="12">
        <v>0</v>
      </c>
      <c r="X35" s="14">
        <f t="shared" si="1"/>
        <v>0</v>
      </c>
      <c r="Y35" s="29">
        <v>0</v>
      </c>
      <c r="Z35" s="1"/>
    </row>
    <row r="36" spans="1:26" ht="18" customHeight="1">
      <c r="A36" s="112" t="s">
        <v>45</v>
      </c>
      <c r="B36" s="113"/>
      <c r="C36" s="66" t="s">
        <v>66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36" t="s">
        <v>67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112" t="s">
        <v>46</v>
      </c>
      <c r="B37" s="113"/>
      <c r="C37" s="60" t="s">
        <v>68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36" t="s">
        <v>69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51" t="s">
        <v>29</v>
      </c>
      <c r="B38" s="52"/>
      <c r="C38" s="53" t="s">
        <v>53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15" t="s">
        <v>14</v>
      </c>
      <c r="W38" s="8">
        <f>W29+W32+W33+W34+W35+W36+W37</f>
        <v>0</v>
      </c>
      <c r="X38" s="8">
        <f>X29+X32+X33+X34+X35+X36+X37</f>
        <v>1256694</v>
      </c>
      <c r="Y38" s="8">
        <f>Y29+Y32+Y33+Y34+Y35+Y36+Y37</f>
        <v>1256694</v>
      </c>
      <c r="Z38" s="1"/>
    </row>
    <row r="39" spans="1:26" ht="18" customHeight="1">
      <c r="A39" s="56" t="s">
        <v>38</v>
      </c>
      <c r="B39" s="57"/>
      <c r="C39" s="24" t="s">
        <v>71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 t="s">
        <v>72</v>
      </c>
      <c r="W39" s="26">
        <v>0</v>
      </c>
      <c r="X39" s="14">
        <f>Y39-W39</f>
        <v>1684408</v>
      </c>
      <c r="Y39" s="32">
        <v>1684408</v>
      </c>
      <c r="Z39" s="1"/>
    </row>
    <row r="40" spans="1:26" ht="18" customHeight="1">
      <c r="A40" s="56" t="s">
        <v>39</v>
      </c>
      <c r="B40" s="57"/>
      <c r="C40" s="24" t="s">
        <v>75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73</v>
      </c>
      <c r="W40" s="27">
        <v>33296600</v>
      </c>
      <c r="X40" s="14">
        <f>Y40-W40</f>
        <v>1051027</v>
      </c>
      <c r="Y40" s="33">
        <v>34347627</v>
      </c>
      <c r="Z40" s="1"/>
    </row>
    <row r="41" spans="1:26" ht="21" customHeight="1">
      <c r="A41" s="63" t="s">
        <v>30</v>
      </c>
      <c r="B41" s="64"/>
      <c r="C41" s="16" t="s">
        <v>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 t="s">
        <v>74</v>
      </c>
      <c r="W41" s="19">
        <f>SUM(W39:W40)</f>
        <v>33296600</v>
      </c>
      <c r="X41" s="8">
        <f>Y41-W41</f>
        <v>2735435</v>
      </c>
      <c r="Y41" s="19">
        <f>SUM(Y39:Y40)</f>
        <v>36032035</v>
      </c>
      <c r="Z41" s="1"/>
    </row>
    <row r="42" spans="1:26" ht="23.25" customHeight="1">
      <c r="A42" s="65" t="s">
        <v>51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9">
        <f>W38+W41</f>
        <v>33296600</v>
      </c>
      <c r="X42" s="13">
        <f>Y42-W42</f>
        <v>3992129</v>
      </c>
      <c r="Y42" s="9">
        <f>Y38+Y41</f>
        <v>37288729</v>
      </c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</sheetData>
  <sheetProtection/>
  <mergeCells count="57">
    <mergeCell ref="A4:Y4"/>
    <mergeCell ref="A5:Y5"/>
    <mergeCell ref="A7:B8"/>
    <mergeCell ref="C7:U8"/>
    <mergeCell ref="V7:V8"/>
    <mergeCell ref="W7:W8"/>
    <mergeCell ref="X7:X8"/>
    <mergeCell ref="Y7:Y8"/>
    <mergeCell ref="A9:B9"/>
    <mergeCell ref="C9:U9"/>
    <mergeCell ref="A10:B10"/>
    <mergeCell ref="C10:U10"/>
    <mergeCell ref="A11:B11"/>
    <mergeCell ref="C11:U11"/>
    <mergeCell ref="A12:B12"/>
    <mergeCell ref="C12:U12"/>
    <mergeCell ref="A13:B13"/>
    <mergeCell ref="C13:U13"/>
    <mergeCell ref="C15:U15"/>
    <mergeCell ref="C16:U16"/>
    <mergeCell ref="A17:B17"/>
    <mergeCell ref="C17:U17"/>
    <mergeCell ref="A18:B18"/>
    <mergeCell ref="C18:U18"/>
    <mergeCell ref="A19:B19"/>
    <mergeCell ref="C19:U19"/>
    <mergeCell ref="A20:B20"/>
    <mergeCell ref="C20:U20"/>
    <mergeCell ref="A21:V21"/>
    <mergeCell ref="A24:Y24"/>
    <mergeCell ref="A25:Y25"/>
    <mergeCell ref="A27:B28"/>
    <mergeCell ref="C27:U28"/>
    <mergeCell ref="V27:V28"/>
    <mergeCell ref="W27:W28"/>
    <mergeCell ref="X27:X28"/>
    <mergeCell ref="Y27:Y28"/>
    <mergeCell ref="A29:B29"/>
    <mergeCell ref="C29:U29"/>
    <mergeCell ref="A32:B32"/>
    <mergeCell ref="C32:U32"/>
    <mergeCell ref="A33:B33"/>
    <mergeCell ref="C33:U33"/>
    <mergeCell ref="A34:B34"/>
    <mergeCell ref="C34:U34"/>
    <mergeCell ref="A35:B35"/>
    <mergeCell ref="C35:U35"/>
    <mergeCell ref="A36:B36"/>
    <mergeCell ref="C36:U36"/>
    <mergeCell ref="A41:B41"/>
    <mergeCell ref="A42:V42"/>
    <mergeCell ref="A37:B37"/>
    <mergeCell ref="C37:U37"/>
    <mergeCell ref="A38:B38"/>
    <mergeCell ref="C38:U38"/>
    <mergeCell ref="A39:B39"/>
    <mergeCell ref="A40:B40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521"/>
  <sheetViews>
    <sheetView tabSelected="1" zoomScaleSheetLayoutView="120" workbookViewId="0" topLeftCell="A1">
      <selection activeCell="AA17" sqref="AA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57.421875" style="0" customWidth="1"/>
    <col min="4" max="6" width="9.140625" style="0" hidden="1" customWidth="1"/>
    <col min="7" max="7" width="7.8515625" style="0" hidden="1" customWidth="1"/>
    <col min="8" max="21" width="9.140625" style="0" hidden="1" customWidth="1"/>
    <col min="22" max="22" width="10.00390625" style="0" customWidth="1"/>
    <col min="23" max="23" width="15.00390625" style="0" customWidth="1"/>
    <col min="24" max="25" width="15.57421875" style="0" customWidth="1"/>
    <col min="28" max="29" width="10.57421875" style="0" bestFit="1" customWidth="1"/>
    <col min="30" max="30" width="10.8515625" style="0" bestFit="1" customWidth="1"/>
  </cols>
  <sheetData>
    <row r="1" spans="1:7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 t="s">
        <v>104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.75" customHeight="1">
      <c r="A5" s="50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35.25" customHeight="1">
      <c r="A7" s="100" t="s">
        <v>15</v>
      </c>
      <c r="B7" s="101"/>
      <c r="C7" s="94" t="s">
        <v>49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104" t="s">
        <v>50</v>
      </c>
      <c r="W7" s="92" t="s">
        <v>23</v>
      </c>
      <c r="X7" s="106" t="s">
        <v>24</v>
      </c>
      <c r="Y7" s="92" t="s">
        <v>25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" customHeight="1">
      <c r="A8" s="102"/>
      <c r="B8" s="103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105"/>
      <c r="W8" s="93"/>
      <c r="X8" s="107"/>
      <c r="Y8" s="9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" customHeight="1">
      <c r="A9" s="112" t="s">
        <v>40</v>
      </c>
      <c r="B9" s="113"/>
      <c r="C9" s="69" t="s">
        <v>31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36" t="s">
        <v>0</v>
      </c>
      <c r="W9" s="12">
        <v>57627000</v>
      </c>
      <c r="X9" s="14">
        <f>Y9-W9</f>
        <v>540000</v>
      </c>
      <c r="Y9" s="29">
        <v>58167000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" customHeight="1">
      <c r="A10" s="112" t="s">
        <v>41</v>
      </c>
      <c r="B10" s="113"/>
      <c r="C10" s="72" t="s">
        <v>16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36" t="s">
        <v>1</v>
      </c>
      <c r="W10" s="12">
        <v>11536115</v>
      </c>
      <c r="X10" s="14">
        <f aca="true" t="shared" si="0" ref="X10:X19">Y10-W10</f>
        <v>94000</v>
      </c>
      <c r="Y10" s="30">
        <v>11630115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" customHeight="1">
      <c r="A11" s="112" t="s">
        <v>42</v>
      </c>
      <c r="B11" s="113"/>
      <c r="C11" s="72" t="s">
        <v>32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36" t="s">
        <v>2</v>
      </c>
      <c r="W11" s="12">
        <v>5077000</v>
      </c>
      <c r="X11" s="14">
        <f t="shared" si="0"/>
        <v>0</v>
      </c>
      <c r="Y11" s="29">
        <v>5077000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" customHeight="1">
      <c r="A12" s="112" t="s">
        <v>43</v>
      </c>
      <c r="B12" s="113"/>
      <c r="C12" s="60" t="s">
        <v>33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36" t="s">
        <v>3</v>
      </c>
      <c r="W12" s="12">
        <v>0</v>
      </c>
      <c r="X12" s="14">
        <f t="shared" si="0"/>
        <v>0</v>
      </c>
      <c r="Y12" s="29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30" ht="18" customHeight="1">
      <c r="A13" s="112" t="s">
        <v>44</v>
      </c>
      <c r="B13" s="113"/>
      <c r="C13" s="60" t="s">
        <v>48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36" t="s">
        <v>10</v>
      </c>
      <c r="W13" s="12">
        <v>0</v>
      </c>
      <c r="X13" s="14">
        <f t="shared" si="0"/>
        <v>0</v>
      </c>
      <c r="Y13" s="29">
        <v>0</v>
      </c>
      <c r="AD13" s="21"/>
    </row>
    <row r="14" spans="1:30" ht="18" customHeight="1">
      <c r="A14" s="34"/>
      <c r="B14" s="35"/>
      <c r="C14" s="41" t="s">
        <v>26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 t="s">
        <v>22</v>
      </c>
      <c r="W14" s="12">
        <v>0</v>
      </c>
      <c r="X14" s="10">
        <f t="shared" si="0"/>
        <v>0</v>
      </c>
      <c r="Y14" s="11">
        <v>0</v>
      </c>
      <c r="AD14" s="21"/>
    </row>
    <row r="15" spans="1:30" ht="18" customHeight="1">
      <c r="A15" s="34"/>
      <c r="B15" s="35"/>
      <c r="C15" s="114" t="s">
        <v>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40" t="s">
        <v>5</v>
      </c>
      <c r="W15" s="11">
        <v>0</v>
      </c>
      <c r="X15" s="10">
        <f t="shared" si="0"/>
        <v>0</v>
      </c>
      <c r="Y15" s="11">
        <v>0</v>
      </c>
      <c r="AD15" s="21"/>
    </row>
    <row r="16" spans="1:30" ht="18" customHeight="1">
      <c r="A16" s="34"/>
      <c r="B16" s="35"/>
      <c r="C16" s="114" t="s">
        <v>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40" t="s">
        <v>7</v>
      </c>
      <c r="W16" s="11">
        <v>0</v>
      </c>
      <c r="X16" s="10">
        <f t="shared" si="0"/>
        <v>0</v>
      </c>
      <c r="Y16" s="11">
        <v>0</v>
      </c>
      <c r="AD16" s="21"/>
    </row>
    <row r="17" spans="1:25" ht="18" customHeight="1">
      <c r="A17" s="112" t="s">
        <v>45</v>
      </c>
      <c r="B17" s="113"/>
      <c r="C17" s="66" t="s">
        <v>34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36" t="s">
        <v>11</v>
      </c>
      <c r="W17" s="12">
        <v>0</v>
      </c>
      <c r="X17" s="14">
        <f t="shared" si="0"/>
        <v>0</v>
      </c>
      <c r="Y17" s="29">
        <v>0</v>
      </c>
    </row>
    <row r="18" spans="1:25" ht="18" customHeight="1">
      <c r="A18" s="112" t="s">
        <v>46</v>
      </c>
      <c r="B18" s="113"/>
      <c r="C18" s="60" t="s">
        <v>35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36" t="s">
        <v>12</v>
      </c>
      <c r="W18" s="12">
        <v>0</v>
      </c>
      <c r="X18" s="14">
        <f t="shared" si="0"/>
        <v>0</v>
      </c>
      <c r="Y18" s="29">
        <v>0</v>
      </c>
    </row>
    <row r="19" spans="1:25" ht="18" customHeight="1">
      <c r="A19" s="112" t="s">
        <v>47</v>
      </c>
      <c r="B19" s="113"/>
      <c r="C19" s="60" t="s">
        <v>36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36" t="s">
        <v>13</v>
      </c>
      <c r="W19" s="12">
        <v>0</v>
      </c>
      <c r="X19" s="14">
        <f t="shared" si="0"/>
        <v>0</v>
      </c>
      <c r="Y19" s="29">
        <v>0</v>
      </c>
    </row>
    <row r="20" spans="1:25" ht="27" customHeight="1">
      <c r="A20" s="51" t="s">
        <v>29</v>
      </c>
      <c r="B20" s="52"/>
      <c r="C20" s="53" t="s">
        <v>37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15" t="s">
        <v>14</v>
      </c>
      <c r="W20" s="8">
        <f>W9+W10+W11+W12+W13+W17+W18+W19</f>
        <v>74240115</v>
      </c>
      <c r="X20" s="8">
        <f>X9+X10+X11+X12+X13+X17+X18+X19</f>
        <v>634000</v>
      </c>
      <c r="Y20" s="28">
        <f>Y9+Y10+Y11+Y12+Y13+Y17+Y18+Y19</f>
        <v>74874115</v>
      </c>
    </row>
    <row r="21" spans="1:26" ht="24" customHeight="1">
      <c r="A21" s="91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48">
        <f>W20</f>
        <v>74240115</v>
      </c>
      <c r="X21" s="48">
        <f>X20</f>
        <v>634000</v>
      </c>
      <c r="Y21" s="48">
        <f>Y20</f>
        <v>74874115</v>
      </c>
      <c r="Z21" s="1"/>
    </row>
    <row r="22" spans="1:2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24" customHeight="1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"/>
    </row>
    <row r="25" spans="1:26" ht="15.75" customHeight="1">
      <c r="A25" s="50" t="s">
        <v>76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"/>
    </row>
    <row r="26" spans="1:26" ht="25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5">
      <c r="A27" s="75" t="s">
        <v>15</v>
      </c>
      <c r="B27" s="76"/>
      <c r="C27" s="79" t="s">
        <v>49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5" t="s">
        <v>50</v>
      </c>
      <c r="W27" s="87" t="s">
        <v>23</v>
      </c>
      <c r="X27" s="89" t="s">
        <v>24</v>
      </c>
      <c r="Y27" s="87" t="s">
        <v>25</v>
      </c>
      <c r="Z27" s="1"/>
    </row>
    <row r="28" spans="1:26" ht="30" customHeight="1">
      <c r="A28" s="77"/>
      <c r="B28" s="78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86"/>
      <c r="W28" s="88"/>
      <c r="X28" s="90"/>
      <c r="Y28" s="88"/>
      <c r="Z28" s="1"/>
    </row>
    <row r="29" spans="1:26" ht="18" customHeight="1">
      <c r="A29" s="112" t="s">
        <v>40</v>
      </c>
      <c r="B29" s="113"/>
      <c r="C29" s="69" t="s">
        <v>54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36" t="s">
        <v>57</v>
      </c>
      <c r="W29" s="12">
        <f>SUM(W30:W31)</f>
        <v>1933140</v>
      </c>
      <c r="X29" s="14">
        <f>SUM(X30:X31)</f>
        <v>1366860</v>
      </c>
      <c r="Y29" s="29">
        <f>SUM(Y30:Y31)</f>
        <v>3300000</v>
      </c>
      <c r="Z29" s="1"/>
    </row>
    <row r="30" spans="1:26" ht="18" customHeight="1">
      <c r="A30" s="34"/>
      <c r="B30" s="35"/>
      <c r="C30" s="37" t="s">
        <v>55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40" t="s">
        <v>94</v>
      </c>
      <c r="W30" s="11">
        <v>0</v>
      </c>
      <c r="X30" s="10">
        <f aca="true" t="shared" si="1" ref="X30:X37">Y30-W30</f>
        <v>0</v>
      </c>
      <c r="Y30" s="31">
        <v>0</v>
      </c>
      <c r="Z30" s="1"/>
    </row>
    <row r="31" spans="1:26" ht="18" customHeight="1">
      <c r="A31" s="34"/>
      <c r="B31" s="35"/>
      <c r="C31" s="37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0" t="s">
        <v>95</v>
      </c>
      <c r="W31" s="11">
        <v>1933140</v>
      </c>
      <c r="X31" s="10">
        <f t="shared" si="1"/>
        <v>1366860</v>
      </c>
      <c r="Y31" s="31">
        <v>3300000</v>
      </c>
      <c r="Z31" s="1"/>
    </row>
    <row r="32" spans="1:26" ht="18" customHeight="1">
      <c r="A32" s="112" t="s">
        <v>41</v>
      </c>
      <c r="B32" s="113"/>
      <c r="C32" s="72" t="s">
        <v>58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36" t="s">
        <v>59</v>
      </c>
      <c r="W32" s="12">
        <v>0</v>
      </c>
      <c r="X32" s="14">
        <f t="shared" si="1"/>
        <v>0</v>
      </c>
      <c r="Y32" s="31">
        <v>0</v>
      </c>
      <c r="Z32" s="1"/>
    </row>
    <row r="33" spans="1:26" ht="18" customHeight="1">
      <c r="A33" s="112" t="s">
        <v>42</v>
      </c>
      <c r="B33" s="113"/>
      <c r="C33" s="72" t="s">
        <v>60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36" t="s">
        <v>61</v>
      </c>
      <c r="W33" s="12">
        <v>0</v>
      </c>
      <c r="X33" s="14">
        <f t="shared" si="1"/>
        <v>0</v>
      </c>
      <c r="Y33" s="29">
        <v>0</v>
      </c>
      <c r="Z33" s="1"/>
    </row>
    <row r="34" spans="1:26" ht="18" customHeight="1">
      <c r="A34" s="112" t="s">
        <v>43</v>
      </c>
      <c r="B34" s="113"/>
      <c r="C34" s="60" t="s">
        <v>62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36" t="s">
        <v>63</v>
      </c>
      <c r="W34" s="12">
        <v>16907123</v>
      </c>
      <c r="X34" s="14">
        <f t="shared" si="1"/>
        <v>1720000</v>
      </c>
      <c r="Y34" s="29">
        <v>18627123</v>
      </c>
      <c r="Z34" s="1"/>
    </row>
    <row r="35" spans="1:26" ht="18" customHeight="1">
      <c r="A35" s="112" t="s">
        <v>44</v>
      </c>
      <c r="B35" s="113"/>
      <c r="C35" s="60" t="s">
        <v>64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36" t="s">
        <v>65</v>
      </c>
      <c r="W35" s="12">
        <v>0</v>
      </c>
      <c r="X35" s="14">
        <f t="shared" si="1"/>
        <v>0</v>
      </c>
      <c r="Y35" s="29">
        <v>0</v>
      </c>
      <c r="Z35" s="1"/>
    </row>
    <row r="36" spans="1:26" ht="18" customHeight="1">
      <c r="A36" s="112" t="s">
        <v>45</v>
      </c>
      <c r="B36" s="113"/>
      <c r="C36" s="66" t="s">
        <v>66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36" t="s">
        <v>67</v>
      </c>
      <c r="W36" s="12">
        <v>0</v>
      </c>
      <c r="X36" s="14">
        <f t="shared" si="1"/>
        <v>0</v>
      </c>
      <c r="Y36" s="29">
        <v>0</v>
      </c>
      <c r="Z36" s="1"/>
    </row>
    <row r="37" spans="1:26" ht="18" customHeight="1">
      <c r="A37" s="112" t="s">
        <v>46</v>
      </c>
      <c r="B37" s="113"/>
      <c r="C37" s="60" t="s">
        <v>68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36" t="s">
        <v>69</v>
      </c>
      <c r="W37" s="12">
        <v>0</v>
      </c>
      <c r="X37" s="14">
        <f t="shared" si="1"/>
        <v>0</v>
      </c>
      <c r="Y37" s="29">
        <v>0</v>
      </c>
      <c r="Z37" s="1"/>
    </row>
    <row r="38" spans="1:26" ht="18" customHeight="1">
      <c r="A38" s="51" t="s">
        <v>29</v>
      </c>
      <c r="B38" s="52"/>
      <c r="C38" s="53" t="s">
        <v>53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15" t="s">
        <v>14</v>
      </c>
      <c r="W38" s="8">
        <f>W29+W32+W33+W34+W35+W36+W37</f>
        <v>18840263</v>
      </c>
      <c r="X38" s="8">
        <f>X29+X32+X33+X34+X35+X36+X37</f>
        <v>3086860</v>
      </c>
      <c r="Y38" s="8">
        <f>Y29+Y32+Y33+Y34+Y35+Y36+Y37</f>
        <v>21927123</v>
      </c>
      <c r="Z38" s="1"/>
    </row>
    <row r="39" spans="1:26" ht="18" customHeight="1">
      <c r="A39" s="56" t="s">
        <v>38</v>
      </c>
      <c r="B39" s="57"/>
      <c r="C39" s="24" t="s">
        <v>71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 t="s">
        <v>72</v>
      </c>
      <c r="W39" s="26">
        <v>0</v>
      </c>
      <c r="X39" s="14">
        <f>Y39-W39</f>
        <v>620721</v>
      </c>
      <c r="Y39" s="32">
        <v>620721</v>
      </c>
      <c r="Z39" s="1"/>
    </row>
    <row r="40" spans="1:26" ht="18" customHeight="1">
      <c r="A40" s="56" t="s">
        <v>39</v>
      </c>
      <c r="B40" s="57"/>
      <c r="C40" s="24" t="s">
        <v>75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 t="s">
        <v>73</v>
      </c>
      <c r="W40" s="27">
        <v>68591820</v>
      </c>
      <c r="X40" s="14">
        <f>Y40-W40</f>
        <v>0</v>
      </c>
      <c r="Y40" s="33">
        <v>68591820</v>
      </c>
      <c r="Z40" s="1"/>
    </row>
    <row r="41" spans="1:26" ht="21" customHeight="1">
      <c r="A41" s="63" t="s">
        <v>30</v>
      </c>
      <c r="B41" s="64"/>
      <c r="C41" s="16" t="s">
        <v>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 t="s">
        <v>74</v>
      </c>
      <c r="W41" s="19">
        <f>SUM(W39:W40)</f>
        <v>68591820</v>
      </c>
      <c r="X41" s="8">
        <f>Y41-W41</f>
        <v>620721</v>
      </c>
      <c r="Y41" s="19">
        <f>SUM(Y39:Y40)</f>
        <v>69212541</v>
      </c>
      <c r="Z41" s="1"/>
    </row>
    <row r="42" spans="1:26" ht="23.25" customHeight="1">
      <c r="A42" s="65" t="s">
        <v>51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9">
        <f>W38+W41</f>
        <v>87432083</v>
      </c>
      <c r="X42" s="13">
        <f>Y42-W42</f>
        <v>3707581</v>
      </c>
      <c r="Y42" s="9">
        <f>Y38+Y41</f>
        <v>91139664</v>
      </c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</sheetData>
  <sheetProtection/>
  <mergeCells count="57">
    <mergeCell ref="A41:B41"/>
    <mergeCell ref="A42:V42"/>
    <mergeCell ref="A37:B37"/>
    <mergeCell ref="C37:U37"/>
    <mergeCell ref="A38:B38"/>
    <mergeCell ref="C38:U38"/>
    <mergeCell ref="A39:B39"/>
    <mergeCell ref="A40:B40"/>
    <mergeCell ref="A34:B34"/>
    <mergeCell ref="C34:U34"/>
    <mergeCell ref="A35:B35"/>
    <mergeCell ref="C35:U35"/>
    <mergeCell ref="A36:B36"/>
    <mergeCell ref="C36:U36"/>
    <mergeCell ref="Y27:Y28"/>
    <mergeCell ref="A29:B29"/>
    <mergeCell ref="C29:U29"/>
    <mergeCell ref="A32:B32"/>
    <mergeCell ref="C32:U32"/>
    <mergeCell ref="A33:B33"/>
    <mergeCell ref="C33:U33"/>
    <mergeCell ref="A20:B20"/>
    <mergeCell ref="C20:U20"/>
    <mergeCell ref="A21:V21"/>
    <mergeCell ref="A24:Y24"/>
    <mergeCell ref="A25:Y25"/>
    <mergeCell ref="A27:B28"/>
    <mergeCell ref="C27:U28"/>
    <mergeCell ref="V27:V28"/>
    <mergeCell ref="W27:W28"/>
    <mergeCell ref="X27:X28"/>
    <mergeCell ref="A17:B17"/>
    <mergeCell ref="C17:U17"/>
    <mergeCell ref="A18:B18"/>
    <mergeCell ref="C18:U18"/>
    <mergeCell ref="A19:B19"/>
    <mergeCell ref="C19:U19"/>
    <mergeCell ref="A12:B12"/>
    <mergeCell ref="C12:U12"/>
    <mergeCell ref="A13:B13"/>
    <mergeCell ref="C13:U13"/>
    <mergeCell ref="C15:U15"/>
    <mergeCell ref="C16:U16"/>
    <mergeCell ref="A9:B9"/>
    <mergeCell ref="C9:U9"/>
    <mergeCell ref="A10:B10"/>
    <mergeCell ref="C10:U10"/>
    <mergeCell ref="A11:B11"/>
    <mergeCell ref="C11:U11"/>
    <mergeCell ref="A4:Y4"/>
    <mergeCell ref="A5:Y5"/>
    <mergeCell ref="A7:B8"/>
    <mergeCell ref="C7:U8"/>
    <mergeCell ref="V7:V8"/>
    <mergeCell ref="W7:W8"/>
    <mergeCell ref="X7:X8"/>
    <mergeCell ref="Y7:Y8"/>
  </mergeCells>
  <printOptions horizontalCentered="1"/>
  <pageMargins left="0.1968503937007874" right="0.1968503937007874" top="0.1968503937007874" bottom="0.15748031496062992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igazgatas_mezonyarad</cp:lastModifiedBy>
  <cp:lastPrinted>2019-05-12T07:19:53Z</cp:lastPrinted>
  <dcterms:created xsi:type="dcterms:W3CDTF">2014-01-22T07:49:47Z</dcterms:created>
  <dcterms:modified xsi:type="dcterms:W3CDTF">2019-05-15T07:54:42Z</dcterms:modified>
  <cp:category/>
  <cp:version/>
  <cp:contentType/>
  <cp:contentStatus/>
</cp:coreProperties>
</file>