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NK 2020\05.26\"/>
    </mc:Choice>
  </mc:AlternateContent>
  <xr:revisionPtr revIDLastSave="0" documentId="8_{3DC32304-F437-4033-B53D-A0EFB66429AF}" xr6:coauthVersionLast="45" xr6:coauthVersionMax="45" xr10:uidLastSave="{00000000-0000-0000-0000-000000000000}"/>
  <bookViews>
    <workbookView xWindow="-120" yWindow="-120" windowWidth="29040" windowHeight="15840" tabRatio="889" xr2:uid="{00000000-000D-0000-FFFF-FFFF00000000}"/>
  </bookViews>
  <sheets>
    <sheet name="1. melléklet" sheetId="38" r:id="rId1"/>
    <sheet name="2. melléklet" sheetId="39" r:id="rId2"/>
    <sheet name="3. melléklet" sheetId="12" r:id="rId3"/>
    <sheet name="4. melléklet" sheetId="3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8" i="39" l="1"/>
  <c r="G97" i="39"/>
  <c r="J97" i="39" s="1"/>
  <c r="J96" i="39"/>
  <c r="J95" i="39"/>
  <c r="J94" i="39"/>
  <c r="J93" i="39"/>
  <c r="J91" i="39"/>
  <c r="J90" i="39"/>
  <c r="J89" i="39"/>
  <c r="J88" i="39"/>
  <c r="J87" i="39"/>
  <c r="I86" i="39"/>
  <c r="H86" i="39"/>
  <c r="G86" i="39"/>
  <c r="J86" i="39" s="1"/>
  <c r="J85" i="39"/>
  <c r="J84" i="39"/>
  <c r="J83" i="39"/>
  <c r="J82" i="39"/>
  <c r="I81" i="39"/>
  <c r="H81" i="39"/>
  <c r="J81" i="39" s="1"/>
  <c r="J80" i="39"/>
  <c r="J79" i="39"/>
  <c r="J78" i="39"/>
  <c r="J77" i="39"/>
  <c r="J76" i="39"/>
  <c r="I76" i="39"/>
  <c r="I92" i="39" s="1"/>
  <c r="I99" i="39" s="1"/>
  <c r="H76" i="39"/>
  <c r="H92" i="39" s="1"/>
  <c r="H99" i="39" s="1"/>
  <c r="J75" i="39"/>
  <c r="J74" i="39"/>
  <c r="J73" i="39"/>
  <c r="I68" i="39"/>
  <c r="H68" i="39"/>
  <c r="J68" i="39" s="1"/>
  <c r="G68" i="39"/>
  <c r="J67" i="39"/>
  <c r="J66" i="39"/>
  <c r="J65" i="39"/>
  <c r="I64" i="39"/>
  <c r="H64" i="39"/>
  <c r="G64" i="39"/>
  <c r="J64" i="39" s="1"/>
  <c r="J63" i="39"/>
  <c r="J62" i="39"/>
  <c r="J61" i="39"/>
  <c r="J60" i="39"/>
  <c r="J59" i="39"/>
  <c r="I58" i="39"/>
  <c r="I69" i="39" s="1"/>
  <c r="I72" i="39" s="1"/>
  <c r="H58" i="39"/>
  <c r="J58" i="39" s="1"/>
  <c r="G58" i="39"/>
  <c r="G69" i="39" s="1"/>
  <c r="J57" i="39"/>
  <c r="J56" i="39"/>
  <c r="J55" i="39"/>
  <c r="J54" i="39"/>
  <c r="J53" i="39"/>
  <c r="I51" i="39"/>
  <c r="J51" i="39" s="1"/>
  <c r="H51" i="39"/>
  <c r="G51" i="39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J34" i="39"/>
  <c r="I33" i="39"/>
  <c r="H33" i="39"/>
  <c r="G33" i="39"/>
  <c r="J33" i="39" s="1"/>
  <c r="J32" i="39"/>
  <c r="J31" i="39"/>
  <c r="J30" i="39"/>
  <c r="J29" i="39"/>
  <c r="J28" i="39"/>
  <c r="J27" i="39"/>
  <c r="J26" i="39"/>
  <c r="J25" i="39"/>
  <c r="I24" i="39"/>
  <c r="I35" i="39" s="1"/>
  <c r="H24" i="39"/>
  <c r="H35" i="39" s="1"/>
  <c r="G24" i="39"/>
  <c r="J24" i="39" s="1"/>
  <c r="J23" i="39"/>
  <c r="J22" i="39"/>
  <c r="I21" i="39"/>
  <c r="J20" i="39"/>
  <c r="J19" i="39"/>
  <c r="J18" i="39"/>
  <c r="J17" i="39"/>
  <c r="J16" i="39"/>
  <c r="I15" i="39"/>
  <c r="H15" i="39"/>
  <c r="H21" i="39" s="1"/>
  <c r="G15" i="39"/>
  <c r="G21" i="39" s="1"/>
  <c r="J14" i="39"/>
  <c r="J13" i="39"/>
  <c r="J12" i="39"/>
  <c r="J11" i="39"/>
  <c r="J10" i="39"/>
  <c r="J9" i="39"/>
  <c r="J8" i="39"/>
  <c r="F10" i="39"/>
  <c r="J130" i="38"/>
  <c r="I128" i="38"/>
  <c r="H128" i="38"/>
  <c r="G128" i="38"/>
  <c r="J128" i="38" s="1"/>
  <c r="J127" i="38"/>
  <c r="J125" i="38"/>
  <c r="J124" i="38"/>
  <c r="J123" i="38"/>
  <c r="G122" i="38"/>
  <c r="J122" i="38" s="1"/>
  <c r="J121" i="38"/>
  <c r="J120" i="38"/>
  <c r="J119" i="38"/>
  <c r="J118" i="38"/>
  <c r="J117" i="38"/>
  <c r="J116" i="38"/>
  <c r="I115" i="38"/>
  <c r="J115" i="38" s="1"/>
  <c r="H115" i="38"/>
  <c r="J114" i="38"/>
  <c r="J113" i="38"/>
  <c r="J112" i="38"/>
  <c r="I112" i="38"/>
  <c r="H112" i="38"/>
  <c r="G112" i="38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J105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H100" i="38" s="1"/>
  <c r="G89" i="38"/>
  <c r="J87" i="38"/>
  <c r="J86" i="38"/>
  <c r="J89" i="38" s="1"/>
  <c r="J84" i="38"/>
  <c r="I84" i="38"/>
  <c r="I100" i="38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J51" i="38"/>
  <c r="I51" i="38"/>
  <c r="H51" i="38"/>
  <c r="G51" i="38"/>
  <c r="J50" i="38"/>
  <c r="J49" i="38"/>
  <c r="J48" i="38"/>
  <c r="J47" i="38"/>
  <c r="J46" i="38"/>
  <c r="I45" i="38"/>
  <c r="H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J25" i="38" s="1"/>
  <c r="H25" i="38"/>
  <c r="G25" i="38"/>
  <c r="J24" i="38"/>
  <c r="J23" i="38"/>
  <c r="J22" i="38"/>
  <c r="I21" i="38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15" i="39" l="1"/>
  <c r="G72" i="39"/>
  <c r="J72" i="39" s="1"/>
  <c r="J21" i="39"/>
  <c r="H52" i="39"/>
  <c r="H71" i="39" s="1"/>
  <c r="H70" i="39"/>
  <c r="H100" i="39" s="1"/>
  <c r="I70" i="39"/>
  <c r="I100" i="39" s="1"/>
  <c r="I52" i="39"/>
  <c r="I71" i="39" s="1"/>
  <c r="H69" i="39"/>
  <c r="H72" i="39" s="1"/>
  <c r="G35" i="39"/>
  <c r="J35" i="39" s="1"/>
  <c r="G92" i="39"/>
  <c r="J75" i="38"/>
  <c r="G101" i="38"/>
  <c r="H76" i="38"/>
  <c r="H101" i="38"/>
  <c r="H132" i="38" s="1"/>
  <c r="I26" i="38"/>
  <c r="J21" i="38"/>
  <c r="G100" i="38"/>
  <c r="J100" i="38" s="1"/>
  <c r="J31" i="38"/>
  <c r="G52" i="38"/>
  <c r="J52" i="38" s="1"/>
  <c r="G131" i="38"/>
  <c r="J131" i="38" s="1"/>
  <c r="C97" i="39"/>
  <c r="C86" i="39"/>
  <c r="C92" i="39" s="1"/>
  <c r="C68" i="39"/>
  <c r="C64" i="39"/>
  <c r="C58" i="39"/>
  <c r="C51" i="39"/>
  <c r="C47" i="39"/>
  <c r="C33" i="39"/>
  <c r="C24" i="39"/>
  <c r="C15" i="39"/>
  <c r="C21" i="39" s="1"/>
  <c r="C51" i="38"/>
  <c r="C128" i="38"/>
  <c r="C112" i="38"/>
  <c r="C105" i="38"/>
  <c r="C99" i="38"/>
  <c r="C89" i="38"/>
  <c r="C84" i="38"/>
  <c r="C25" i="38"/>
  <c r="C21" i="38"/>
  <c r="C26" i="38" s="1"/>
  <c r="C31" i="38"/>
  <c r="C34" i="38"/>
  <c r="C42" i="38"/>
  <c r="C61" i="38"/>
  <c r="C75" i="38"/>
  <c r="G52" i="39" l="1"/>
  <c r="G99" i="39"/>
  <c r="J99" i="39" s="1"/>
  <c r="J92" i="39"/>
  <c r="G70" i="39"/>
  <c r="J69" i="39"/>
  <c r="I101" i="38"/>
  <c r="I132" i="38" s="1"/>
  <c r="I76" i="38"/>
  <c r="G76" i="38"/>
  <c r="J76" i="38" s="1"/>
  <c r="J101" i="38"/>
  <c r="G132" i="38"/>
  <c r="J132" i="38" s="1"/>
  <c r="J26" i="38"/>
  <c r="C122" i="38"/>
  <c r="C131" i="38" s="1"/>
  <c r="C100" i="38"/>
  <c r="C99" i="39"/>
  <c r="C69" i="39"/>
  <c r="C35" i="39"/>
  <c r="C52" i="39" s="1"/>
  <c r="C52" i="38"/>
  <c r="C101" i="38" s="1"/>
  <c r="G71" i="39" l="1"/>
  <c r="J71" i="39" s="1"/>
  <c r="J52" i="39"/>
  <c r="J70" i="39"/>
  <c r="G100" i="39"/>
  <c r="J100" i="39" s="1"/>
  <c r="C132" i="38"/>
  <c r="C72" i="39"/>
  <c r="C76" i="38"/>
  <c r="C70" i="39"/>
  <c r="C34" i="32" l="1"/>
  <c r="C23" i="32"/>
  <c r="C11" i="32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D100" i="38" s="1"/>
  <c r="E84" i="38"/>
  <c r="F86" i="38"/>
  <c r="F89" i="38" s="1"/>
  <c r="F87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E100" i="38" l="1"/>
  <c r="E52" i="38"/>
  <c r="F45" i="38"/>
  <c r="F75" i="38"/>
  <c r="F99" i="38"/>
  <c r="E26" i="38"/>
  <c r="E76" i="38" s="1"/>
  <c r="F42" i="38"/>
  <c r="D26" i="38"/>
  <c r="F21" i="38"/>
  <c r="F51" i="38"/>
  <c r="D52" i="38"/>
  <c r="F52" i="38" s="1"/>
  <c r="F31" i="38"/>
  <c r="F61" i="38"/>
  <c r="F34" i="38"/>
  <c r="F25" i="38"/>
  <c r="F100" i="38" l="1"/>
  <c r="D76" i="38"/>
  <c r="F76" i="38" s="1"/>
  <c r="C71" i="39" s="1"/>
  <c r="F26" i="38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D101" i="38"/>
  <c r="F101" i="38" s="1"/>
  <c r="F115" i="38"/>
  <c r="D131" i="38"/>
  <c r="F131" i="38" s="1"/>
  <c r="E101" i="38"/>
  <c r="F122" i="38" l="1"/>
  <c r="D132" i="38"/>
  <c r="E132" i="38"/>
  <c r="D86" i="39"/>
  <c r="F86" i="39" s="1"/>
  <c r="E86" i="39"/>
  <c r="D81" i="39"/>
  <c r="E81" i="39"/>
  <c r="D76" i="39"/>
  <c r="E76" i="39"/>
  <c r="D68" i="39"/>
  <c r="E68" i="39"/>
  <c r="D64" i="39"/>
  <c r="E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7" i="39"/>
  <c r="F88" i="39"/>
  <c r="F89" i="39"/>
  <c r="F90" i="39"/>
  <c r="F91" i="39"/>
  <c r="F93" i="39"/>
  <c r="F94" i="39"/>
  <c r="F95" i="39"/>
  <c r="F96" i="39"/>
  <c r="F97" i="39"/>
  <c r="F8" i="39"/>
  <c r="D33" i="39"/>
  <c r="F33" i="39" s="1"/>
  <c r="E33" i="39"/>
  <c r="D24" i="39"/>
  <c r="E24" i="39"/>
  <c r="D15" i="39"/>
  <c r="F15" i="39" s="1"/>
  <c r="E15" i="39"/>
  <c r="E21" i="39" s="1"/>
  <c r="E92" i="39" l="1"/>
  <c r="E99" i="39" s="1"/>
  <c r="F132" i="38"/>
  <c r="F64" i="39"/>
  <c r="F58" i="39"/>
  <c r="D35" i="39"/>
  <c r="D21" i="39"/>
  <c r="F21" i="39" s="1"/>
  <c r="F81" i="39"/>
  <c r="E35" i="39"/>
  <c r="E70" i="39" s="1"/>
  <c r="E100" i="39" s="1"/>
  <c r="E69" i="39"/>
  <c r="E72" i="39" s="1"/>
  <c r="F24" i="39"/>
  <c r="D92" i="39"/>
  <c r="D99" i="39" s="1"/>
  <c r="D69" i="39"/>
  <c r="F47" i="39"/>
  <c r="F51" i="39"/>
  <c r="F68" i="39"/>
  <c r="F76" i="39"/>
  <c r="E52" i="39" l="1"/>
  <c r="E71" i="39" s="1"/>
  <c r="D70" i="39"/>
  <c r="F35" i="39"/>
  <c r="D52" i="39"/>
  <c r="D71" i="39" s="1"/>
  <c r="F71" i="39" s="1"/>
  <c r="D100" i="39"/>
  <c r="D72" i="39"/>
  <c r="F72" i="39" s="1"/>
  <c r="F69" i="39"/>
  <c r="F92" i="39"/>
  <c r="F70" i="39"/>
  <c r="F52" i="39" l="1"/>
  <c r="F84" i="38" l="1"/>
  <c r="C100" i="39"/>
  <c r="F100" i="39" s="1"/>
  <c r="F99" i="39"/>
  <c r="F98" i="39"/>
</calcChain>
</file>

<file path=xl/sharedStrings.xml><?xml version="1.0" encoding="utf-8"?>
<sst xmlns="http://schemas.openxmlformats.org/spreadsheetml/2006/main" count="532" uniqueCount="474">
  <si>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</si>
  <si>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</si>
  <si>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</si>
  <si>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</si>
  <si>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</si>
  <si>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</si>
  <si>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</si>
  <si>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</si>
  <si>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</si>
  <si>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</si>
  <si>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</si>
  <si>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</si>
  <si>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</si>
  <si>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</si>
  <si>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</si>
  <si>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</si>
  <si>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</si>
  <si>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</si>
  <si>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</si>
  <si>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</si>
  <si>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</si>
  <si>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</si>
  <si>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</si>
  <si>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</si>
  <si>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</si>
  <si>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</si>
  <si>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</si>
  <si>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</si>
  <si>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</si>
  <si>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</si>
  <si>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</si>
  <si>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</si>
  <si>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</si>
  <si>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</si>
  <si>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</si>
  <si>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</si>
  <si>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</si>
  <si>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</si>
  <si>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</si>
  <si>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</si>
  <si>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</si>
  <si>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</si>
  <si>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</si>
  <si>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</si>
  <si>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</si>
  <si>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</si>
  <si>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</si>
  <si>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</si>
  <si>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</si>
  <si>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</si>
  <si>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</si>
  <si>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</si>
  <si>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</si>
  <si>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</si>
  <si>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</si>
  <si>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</si>
  <si>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</si>
  <si>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</si>
  <si>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</si>
  <si>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</si>
  <si>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</si>
  <si>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</si>
  <si>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</si>
  <si>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</si>
  <si>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</si>
  <si>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</si>
  <si>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</si>
  <si>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</si>
  <si>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</si>
  <si>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</si>
  <si>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</si>
  <si>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</si>
  <si>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</si>
  <si>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</si>
  <si>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</si>
  <si>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</si>
  <si>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</si>
  <si>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</si>
  <si>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</si>
  <si>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</si>
  <si>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</si>
  <si>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</si>
  <si>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</si>
  <si>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</si>
  <si>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</si>
  <si>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</si>
  <si>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</si>
  <si>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</si>
  <si>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</si>
  <si>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</si>
  <si>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</si>
  <si>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</si>
  <si>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</si>
  <si>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</si>
  <si>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</si>
  <si>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</si>
  <si>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</si>
  <si>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</si>
  <si>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</si>
  <si>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</si>
  <si>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</si>
  <si>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</si>
  <si>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</si>
  <si>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</si>
  <si>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</si>
  <si>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</si>
  <si>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</si>
  <si>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</si>
  <si>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</si>
  <si>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</si>
  <si>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</si>
  <si>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</si>
  <si>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</si>
  <si>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</si>
  <si>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</si>
  <si>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</si>
  <si>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</si>
  <si>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</si>
  <si>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</si>
  <si>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</si>
  <si>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</si>
  <si>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</si>
  <si>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</si>
  <si>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</si>
  <si>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</si>
  <si>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</si>
  <si>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</si>
  <si>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</si>
  <si>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</si>
  <si>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</si>
  <si>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</si>
  <si>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</si>
  <si>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</si>
  <si>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</si>
  <si>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</si>
  <si>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</si>
  <si>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</si>
  <si>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</si>
  <si>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</si>
  <si>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</si>
  <si>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</si>
  <si>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</si>
  <si>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</si>
  <si>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</si>
  <si>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</si>
  <si>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</si>
  <si>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</si>
  <si>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</si>
  <si>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</si>
  <si>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</si>
  <si>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</si>
  <si>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</si>
  <si>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</si>
  <si>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</si>
  <si>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</si>
  <si>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</si>
  <si>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</si>
  <si>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</si>
  <si>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</si>
  <si>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</si>
  <si>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</si>
  <si>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</si>
  <si>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</si>
  <si>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</si>
  <si>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</si>
  <si>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</si>
  <si>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</si>
  <si>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</si>
  <si>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</si>
  <si>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</si>
  <si>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</si>
  <si>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</si>
  <si>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</si>
  <si>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</si>
  <si>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</si>
  <si>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</si>
  <si>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</si>
  <si>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</si>
  <si>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</si>
  <si>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</si>
  <si>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</si>
  <si>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</si>
  <si>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</si>
  <si>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</si>
  <si>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</si>
  <si>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</si>
  <si>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</si>
  <si>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</si>
  <si>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</si>
  <si>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</si>
  <si>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</si>
  <si>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</si>
  <si>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</si>
  <si>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</si>
  <si>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</si>
  <si>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</si>
  <si>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</si>
  <si>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</si>
  <si>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</si>
  <si>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</si>
  <si>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</si>
  <si>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</si>
  <si>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</si>
  <si>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</si>
  <si>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</si>
  <si>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</si>
  <si>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</si>
  <si>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</si>
  <si>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</si>
  <si>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</si>
  <si>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</si>
  <si>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</si>
  <si>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</si>
  <si>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</si>
  <si>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</si>
  <si>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</si>
  <si>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</si>
  <si>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</si>
  <si>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</si>
  <si>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</si>
  <si>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</si>
  <si>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</si>
  <si>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</si>
  <si>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</si>
  <si>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</si>
  <si>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</si>
  <si>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</si>
  <si>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</si>
  <si>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</si>
  <si>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</si>
  <si>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</si>
  <si>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</si>
  <si>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</si>
  <si>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</si>
  <si>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</si>
  <si>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</si>
  <si>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</si>
  <si>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</si>
  <si>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</si>
  <si>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</si>
  <si>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</si>
  <si>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</si>
  <si>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</si>
  <si>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</si>
  <si>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</si>
  <si>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</si>
  <si>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</si>
  <si>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</si>
  <si>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</si>
  <si>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</si>
  <si>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</si>
  <si>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</si>
  <si>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</si>
  <si>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</si>
  <si>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</si>
  <si>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</si>
  <si>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</si>
  <si>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</si>
  <si>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</si>
  <si>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</si>
  <si>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</si>
  <si>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</si>
  <si>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</si>
  <si>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</si>
  <si>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</si>
  <si>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</si>
  <si>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</si>
  <si>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</si>
  <si>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</si>
  <si>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</si>
  <si>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</si>
  <si>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</si>
  <si>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</si>
  <si>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</si>
  <si>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</si>
  <si>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</si>
  <si>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</si>
  <si>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</si>
  <si>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</si>
  <si>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</si>
  <si>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</si>
  <si>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</si>
  <si>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</si>
  <si>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</si>
  <si>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</si>
  <si>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</si>
  <si>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</si>
  <si>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</si>
  <si>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</si>
  <si>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</si>
  <si>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</si>
  <si>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</si>
  <si>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</si>
  <si>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</si>
  <si>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</si>
  <si>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</si>
  <si>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</si>
  <si>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</si>
  <si>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</si>
  <si>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</si>
  <si>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</si>
  <si>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</si>
  <si>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</si>
  <si>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</si>
  <si>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</si>
  <si>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</si>
  <si>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</si>
  <si>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</si>
  <si>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</si>
  <si>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</si>
  <si>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</si>
  <si>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</si>
  <si>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</si>
  <si>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</si>
  <si>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</si>
  <si>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</si>
  <si>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</si>
  <si>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</si>
  <si>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</si>
  <si>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</si>
  <si>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</si>
  <si>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</si>
  <si>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</si>
  <si>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</si>
  <si>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</si>
  <si>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</si>
  <si>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</si>
  <si>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</si>
  <si>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</si>
  <si>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</si>
  <si>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</si>
  <si>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</si>
  <si>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</si>
  <si>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</si>
  <si>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</si>
  <si>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</si>
  <si>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</si>
  <si>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</si>
  <si>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</si>
  <si>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</si>
  <si>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</si>
  <si>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</si>
  <si>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</si>
  <si>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</si>
  <si>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</si>
  <si>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</si>
  <si>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</si>
  <si>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</si>
  <si>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</si>
  <si>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</si>
  <si>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</si>
  <si>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</si>
  <si>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</si>
  <si>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</si>
  <si>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</si>
  <si>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</si>
  <si>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</si>
  <si>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</si>
  <si>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</si>
  <si>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</si>
  <si>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</si>
  <si>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</si>
  <si>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</si>
  <si>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</si>
  <si>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</si>
  <si>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</si>
  <si>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</si>
  <si>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</si>
  <si>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</si>
  <si>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</si>
  <si>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</si>
  <si>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</si>
  <si>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</si>
  <si>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</si>
  <si>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</si>
  <si>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</si>
  <si>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</si>
  <si>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</si>
  <si>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</si>
  <si>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</si>
  <si>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</si>
  <si>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</si>
  <si>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</si>
  <si>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</si>
  <si>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</si>
  <si>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</si>
  <si>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</si>
  <si>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</si>
  <si>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</si>
  <si>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</si>
  <si>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</si>
  <si>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</si>
  <si>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</si>
  <si>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</si>
  <si>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</si>
  <si>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</si>
  <si>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</si>
  <si>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</si>
  <si>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</si>
  <si>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</si>
  <si>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</si>
  <si>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</si>
  <si>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</si>
  <si>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</si>
  <si>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</si>
  <si>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</si>
  <si>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</si>
  <si>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</si>
  <si>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</si>
  <si>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</si>
  <si>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</si>
  <si>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</si>
  <si>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</si>
  <si>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</si>
  <si>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</si>
  <si>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</si>
  <si>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</si>
  <si>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</si>
  <si>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</si>
  <si>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</si>
  <si>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</si>
  <si>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</si>
  <si>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</si>
  <si>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</si>
  <si>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</si>
  <si>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</si>
  <si>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</si>
  <si>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</si>
  <si>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</si>
  <si>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</si>
  <si>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</si>
  <si>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</si>
  <si>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</si>
  <si>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</si>
  <si>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</si>
  <si>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</si>
  <si>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</si>
  <si>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</si>
  <si>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Általános- és céltartalékok (Ft)</t>
  </si>
  <si>
    <t>Helyi adó és egyéb közhatalmi bevételek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</si>
  <si>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</si>
  <si>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</si>
  <si>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</si>
  <si>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</si>
  <si>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</si>
  <si>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</si>
  <si>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</si>
  <si>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</si>
  <si>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</si>
  <si>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</si>
  <si>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</si>
  <si>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</si>
  <si>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</si>
  <si>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</si>
  <si>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</si>
  <si>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</si>
  <si>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</si>
  <si>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</si>
  <si>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</si>
  <si>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</si>
  <si>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</si>
  <si>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</si>
  <si>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késedelmi pótlék, talajterhelési díj</t>
  </si>
  <si>
    <t>Nemeskolta ÖNKORMÁNYZATI ELŐIRÁNYZATOK</t>
  </si>
  <si>
    <t>Nemeskolta Önkormányzat 2020. évi költségvetése</t>
  </si>
  <si>
    <t>MÓDOSÍTOTT ELŐIRÁNYZAT I.</t>
  </si>
  <si>
    <t>B1131</t>
  </si>
  <si>
    <t>B1132</t>
  </si>
  <si>
    <t>Települési önkormányzatok egyéb szociális és gyermekjóléti  feladatainak támogatása</t>
  </si>
  <si>
    <t>Települési önkormányzatok gyermekétkeztetés  feladatainak támogatása</t>
  </si>
  <si>
    <t>4. melléklet 4/2020. (V.28.) önkormányzati rendelethez</t>
  </si>
  <si>
    <t>3. melléklet 4/2020. (V.28.) önkormányzati rendelethez</t>
  </si>
  <si>
    <t>2. melléklet 4/2020. (V.28) önkormányzati rendelethez</t>
  </si>
  <si>
    <t>1. melléklet 4/2020.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</si>
</sst>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3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10" fillId="0" borderId="0"/>
  </cellStyleXfs>
  <cellXfs count="128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20" fillId="0" borderId="0" xfId="0" applyFont="1"/>
    <xf numFmtId="3" fontId="0" fillId="0" borderId="1" xfId="0" applyNumberFormat="1" applyBorder="1"/>
    <xf numFmtId="0" fontId="12" fillId="0" borderId="0" xfId="0" applyFont="1"/>
    <xf numFmtId="0" fontId="25" fillId="0" borderId="0" xfId="0" applyFont="1"/>
    <xf numFmtId="3" fontId="25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7" fillId="0" borderId="1" xfId="0" applyNumberFormat="1" applyFont="1" applyBorder="1"/>
    <xf numFmtId="3" fontId="0" fillId="0" borderId="1" xfId="0" applyNumberFormat="1" applyFont="1" applyBorder="1"/>
    <xf numFmtId="3" fontId="29" fillId="0" borderId="1" xfId="0" applyNumberFormat="1" applyFont="1" applyBorder="1"/>
    <xf numFmtId="3" fontId="28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3" fontId="29" fillId="3" borderId="1" xfId="0" applyNumberFormat="1" applyFont="1" applyFill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3" fontId="30" fillId="4" borderId="1" xfId="0" applyNumberFormat="1" applyFont="1" applyFill="1" applyBorder="1"/>
    <xf numFmtId="3" fontId="31" fillId="4" borderId="1" xfId="0" applyNumberFormat="1" applyFont="1" applyFill="1" applyBorder="1"/>
    <xf numFmtId="3" fontId="26" fillId="0" borderId="1" xfId="0" applyNumberFormat="1" applyFont="1" applyBorder="1"/>
    <xf numFmtId="3" fontId="33" fillId="0" borderId="1" xfId="0" applyNumberFormat="1" applyFont="1" applyBorder="1"/>
    <xf numFmtId="3" fontId="8" fillId="0" borderId="1" xfId="0" applyNumberFormat="1" applyFont="1" applyBorder="1"/>
    <xf numFmtId="3" fontId="32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32" fillId="0" borderId="0" xfId="0" applyFont="1"/>
    <xf numFmtId="0" fontId="32" fillId="0" borderId="0" xfId="0" applyFont="1" applyBorder="1"/>
    <xf numFmtId="3" fontId="11" fillId="0" borderId="1" xfId="0" applyNumberFormat="1" applyFont="1" applyBorder="1"/>
    <xf numFmtId="3" fontId="33" fillId="3" borderId="1" xfId="0" applyNumberFormat="1" applyFont="1" applyFill="1" applyBorder="1"/>
    <xf numFmtId="3" fontId="8" fillId="3" borderId="1" xfId="0" applyNumberFormat="1" applyFont="1" applyFill="1" applyBorder="1"/>
    <xf numFmtId="3" fontId="33" fillId="4" borderId="1" xfId="0" applyNumberFormat="1" applyFont="1" applyFill="1" applyBorder="1"/>
    <xf numFmtId="3" fontId="8" fillId="4" borderId="1" xfId="0" applyNumberFormat="1" applyFont="1" applyFill="1" applyBorder="1"/>
    <xf numFmtId="0" fontId="17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32" fillId="5" borderId="1" xfId="0" applyNumberFormat="1" applyFont="1" applyFill="1" applyBorder="1"/>
    <xf numFmtId="3" fontId="34" fillId="5" borderId="1" xfId="0" applyNumberFormat="1" applyFont="1" applyFill="1" applyBorder="1"/>
    <xf numFmtId="0" fontId="8" fillId="5" borderId="1" xfId="0" applyFont="1" applyFill="1" applyBorder="1" applyAlignment="1">
      <alignment horizontal="left" vertical="center"/>
    </xf>
    <xf numFmtId="3" fontId="0" fillId="5" borderId="1" xfId="0" applyNumberFormat="1" applyFill="1" applyBorder="1"/>
    <xf numFmtId="3" fontId="35" fillId="5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3" fontId="25" fillId="6" borderId="1" xfId="0" applyNumberFormat="1" applyFont="1" applyFill="1" applyBorder="1"/>
    <xf numFmtId="0" fontId="6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3" fontId="7" fillId="7" borderId="1" xfId="0" applyNumberFormat="1" applyFont="1" applyFill="1" applyBorder="1"/>
    <xf numFmtId="3" fontId="33" fillId="7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32" fillId="0" borderId="2" xfId="0" applyNumberFormat="1" applyFont="1" applyBorder="1"/>
    <xf numFmtId="3" fontId="33" fillId="0" borderId="2" xfId="0" applyNumberFormat="1" applyFont="1" applyBorder="1"/>
    <xf numFmtId="3" fontId="32" fillId="5" borderId="2" xfId="0" applyNumberFormat="1" applyFont="1" applyFill="1" applyBorder="1"/>
    <xf numFmtId="3" fontId="33" fillId="3" borderId="2" xfId="0" applyNumberFormat="1" applyFont="1" applyFill="1" applyBorder="1"/>
    <xf numFmtId="3" fontId="33" fillId="7" borderId="2" xfId="0" applyNumberFormat="1" applyFont="1" applyFill="1" applyBorder="1"/>
    <xf numFmtId="3" fontId="33" fillId="4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32" fillId="0" borderId="3" xfId="0" applyNumberFormat="1" applyFont="1" applyBorder="1"/>
    <xf numFmtId="3" fontId="33" fillId="0" borderId="3" xfId="0" applyNumberFormat="1" applyFont="1" applyBorder="1"/>
    <xf numFmtId="3" fontId="34" fillId="5" borderId="3" xfId="0" applyNumberFormat="1" applyFont="1" applyFill="1" applyBorder="1"/>
    <xf numFmtId="3" fontId="33" fillId="3" borderId="3" xfId="0" applyNumberFormat="1" applyFont="1" applyFill="1" applyBorder="1"/>
    <xf numFmtId="3" fontId="7" fillId="0" borderId="3" xfId="0" applyNumberFormat="1" applyFont="1" applyBorder="1"/>
    <xf numFmtId="3" fontId="33" fillId="7" borderId="3" xfId="0" applyNumberFormat="1" applyFont="1" applyFill="1" applyBorder="1"/>
    <xf numFmtId="3" fontId="33" fillId="4" borderId="3" xfId="0" applyNumberFormat="1" applyFont="1" applyFill="1" applyBorder="1"/>
    <xf numFmtId="3" fontId="36" fillId="0" borderId="3" xfId="0" applyNumberFormat="1" applyFont="1" applyBorder="1"/>
    <xf numFmtId="3" fontId="0" fillId="0" borderId="2" xfId="0" applyNumberFormat="1" applyBorder="1"/>
    <xf numFmtId="3" fontId="25" fillId="0" borderId="2" xfId="0" applyNumberFormat="1" applyFont="1" applyBorder="1"/>
    <xf numFmtId="3" fontId="29" fillId="0" borderId="2" xfId="0" applyNumberFormat="1" applyFont="1" applyBorder="1"/>
    <xf numFmtId="3" fontId="0" fillId="5" borderId="2" xfId="0" applyNumberFormat="1" applyFill="1" applyBorder="1"/>
    <xf numFmtId="3" fontId="29" fillId="3" borderId="2" xfId="0" applyNumberFormat="1" applyFont="1" applyFill="1" applyBorder="1"/>
    <xf numFmtId="3" fontId="25" fillId="6" borderId="2" xfId="0" applyNumberFormat="1" applyFont="1" applyFill="1" applyBorder="1"/>
    <xf numFmtId="3" fontId="31" fillId="4" borderId="2" xfId="0" applyNumberFormat="1" applyFont="1" applyFill="1" applyBorder="1"/>
    <xf numFmtId="3" fontId="0" fillId="0" borderId="3" xfId="0" applyNumberFormat="1" applyBorder="1"/>
    <xf numFmtId="3" fontId="25" fillId="0" borderId="3" xfId="0" applyNumberFormat="1" applyFont="1" applyBorder="1"/>
    <xf numFmtId="3" fontId="29" fillId="0" borderId="3" xfId="0" applyNumberFormat="1" applyFont="1" applyBorder="1"/>
    <xf numFmtId="3" fontId="35" fillId="5" borderId="3" xfId="0" applyNumberFormat="1" applyFont="1" applyFill="1" applyBorder="1"/>
    <xf numFmtId="3" fontId="29" fillId="3" borderId="3" xfId="0" applyNumberFormat="1" applyFont="1" applyFill="1" applyBorder="1"/>
    <xf numFmtId="3" fontId="25" fillId="6" borderId="3" xfId="0" applyNumberFormat="1" applyFont="1" applyFill="1" applyBorder="1"/>
    <xf numFmtId="3" fontId="30" fillId="4" borderId="3" xfId="0" applyNumberFormat="1" applyFont="1" applyFill="1" applyBorder="1"/>
    <xf numFmtId="3" fontId="26" fillId="0" borderId="3" xfId="0" applyNumberFormat="1" applyFont="1" applyBorder="1"/>
    <xf numFmtId="3" fontId="37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88"/>
  <sheetViews>
    <sheetView tabSelected="1" topLeftCell="B10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bestFit="1" customWidth="1"/>
    <col min="8" max="8" width="10.5703125" bestFit="1" customWidth="1"/>
    <col min="10" max="10" width="14.2851562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24" t="s">
        <v>473</v>
      </c>
      <c r="D1" s="124"/>
      <c r="E1" s="124"/>
      <c r="F1" s="124"/>
      <c r="G1" s="124"/>
      <c r="H1" s="124"/>
      <c r="I1" s="124"/>
      <c r="J1" s="124"/>
      <c r="K1" s="124"/>
    </row>
    <row r="3" spans="1:11" ht="21" customHeight="1" x14ac:dyDescent="0.25">
      <c r="A3" s="120" t="s">
        <v>464</v>
      </c>
      <c r="B3" s="121"/>
      <c r="C3" s="121"/>
      <c r="D3" s="121"/>
      <c r="E3" s="121"/>
      <c r="F3" s="122"/>
    </row>
    <row r="4" spans="1:11" ht="18.75" customHeight="1" x14ac:dyDescent="0.25">
      <c r="A4" s="123" t="s">
        <v>436</v>
      </c>
      <c r="B4" s="121"/>
      <c r="C4" s="121"/>
      <c r="D4" s="121"/>
      <c r="E4" s="121"/>
      <c r="F4" s="122"/>
    </row>
    <row r="5" spans="1:11" ht="18" x14ac:dyDescent="0.25">
      <c r="A5" s="42"/>
    </row>
    <row r="6" spans="1:11" x14ac:dyDescent="0.25">
      <c r="A6" s="39" t="s">
        <v>463</v>
      </c>
      <c r="C6" s="118" t="s">
        <v>426</v>
      </c>
      <c r="D6" s="118"/>
      <c r="E6" s="118"/>
      <c r="F6" s="119"/>
      <c r="G6" s="125" t="s">
        <v>465</v>
      </c>
      <c r="H6" s="118"/>
      <c r="I6" s="118"/>
      <c r="J6" s="118"/>
    </row>
    <row r="7" spans="1:11" ht="60" x14ac:dyDescent="0.3">
      <c r="A7" s="2" t="s">
        <v>13</v>
      </c>
      <c r="B7" s="3" t="s">
        <v>14</v>
      </c>
      <c r="C7" s="43" t="s">
        <v>418</v>
      </c>
      <c r="D7" s="43" t="s">
        <v>419</v>
      </c>
      <c r="E7" s="43" t="s">
        <v>8</v>
      </c>
      <c r="F7" s="86" t="s">
        <v>3</v>
      </c>
      <c r="G7" s="93" t="s">
        <v>418</v>
      </c>
      <c r="H7" s="43" t="s">
        <v>419</v>
      </c>
      <c r="I7" s="43" t="s">
        <v>8</v>
      </c>
      <c r="J7" s="44" t="s">
        <v>3</v>
      </c>
    </row>
    <row r="8" spans="1:11" ht="15.75" customHeight="1" x14ac:dyDescent="0.25">
      <c r="A8" s="17" t="s">
        <v>15</v>
      </c>
      <c r="B8" s="18" t="s">
        <v>16</v>
      </c>
      <c r="C8" s="62">
        <v>6991000</v>
      </c>
      <c r="D8" s="63">
        <v>0</v>
      </c>
      <c r="E8" s="63">
        <v>0</v>
      </c>
      <c r="F8" s="87">
        <f>SUM(C8:E8)</f>
        <v>6991000</v>
      </c>
      <c r="G8" s="101">
        <v>7058590</v>
      </c>
      <c r="H8" s="63">
        <v>0</v>
      </c>
      <c r="I8" s="63">
        <v>0</v>
      </c>
      <c r="J8" s="62">
        <f>SUM(G8:I8)</f>
        <v>7058590</v>
      </c>
    </row>
    <row r="9" spans="1:11" ht="15.75" customHeight="1" x14ac:dyDescent="0.25">
      <c r="A9" s="17" t="s">
        <v>17</v>
      </c>
      <c r="B9" s="19" t="s">
        <v>18</v>
      </c>
      <c r="C9" s="62">
        <v>100000</v>
      </c>
      <c r="D9" s="63">
        <v>0</v>
      </c>
      <c r="E9" s="63">
        <v>0</v>
      </c>
      <c r="F9" s="87">
        <f t="shared" ref="F9:F72" si="0">SUM(C9:E9)</f>
        <v>100000</v>
      </c>
      <c r="G9" s="94">
        <v>100000</v>
      </c>
      <c r="H9" s="63">
        <v>0</v>
      </c>
      <c r="I9" s="63">
        <v>0</v>
      </c>
      <c r="J9" s="62">
        <f t="shared" ref="J9:J72" si="1">SUM(G9:I9)</f>
        <v>100000</v>
      </c>
    </row>
    <row r="10" spans="1:11" ht="15.75" customHeight="1" x14ac:dyDescent="0.25">
      <c r="A10" s="17" t="s">
        <v>19</v>
      </c>
      <c r="B10" s="19" t="s">
        <v>20</v>
      </c>
      <c r="C10" s="62">
        <v>0</v>
      </c>
      <c r="D10" s="63">
        <v>0</v>
      </c>
      <c r="E10" s="63">
        <v>0</v>
      </c>
      <c r="F10" s="87">
        <f t="shared" si="0"/>
        <v>0</v>
      </c>
      <c r="G10" s="94">
        <v>0</v>
      </c>
      <c r="H10" s="63">
        <v>0</v>
      </c>
      <c r="I10" s="63">
        <v>0</v>
      </c>
      <c r="J10" s="62">
        <f t="shared" si="1"/>
        <v>0</v>
      </c>
    </row>
    <row r="11" spans="1:11" ht="15.75" customHeight="1" x14ac:dyDescent="0.25">
      <c r="A11" s="20" t="s">
        <v>21</v>
      </c>
      <c r="B11" s="19" t="s">
        <v>22</v>
      </c>
      <c r="C11" s="62">
        <v>0</v>
      </c>
      <c r="D11" s="63">
        <v>0</v>
      </c>
      <c r="E11" s="63">
        <v>0</v>
      </c>
      <c r="F11" s="87">
        <f t="shared" si="0"/>
        <v>0</v>
      </c>
      <c r="G11" s="94">
        <v>0</v>
      </c>
      <c r="H11" s="63">
        <v>0</v>
      </c>
      <c r="I11" s="63">
        <v>0</v>
      </c>
      <c r="J11" s="62">
        <f t="shared" si="1"/>
        <v>0</v>
      </c>
    </row>
    <row r="12" spans="1:11" ht="15.75" customHeight="1" x14ac:dyDescent="0.25">
      <c r="A12" s="20" t="s">
        <v>23</v>
      </c>
      <c r="B12" s="19" t="s">
        <v>24</v>
      </c>
      <c r="C12" s="62">
        <v>0</v>
      </c>
      <c r="D12" s="63">
        <v>0</v>
      </c>
      <c r="E12" s="63">
        <v>0</v>
      </c>
      <c r="F12" s="87">
        <f t="shared" si="0"/>
        <v>0</v>
      </c>
      <c r="G12" s="94">
        <v>0</v>
      </c>
      <c r="H12" s="63">
        <v>0</v>
      </c>
      <c r="I12" s="63">
        <v>0</v>
      </c>
      <c r="J12" s="62">
        <f t="shared" si="1"/>
        <v>0</v>
      </c>
    </row>
    <row r="13" spans="1:11" ht="15.75" customHeight="1" x14ac:dyDescent="0.25">
      <c r="A13" s="20" t="s">
        <v>25</v>
      </c>
      <c r="B13" s="19" t="s">
        <v>26</v>
      </c>
      <c r="C13" s="62">
        <v>0</v>
      </c>
      <c r="D13" s="63">
        <v>0</v>
      </c>
      <c r="E13" s="63">
        <v>0</v>
      </c>
      <c r="F13" s="87">
        <f t="shared" si="0"/>
        <v>0</v>
      </c>
      <c r="G13" s="94">
        <v>0</v>
      </c>
      <c r="H13" s="63">
        <v>0</v>
      </c>
      <c r="I13" s="63">
        <v>0</v>
      </c>
      <c r="J13" s="62">
        <f t="shared" si="1"/>
        <v>0</v>
      </c>
    </row>
    <row r="14" spans="1:11" ht="15.75" customHeight="1" x14ac:dyDescent="0.25">
      <c r="A14" s="20" t="s">
        <v>27</v>
      </c>
      <c r="B14" s="19" t="s">
        <v>28</v>
      </c>
      <c r="C14" s="62">
        <v>0</v>
      </c>
      <c r="D14" s="63">
        <v>0</v>
      </c>
      <c r="E14" s="63">
        <v>0</v>
      </c>
      <c r="F14" s="87">
        <f t="shared" si="0"/>
        <v>0</v>
      </c>
      <c r="G14" s="94">
        <v>0</v>
      </c>
      <c r="H14" s="63">
        <v>0</v>
      </c>
      <c r="I14" s="63">
        <v>0</v>
      </c>
      <c r="J14" s="62">
        <f t="shared" si="1"/>
        <v>0</v>
      </c>
    </row>
    <row r="15" spans="1:11" ht="15.75" customHeight="1" x14ac:dyDescent="0.25">
      <c r="A15" s="20" t="s">
        <v>29</v>
      </c>
      <c r="B15" s="19" t="s">
        <v>30</v>
      </c>
      <c r="C15" s="62">
        <v>0</v>
      </c>
      <c r="D15" s="63">
        <v>0</v>
      </c>
      <c r="E15" s="63">
        <v>0</v>
      </c>
      <c r="F15" s="87">
        <f t="shared" si="0"/>
        <v>0</v>
      </c>
      <c r="G15" s="94">
        <v>0</v>
      </c>
      <c r="H15" s="63">
        <v>0</v>
      </c>
      <c r="I15" s="63">
        <v>0</v>
      </c>
      <c r="J15" s="62">
        <f t="shared" si="1"/>
        <v>0</v>
      </c>
    </row>
    <row r="16" spans="1:11" ht="15.75" customHeight="1" x14ac:dyDescent="0.25">
      <c r="A16" s="4" t="s">
        <v>31</v>
      </c>
      <c r="B16" s="19" t="s">
        <v>32</v>
      </c>
      <c r="C16" s="62">
        <v>0</v>
      </c>
      <c r="D16" s="63">
        <v>0</v>
      </c>
      <c r="E16" s="63">
        <v>0</v>
      </c>
      <c r="F16" s="87">
        <f t="shared" si="0"/>
        <v>0</v>
      </c>
      <c r="G16" s="94">
        <v>0</v>
      </c>
      <c r="H16" s="63">
        <v>0</v>
      </c>
      <c r="I16" s="63">
        <v>0</v>
      </c>
      <c r="J16" s="62">
        <f t="shared" si="1"/>
        <v>0</v>
      </c>
    </row>
    <row r="17" spans="1:10" ht="15.75" customHeight="1" x14ac:dyDescent="0.25">
      <c r="A17" s="4" t="s">
        <v>33</v>
      </c>
      <c r="B17" s="19" t="s">
        <v>34</v>
      </c>
      <c r="C17" s="62">
        <v>0</v>
      </c>
      <c r="D17" s="63">
        <v>0</v>
      </c>
      <c r="E17" s="63">
        <v>0</v>
      </c>
      <c r="F17" s="87">
        <f t="shared" si="0"/>
        <v>0</v>
      </c>
      <c r="G17" s="94">
        <v>0</v>
      </c>
      <c r="H17" s="63">
        <v>0</v>
      </c>
      <c r="I17" s="63">
        <v>0</v>
      </c>
      <c r="J17" s="62">
        <f t="shared" si="1"/>
        <v>0</v>
      </c>
    </row>
    <row r="18" spans="1:10" ht="15.75" customHeight="1" x14ac:dyDescent="0.25">
      <c r="A18" s="4" t="s">
        <v>35</v>
      </c>
      <c r="B18" s="19" t="s">
        <v>36</v>
      </c>
      <c r="C18" s="62">
        <v>0</v>
      </c>
      <c r="D18" s="63">
        <v>0</v>
      </c>
      <c r="E18" s="63">
        <v>0</v>
      </c>
      <c r="F18" s="87">
        <f t="shared" si="0"/>
        <v>0</v>
      </c>
      <c r="G18" s="94">
        <v>0</v>
      </c>
      <c r="H18" s="63">
        <v>0</v>
      </c>
      <c r="I18" s="63">
        <v>0</v>
      </c>
      <c r="J18" s="62">
        <f t="shared" si="1"/>
        <v>0</v>
      </c>
    </row>
    <row r="19" spans="1:10" ht="15.75" customHeight="1" x14ac:dyDescent="0.25">
      <c r="A19" s="4" t="s">
        <v>37</v>
      </c>
      <c r="B19" s="19" t="s">
        <v>38</v>
      </c>
      <c r="C19" s="62">
        <v>0</v>
      </c>
      <c r="D19" s="63">
        <v>0</v>
      </c>
      <c r="E19" s="63">
        <v>0</v>
      </c>
      <c r="F19" s="87">
        <f t="shared" si="0"/>
        <v>0</v>
      </c>
      <c r="G19" s="94">
        <v>0</v>
      </c>
      <c r="H19" s="63">
        <v>0</v>
      </c>
      <c r="I19" s="63">
        <v>0</v>
      </c>
      <c r="J19" s="62">
        <f t="shared" si="1"/>
        <v>0</v>
      </c>
    </row>
    <row r="20" spans="1:10" ht="15.75" customHeight="1" x14ac:dyDescent="0.25">
      <c r="A20" s="4" t="s">
        <v>320</v>
      </c>
      <c r="B20" s="19" t="s">
        <v>39</v>
      </c>
      <c r="C20" s="62">
        <v>90000</v>
      </c>
      <c r="D20" s="63">
        <v>0</v>
      </c>
      <c r="E20" s="63">
        <v>0</v>
      </c>
      <c r="F20" s="87">
        <f t="shared" si="0"/>
        <v>90000</v>
      </c>
      <c r="G20" s="94">
        <v>90000</v>
      </c>
      <c r="H20" s="63">
        <v>0</v>
      </c>
      <c r="I20" s="63">
        <v>0</v>
      </c>
      <c r="J20" s="62">
        <f t="shared" si="1"/>
        <v>90000</v>
      </c>
    </row>
    <row r="21" spans="1:10" s="40" customFormat="1" ht="15.75" customHeight="1" x14ac:dyDescent="0.25">
      <c r="A21" s="21" t="s">
        <v>301</v>
      </c>
      <c r="B21" s="22" t="s">
        <v>40</v>
      </c>
      <c r="C21" s="60">
        <f>SUM(C8:C20)</f>
        <v>7181000</v>
      </c>
      <c r="D21" s="60">
        <f t="shared" ref="D21:E21" si="2">SUM(D8:D20)</f>
        <v>0</v>
      </c>
      <c r="E21" s="60">
        <f t="shared" si="2"/>
        <v>0</v>
      </c>
      <c r="F21" s="87">
        <f t="shared" si="0"/>
        <v>7181000</v>
      </c>
      <c r="G21" s="95">
        <f>SUM(G8:G20)</f>
        <v>7248590</v>
      </c>
      <c r="H21" s="60">
        <f t="shared" ref="H21:I21" si="3">SUM(H8:H20)</f>
        <v>0</v>
      </c>
      <c r="I21" s="60">
        <f t="shared" si="3"/>
        <v>0</v>
      </c>
      <c r="J21" s="62">
        <f t="shared" si="1"/>
        <v>7248590</v>
      </c>
    </row>
    <row r="22" spans="1:10" ht="15.75" customHeight="1" x14ac:dyDescent="0.25">
      <c r="A22" s="4" t="s">
        <v>41</v>
      </c>
      <c r="B22" s="19" t="s">
        <v>42</v>
      </c>
      <c r="C22" s="62">
        <v>2065000</v>
      </c>
      <c r="D22" s="63">
        <v>0</v>
      </c>
      <c r="E22" s="63">
        <v>0</v>
      </c>
      <c r="F22" s="87">
        <f t="shared" si="0"/>
        <v>2065000</v>
      </c>
      <c r="G22" s="94">
        <v>2065000</v>
      </c>
      <c r="H22" s="63">
        <v>0</v>
      </c>
      <c r="I22" s="63">
        <v>0</v>
      </c>
      <c r="J22" s="62">
        <f t="shared" si="1"/>
        <v>2065000</v>
      </c>
    </row>
    <row r="23" spans="1:10" ht="15.75" customHeight="1" x14ac:dyDescent="0.25">
      <c r="A23" s="4" t="s">
        <v>43</v>
      </c>
      <c r="B23" s="19" t="s">
        <v>44</v>
      </c>
      <c r="C23" s="62">
        <v>360000</v>
      </c>
      <c r="D23" s="63">
        <v>0</v>
      </c>
      <c r="E23" s="63">
        <v>0</v>
      </c>
      <c r="F23" s="87">
        <f t="shared" si="0"/>
        <v>360000</v>
      </c>
      <c r="G23" s="94">
        <v>360000</v>
      </c>
      <c r="H23" s="63">
        <v>0</v>
      </c>
      <c r="I23" s="63">
        <v>0</v>
      </c>
      <c r="J23" s="62">
        <f t="shared" si="1"/>
        <v>360000</v>
      </c>
    </row>
    <row r="24" spans="1:10" ht="15.75" customHeight="1" x14ac:dyDescent="0.25">
      <c r="A24" s="5" t="s">
        <v>45</v>
      </c>
      <c r="B24" s="19" t="s">
        <v>46</v>
      </c>
      <c r="C24" s="62">
        <v>500000</v>
      </c>
      <c r="D24" s="63">
        <v>0</v>
      </c>
      <c r="E24" s="63">
        <v>0</v>
      </c>
      <c r="F24" s="87">
        <f t="shared" si="0"/>
        <v>500000</v>
      </c>
      <c r="G24" s="94">
        <v>500000</v>
      </c>
      <c r="H24" s="63">
        <v>0</v>
      </c>
      <c r="I24" s="63">
        <v>0</v>
      </c>
      <c r="J24" s="62">
        <f t="shared" si="1"/>
        <v>500000</v>
      </c>
    </row>
    <row r="25" spans="1:10" s="40" customFormat="1" ht="15.75" customHeight="1" x14ac:dyDescent="0.25">
      <c r="A25" s="6" t="s">
        <v>302</v>
      </c>
      <c r="B25" s="22" t="s">
        <v>47</v>
      </c>
      <c r="C25" s="60">
        <f>SUM(C22:C24)</f>
        <v>2925000</v>
      </c>
      <c r="D25" s="60">
        <f t="shared" ref="D25:E25" si="4">SUM(D22:D24)</f>
        <v>0</v>
      </c>
      <c r="E25" s="60">
        <f t="shared" si="4"/>
        <v>0</v>
      </c>
      <c r="F25" s="88">
        <f t="shared" si="0"/>
        <v>2925000</v>
      </c>
      <c r="G25" s="95">
        <f>SUM(G22:G24)</f>
        <v>2925000</v>
      </c>
      <c r="H25" s="60">
        <f t="shared" ref="H25:I25" si="5">SUM(H22:H24)</f>
        <v>0</v>
      </c>
      <c r="I25" s="60">
        <f t="shared" si="5"/>
        <v>0</v>
      </c>
      <c r="J25" s="60">
        <f t="shared" si="1"/>
        <v>2925000</v>
      </c>
    </row>
    <row r="26" spans="1:10" s="40" customFormat="1" ht="15.75" customHeight="1" x14ac:dyDescent="0.25">
      <c r="A26" s="31" t="s">
        <v>346</v>
      </c>
      <c r="B26" s="32" t="s">
        <v>48</v>
      </c>
      <c r="C26" s="60">
        <f>C21+C25</f>
        <v>10106000</v>
      </c>
      <c r="D26" s="60">
        <f t="shared" ref="D26:E26" si="6">D21+D25</f>
        <v>0</v>
      </c>
      <c r="E26" s="60">
        <f t="shared" si="6"/>
        <v>0</v>
      </c>
      <c r="F26" s="88">
        <f t="shared" si="0"/>
        <v>10106000</v>
      </c>
      <c r="G26" s="95">
        <f>G21+G25</f>
        <v>10173590</v>
      </c>
      <c r="H26" s="60">
        <f t="shared" ref="H26:I26" si="7">H21+H25</f>
        <v>0</v>
      </c>
      <c r="I26" s="60">
        <f t="shared" si="7"/>
        <v>0</v>
      </c>
      <c r="J26" s="60">
        <f t="shared" si="1"/>
        <v>10173590</v>
      </c>
    </row>
    <row r="27" spans="1:10" s="40" customFormat="1" ht="15.75" customHeight="1" x14ac:dyDescent="0.25">
      <c r="A27" s="26" t="s">
        <v>321</v>
      </c>
      <c r="B27" s="32" t="s">
        <v>49</v>
      </c>
      <c r="C27" s="60">
        <v>1873000</v>
      </c>
      <c r="D27" s="61">
        <v>0</v>
      </c>
      <c r="E27" s="61">
        <v>0</v>
      </c>
      <c r="F27" s="88">
        <f t="shared" si="0"/>
        <v>1873000</v>
      </c>
      <c r="G27" s="95">
        <v>1873000</v>
      </c>
      <c r="H27" s="61">
        <v>0</v>
      </c>
      <c r="I27" s="61">
        <v>0</v>
      </c>
      <c r="J27" s="60">
        <f t="shared" si="1"/>
        <v>1873000</v>
      </c>
    </row>
    <row r="28" spans="1:10" ht="15.75" customHeight="1" x14ac:dyDescent="0.25">
      <c r="A28" s="4" t="s">
        <v>50</v>
      </c>
      <c r="B28" s="19" t="s">
        <v>51</v>
      </c>
      <c r="C28" s="62">
        <v>40000</v>
      </c>
      <c r="D28" s="63">
        <v>0</v>
      </c>
      <c r="E28" s="63">
        <v>0</v>
      </c>
      <c r="F28" s="87">
        <f t="shared" si="0"/>
        <v>40000</v>
      </c>
      <c r="G28" s="94">
        <v>40000</v>
      </c>
      <c r="H28" s="63">
        <v>0</v>
      </c>
      <c r="I28" s="63">
        <v>0</v>
      </c>
      <c r="J28" s="62">
        <f t="shared" si="1"/>
        <v>40000</v>
      </c>
    </row>
    <row r="29" spans="1:10" ht="15.75" customHeight="1" x14ac:dyDescent="0.25">
      <c r="A29" s="4" t="s">
        <v>52</v>
      </c>
      <c r="B29" s="19" t="s">
        <v>53</v>
      </c>
      <c r="C29" s="62">
        <v>2940000</v>
      </c>
      <c r="D29" s="63">
        <v>0</v>
      </c>
      <c r="E29" s="63">
        <v>9000</v>
      </c>
      <c r="F29" s="87">
        <f t="shared" si="0"/>
        <v>2949000</v>
      </c>
      <c r="G29" s="94">
        <v>2940000</v>
      </c>
      <c r="H29" s="63">
        <v>0</v>
      </c>
      <c r="I29" s="63">
        <v>9000</v>
      </c>
      <c r="J29" s="62">
        <f t="shared" si="1"/>
        <v>2949000</v>
      </c>
    </row>
    <row r="30" spans="1:10" ht="15.75" customHeight="1" x14ac:dyDescent="0.25">
      <c r="A30" s="4" t="s">
        <v>54</v>
      </c>
      <c r="B30" s="19" t="s">
        <v>55</v>
      </c>
      <c r="C30" s="62">
        <v>0</v>
      </c>
      <c r="D30" s="63">
        <v>0</v>
      </c>
      <c r="E30" s="63">
        <v>0</v>
      </c>
      <c r="F30" s="87">
        <f t="shared" si="0"/>
        <v>0</v>
      </c>
      <c r="G30" s="94">
        <v>0</v>
      </c>
      <c r="H30" s="63">
        <v>0</v>
      </c>
      <c r="I30" s="63">
        <v>0</v>
      </c>
      <c r="J30" s="62">
        <f t="shared" si="1"/>
        <v>0</v>
      </c>
    </row>
    <row r="31" spans="1:10" s="40" customFormat="1" ht="15.75" customHeight="1" x14ac:dyDescent="0.25">
      <c r="A31" s="6" t="s">
        <v>303</v>
      </c>
      <c r="B31" s="22" t="s">
        <v>56</v>
      </c>
      <c r="C31" s="60">
        <f>SUM(C28:C30)</f>
        <v>2980000</v>
      </c>
      <c r="D31" s="60">
        <f t="shared" ref="D31:E31" si="8">SUM(D28:D30)</f>
        <v>0</v>
      </c>
      <c r="E31" s="60">
        <f t="shared" si="8"/>
        <v>9000</v>
      </c>
      <c r="F31" s="88">
        <f t="shared" si="0"/>
        <v>2989000</v>
      </c>
      <c r="G31" s="95">
        <f>SUM(G28:G30)</f>
        <v>2980000</v>
      </c>
      <c r="H31" s="60">
        <f t="shared" ref="H31:I31" si="9">SUM(H28:H30)</f>
        <v>0</v>
      </c>
      <c r="I31" s="60">
        <f t="shared" si="9"/>
        <v>9000</v>
      </c>
      <c r="J31" s="60">
        <f t="shared" si="1"/>
        <v>2989000</v>
      </c>
    </row>
    <row r="32" spans="1:10" ht="15.75" customHeight="1" x14ac:dyDescent="0.25">
      <c r="A32" s="4" t="s">
        <v>57</v>
      </c>
      <c r="B32" s="19" t="s">
        <v>58</v>
      </c>
      <c r="C32" s="62">
        <v>65000</v>
      </c>
      <c r="D32" s="63">
        <v>0</v>
      </c>
      <c r="E32" s="63">
        <v>0</v>
      </c>
      <c r="F32" s="87">
        <f t="shared" si="0"/>
        <v>65000</v>
      </c>
      <c r="G32" s="94">
        <v>65000</v>
      </c>
      <c r="H32" s="63">
        <v>0</v>
      </c>
      <c r="I32" s="63">
        <v>0</v>
      </c>
      <c r="J32" s="62">
        <f t="shared" si="1"/>
        <v>65000</v>
      </c>
    </row>
    <row r="33" spans="1:10" ht="15.75" customHeight="1" x14ac:dyDescent="0.25">
      <c r="A33" s="4" t="s">
        <v>59</v>
      </c>
      <c r="B33" s="19" t="s">
        <v>60</v>
      </c>
      <c r="C33" s="62">
        <v>205000</v>
      </c>
      <c r="D33" s="63">
        <v>0</v>
      </c>
      <c r="E33" s="63">
        <v>0</v>
      </c>
      <c r="F33" s="87">
        <f t="shared" si="0"/>
        <v>205000</v>
      </c>
      <c r="G33" s="94">
        <v>205000</v>
      </c>
      <c r="H33" s="63">
        <v>0</v>
      </c>
      <c r="I33" s="63">
        <v>0</v>
      </c>
      <c r="J33" s="62">
        <f t="shared" si="1"/>
        <v>205000</v>
      </c>
    </row>
    <row r="34" spans="1:10" s="40" customFormat="1" ht="15" customHeight="1" x14ac:dyDescent="0.25">
      <c r="A34" s="6" t="s">
        <v>347</v>
      </c>
      <c r="B34" s="22" t="s">
        <v>61</v>
      </c>
      <c r="C34" s="60">
        <f>SUM(C32:C33)</f>
        <v>270000</v>
      </c>
      <c r="D34" s="60">
        <f t="shared" ref="D34:E34" si="10">SUM(D32:D33)</f>
        <v>0</v>
      </c>
      <c r="E34" s="60">
        <f t="shared" si="10"/>
        <v>0</v>
      </c>
      <c r="F34" s="88">
        <f t="shared" si="0"/>
        <v>270000</v>
      </c>
      <c r="G34" s="95">
        <f>SUM(G32:G33)</f>
        <v>270000</v>
      </c>
      <c r="H34" s="60">
        <f t="shared" ref="H34:I34" si="11">SUM(H32:H33)</f>
        <v>0</v>
      </c>
      <c r="I34" s="60">
        <f t="shared" si="11"/>
        <v>0</v>
      </c>
      <c r="J34" s="60">
        <f t="shared" si="1"/>
        <v>270000</v>
      </c>
    </row>
    <row r="35" spans="1:10" ht="15.75" customHeight="1" x14ac:dyDescent="0.25">
      <c r="A35" s="4" t="s">
        <v>62</v>
      </c>
      <c r="B35" s="19" t="s">
        <v>63</v>
      </c>
      <c r="C35" s="62">
        <v>1850000</v>
      </c>
      <c r="D35" s="63">
        <v>0</v>
      </c>
      <c r="E35" s="63">
        <v>0</v>
      </c>
      <c r="F35" s="87">
        <f t="shared" si="0"/>
        <v>1850000</v>
      </c>
      <c r="G35" s="94">
        <v>1850000</v>
      </c>
      <c r="H35" s="63">
        <v>0</v>
      </c>
      <c r="I35" s="63">
        <v>0</v>
      </c>
      <c r="J35" s="62">
        <f t="shared" si="1"/>
        <v>1850000</v>
      </c>
    </row>
    <row r="36" spans="1:10" ht="15.75" customHeight="1" x14ac:dyDescent="0.25">
      <c r="A36" s="4" t="s">
        <v>64</v>
      </c>
      <c r="B36" s="19" t="s">
        <v>65</v>
      </c>
      <c r="C36" s="62">
        <v>0</v>
      </c>
      <c r="D36" s="63">
        <v>0</v>
      </c>
      <c r="E36" s="63">
        <v>0</v>
      </c>
      <c r="F36" s="87">
        <f t="shared" si="0"/>
        <v>0</v>
      </c>
      <c r="G36" s="94">
        <v>0</v>
      </c>
      <c r="H36" s="63">
        <v>0</v>
      </c>
      <c r="I36" s="63">
        <v>0</v>
      </c>
      <c r="J36" s="62">
        <f t="shared" si="1"/>
        <v>0</v>
      </c>
    </row>
    <row r="37" spans="1:10" ht="15.75" customHeight="1" x14ac:dyDescent="0.25">
      <c r="A37" s="4" t="s">
        <v>322</v>
      </c>
      <c r="B37" s="19" t="s">
        <v>66</v>
      </c>
      <c r="C37" s="62">
        <v>0</v>
      </c>
      <c r="D37" s="63">
        <v>0</v>
      </c>
      <c r="E37" s="63">
        <v>0</v>
      </c>
      <c r="F37" s="87">
        <f t="shared" si="0"/>
        <v>0</v>
      </c>
      <c r="G37" s="94">
        <v>0</v>
      </c>
      <c r="H37" s="63">
        <v>0</v>
      </c>
      <c r="I37" s="63">
        <v>0</v>
      </c>
      <c r="J37" s="62">
        <f t="shared" si="1"/>
        <v>0</v>
      </c>
    </row>
    <row r="38" spans="1:10" ht="15.75" customHeight="1" x14ac:dyDescent="0.25">
      <c r="A38" s="4" t="s">
        <v>67</v>
      </c>
      <c r="B38" s="19" t="s">
        <v>68</v>
      </c>
      <c r="C38" s="62">
        <v>550000</v>
      </c>
      <c r="D38" s="63">
        <v>0</v>
      </c>
      <c r="E38" s="63">
        <v>0</v>
      </c>
      <c r="F38" s="87">
        <f t="shared" si="0"/>
        <v>550000</v>
      </c>
      <c r="G38" s="94">
        <v>550000</v>
      </c>
      <c r="H38" s="63">
        <v>0</v>
      </c>
      <c r="I38" s="63">
        <v>0</v>
      </c>
      <c r="J38" s="62">
        <f t="shared" si="1"/>
        <v>550000</v>
      </c>
    </row>
    <row r="39" spans="1:10" ht="15.75" customHeight="1" x14ac:dyDescent="0.25">
      <c r="A39" s="8" t="s">
        <v>323</v>
      </c>
      <c r="B39" s="19" t="s">
        <v>69</v>
      </c>
      <c r="C39" s="62">
        <v>0</v>
      </c>
      <c r="D39" s="63">
        <v>0</v>
      </c>
      <c r="E39" s="63">
        <v>0</v>
      </c>
      <c r="F39" s="87">
        <f t="shared" si="0"/>
        <v>0</v>
      </c>
      <c r="G39" s="94">
        <v>0</v>
      </c>
      <c r="H39" s="63">
        <v>0</v>
      </c>
      <c r="I39" s="63">
        <v>0</v>
      </c>
      <c r="J39" s="62">
        <f t="shared" si="1"/>
        <v>0</v>
      </c>
    </row>
    <row r="40" spans="1:10" ht="15.75" customHeight="1" x14ac:dyDescent="0.25">
      <c r="A40" s="5" t="s">
        <v>70</v>
      </c>
      <c r="B40" s="19" t="s">
        <v>71</v>
      </c>
      <c r="C40" s="62">
        <v>200000</v>
      </c>
      <c r="D40" s="63">
        <v>0</v>
      </c>
      <c r="E40" s="63">
        <v>0</v>
      </c>
      <c r="F40" s="87">
        <f t="shared" si="0"/>
        <v>200000</v>
      </c>
      <c r="G40" s="101">
        <v>262000</v>
      </c>
      <c r="H40" s="63">
        <v>0</v>
      </c>
      <c r="I40" s="63">
        <v>0</v>
      </c>
      <c r="J40" s="62">
        <f t="shared" si="1"/>
        <v>262000</v>
      </c>
    </row>
    <row r="41" spans="1:10" ht="15.75" customHeight="1" x14ac:dyDescent="0.25">
      <c r="A41" s="4" t="s">
        <v>324</v>
      </c>
      <c r="B41" s="19" t="s">
        <v>72</v>
      </c>
      <c r="C41" s="62">
        <v>1955000</v>
      </c>
      <c r="D41" s="63">
        <v>0</v>
      </c>
      <c r="E41" s="63">
        <v>0</v>
      </c>
      <c r="F41" s="87">
        <f t="shared" si="0"/>
        <v>1955000</v>
      </c>
      <c r="G41" s="94">
        <v>1955000</v>
      </c>
      <c r="H41" s="63">
        <v>0</v>
      </c>
      <c r="I41" s="63">
        <v>0</v>
      </c>
      <c r="J41" s="62">
        <f t="shared" si="1"/>
        <v>1955000</v>
      </c>
    </row>
    <row r="42" spans="1:10" s="40" customFormat="1" ht="15.75" customHeight="1" x14ac:dyDescent="0.25">
      <c r="A42" s="6" t="s">
        <v>304</v>
      </c>
      <c r="B42" s="22" t="s">
        <v>73</v>
      </c>
      <c r="C42" s="60">
        <f>SUM(C35:C41)</f>
        <v>4555000</v>
      </c>
      <c r="D42" s="60">
        <f t="shared" ref="D42:E42" si="12">SUM(D35:D41)</f>
        <v>0</v>
      </c>
      <c r="E42" s="60">
        <f t="shared" si="12"/>
        <v>0</v>
      </c>
      <c r="F42" s="88">
        <f t="shared" si="0"/>
        <v>4555000</v>
      </c>
      <c r="G42" s="95">
        <f>SUM(G35:G41)</f>
        <v>4617000</v>
      </c>
      <c r="H42" s="60">
        <f t="shared" ref="H42:I42" si="13">SUM(H35:H41)</f>
        <v>0</v>
      </c>
      <c r="I42" s="60">
        <f t="shared" si="13"/>
        <v>0</v>
      </c>
      <c r="J42" s="60">
        <f t="shared" si="1"/>
        <v>4617000</v>
      </c>
    </row>
    <row r="43" spans="1:10" ht="15.75" customHeight="1" x14ac:dyDescent="0.25">
      <c r="A43" s="4" t="s">
        <v>74</v>
      </c>
      <c r="B43" s="19" t="s">
        <v>75</v>
      </c>
      <c r="C43" s="62">
        <v>0</v>
      </c>
      <c r="D43" s="63">
        <v>0</v>
      </c>
      <c r="E43" s="63">
        <v>0</v>
      </c>
      <c r="F43" s="87">
        <f t="shared" si="0"/>
        <v>0</v>
      </c>
      <c r="G43" s="94">
        <v>0</v>
      </c>
      <c r="H43" s="63">
        <v>0</v>
      </c>
      <c r="I43" s="63">
        <v>0</v>
      </c>
      <c r="J43" s="62">
        <f t="shared" si="1"/>
        <v>0</v>
      </c>
    </row>
    <row r="44" spans="1:10" ht="15.75" customHeight="1" x14ac:dyDescent="0.25">
      <c r="A44" s="4" t="s">
        <v>76</v>
      </c>
      <c r="B44" s="19" t="s">
        <v>77</v>
      </c>
      <c r="C44" s="62">
        <v>0</v>
      </c>
      <c r="D44" s="63">
        <v>0</v>
      </c>
      <c r="E44" s="63">
        <v>0</v>
      </c>
      <c r="F44" s="87">
        <f t="shared" si="0"/>
        <v>0</v>
      </c>
      <c r="G44" s="94">
        <v>0</v>
      </c>
      <c r="H44" s="63">
        <v>0</v>
      </c>
      <c r="I44" s="63">
        <v>0</v>
      </c>
      <c r="J44" s="62">
        <f t="shared" si="1"/>
        <v>0</v>
      </c>
    </row>
    <row r="45" spans="1:10" s="40" customFormat="1" ht="15.75" customHeight="1" x14ac:dyDescent="0.25">
      <c r="A45" s="6" t="s">
        <v>305</v>
      </c>
      <c r="B45" s="22" t="s">
        <v>78</v>
      </c>
      <c r="C45" s="60">
        <v>0</v>
      </c>
      <c r="D45" s="60">
        <f t="shared" ref="D45:E45" si="14">SUM(D43:D44)</f>
        <v>0</v>
      </c>
      <c r="E45" s="60">
        <f t="shared" si="14"/>
        <v>0</v>
      </c>
      <c r="F45" s="88">
        <f t="shared" si="0"/>
        <v>0</v>
      </c>
      <c r="G45" s="95">
        <v>0</v>
      </c>
      <c r="H45" s="60">
        <f t="shared" ref="H45:I45" si="15">SUM(H43:H44)</f>
        <v>0</v>
      </c>
      <c r="I45" s="60">
        <f t="shared" si="15"/>
        <v>0</v>
      </c>
      <c r="J45" s="60">
        <f t="shared" si="1"/>
        <v>0</v>
      </c>
    </row>
    <row r="46" spans="1:10" ht="15.75" customHeight="1" x14ac:dyDescent="0.25">
      <c r="A46" s="4" t="s">
        <v>79</v>
      </c>
      <c r="B46" s="19" t="s">
        <v>80</v>
      </c>
      <c r="C46" s="62">
        <v>1921000</v>
      </c>
      <c r="D46" s="63">
        <v>0</v>
      </c>
      <c r="E46" s="63">
        <v>1000</v>
      </c>
      <c r="F46" s="87">
        <f t="shared" si="0"/>
        <v>1922000</v>
      </c>
      <c r="G46" s="94">
        <v>1921000</v>
      </c>
      <c r="H46" s="63">
        <v>0</v>
      </c>
      <c r="I46" s="63">
        <v>1000</v>
      </c>
      <c r="J46" s="62">
        <f t="shared" si="1"/>
        <v>1922000</v>
      </c>
    </row>
    <row r="47" spans="1:10" ht="15.75" customHeight="1" x14ac:dyDescent="0.25">
      <c r="A47" s="4" t="s">
        <v>81</v>
      </c>
      <c r="B47" s="19" t="s">
        <v>82</v>
      </c>
      <c r="C47" s="62">
        <v>0</v>
      </c>
      <c r="D47" s="63">
        <v>0</v>
      </c>
      <c r="E47" s="63">
        <v>0</v>
      </c>
      <c r="F47" s="87">
        <f t="shared" si="0"/>
        <v>0</v>
      </c>
      <c r="G47" s="94">
        <v>0</v>
      </c>
      <c r="H47" s="63">
        <v>0</v>
      </c>
      <c r="I47" s="63">
        <v>0</v>
      </c>
      <c r="J47" s="62">
        <f t="shared" si="1"/>
        <v>0</v>
      </c>
    </row>
    <row r="48" spans="1:10" ht="15.75" customHeight="1" x14ac:dyDescent="0.25">
      <c r="A48" s="4" t="s">
        <v>325</v>
      </c>
      <c r="B48" s="19" t="s">
        <v>83</v>
      </c>
      <c r="C48" s="62">
        <v>0</v>
      </c>
      <c r="D48" s="63">
        <v>0</v>
      </c>
      <c r="E48" s="63">
        <v>0</v>
      </c>
      <c r="F48" s="87">
        <f t="shared" si="0"/>
        <v>0</v>
      </c>
      <c r="G48" s="94">
        <v>0</v>
      </c>
      <c r="H48" s="63">
        <v>0</v>
      </c>
      <c r="I48" s="63">
        <v>0</v>
      </c>
      <c r="J48" s="62">
        <f t="shared" si="1"/>
        <v>0</v>
      </c>
    </row>
    <row r="49" spans="1:10" ht="15.75" customHeight="1" x14ac:dyDescent="0.25">
      <c r="A49" s="4" t="s">
        <v>326</v>
      </c>
      <c r="B49" s="19" t="s">
        <v>84</v>
      </c>
      <c r="C49" s="62">
        <v>0</v>
      </c>
      <c r="D49" s="63">
        <v>0</v>
      </c>
      <c r="E49" s="63">
        <v>0</v>
      </c>
      <c r="F49" s="87">
        <f t="shared" si="0"/>
        <v>0</v>
      </c>
      <c r="G49" s="94">
        <v>0</v>
      </c>
      <c r="H49" s="63">
        <v>0</v>
      </c>
      <c r="I49" s="63">
        <v>0</v>
      </c>
      <c r="J49" s="62">
        <f t="shared" si="1"/>
        <v>0</v>
      </c>
    </row>
    <row r="50" spans="1:10" ht="15.75" customHeight="1" x14ac:dyDescent="0.25">
      <c r="A50" s="4" t="s">
        <v>85</v>
      </c>
      <c r="B50" s="19" t="s">
        <v>86</v>
      </c>
      <c r="C50" s="62">
        <v>15000</v>
      </c>
      <c r="D50" s="67">
        <v>0</v>
      </c>
      <c r="E50" s="67">
        <v>0</v>
      </c>
      <c r="F50" s="87">
        <f t="shared" si="0"/>
        <v>15000</v>
      </c>
      <c r="G50" s="94">
        <v>15000</v>
      </c>
      <c r="H50" s="67">
        <v>0</v>
      </c>
      <c r="I50" s="67">
        <v>0</v>
      </c>
      <c r="J50" s="62">
        <f t="shared" si="1"/>
        <v>15000</v>
      </c>
    </row>
    <row r="51" spans="1:10" s="40" customFormat="1" ht="15.75" customHeight="1" x14ac:dyDescent="0.25">
      <c r="A51" s="6" t="s">
        <v>306</v>
      </c>
      <c r="B51" s="22" t="s">
        <v>87</v>
      </c>
      <c r="C51" s="60">
        <f>SUM(C46:C50)</f>
        <v>1936000</v>
      </c>
      <c r="D51" s="60">
        <f t="shared" ref="D51:E51" si="16">SUM(D46:D50)</f>
        <v>0</v>
      </c>
      <c r="E51" s="60">
        <f t="shared" si="16"/>
        <v>1000</v>
      </c>
      <c r="F51" s="88">
        <f t="shared" si="0"/>
        <v>1937000</v>
      </c>
      <c r="G51" s="95">
        <f>SUM(G46:G50)</f>
        <v>1936000</v>
      </c>
      <c r="H51" s="60">
        <f t="shared" ref="H51:I51" si="17">SUM(H46:H50)</f>
        <v>0</v>
      </c>
      <c r="I51" s="60">
        <f t="shared" si="17"/>
        <v>1000</v>
      </c>
      <c r="J51" s="60">
        <f t="shared" si="1"/>
        <v>1937000</v>
      </c>
    </row>
    <row r="52" spans="1:10" s="40" customFormat="1" ht="15.75" customHeight="1" x14ac:dyDescent="0.25">
      <c r="A52" s="26" t="s">
        <v>307</v>
      </c>
      <c r="B52" s="32" t="s">
        <v>88</v>
      </c>
      <c r="C52" s="60">
        <f>C31+C34+C42+C45+C51</f>
        <v>9741000</v>
      </c>
      <c r="D52" s="61">
        <f t="shared" ref="D52:E52" si="18">D31+D34+D42+D45+D51</f>
        <v>0</v>
      </c>
      <c r="E52" s="61">
        <f t="shared" si="18"/>
        <v>10000</v>
      </c>
      <c r="F52" s="88">
        <f t="shared" si="0"/>
        <v>9751000</v>
      </c>
      <c r="G52" s="95">
        <f>G31+G34+G42+G45+G51</f>
        <v>9803000</v>
      </c>
      <c r="H52" s="61">
        <f t="shared" ref="H52:I52" si="19">H31+H34+H42+H45+H51</f>
        <v>0</v>
      </c>
      <c r="I52" s="61">
        <f t="shared" si="19"/>
        <v>10000</v>
      </c>
      <c r="J52" s="60">
        <f t="shared" si="1"/>
        <v>9813000</v>
      </c>
    </row>
    <row r="53" spans="1:10" ht="15.75" customHeight="1" x14ac:dyDescent="0.25">
      <c r="A53" s="10" t="s">
        <v>89</v>
      </c>
      <c r="B53" s="19" t="s">
        <v>90</v>
      </c>
      <c r="C53" s="62">
        <v>0</v>
      </c>
      <c r="D53" s="63">
        <v>0</v>
      </c>
      <c r="E53" s="63">
        <v>0</v>
      </c>
      <c r="F53" s="87">
        <f t="shared" si="0"/>
        <v>0</v>
      </c>
      <c r="G53" s="94">
        <v>0</v>
      </c>
      <c r="H53" s="63">
        <v>0</v>
      </c>
      <c r="I53" s="63">
        <v>0</v>
      </c>
      <c r="J53" s="62">
        <f t="shared" si="1"/>
        <v>0</v>
      </c>
    </row>
    <row r="54" spans="1:10" ht="15.75" customHeight="1" x14ac:dyDescent="0.25">
      <c r="A54" s="10" t="s">
        <v>308</v>
      </c>
      <c r="B54" s="19" t="s">
        <v>91</v>
      </c>
      <c r="C54" s="62">
        <v>0</v>
      </c>
      <c r="D54" s="63">
        <v>0</v>
      </c>
      <c r="E54" s="63">
        <v>0</v>
      </c>
      <c r="F54" s="87">
        <f t="shared" si="0"/>
        <v>0</v>
      </c>
      <c r="G54" s="94">
        <v>0</v>
      </c>
      <c r="H54" s="63">
        <v>0</v>
      </c>
      <c r="I54" s="63">
        <v>0</v>
      </c>
      <c r="J54" s="62">
        <f t="shared" si="1"/>
        <v>0</v>
      </c>
    </row>
    <row r="55" spans="1:10" ht="15.75" customHeight="1" x14ac:dyDescent="0.25">
      <c r="A55" s="13" t="s">
        <v>327</v>
      </c>
      <c r="B55" s="19" t="s">
        <v>92</v>
      </c>
      <c r="C55" s="62">
        <v>0</v>
      </c>
      <c r="D55" s="63">
        <v>0</v>
      </c>
      <c r="E55" s="63">
        <v>0</v>
      </c>
      <c r="F55" s="87">
        <f t="shared" si="0"/>
        <v>0</v>
      </c>
      <c r="G55" s="94">
        <v>0</v>
      </c>
      <c r="H55" s="63">
        <v>0</v>
      </c>
      <c r="I55" s="63">
        <v>0</v>
      </c>
      <c r="J55" s="62">
        <f t="shared" si="1"/>
        <v>0</v>
      </c>
    </row>
    <row r="56" spans="1:10" ht="15.75" customHeight="1" x14ac:dyDescent="0.25">
      <c r="A56" s="13" t="s">
        <v>328</v>
      </c>
      <c r="B56" s="19" t="s">
        <v>93</v>
      </c>
      <c r="C56" s="62">
        <v>0</v>
      </c>
      <c r="D56" s="63">
        <v>0</v>
      </c>
      <c r="E56" s="63">
        <v>0</v>
      </c>
      <c r="F56" s="87">
        <f t="shared" si="0"/>
        <v>0</v>
      </c>
      <c r="G56" s="94">
        <v>0</v>
      </c>
      <c r="H56" s="63">
        <v>0</v>
      </c>
      <c r="I56" s="63">
        <v>0</v>
      </c>
      <c r="J56" s="62">
        <f t="shared" si="1"/>
        <v>0</v>
      </c>
    </row>
    <row r="57" spans="1:10" ht="15.75" customHeight="1" x14ac:dyDescent="0.25">
      <c r="A57" s="13" t="s">
        <v>329</v>
      </c>
      <c r="B57" s="19" t="s">
        <v>94</v>
      </c>
      <c r="C57" s="62">
        <v>0</v>
      </c>
      <c r="D57" s="63">
        <v>0</v>
      </c>
      <c r="E57" s="63">
        <v>0</v>
      </c>
      <c r="F57" s="87">
        <f t="shared" si="0"/>
        <v>0</v>
      </c>
      <c r="G57" s="94">
        <v>0</v>
      </c>
      <c r="H57" s="63">
        <v>0</v>
      </c>
      <c r="I57" s="63">
        <v>0</v>
      </c>
      <c r="J57" s="62">
        <f t="shared" si="1"/>
        <v>0</v>
      </c>
    </row>
    <row r="58" spans="1:10" ht="15.75" customHeight="1" x14ac:dyDescent="0.25">
      <c r="A58" s="10" t="s">
        <v>330</v>
      </c>
      <c r="B58" s="19" t="s">
        <v>95</v>
      </c>
      <c r="C58" s="62">
        <v>0</v>
      </c>
      <c r="D58" s="63">
        <v>0</v>
      </c>
      <c r="E58" s="63">
        <v>0</v>
      </c>
      <c r="F58" s="87">
        <f t="shared" si="0"/>
        <v>0</v>
      </c>
      <c r="G58" s="94">
        <v>0</v>
      </c>
      <c r="H58" s="63">
        <v>0</v>
      </c>
      <c r="I58" s="63">
        <v>0</v>
      </c>
      <c r="J58" s="62">
        <f t="shared" si="1"/>
        <v>0</v>
      </c>
    </row>
    <row r="59" spans="1:10" ht="15.75" customHeight="1" x14ac:dyDescent="0.25">
      <c r="A59" s="10" t="s">
        <v>331</v>
      </c>
      <c r="B59" s="19" t="s">
        <v>96</v>
      </c>
      <c r="C59" s="62">
        <v>0</v>
      </c>
      <c r="D59" s="63">
        <v>0</v>
      </c>
      <c r="E59" s="63">
        <v>0</v>
      </c>
      <c r="F59" s="87">
        <f t="shared" si="0"/>
        <v>0</v>
      </c>
      <c r="G59" s="94">
        <v>0</v>
      </c>
      <c r="H59" s="63">
        <v>0</v>
      </c>
      <c r="I59" s="63">
        <v>0</v>
      </c>
      <c r="J59" s="62">
        <f t="shared" si="1"/>
        <v>0</v>
      </c>
    </row>
    <row r="60" spans="1:10" ht="15.75" customHeight="1" x14ac:dyDescent="0.25">
      <c r="A60" s="10" t="s">
        <v>332</v>
      </c>
      <c r="B60" s="19" t="s">
        <v>97</v>
      </c>
      <c r="C60" s="62">
        <v>2600000</v>
      </c>
      <c r="D60" s="63">
        <v>0</v>
      </c>
      <c r="E60" s="63">
        <v>0</v>
      </c>
      <c r="F60" s="87">
        <f t="shared" si="0"/>
        <v>2600000</v>
      </c>
      <c r="G60" s="94">
        <v>2600000</v>
      </c>
      <c r="H60" s="63">
        <v>0</v>
      </c>
      <c r="I60" s="63">
        <v>0</v>
      </c>
      <c r="J60" s="62">
        <f t="shared" si="1"/>
        <v>2600000</v>
      </c>
    </row>
    <row r="61" spans="1:10" s="40" customFormat="1" ht="15.75" customHeight="1" x14ac:dyDescent="0.25">
      <c r="A61" s="29" t="s">
        <v>309</v>
      </c>
      <c r="B61" s="32" t="s">
        <v>98</v>
      </c>
      <c r="C61" s="60">
        <f>SUM(C53:C60)</f>
        <v>2600000</v>
      </c>
      <c r="D61" s="61">
        <f t="shared" ref="D61:E61" si="20">SUM(D53:D60)</f>
        <v>0</v>
      </c>
      <c r="E61" s="61">
        <f t="shared" si="20"/>
        <v>0</v>
      </c>
      <c r="F61" s="88">
        <f t="shared" si="0"/>
        <v>2600000</v>
      </c>
      <c r="G61" s="95">
        <f>SUM(G53:G60)</f>
        <v>2600000</v>
      </c>
      <c r="H61" s="61">
        <f t="shared" ref="H61:I61" si="21">SUM(H53:H60)</f>
        <v>0</v>
      </c>
      <c r="I61" s="61">
        <f t="shared" si="21"/>
        <v>0</v>
      </c>
      <c r="J61" s="60">
        <f t="shared" si="1"/>
        <v>2600000</v>
      </c>
    </row>
    <row r="62" spans="1:10" ht="15.75" customHeight="1" x14ac:dyDescent="0.25">
      <c r="A62" s="9" t="s">
        <v>333</v>
      </c>
      <c r="B62" s="19" t="s">
        <v>99</v>
      </c>
      <c r="C62" s="62">
        <v>0</v>
      </c>
      <c r="D62" s="63">
        <v>0</v>
      </c>
      <c r="E62" s="63">
        <v>0</v>
      </c>
      <c r="F62" s="87">
        <f t="shared" si="0"/>
        <v>0</v>
      </c>
      <c r="G62" s="94">
        <v>0</v>
      </c>
      <c r="H62" s="63">
        <v>0</v>
      </c>
      <c r="I62" s="63">
        <v>0</v>
      </c>
      <c r="J62" s="62">
        <f t="shared" si="1"/>
        <v>0</v>
      </c>
    </row>
    <row r="63" spans="1:10" ht="15.75" customHeight="1" x14ac:dyDescent="0.25">
      <c r="A63" s="9" t="s">
        <v>100</v>
      </c>
      <c r="B63" s="19" t="s">
        <v>101</v>
      </c>
      <c r="C63" s="62">
        <v>0</v>
      </c>
      <c r="D63" s="63">
        <v>0</v>
      </c>
      <c r="E63" s="63">
        <v>0</v>
      </c>
      <c r="F63" s="87">
        <f t="shared" si="0"/>
        <v>0</v>
      </c>
      <c r="G63" s="101">
        <v>36000</v>
      </c>
      <c r="H63" s="63">
        <v>0</v>
      </c>
      <c r="I63" s="63">
        <v>0</v>
      </c>
      <c r="J63" s="62">
        <f t="shared" si="1"/>
        <v>36000</v>
      </c>
    </row>
    <row r="64" spans="1:10" ht="15.75" customHeight="1" x14ac:dyDescent="0.25">
      <c r="A64" s="9" t="s">
        <v>102</v>
      </c>
      <c r="B64" s="19" t="s">
        <v>103</v>
      </c>
      <c r="C64" s="62">
        <v>0</v>
      </c>
      <c r="D64" s="63">
        <v>0</v>
      </c>
      <c r="E64" s="63">
        <v>0</v>
      </c>
      <c r="F64" s="87">
        <f t="shared" si="0"/>
        <v>0</v>
      </c>
      <c r="G64" s="94">
        <v>0</v>
      </c>
      <c r="H64" s="63">
        <v>0</v>
      </c>
      <c r="I64" s="63">
        <v>0</v>
      </c>
      <c r="J64" s="62">
        <f t="shared" si="1"/>
        <v>0</v>
      </c>
    </row>
    <row r="65" spans="1:10" ht="15.75" customHeight="1" x14ac:dyDescent="0.25">
      <c r="A65" s="9" t="s">
        <v>310</v>
      </c>
      <c r="B65" s="19" t="s">
        <v>104</v>
      </c>
      <c r="C65" s="62">
        <v>0</v>
      </c>
      <c r="D65" s="63">
        <v>0</v>
      </c>
      <c r="E65" s="63">
        <v>0</v>
      </c>
      <c r="F65" s="87">
        <f t="shared" si="0"/>
        <v>0</v>
      </c>
      <c r="G65" s="94">
        <v>0</v>
      </c>
      <c r="H65" s="63">
        <v>0</v>
      </c>
      <c r="I65" s="63">
        <v>0</v>
      </c>
      <c r="J65" s="62">
        <f t="shared" si="1"/>
        <v>0</v>
      </c>
    </row>
    <row r="66" spans="1:10" ht="15.75" customHeight="1" x14ac:dyDescent="0.25">
      <c r="A66" s="9" t="s">
        <v>334</v>
      </c>
      <c r="B66" s="19" t="s">
        <v>105</v>
      </c>
      <c r="C66" s="62">
        <v>0</v>
      </c>
      <c r="D66" s="63">
        <v>0</v>
      </c>
      <c r="E66" s="63">
        <v>0</v>
      </c>
      <c r="F66" s="87">
        <f t="shared" si="0"/>
        <v>0</v>
      </c>
      <c r="G66" s="94">
        <v>0</v>
      </c>
      <c r="H66" s="63">
        <v>0</v>
      </c>
      <c r="I66" s="63">
        <v>0</v>
      </c>
      <c r="J66" s="62">
        <f t="shared" si="1"/>
        <v>0</v>
      </c>
    </row>
    <row r="67" spans="1:10" ht="15.75" customHeight="1" x14ac:dyDescent="0.25">
      <c r="A67" s="9" t="s">
        <v>311</v>
      </c>
      <c r="B67" s="19" t="s">
        <v>106</v>
      </c>
      <c r="C67" s="62">
        <v>2550663</v>
      </c>
      <c r="D67" s="63">
        <v>0</v>
      </c>
      <c r="E67" s="63">
        <v>0</v>
      </c>
      <c r="F67" s="87">
        <f t="shared" si="0"/>
        <v>2550663</v>
      </c>
      <c r="G67" s="94">
        <v>2550663</v>
      </c>
      <c r="H67" s="63">
        <v>0</v>
      </c>
      <c r="I67" s="63">
        <v>0</v>
      </c>
      <c r="J67" s="62">
        <f t="shared" si="1"/>
        <v>2550663</v>
      </c>
    </row>
    <row r="68" spans="1:10" ht="15.75" customHeight="1" x14ac:dyDescent="0.25">
      <c r="A68" s="9" t="s">
        <v>335</v>
      </c>
      <c r="B68" s="19" t="s">
        <v>107</v>
      </c>
      <c r="C68" s="62">
        <v>0</v>
      </c>
      <c r="D68" s="63">
        <v>0</v>
      </c>
      <c r="E68" s="63">
        <v>0</v>
      </c>
      <c r="F68" s="87">
        <f t="shared" si="0"/>
        <v>0</v>
      </c>
      <c r="G68" s="94">
        <v>0</v>
      </c>
      <c r="H68" s="63">
        <v>0</v>
      </c>
      <c r="I68" s="63">
        <v>0</v>
      </c>
      <c r="J68" s="62">
        <f t="shared" si="1"/>
        <v>0</v>
      </c>
    </row>
    <row r="69" spans="1:10" ht="15.75" customHeight="1" x14ac:dyDescent="0.25">
      <c r="A69" s="9" t="s">
        <v>336</v>
      </c>
      <c r="B69" s="19" t="s">
        <v>108</v>
      </c>
      <c r="C69" s="62">
        <v>0</v>
      </c>
      <c r="D69" s="63">
        <v>0</v>
      </c>
      <c r="E69" s="63">
        <v>0</v>
      </c>
      <c r="F69" s="87">
        <f t="shared" si="0"/>
        <v>0</v>
      </c>
      <c r="G69" s="94">
        <v>0</v>
      </c>
      <c r="H69" s="63">
        <v>0</v>
      </c>
      <c r="I69" s="63">
        <v>0</v>
      </c>
      <c r="J69" s="62">
        <f t="shared" si="1"/>
        <v>0</v>
      </c>
    </row>
    <row r="70" spans="1:10" ht="15.75" customHeight="1" x14ac:dyDescent="0.25">
      <c r="A70" s="9" t="s">
        <v>109</v>
      </c>
      <c r="B70" s="19" t="s">
        <v>110</v>
      </c>
      <c r="C70" s="62">
        <v>0</v>
      </c>
      <c r="D70" s="63">
        <v>0</v>
      </c>
      <c r="E70" s="63">
        <v>0</v>
      </c>
      <c r="F70" s="87">
        <f t="shared" si="0"/>
        <v>0</v>
      </c>
      <c r="G70" s="94">
        <v>0</v>
      </c>
      <c r="H70" s="63">
        <v>0</v>
      </c>
      <c r="I70" s="63">
        <v>0</v>
      </c>
      <c r="J70" s="62">
        <f t="shared" si="1"/>
        <v>0</v>
      </c>
    </row>
    <row r="71" spans="1:10" ht="15.75" customHeight="1" x14ac:dyDescent="0.25">
      <c r="A71" s="14" t="s">
        <v>111</v>
      </c>
      <c r="B71" s="19" t="s">
        <v>112</v>
      </c>
      <c r="C71" s="62">
        <v>0</v>
      </c>
      <c r="D71" s="63">
        <v>0</v>
      </c>
      <c r="E71" s="63">
        <v>0</v>
      </c>
      <c r="F71" s="87">
        <f t="shared" si="0"/>
        <v>0</v>
      </c>
      <c r="G71" s="94">
        <v>0</v>
      </c>
      <c r="H71" s="63">
        <v>0</v>
      </c>
      <c r="I71" s="63">
        <v>0</v>
      </c>
      <c r="J71" s="62">
        <f t="shared" si="1"/>
        <v>0</v>
      </c>
    </row>
    <row r="72" spans="1:10" ht="15.75" customHeight="1" x14ac:dyDescent="0.25">
      <c r="A72" s="9" t="s">
        <v>427</v>
      </c>
      <c r="B72" s="19" t="s">
        <v>113</v>
      </c>
      <c r="C72" s="62">
        <v>0</v>
      </c>
      <c r="D72" s="63">
        <v>0</v>
      </c>
      <c r="E72" s="63">
        <v>0</v>
      </c>
      <c r="F72" s="87">
        <f t="shared" si="0"/>
        <v>0</v>
      </c>
      <c r="G72" s="94">
        <v>0</v>
      </c>
      <c r="H72" s="63">
        <v>0</v>
      </c>
      <c r="I72" s="63">
        <v>0</v>
      </c>
      <c r="J72" s="62">
        <f t="shared" si="1"/>
        <v>0</v>
      </c>
    </row>
    <row r="73" spans="1:10" ht="15.75" customHeight="1" x14ac:dyDescent="0.25">
      <c r="A73" s="14" t="s">
        <v>337</v>
      </c>
      <c r="B73" s="19" t="s">
        <v>114</v>
      </c>
      <c r="C73" s="62">
        <v>670000</v>
      </c>
      <c r="D73" s="67">
        <v>350000</v>
      </c>
      <c r="E73" s="67">
        <v>0</v>
      </c>
      <c r="F73" s="87">
        <f t="shared" ref="F73:F131" si="22">SUM(C73:E73)</f>
        <v>1020000</v>
      </c>
      <c r="G73" s="94">
        <v>670000</v>
      </c>
      <c r="H73" s="67">
        <v>350000</v>
      </c>
      <c r="I73" s="67">
        <v>0</v>
      </c>
      <c r="J73" s="62">
        <f t="shared" ref="J73:J84" si="23">SUM(G73:I73)</f>
        <v>1020000</v>
      </c>
    </row>
    <row r="74" spans="1:10" ht="15.75" customHeight="1" x14ac:dyDescent="0.25">
      <c r="A74" s="14" t="s">
        <v>429</v>
      </c>
      <c r="B74" s="19" t="s">
        <v>428</v>
      </c>
      <c r="C74" s="62">
        <v>6180207</v>
      </c>
      <c r="D74" s="63">
        <v>0</v>
      </c>
      <c r="E74" s="63">
        <v>0</v>
      </c>
      <c r="F74" s="87">
        <f t="shared" si="22"/>
        <v>6180207</v>
      </c>
      <c r="G74" s="101">
        <v>4066251</v>
      </c>
      <c r="H74" s="63">
        <v>0</v>
      </c>
      <c r="I74" s="63">
        <v>0</v>
      </c>
      <c r="J74" s="62">
        <f t="shared" si="23"/>
        <v>4066251</v>
      </c>
    </row>
    <row r="75" spans="1:10" s="40" customFormat="1" ht="15.75" customHeight="1" x14ac:dyDescent="0.25">
      <c r="A75" s="29" t="s">
        <v>312</v>
      </c>
      <c r="B75" s="32" t="s">
        <v>115</v>
      </c>
      <c r="C75" s="60">
        <f>SUM(C62:C74)</f>
        <v>9400870</v>
      </c>
      <c r="D75" s="61">
        <f t="shared" ref="D75:E75" si="24">SUM(D62:D74)</f>
        <v>350000</v>
      </c>
      <c r="E75" s="61">
        <f t="shared" si="24"/>
        <v>0</v>
      </c>
      <c r="F75" s="88">
        <f t="shared" si="22"/>
        <v>9750870</v>
      </c>
      <c r="G75" s="95">
        <f>SUM(G62:G74)</f>
        <v>7322914</v>
      </c>
      <c r="H75" s="61">
        <f t="shared" ref="H75:I75" si="25">SUM(H62:H74)</f>
        <v>350000</v>
      </c>
      <c r="I75" s="61">
        <f t="shared" si="25"/>
        <v>0</v>
      </c>
      <c r="J75" s="60">
        <f t="shared" si="23"/>
        <v>7672914</v>
      </c>
    </row>
    <row r="76" spans="1:10" s="40" customFormat="1" ht="15.75" customHeight="1" x14ac:dyDescent="0.25">
      <c r="A76" s="72" t="s">
        <v>6</v>
      </c>
      <c r="B76" s="73"/>
      <c r="C76" s="75">
        <f>C26+C27+C52+C61+C75</f>
        <v>33720870</v>
      </c>
      <c r="D76" s="75">
        <f t="shared" ref="D76:E76" si="26">D26+D27+D52+D61+D75</f>
        <v>350000</v>
      </c>
      <c r="E76" s="75">
        <f t="shared" si="26"/>
        <v>10000</v>
      </c>
      <c r="F76" s="89">
        <f t="shared" si="22"/>
        <v>34080870</v>
      </c>
      <c r="G76" s="96">
        <f>G26+G27+G52+G61+G75</f>
        <v>31772504</v>
      </c>
      <c r="H76" s="75">
        <f t="shared" ref="H76:I76" si="27">H26+H27+H52+H61+H75</f>
        <v>350000</v>
      </c>
      <c r="I76" s="75">
        <f t="shared" si="27"/>
        <v>10000</v>
      </c>
      <c r="J76" s="74">
        <f t="shared" si="23"/>
        <v>32132504</v>
      </c>
    </row>
    <row r="77" spans="1:10" ht="15.75" customHeight="1" x14ac:dyDescent="0.25">
      <c r="A77" s="23" t="s">
        <v>116</v>
      </c>
      <c r="B77" s="19" t="s">
        <v>117</v>
      </c>
      <c r="C77" s="62">
        <v>0</v>
      </c>
      <c r="D77" s="63">
        <v>0</v>
      </c>
      <c r="E77" s="63">
        <v>0</v>
      </c>
      <c r="F77" s="87">
        <f t="shared" si="22"/>
        <v>0</v>
      </c>
      <c r="G77" s="94">
        <v>0</v>
      </c>
      <c r="H77" s="63">
        <v>0</v>
      </c>
      <c r="I77" s="63">
        <v>0</v>
      </c>
      <c r="J77" s="62">
        <f t="shared" si="23"/>
        <v>0</v>
      </c>
    </row>
    <row r="78" spans="1:10" ht="15.75" customHeight="1" x14ac:dyDescent="0.25">
      <c r="A78" s="23" t="s">
        <v>338</v>
      </c>
      <c r="B78" s="19" t="s">
        <v>118</v>
      </c>
      <c r="C78" s="62">
        <v>0</v>
      </c>
      <c r="D78" s="63">
        <v>0</v>
      </c>
      <c r="E78" s="63">
        <v>0</v>
      </c>
      <c r="F78" s="87">
        <f t="shared" si="22"/>
        <v>0</v>
      </c>
      <c r="G78" s="94">
        <v>0</v>
      </c>
      <c r="H78" s="63">
        <v>0</v>
      </c>
      <c r="I78" s="63">
        <v>0</v>
      </c>
      <c r="J78" s="62">
        <f t="shared" si="23"/>
        <v>0</v>
      </c>
    </row>
    <row r="79" spans="1:10" ht="15.75" customHeight="1" x14ac:dyDescent="0.25">
      <c r="A79" s="23" t="s">
        <v>119</v>
      </c>
      <c r="B79" s="19" t="s">
        <v>120</v>
      </c>
      <c r="C79" s="62">
        <v>0</v>
      </c>
      <c r="D79" s="63">
        <v>0</v>
      </c>
      <c r="E79" s="63">
        <v>0</v>
      </c>
      <c r="F79" s="87">
        <f t="shared" si="22"/>
        <v>0</v>
      </c>
      <c r="G79" s="94">
        <v>0</v>
      </c>
      <c r="H79" s="63">
        <v>0</v>
      </c>
      <c r="I79" s="63">
        <v>0</v>
      </c>
      <c r="J79" s="62">
        <f t="shared" si="23"/>
        <v>0</v>
      </c>
    </row>
    <row r="80" spans="1:10" ht="15.75" customHeight="1" x14ac:dyDescent="0.25">
      <c r="A80" s="23" t="s">
        <v>121</v>
      </c>
      <c r="B80" s="19" t="s">
        <v>122</v>
      </c>
      <c r="C80" s="62">
        <v>200000</v>
      </c>
      <c r="D80" s="63">
        <v>0</v>
      </c>
      <c r="E80" s="63">
        <v>0</v>
      </c>
      <c r="F80" s="87">
        <f t="shared" si="22"/>
        <v>200000</v>
      </c>
      <c r="G80" s="94">
        <v>200000</v>
      </c>
      <c r="H80" s="63">
        <v>0</v>
      </c>
      <c r="I80" s="63">
        <v>0</v>
      </c>
      <c r="J80" s="62">
        <f t="shared" si="23"/>
        <v>200000</v>
      </c>
    </row>
    <row r="81" spans="1:10" ht="15.75" customHeight="1" x14ac:dyDescent="0.25">
      <c r="A81" s="5" t="s">
        <v>123</v>
      </c>
      <c r="B81" s="19" t="s">
        <v>124</v>
      </c>
      <c r="C81" s="62">
        <v>0</v>
      </c>
      <c r="D81" s="63">
        <v>0</v>
      </c>
      <c r="E81" s="63">
        <v>0</v>
      </c>
      <c r="F81" s="87">
        <f t="shared" si="22"/>
        <v>0</v>
      </c>
      <c r="G81" s="94">
        <v>0</v>
      </c>
      <c r="H81" s="63">
        <v>0</v>
      </c>
      <c r="I81" s="63">
        <v>0</v>
      </c>
      <c r="J81" s="62">
        <f t="shared" si="23"/>
        <v>0</v>
      </c>
    </row>
    <row r="82" spans="1:10" ht="15.75" customHeight="1" x14ac:dyDescent="0.25">
      <c r="A82" s="5" t="s">
        <v>125</v>
      </c>
      <c r="B82" s="19" t="s">
        <v>126</v>
      </c>
      <c r="C82" s="62">
        <v>0</v>
      </c>
      <c r="D82" s="63">
        <v>0</v>
      </c>
      <c r="E82" s="63">
        <v>0</v>
      </c>
      <c r="F82" s="87">
        <f t="shared" si="22"/>
        <v>0</v>
      </c>
      <c r="G82" s="94">
        <v>0</v>
      </c>
      <c r="H82" s="63">
        <v>0</v>
      </c>
      <c r="I82" s="63">
        <v>0</v>
      </c>
      <c r="J82" s="62">
        <f t="shared" si="23"/>
        <v>0</v>
      </c>
    </row>
    <row r="83" spans="1:10" ht="15.75" customHeight="1" x14ac:dyDescent="0.25">
      <c r="A83" s="5" t="s">
        <v>127</v>
      </c>
      <c r="B83" s="19" t="s">
        <v>128</v>
      </c>
      <c r="C83" s="62">
        <v>110000</v>
      </c>
      <c r="D83" s="63">
        <v>0</v>
      </c>
      <c r="E83" s="63">
        <v>0</v>
      </c>
      <c r="F83" s="87">
        <f t="shared" si="22"/>
        <v>110000</v>
      </c>
      <c r="G83" s="94">
        <v>110000</v>
      </c>
      <c r="H83" s="63">
        <v>0</v>
      </c>
      <c r="I83" s="63">
        <v>0</v>
      </c>
      <c r="J83" s="62">
        <f t="shared" si="23"/>
        <v>110000</v>
      </c>
    </row>
    <row r="84" spans="1:10" s="40" customFormat="1" ht="15.75" customHeight="1" x14ac:dyDescent="0.25">
      <c r="A84" s="30" t="s">
        <v>313</v>
      </c>
      <c r="B84" s="32" t="s">
        <v>129</v>
      </c>
      <c r="C84" s="60">
        <f>SUM(C77:C83)</f>
        <v>310000</v>
      </c>
      <c r="D84" s="61">
        <f t="shared" ref="D84:E84" si="28">SUM(D77:D83)</f>
        <v>0</v>
      </c>
      <c r="E84" s="61">
        <f t="shared" si="28"/>
        <v>0</v>
      </c>
      <c r="F84" s="88">
        <f t="shared" si="22"/>
        <v>310000</v>
      </c>
      <c r="G84" s="95">
        <f>SUM(G77:G83)</f>
        <v>310000</v>
      </c>
      <c r="H84" s="61">
        <f t="shared" ref="H84:I84" si="29">SUM(H77:H83)</f>
        <v>0</v>
      </c>
      <c r="I84" s="61">
        <f t="shared" si="29"/>
        <v>0</v>
      </c>
      <c r="J84" s="60">
        <f t="shared" si="23"/>
        <v>310000</v>
      </c>
    </row>
    <row r="85" spans="1:10" ht="15.75" customHeight="1" x14ac:dyDescent="0.25">
      <c r="A85" s="10" t="s">
        <v>130</v>
      </c>
      <c r="B85" s="19" t="s">
        <v>131</v>
      </c>
      <c r="C85" s="62">
        <v>28000000</v>
      </c>
      <c r="D85" s="63">
        <v>0</v>
      </c>
      <c r="E85" s="63">
        <v>0</v>
      </c>
      <c r="F85" s="87">
        <v>28000000</v>
      </c>
      <c r="G85" s="94">
        <v>28000000</v>
      </c>
      <c r="H85" s="63">
        <v>0</v>
      </c>
      <c r="I85" s="63">
        <v>0</v>
      </c>
      <c r="J85" s="62">
        <v>28000000</v>
      </c>
    </row>
    <row r="86" spans="1:10" ht="15.75" customHeight="1" x14ac:dyDescent="0.25">
      <c r="A86" s="10" t="s">
        <v>132</v>
      </c>
      <c r="B86" s="19" t="s">
        <v>133</v>
      </c>
      <c r="C86" s="62">
        <v>0</v>
      </c>
      <c r="D86" s="63">
        <v>0</v>
      </c>
      <c r="E86" s="63">
        <v>0</v>
      </c>
      <c r="F86" s="87">
        <f t="shared" si="22"/>
        <v>0</v>
      </c>
      <c r="G86" s="94">
        <v>0</v>
      </c>
      <c r="H86" s="63">
        <v>0</v>
      </c>
      <c r="I86" s="63">
        <v>0</v>
      </c>
      <c r="J86" s="62">
        <f t="shared" ref="J86:J87" si="30">SUM(G86:I86)</f>
        <v>0</v>
      </c>
    </row>
    <row r="87" spans="1:10" ht="15.75" customHeight="1" x14ac:dyDescent="0.25">
      <c r="A87" s="10" t="s">
        <v>134</v>
      </c>
      <c r="B87" s="19" t="s">
        <v>135</v>
      </c>
      <c r="C87" s="62">
        <v>0</v>
      </c>
      <c r="D87" s="63">
        <v>0</v>
      </c>
      <c r="E87" s="63">
        <v>0</v>
      </c>
      <c r="F87" s="87">
        <f t="shared" si="22"/>
        <v>0</v>
      </c>
      <c r="G87" s="94">
        <v>0</v>
      </c>
      <c r="H87" s="63">
        <v>0</v>
      </c>
      <c r="I87" s="63">
        <v>0</v>
      </c>
      <c r="J87" s="62">
        <f t="shared" si="30"/>
        <v>0</v>
      </c>
    </row>
    <row r="88" spans="1:10" ht="15.75" customHeight="1" x14ac:dyDescent="0.25">
      <c r="A88" s="10" t="s">
        <v>136</v>
      </c>
      <c r="B88" s="19" t="s">
        <v>137</v>
      </c>
      <c r="C88" s="62">
        <v>7559999</v>
      </c>
      <c r="D88" s="63">
        <v>0</v>
      </c>
      <c r="E88" s="63">
        <v>0</v>
      </c>
      <c r="F88" s="87">
        <v>7559999</v>
      </c>
      <c r="G88" s="94">
        <v>7559999</v>
      </c>
      <c r="H88" s="63">
        <v>0</v>
      </c>
      <c r="I88" s="63">
        <v>0</v>
      </c>
      <c r="J88" s="62">
        <v>7559999</v>
      </c>
    </row>
    <row r="89" spans="1:10" s="40" customFormat="1" ht="15.75" customHeight="1" x14ac:dyDescent="0.25">
      <c r="A89" s="29" t="s">
        <v>314</v>
      </c>
      <c r="B89" s="32" t="s">
        <v>138</v>
      </c>
      <c r="C89" s="60">
        <f>SUM(C85:C88)</f>
        <v>35559999</v>
      </c>
      <c r="D89" s="61">
        <f t="shared" ref="D89:E89" si="31">SUM(D85:D88)</f>
        <v>0</v>
      </c>
      <c r="E89" s="61">
        <f t="shared" si="31"/>
        <v>0</v>
      </c>
      <c r="F89" s="88">
        <f>SUM(F85:F88)</f>
        <v>35559999</v>
      </c>
      <c r="G89" s="95">
        <f>SUM(G85:G88)</f>
        <v>35559999</v>
      </c>
      <c r="H89" s="61">
        <f t="shared" ref="H89:I89" si="32">SUM(H85:H88)</f>
        <v>0</v>
      </c>
      <c r="I89" s="61">
        <f t="shared" si="32"/>
        <v>0</v>
      </c>
      <c r="J89" s="60">
        <f>SUM(J85:J88)</f>
        <v>35559999</v>
      </c>
    </row>
    <row r="90" spans="1:10" ht="15.75" customHeight="1" x14ac:dyDescent="0.25">
      <c r="A90" s="10" t="s">
        <v>139</v>
      </c>
      <c r="B90" s="19" t="s">
        <v>140</v>
      </c>
      <c r="C90" s="62">
        <v>0</v>
      </c>
      <c r="D90" s="63">
        <v>0</v>
      </c>
      <c r="E90" s="63">
        <v>0</v>
      </c>
      <c r="F90" s="87">
        <f t="shared" si="22"/>
        <v>0</v>
      </c>
      <c r="G90" s="94">
        <v>0</v>
      </c>
      <c r="H90" s="63">
        <v>0</v>
      </c>
      <c r="I90" s="63">
        <v>0</v>
      </c>
      <c r="J90" s="62">
        <f t="shared" ref="J90:J100" si="33">SUM(G90:I90)</f>
        <v>0</v>
      </c>
    </row>
    <row r="91" spans="1:10" ht="15.75" customHeight="1" x14ac:dyDescent="0.25">
      <c r="A91" s="10" t="s">
        <v>339</v>
      </c>
      <c r="B91" s="19" t="s">
        <v>141</v>
      </c>
      <c r="C91" s="62">
        <v>0</v>
      </c>
      <c r="D91" s="63">
        <v>0</v>
      </c>
      <c r="E91" s="63">
        <v>0</v>
      </c>
      <c r="F91" s="87">
        <f t="shared" si="22"/>
        <v>0</v>
      </c>
      <c r="G91" s="94">
        <v>0</v>
      </c>
      <c r="H91" s="63">
        <v>0</v>
      </c>
      <c r="I91" s="63">
        <v>0</v>
      </c>
      <c r="J91" s="62">
        <f t="shared" si="33"/>
        <v>0</v>
      </c>
    </row>
    <row r="92" spans="1:10" ht="15.75" customHeight="1" x14ac:dyDescent="0.25">
      <c r="A92" s="10" t="s">
        <v>340</v>
      </c>
      <c r="B92" s="19" t="s">
        <v>142</v>
      </c>
      <c r="C92" s="62">
        <v>0</v>
      </c>
      <c r="D92" s="63">
        <v>0</v>
      </c>
      <c r="E92" s="63">
        <v>0</v>
      </c>
      <c r="F92" s="87">
        <f t="shared" si="22"/>
        <v>0</v>
      </c>
      <c r="G92" s="94">
        <v>0</v>
      </c>
      <c r="H92" s="63">
        <v>0</v>
      </c>
      <c r="I92" s="63">
        <v>0</v>
      </c>
      <c r="J92" s="62">
        <f t="shared" si="33"/>
        <v>0</v>
      </c>
    </row>
    <row r="93" spans="1:10" ht="15.75" customHeight="1" x14ac:dyDescent="0.25">
      <c r="A93" s="10" t="s">
        <v>341</v>
      </c>
      <c r="B93" s="19" t="s">
        <v>143</v>
      </c>
      <c r="C93" s="62">
        <v>0</v>
      </c>
      <c r="D93" s="63">
        <v>0</v>
      </c>
      <c r="E93" s="63">
        <v>0</v>
      </c>
      <c r="F93" s="87">
        <f t="shared" si="22"/>
        <v>0</v>
      </c>
      <c r="G93" s="94">
        <v>0</v>
      </c>
      <c r="H93" s="63">
        <v>0</v>
      </c>
      <c r="I93" s="63">
        <v>0</v>
      </c>
      <c r="J93" s="62">
        <f t="shared" si="33"/>
        <v>0</v>
      </c>
    </row>
    <row r="94" spans="1:10" ht="15.75" customHeight="1" x14ac:dyDescent="0.25">
      <c r="A94" s="10" t="s">
        <v>342</v>
      </c>
      <c r="B94" s="19" t="s">
        <v>144</v>
      </c>
      <c r="C94" s="62">
        <v>0</v>
      </c>
      <c r="D94" s="63">
        <v>0</v>
      </c>
      <c r="E94" s="63">
        <v>0</v>
      </c>
      <c r="F94" s="87">
        <f t="shared" si="22"/>
        <v>0</v>
      </c>
      <c r="G94" s="94">
        <v>0</v>
      </c>
      <c r="H94" s="63">
        <v>0</v>
      </c>
      <c r="I94" s="63">
        <v>0</v>
      </c>
      <c r="J94" s="62">
        <f t="shared" si="33"/>
        <v>0</v>
      </c>
    </row>
    <row r="95" spans="1:10" ht="15.75" customHeight="1" x14ac:dyDescent="0.25">
      <c r="A95" s="10" t="s">
        <v>343</v>
      </c>
      <c r="B95" s="19" t="s">
        <v>145</v>
      </c>
      <c r="C95" s="62">
        <v>0</v>
      </c>
      <c r="D95" s="63">
        <v>0</v>
      </c>
      <c r="E95" s="63">
        <v>0</v>
      </c>
      <c r="F95" s="87">
        <f t="shared" si="22"/>
        <v>0</v>
      </c>
      <c r="G95" s="94">
        <v>0</v>
      </c>
      <c r="H95" s="63">
        <v>0</v>
      </c>
      <c r="I95" s="63">
        <v>0</v>
      </c>
      <c r="J95" s="62">
        <f t="shared" si="33"/>
        <v>0</v>
      </c>
    </row>
    <row r="96" spans="1:10" ht="15.75" customHeight="1" x14ac:dyDescent="0.25">
      <c r="A96" s="10" t="s">
        <v>146</v>
      </c>
      <c r="B96" s="19" t="s">
        <v>147</v>
      </c>
      <c r="C96" s="62">
        <v>0</v>
      </c>
      <c r="D96" s="63">
        <v>0</v>
      </c>
      <c r="E96" s="63">
        <v>0</v>
      </c>
      <c r="F96" s="87">
        <f t="shared" si="22"/>
        <v>0</v>
      </c>
      <c r="G96" s="94">
        <v>0</v>
      </c>
      <c r="H96" s="63">
        <v>0</v>
      </c>
      <c r="I96" s="63">
        <v>0</v>
      </c>
      <c r="J96" s="62">
        <f t="shared" si="33"/>
        <v>0</v>
      </c>
    </row>
    <row r="97" spans="1:10" ht="15.75" customHeight="1" x14ac:dyDescent="0.25">
      <c r="A97" s="10" t="s">
        <v>430</v>
      </c>
      <c r="B97" s="19" t="s">
        <v>148</v>
      </c>
      <c r="C97" s="62">
        <v>0</v>
      </c>
      <c r="D97" s="63">
        <v>0</v>
      </c>
      <c r="E97" s="63">
        <v>0</v>
      </c>
      <c r="F97" s="87">
        <f t="shared" si="22"/>
        <v>0</v>
      </c>
      <c r="G97" s="94">
        <v>0</v>
      </c>
      <c r="H97" s="63">
        <v>0</v>
      </c>
      <c r="I97" s="63">
        <v>0</v>
      </c>
      <c r="J97" s="62">
        <f t="shared" si="33"/>
        <v>0</v>
      </c>
    </row>
    <row r="98" spans="1:10" ht="15.75" customHeight="1" x14ac:dyDescent="0.25">
      <c r="A98" s="10" t="s">
        <v>431</v>
      </c>
      <c r="B98" s="19" t="s">
        <v>432</v>
      </c>
      <c r="C98" s="62">
        <v>0</v>
      </c>
      <c r="D98" s="63">
        <v>0</v>
      </c>
      <c r="E98" s="63">
        <v>0</v>
      </c>
      <c r="F98" s="87">
        <f t="shared" si="22"/>
        <v>0</v>
      </c>
      <c r="G98" s="94">
        <v>0</v>
      </c>
      <c r="H98" s="63">
        <v>0</v>
      </c>
      <c r="I98" s="63">
        <v>0</v>
      </c>
      <c r="J98" s="62">
        <f t="shared" si="33"/>
        <v>0</v>
      </c>
    </row>
    <row r="99" spans="1:10" s="40" customFormat="1" ht="15.75" customHeight="1" x14ac:dyDescent="0.25">
      <c r="A99" s="29" t="s">
        <v>315</v>
      </c>
      <c r="B99" s="32" t="s">
        <v>149</v>
      </c>
      <c r="C99" s="60">
        <f>SUM(C90:C98)</f>
        <v>0</v>
      </c>
      <c r="D99" s="61">
        <f t="shared" ref="D99:E99" si="34">SUM(D90:D98)</f>
        <v>0</v>
      </c>
      <c r="E99" s="61">
        <f t="shared" si="34"/>
        <v>0</v>
      </c>
      <c r="F99" s="88">
        <f t="shared" si="22"/>
        <v>0</v>
      </c>
      <c r="G99" s="95">
        <f>SUM(G90:G98)</f>
        <v>0</v>
      </c>
      <c r="H99" s="61">
        <f t="shared" ref="H99:I99" si="35">SUM(H90:H98)</f>
        <v>0</v>
      </c>
      <c r="I99" s="61">
        <f t="shared" si="35"/>
        <v>0</v>
      </c>
      <c r="J99" s="60">
        <f t="shared" si="33"/>
        <v>0</v>
      </c>
    </row>
    <row r="100" spans="1:10" s="40" customFormat="1" ht="15.75" customHeight="1" x14ac:dyDescent="0.25">
      <c r="A100" s="72" t="s">
        <v>7</v>
      </c>
      <c r="B100" s="73"/>
      <c r="C100" s="75">
        <f>C84+C89+C99</f>
        <v>35869999</v>
      </c>
      <c r="D100" s="75">
        <f t="shared" ref="D100:E100" si="36">D84+D89+D99</f>
        <v>0</v>
      </c>
      <c r="E100" s="75">
        <f t="shared" si="36"/>
        <v>0</v>
      </c>
      <c r="F100" s="89">
        <f t="shared" si="22"/>
        <v>35869999</v>
      </c>
      <c r="G100" s="96">
        <f>G84+G89+G99</f>
        <v>35869999</v>
      </c>
      <c r="H100" s="75">
        <f t="shared" ref="H100:I100" si="37">H84+H89+H99</f>
        <v>0</v>
      </c>
      <c r="I100" s="75">
        <f t="shared" si="37"/>
        <v>0</v>
      </c>
      <c r="J100" s="74">
        <f t="shared" si="33"/>
        <v>35869999</v>
      </c>
    </row>
    <row r="101" spans="1:10" s="40" customFormat="1" ht="15.75" x14ac:dyDescent="0.25">
      <c r="A101" s="50" t="s">
        <v>348</v>
      </c>
      <c r="B101" s="51" t="s">
        <v>150</v>
      </c>
      <c r="C101" s="68">
        <f>C26+C27+C52+C61+C75+C84+C89+C99</f>
        <v>69590869</v>
      </c>
      <c r="D101" s="69">
        <f>D26+D27+D52+D61+D75+D84+D89+D99</f>
        <v>350000</v>
      </c>
      <c r="E101" s="69">
        <f>E26+E27+E52+E61+E75+E84+E89+E99</f>
        <v>10000</v>
      </c>
      <c r="F101" s="90">
        <f>SUM(C101:E101)</f>
        <v>69950869</v>
      </c>
      <c r="G101" s="97">
        <f>G26+G27+G52+G61+G75+G84+G89+G99</f>
        <v>67642503</v>
      </c>
      <c r="H101" s="69">
        <f>H26+H27+H52+H61+H75+H84+H89+H99</f>
        <v>350000</v>
      </c>
      <c r="I101" s="69">
        <f>I26+I27+I52+I61+I75+I84+I89+I99</f>
        <v>10000</v>
      </c>
      <c r="J101" s="68">
        <f>SUM(G101:I101)</f>
        <v>68002503</v>
      </c>
    </row>
    <row r="102" spans="1:10" x14ac:dyDescent="0.25">
      <c r="A102" s="10" t="s">
        <v>433</v>
      </c>
      <c r="B102" s="4" t="s">
        <v>151</v>
      </c>
      <c r="C102" s="62">
        <v>0</v>
      </c>
      <c r="D102" s="63">
        <v>0</v>
      </c>
      <c r="E102" s="63">
        <v>0</v>
      </c>
      <c r="F102" s="87">
        <f t="shared" si="22"/>
        <v>0</v>
      </c>
      <c r="G102" s="94">
        <v>0</v>
      </c>
      <c r="H102" s="63">
        <v>0</v>
      </c>
      <c r="I102" s="63">
        <v>0</v>
      </c>
      <c r="J102" s="62">
        <f t="shared" ref="J102:J125" si="38">SUM(G102:I102)</f>
        <v>0</v>
      </c>
    </row>
    <row r="103" spans="1:10" x14ac:dyDescent="0.25">
      <c r="A103" s="10" t="s">
        <v>152</v>
      </c>
      <c r="B103" s="4" t="s">
        <v>153</v>
      </c>
      <c r="C103" s="62">
        <v>0</v>
      </c>
      <c r="D103" s="63">
        <v>0</v>
      </c>
      <c r="E103" s="63">
        <v>0</v>
      </c>
      <c r="F103" s="87">
        <f t="shared" si="22"/>
        <v>0</v>
      </c>
      <c r="G103" s="94">
        <v>0</v>
      </c>
      <c r="H103" s="63">
        <v>0</v>
      </c>
      <c r="I103" s="63">
        <v>0</v>
      </c>
      <c r="J103" s="62">
        <f t="shared" si="38"/>
        <v>0</v>
      </c>
    </row>
    <row r="104" spans="1:10" x14ac:dyDescent="0.25">
      <c r="A104" s="10" t="s">
        <v>440</v>
      </c>
      <c r="B104" s="4" t="s">
        <v>154</v>
      </c>
      <c r="C104" s="62">
        <v>0</v>
      </c>
      <c r="D104" s="63">
        <v>0</v>
      </c>
      <c r="E104" s="63">
        <v>0</v>
      </c>
      <c r="F104" s="87">
        <f t="shared" si="22"/>
        <v>0</v>
      </c>
      <c r="G104" s="94">
        <v>0</v>
      </c>
      <c r="H104" s="63">
        <v>0</v>
      </c>
      <c r="I104" s="63">
        <v>0</v>
      </c>
      <c r="J104" s="62">
        <f t="shared" si="38"/>
        <v>0</v>
      </c>
    </row>
    <row r="105" spans="1:10" s="40" customFormat="1" x14ac:dyDescent="0.25">
      <c r="A105" s="12" t="s">
        <v>316</v>
      </c>
      <c r="B105" s="6" t="s">
        <v>155</v>
      </c>
      <c r="C105" s="60">
        <f>SUM(C102:C104)</f>
        <v>0</v>
      </c>
      <c r="D105" s="61">
        <f t="shared" ref="D105:E105" si="39">SUM(D102:D104)</f>
        <v>0</v>
      </c>
      <c r="E105" s="61">
        <f t="shared" si="39"/>
        <v>0</v>
      </c>
      <c r="F105" s="88">
        <f t="shared" si="22"/>
        <v>0</v>
      </c>
      <c r="G105" s="95">
        <f>SUM(G102:G104)</f>
        <v>0</v>
      </c>
      <c r="H105" s="61">
        <f t="shared" ref="H105:I105" si="40">SUM(H102:H104)</f>
        <v>0</v>
      </c>
      <c r="I105" s="61">
        <f t="shared" si="40"/>
        <v>0</v>
      </c>
      <c r="J105" s="60">
        <f t="shared" si="38"/>
        <v>0</v>
      </c>
    </row>
    <row r="106" spans="1:10" x14ac:dyDescent="0.25">
      <c r="A106" s="24" t="s">
        <v>344</v>
      </c>
      <c r="B106" s="4" t="s">
        <v>156</v>
      </c>
      <c r="C106" s="62">
        <v>0</v>
      </c>
      <c r="D106" s="63">
        <v>0</v>
      </c>
      <c r="E106" s="63">
        <v>0</v>
      </c>
      <c r="F106" s="87">
        <f t="shared" si="22"/>
        <v>0</v>
      </c>
      <c r="G106" s="94">
        <v>0</v>
      </c>
      <c r="H106" s="63">
        <v>0</v>
      </c>
      <c r="I106" s="63">
        <v>0</v>
      </c>
      <c r="J106" s="62">
        <f t="shared" si="38"/>
        <v>0</v>
      </c>
    </row>
    <row r="107" spans="1:10" x14ac:dyDescent="0.25">
      <c r="A107" s="24" t="s">
        <v>441</v>
      </c>
      <c r="B107" s="4" t="s">
        <v>157</v>
      </c>
      <c r="C107" s="62">
        <v>0</v>
      </c>
      <c r="D107" s="63">
        <v>0</v>
      </c>
      <c r="E107" s="63">
        <v>0</v>
      </c>
      <c r="F107" s="87">
        <f t="shared" si="22"/>
        <v>0</v>
      </c>
      <c r="G107" s="94">
        <v>0</v>
      </c>
      <c r="H107" s="63">
        <v>0</v>
      </c>
      <c r="I107" s="63">
        <v>0</v>
      </c>
      <c r="J107" s="62">
        <f t="shared" si="38"/>
        <v>0</v>
      </c>
    </row>
    <row r="108" spans="1:10" x14ac:dyDescent="0.25">
      <c r="A108" s="10" t="s">
        <v>442</v>
      </c>
      <c r="B108" s="4" t="s">
        <v>158</v>
      </c>
      <c r="C108" s="62">
        <v>0</v>
      </c>
      <c r="D108" s="63">
        <v>0</v>
      </c>
      <c r="E108" s="63">
        <v>0</v>
      </c>
      <c r="F108" s="87">
        <f t="shared" si="22"/>
        <v>0</v>
      </c>
      <c r="G108" s="94">
        <v>0</v>
      </c>
      <c r="H108" s="63">
        <v>0</v>
      </c>
      <c r="I108" s="63">
        <v>0</v>
      </c>
      <c r="J108" s="62">
        <f t="shared" si="38"/>
        <v>0</v>
      </c>
    </row>
    <row r="109" spans="1:10" x14ac:dyDescent="0.25">
      <c r="A109" s="10" t="s">
        <v>443</v>
      </c>
      <c r="B109" s="4" t="s">
        <v>159</v>
      </c>
      <c r="C109" s="62">
        <v>0</v>
      </c>
      <c r="D109" s="63">
        <v>0</v>
      </c>
      <c r="E109" s="63">
        <v>0</v>
      </c>
      <c r="F109" s="87">
        <f t="shared" si="22"/>
        <v>0</v>
      </c>
      <c r="G109" s="94">
        <v>0</v>
      </c>
      <c r="H109" s="63">
        <v>0</v>
      </c>
      <c r="I109" s="63">
        <v>0</v>
      </c>
      <c r="J109" s="62">
        <f t="shared" si="38"/>
        <v>0</v>
      </c>
    </row>
    <row r="110" spans="1:10" x14ac:dyDescent="0.25">
      <c r="A110" s="10" t="s">
        <v>446</v>
      </c>
      <c r="B110" s="4" t="s">
        <v>444</v>
      </c>
      <c r="C110" s="62">
        <v>0</v>
      </c>
      <c r="D110" s="63">
        <v>0</v>
      </c>
      <c r="E110" s="63">
        <v>0</v>
      </c>
      <c r="F110" s="87">
        <f t="shared" si="22"/>
        <v>0</v>
      </c>
      <c r="G110" s="94">
        <v>0</v>
      </c>
      <c r="H110" s="63">
        <v>0</v>
      </c>
      <c r="I110" s="63">
        <v>0</v>
      </c>
      <c r="J110" s="62">
        <f t="shared" si="38"/>
        <v>0</v>
      </c>
    </row>
    <row r="111" spans="1:10" x14ac:dyDescent="0.25">
      <c r="A111" s="10" t="s">
        <v>447</v>
      </c>
      <c r="B111" s="4" t="s">
        <v>445</v>
      </c>
      <c r="C111" s="62">
        <v>0</v>
      </c>
      <c r="D111" s="63">
        <v>0</v>
      </c>
      <c r="E111" s="63">
        <v>0</v>
      </c>
      <c r="F111" s="87">
        <f t="shared" si="22"/>
        <v>0</v>
      </c>
      <c r="G111" s="94">
        <v>0</v>
      </c>
      <c r="H111" s="63">
        <v>0</v>
      </c>
      <c r="I111" s="63">
        <v>0</v>
      </c>
      <c r="J111" s="62">
        <f t="shared" si="38"/>
        <v>0</v>
      </c>
    </row>
    <row r="112" spans="1:10" s="40" customFormat="1" x14ac:dyDescent="0.25">
      <c r="A112" s="11" t="s">
        <v>317</v>
      </c>
      <c r="B112" s="6" t="s">
        <v>160</v>
      </c>
      <c r="C112" s="62">
        <f>SUM(C106:C111)</f>
        <v>0</v>
      </c>
      <c r="D112" s="61">
        <f t="shared" ref="D112:E112" si="41">SUM(D106:D111)</f>
        <v>0</v>
      </c>
      <c r="E112" s="61">
        <f t="shared" si="41"/>
        <v>0</v>
      </c>
      <c r="F112" s="88">
        <f t="shared" si="22"/>
        <v>0</v>
      </c>
      <c r="G112" s="94">
        <f>SUM(G106:G111)</f>
        <v>0</v>
      </c>
      <c r="H112" s="61">
        <f t="shared" ref="H112:I112" si="42">SUM(H106:H111)</f>
        <v>0</v>
      </c>
      <c r="I112" s="61">
        <f t="shared" si="42"/>
        <v>0</v>
      </c>
      <c r="J112" s="60">
        <f t="shared" si="38"/>
        <v>0</v>
      </c>
    </row>
    <row r="113" spans="1:10" s="40" customFormat="1" x14ac:dyDescent="0.25">
      <c r="A113" s="11" t="s">
        <v>161</v>
      </c>
      <c r="B113" s="6" t="s">
        <v>162</v>
      </c>
      <c r="C113" s="62">
        <v>0</v>
      </c>
      <c r="D113" s="61">
        <v>0</v>
      </c>
      <c r="E113" s="61">
        <v>0</v>
      </c>
      <c r="F113" s="88">
        <f t="shared" si="22"/>
        <v>0</v>
      </c>
      <c r="G113" s="94">
        <v>0</v>
      </c>
      <c r="H113" s="61">
        <v>0</v>
      </c>
      <c r="I113" s="61">
        <v>0</v>
      </c>
      <c r="J113" s="60">
        <f t="shared" si="38"/>
        <v>0</v>
      </c>
    </row>
    <row r="114" spans="1:10" s="40" customFormat="1" x14ac:dyDescent="0.25">
      <c r="A114" s="11" t="s">
        <v>163</v>
      </c>
      <c r="B114" s="6" t="s">
        <v>164</v>
      </c>
      <c r="C114" s="60">
        <v>906277</v>
      </c>
      <c r="D114" s="61">
        <v>0</v>
      </c>
      <c r="E114" s="61">
        <v>0</v>
      </c>
      <c r="F114" s="88">
        <f t="shared" si="22"/>
        <v>906277</v>
      </c>
      <c r="G114" s="95">
        <v>906277</v>
      </c>
      <c r="H114" s="61">
        <v>0</v>
      </c>
      <c r="I114" s="61">
        <v>0</v>
      </c>
      <c r="J114" s="60">
        <f t="shared" si="38"/>
        <v>906277</v>
      </c>
    </row>
    <row r="115" spans="1:10" s="40" customFormat="1" x14ac:dyDescent="0.25">
      <c r="A115" s="11" t="s">
        <v>165</v>
      </c>
      <c r="B115" s="6" t="s">
        <v>166</v>
      </c>
      <c r="C115" s="60">
        <v>0</v>
      </c>
      <c r="D115" s="61">
        <f t="shared" ref="D115:E115" si="43">SUM(D113:D114)</f>
        <v>0</v>
      </c>
      <c r="E115" s="61">
        <f t="shared" si="43"/>
        <v>0</v>
      </c>
      <c r="F115" s="88">
        <f t="shared" si="22"/>
        <v>0</v>
      </c>
      <c r="G115" s="95">
        <v>0</v>
      </c>
      <c r="H115" s="61">
        <f t="shared" ref="H115:I115" si="44">SUM(H113:H114)</f>
        <v>0</v>
      </c>
      <c r="I115" s="61">
        <f t="shared" si="44"/>
        <v>0</v>
      </c>
      <c r="J115" s="60">
        <f t="shared" si="38"/>
        <v>0</v>
      </c>
    </row>
    <row r="116" spans="1:10" s="40" customFormat="1" x14ac:dyDescent="0.25">
      <c r="A116" s="11" t="s">
        <v>448</v>
      </c>
      <c r="B116" s="6" t="s">
        <v>167</v>
      </c>
      <c r="C116" s="60">
        <v>0</v>
      </c>
      <c r="D116" s="64">
        <v>0</v>
      </c>
      <c r="E116" s="64">
        <v>0</v>
      </c>
      <c r="F116" s="88">
        <f t="shared" si="22"/>
        <v>0</v>
      </c>
      <c r="G116" s="95">
        <v>0</v>
      </c>
      <c r="H116" s="64">
        <v>0</v>
      </c>
      <c r="I116" s="64">
        <v>0</v>
      </c>
      <c r="J116" s="60">
        <f t="shared" si="38"/>
        <v>0</v>
      </c>
    </row>
    <row r="117" spans="1:10" s="40" customFormat="1" x14ac:dyDescent="0.25">
      <c r="A117" s="11" t="s">
        <v>168</v>
      </c>
      <c r="B117" s="6" t="s">
        <v>169</v>
      </c>
      <c r="C117" s="60">
        <v>0</v>
      </c>
      <c r="D117" s="64">
        <v>0</v>
      </c>
      <c r="E117" s="64">
        <v>0</v>
      </c>
      <c r="F117" s="88">
        <f t="shared" si="22"/>
        <v>0</v>
      </c>
      <c r="G117" s="95">
        <v>0</v>
      </c>
      <c r="H117" s="64">
        <v>0</v>
      </c>
      <c r="I117" s="64">
        <v>0</v>
      </c>
      <c r="J117" s="60">
        <f t="shared" si="38"/>
        <v>0</v>
      </c>
    </row>
    <row r="118" spans="1:10" s="40" customFormat="1" x14ac:dyDescent="0.25">
      <c r="A118" s="11" t="s">
        <v>170</v>
      </c>
      <c r="B118" s="6" t="s">
        <v>171</v>
      </c>
      <c r="C118" s="60">
        <v>0</v>
      </c>
      <c r="D118" s="64">
        <v>0</v>
      </c>
      <c r="E118" s="64">
        <v>0</v>
      </c>
      <c r="F118" s="88">
        <f t="shared" si="22"/>
        <v>0</v>
      </c>
      <c r="G118" s="95">
        <v>0</v>
      </c>
      <c r="H118" s="64">
        <v>0</v>
      </c>
      <c r="I118" s="64">
        <v>0</v>
      </c>
      <c r="J118" s="60">
        <f t="shared" si="38"/>
        <v>0</v>
      </c>
    </row>
    <row r="119" spans="1:10" s="40" customFormat="1" x14ac:dyDescent="0.25">
      <c r="A119" s="24" t="s">
        <v>452</v>
      </c>
      <c r="B119" s="4" t="s">
        <v>449</v>
      </c>
      <c r="C119" s="60">
        <v>0</v>
      </c>
      <c r="D119" s="64">
        <v>0</v>
      </c>
      <c r="E119" s="64">
        <v>0</v>
      </c>
      <c r="F119" s="88">
        <f t="shared" si="22"/>
        <v>0</v>
      </c>
      <c r="G119" s="95">
        <v>0</v>
      </c>
      <c r="H119" s="64">
        <v>0</v>
      </c>
      <c r="I119" s="64">
        <v>0</v>
      </c>
      <c r="J119" s="60">
        <f t="shared" si="38"/>
        <v>0</v>
      </c>
    </row>
    <row r="120" spans="1:10" s="40" customFormat="1" x14ac:dyDescent="0.25">
      <c r="A120" s="24" t="s">
        <v>453</v>
      </c>
      <c r="B120" s="4" t="s">
        <v>450</v>
      </c>
      <c r="C120" s="60">
        <v>0</v>
      </c>
      <c r="D120" s="64">
        <v>0</v>
      </c>
      <c r="E120" s="64">
        <v>0</v>
      </c>
      <c r="F120" s="88">
        <f t="shared" si="22"/>
        <v>0</v>
      </c>
      <c r="G120" s="95">
        <v>0</v>
      </c>
      <c r="H120" s="64">
        <v>0</v>
      </c>
      <c r="I120" s="64">
        <v>0</v>
      </c>
      <c r="J120" s="60">
        <f t="shared" si="38"/>
        <v>0</v>
      </c>
    </row>
    <row r="121" spans="1:10" s="40" customFormat="1" x14ac:dyDescent="0.25">
      <c r="A121" s="11" t="s">
        <v>454</v>
      </c>
      <c r="B121" s="6" t="s">
        <v>451</v>
      </c>
      <c r="C121" s="60">
        <v>0</v>
      </c>
      <c r="D121" s="64">
        <v>0</v>
      </c>
      <c r="E121" s="64">
        <v>0</v>
      </c>
      <c r="F121" s="88">
        <f t="shared" si="22"/>
        <v>0</v>
      </c>
      <c r="G121" s="95">
        <v>0</v>
      </c>
      <c r="H121" s="64">
        <v>0</v>
      </c>
      <c r="I121" s="64">
        <v>0</v>
      </c>
      <c r="J121" s="60">
        <f t="shared" si="38"/>
        <v>0</v>
      </c>
    </row>
    <row r="122" spans="1:10" s="40" customFormat="1" x14ac:dyDescent="0.25">
      <c r="A122" s="25" t="s">
        <v>318</v>
      </c>
      <c r="B122" s="26" t="s">
        <v>172</v>
      </c>
      <c r="C122" s="60">
        <f>C105+C112+C113+C114+C115+C116+C117+C118+C121</f>
        <v>906277</v>
      </c>
      <c r="D122" s="64">
        <f t="shared" ref="D122:E122" si="45">D105+D112+D113+D114+D115+D116+D117+D121</f>
        <v>0</v>
      </c>
      <c r="E122" s="64">
        <f t="shared" si="45"/>
        <v>0</v>
      </c>
      <c r="F122" s="88">
        <f t="shared" si="22"/>
        <v>906277</v>
      </c>
      <c r="G122" s="95">
        <f>G105+G112+G113+G114+G115+G116+G117+G118+G121</f>
        <v>906277</v>
      </c>
      <c r="H122" s="64">
        <f t="shared" ref="H122:I122" si="46">H105+H112+H113+H114+H115+H116+H117+H121</f>
        <v>0</v>
      </c>
      <c r="I122" s="64">
        <f t="shared" si="46"/>
        <v>0</v>
      </c>
      <c r="J122" s="60">
        <f t="shared" si="38"/>
        <v>906277</v>
      </c>
    </row>
    <row r="123" spans="1:10" x14ac:dyDescent="0.25">
      <c r="A123" s="24" t="s">
        <v>173</v>
      </c>
      <c r="B123" s="4" t="s">
        <v>174</v>
      </c>
      <c r="C123" s="60">
        <v>0</v>
      </c>
      <c r="D123" s="63">
        <v>0</v>
      </c>
      <c r="E123" s="63">
        <v>0</v>
      </c>
      <c r="F123" s="87">
        <f t="shared" si="22"/>
        <v>0</v>
      </c>
      <c r="G123" s="95">
        <v>0</v>
      </c>
      <c r="H123" s="63">
        <v>0</v>
      </c>
      <c r="I123" s="63">
        <v>0</v>
      </c>
      <c r="J123" s="62">
        <f t="shared" si="38"/>
        <v>0</v>
      </c>
    </row>
    <row r="124" spans="1:10" x14ac:dyDescent="0.25">
      <c r="A124" s="10" t="s">
        <v>175</v>
      </c>
      <c r="B124" s="4" t="s">
        <v>176</v>
      </c>
      <c r="C124" s="60">
        <v>0</v>
      </c>
      <c r="D124" s="63">
        <v>0</v>
      </c>
      <c r="E124" s="63">
        <v>0</v>
      </c>
      <c r="F124" s="87">
        <f t="shared" si="22"/>
        <v>0</v>
      </c>
      <c r="G124" s="95">
        <v>0</v>
      </c>
      <c r="H124" s="63">
        <v>0</v>
      </c>
      <c r="I124" s="63">
        <v>0</v>
      </c>
      <c r="J124" s="62">
        <f t="shared" si="38"/>
        <v>0</v>
      </c>
    </row>
    <row r="125" spans="1:10" x14ac:dyDescent="0.25">
      <c r="A125" s="24" t="s">
        <v>345</v>
      </c>
      <c r="B125" s="4" t="s">
        <v>177</v>
      </c>
      <c r="C125" s="60">
        <v>0</v>
      </c>
      <c r="D125" s="63">
        <v>0</v>
      </c>
      <c r="E125" s="63">
        <v>0</v>
      </c>
      <c r="F125" s="87">
        <f t="shared" si="22"/>
        <v>0</v>
      </c>
      <c r="G125" s="95">
        <v>0</v>
      </c>
      <c r="H125" s="63">
        <v>0</v>
      </c>
      <c r="I125" s="63">
        <v>0</v>
      </c>
      <c r="J125" s="62">
        <f t="shared" si="38"/>
        <v>0</v>
      </c>
    </row>
    <row r="126" spans="1:10" x14ac:dyDescent="0.25">
      <c r="A126" s="24" t="s">
        <v>455</v>
      </c>
      <c r="B126" s="4" t="s">
        <v>178</v>
      </c>
      <c r="C126" s="60">
        <v>0</v>
      </c>
      <c r="D126" s="63"/>
      <c r="E126" s="63"/>
      <c r="F126" s="87"/>
      <c r="G126" s="95">
        <v>0</v>
      </c>
      <c r="H126" s="63"/>
      <c r="I126" s="63"/>
      <c r="J126" s="62"/>
    </row>
    <row r="127" spans="1:10" x14ac:dyDescent="0.25">
      <c r="A127" s="24" t="s">
        <v>457</v>
      </c>
      <c r="B127" s="4" t="s">
        <v>456</v>
      </c>
      <c r="C127" s="60">
        <v>0</v>
      </c>
      <c r="D127" s="63">
        <v>0</v>
      </c>
      <c r="E127" s="63">
        <v>0</v>
      </c>
      <c r="F127" s="87">
        <f t="shared" si="22"/>
        <v>0</v>
      </c>
      <c r="G127" s="95">
        <v>0</v>
      </c>
      <c r="H127" s="63">
        <v>0</v>
      </c>
      <c r="I127" s="63">
        <v>0</v>
      </c>
      <c r="J127" s="62">
        <f t="shared" ref="J127:J128" si="47">SUM(G127:I127)</f>
        <v>0</v>
      </c>
    </row>
    <row r="128" spans="1:10" s="40" customFormat="1" x14ac:dyDescent="0.25">
      <c r="A128" s="25" t="s">
        <v>319</v>
      </c>
      <c r="B128" s="26" t="s">
        <v>179</v>
      </c>
      <c r="C128" s="64">
        <f>SUM(C123:C127)</f>
        <v>0</v>
      </c>
      <c r="D128" s="61">
        <f t="shared" ref="D128:E128" si="48">SUM(D123:D127)</f>
        <v>0</v>
      </c>
      <c r="E128" s="61">
        <f t="shared" si="48"/>
        <v>0</v>
      </c>
      <c r="F128" s="87">
        <f t="shared" si="22"/>
        <v>0</v>
      </c>
      <c r="G128" s="98">
        <f>SUM(G123:G127)</f>
        <v>0</v>
      </c>
      <c r="H128" s="61">
        <f t="shared" ref="H128:I128" si="49">SUM(H123:H127)</f>
        <v>0</v>
      </c>
      <c r="I128" s="61">
        <f t="shared" si="49"/>
        <v>0</v>
      </c>
      <c r="J128" s="62">
        <f t="shared" si="47"/>
        <v>0</v>
      </c>
    </row>
    <row r="129" spans="1:10" s="40" customFormat="1" x14ac:dyDescent="0.25">
      <c r="A129" s="25" t="s">
        <v>180</v>
      </c>
      <c r="B129" s="26" t="s">
        <v>181</v>
      </c>
      <c r="C129" s="64">
        <v>0</v>
      </c>
      <c r="D129" s="61">
        <v>0</v>
      </c>
      <c r="E129" s="61">
        <v>0</v>
      </c>
      <c r="F129" s="87">
        <v>0</v>
      </c>
      <c r="G129" s="98">
        <v>0</v>
      </c>
      <c r="H129" s="61">
        <v>0</v>
      </c>
      <c r="I129" s="61">
        <v>0</v>
      </c>
      <c r="J129" s="62">
        <v>0</v>
      </c>
    </row>
    <row r="130" spans="1:10" x14ac:dyDescent="0.25">
      <c r="A130" s="12" t="s">
        <v>459</v>
      </c>
      <c r="B130" s="6" t="s">
        <v>458</v>
      </c>
      <c r="C130" s="62">
        <v>0</v>
      </c>
      <c r="D130" s="61">
        <v>0</v>
      </c>
      <c r="E130" s="61">
        <v>0</v>
      </c>
      <c r="F130" s="88">
        <f t="shared" si="22"/>
        <v>0</v>
      </c>
      <c r="G130" s="94">
        <v>0</v>
      </c>
      <c r="H130" s="61">
        <v>0</v>
      </c>
      <c r="I130" s="61">
        <v>0</v>
      </c>
      <c r="J130" s="60">
        <f t="shared" ref="J130:J131" si="50">SUM(G130:I130)</f>
        <v>0</v>
      </c>
    </row>
    <row r="131" spans="1:10" s="40" customFormat="1" ht="15.75" x14ac:dyDescent="0.25">
      <c r="A131" s="82" t="s">
        <v>349</v>
      </c>
      <c r="B131" s="83" t="s">
        <v>182</v>
      </c>
      <c r="C131" s="85">
        <f>C122+C128+C129+C130</f>
        <v>906277</v>
      </c>
      <c r="D131" s="84">
        <f t="shared" ref="D131:E131" si="51">D122+D128+D130</f>
        <v>0</v>
      </c>
      <c r="E131" s="84">
        <f t="shared" si="51"/>
        <v>0</v>
      </c>
      <c r="F131" s="91">
        <f t="shared" si="22"/>
        <v>906277</v>
      </c>
      <c r="G131" s="99">
        <f>G122+G128+G129+G130</f>
        <v>906277</v>
      </c>
      <c r="H131" s="84">
        <f t="shared" ref="H131:I131" si="52">H122+H128+H130</f>
        <v>0</v>
      </c>
      <c r="I131" s="84">
        <f t="shared" si="52"/>
        <v>0</v>
      </c>
      <c r="J131" s="85">
        <f t="shared" si="50"/>
        <v>906277</v>
      </c>
    </row>
    <row r="132" spans="1:10" s="40" customFormat="1" ht="15.75" x14ac:dyDescent="0.25">
      <c r="A132" s="55" t="s">
        <v>385</v>
      </c>
      <c r="B132" s="55"/>
      <c r="C132" s="70">
        <f>C101+C131</f>
        <v>70497146</v>
      </c>
      <c r="D132" s="71">
        <f>D101+D131</f>
        <v>350000</v>
      </c>
      <c r="E132" s="71">
        <f>E101+E131</f>
        <v>10000</v>
      </c>
      <c r="F132" s="92">
        <f>SUM(C132:E132)</f>
        <v>70857146</v>
      </c>
      <c r="G132" s="100">
        <f>G101+G131</f>
        <v>68548780</v>
      </c>
      <c r="H132" s="71">
        <f>H101+H131</f>
        <v>350000</v>
      </c>
      <c r="I132" s="71">
        <f>I101+I131</f>
        <v>10000</v>
      </c>
      <c r="J132" s="70">
        <f>SUM(G132:I132)</f>
        <v>68908780</v>
      </c>
    </row>
    <row r="133" spans="1:10" x14ac:dyDescent="0.25">
      <c r="A133" s="65"/>
      <c r="B133" s="66"/>
      <c r="C133" s="66"/>
      <c r="D133" s="66"/>
      <c r="E133" s="66"/>
    </row>
    <row r="134" spans="1:10" x14ac:dyDescent="0.25">
      <c r="B134" s="15"/>
      <c r="C134" s="15"/>
      <c r="D134" s="15"/>
      <c r="E134" s="15"/>
    </row>
    <row r="135" spans="1:10" x14ac:dyDescent="0.25">
      <c r="B135" s="15"/>
      <c r="C135" s="15"/>
      <c r="D135" s="15"/>
      <c r="E135" s="15"/>
    </row>
    <row r="136" spans="1:10" x14ac:dyDescent="0.25">
      <c r="B136" s="15"/>
      <c r="C136" s="15"/>
      <c r="D136" s="15"/>
      <c r="E136" s="15"/>
    </row>
    <row r="137" spans="1:10" x14ac:dyDescent="0.25">
      <c r="B137" s="15"/>
      <c r="C137" s="15"/>
      <c r="D137" s="15"/>
      <c r="E137" s="15"/>
    </row>
    <row r="138" spans="1:10" x14ac:dyDescent="0.25">
      <c r="B138" s="15"/>
      <c r="C138" s="15"/>
      <c r="D138" s="15"/>
      <c r="E138" s="15"/>
    </row>
    <row r="139" spans="1:10" x14ac:dyDescent="0.25">
      <c r="B139" s="15"/>
      <c r="C139" s="15"/>
      <c r="D139" s="15"/>
      <c r="E139" s="15"/>
    </row>
    <row r="140" spans="1:10" x14ac:dyDescent="0.25">
      <c r="B140" s="15"/>
      <c r="C140" s="66"/>
      <c r="D140" s="15"/>
      <c r="E140" s="15"/>
      <c r="F140" s="15"/>
    </row>
    <row r="141" spans="1:10" x14ac:dyDescent="0.25">
      <c r="B141" s="15"/>
      <c r="C141" s="15"/>
      <c r="D141" s="15"/>
      <c r="E141" s="15"/>
      <c r="F141" s="15"/>
    </row>
    <row r="142" spans="1:10" x14ac:dyDescent="0.25">
      <c r="B142" s="15"/>
      <c r="C142" s="15"/>
      <c r="D142" s="15"/>
      <c r="E142" s="15"/>
      <c r="F142" s="15"/>
    </row>
    <row r="143" spans="1:10" x14ac:dyDescent="0.25">
      <c r="B143" s="15"/>
      <c r="C143" s="15"/>
      <c r="D143" s="15"/>
      <c r="E143" s="15"/>
      <c r="F143" s="15"/>
    </row>
    <row r="144" spans="1:10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  <row r="175" spans="2:6" x14ac:dyDescent="0.25">
      <c r="B175" s="15"/>
      <c r="C175" s="15"/>
      <c r="D175" s="15"/>
      <c r="E175" s="15"/>
      <c r="F175" s="15"/>
    </row>
    <row r="176" spans="2:6" x14ac:dyDescent="0.25">
      <c r="B176" s="15"/>
      <c r="C176" s="15"/>
      <c r="D176" s="15"/>
      <c r="E176" s="15"/>
      <c r="F176" s="15"/>
    </row>
    <row r="177" spans="2:6" x14ac:dyDescent="0.25">
      <c r="B177" s="15"/>
      <c r="C177" s="15"/>
      <c r="D177" s="15"/>
      <c r="E177" s="15"/>
      <c r="F177" s="15"/>
    </row>
    <row r="178" spans="2:6" x14ac:dyDescent="0.25">
      <c r="B178" s="15"/>
      <c r="C178" s="15"/>
      <c r="D178" s="15"/>
      <c r="E178" s="15"/>
      <c r="F178" s="15"/>
    </row>
    <row r="179" spans="2:6" x14ac:dyDescent="0.25">
      <c r="B179" s="15"/>
      <c r="C179" s="15"/>
      <c r="D179" s="15"/>
      <c r="E179" s="15"/>
      <c r="F179" s="15"/>
    </row>
    <row r="180" spans="2:6" x14ac:dyDescent="0.25">
      <c r="B180" s="15"/>
      <c r="C180" s="15"/>
      <c r="D180" s="15"/>
      <c r="E180" s="15"/>
      <c r="F180" s="15"/>
    </row>
    <row r="181" spans="2:6" x14ac:dyDescent="0.25">
      <c r="B181" s="15"/>
      <c r="C181" s="15"/>
      <c r="D181" s="15"/>
      <c r="E181" s="15"/>
      <c r="F181" s="15"/>
    </row>
    <row r="182" spans="2:6" x14ac:dyDescent="0.25">
      <c r="C182" s="15"/>
    </row>
    <row r="183" spans="2:6" x14ac:dyDescent="0.25">
      <c r="C183" s="15"/>
    </row>
    <row r="184" spans="2:6" x14ac:dyDescent="0.25">
      <c r="C184" s="15"/>
    </row>
    <row r="185" spans="2:6" x14ac:dyDescent="0.25">
      <c r="C185" s="15"/>
    </row>
    <row r="186" spans="2:6" x14ac:dyDescent="0.25">
      <c r="C186" s="15"/>
    </row>
    <row r="187" spans="2:6" x14ac:dyDescent="0.25">
      <c r="C187" s="15"/>
    </row>
    <row r="188" spans="2:6" x14ac:dyDescent="0.25">
      <c r="C188" s="1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100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26" t="s">
        <v>472</v>
      </c>
      <c r="C1" s="126"/>
      <c r="D1" s="126"/>
      <c r="E1" s="126"/>
      <c r="F1" s="126"/>
      <c r="G1" s="126"/>
      <c r="H1" s="126"/>
      <c r="I1" s="126"/>
      <c r="J1" s="126"/>
    </row>
    <row r="3" spans="1:10" ht="24" customHeight="1" x14ac:dyDescent="0.25">
      <c r="A3" s="120" t="s">
        <v>464</v>
      </c>
      <c r="B3" s="127"/>
      <c r="C3" s="127"/>
      <c r="D3" s="127"/>
      <c r="E3" s="127"/>
      <c r="F3" s="122"/>
    </row>
    <row r="4" spans="1:10" ht="24" customHeight="1" x14ac:dyDescent="0.25">
      <c r="A4" s="123" t="s">
        <v>437</v>
      </c>
      <c r="B4" s="121"/>
      <c r="C4" s="121"/>
      <c r="D4" s="121"/>
      <c r="E4" s="121"/>
      <c r="F4" s="122"/>
      <c r="H4" s="37"/>
    </row>
    <row r="5" spans="1:10" ht="18" x14ac:dyDescent="0.25">
      <c r="A5" s="42"/>
    </row>
    <row r="6" spans="1:10" x14ac:dyDescent="0.25">
      <c r="A6" s="39" t="s">
        <v>463</v>
      </c>
      <c r="C6" s="118" t="s">
        <v>426</v>
      </c>
      <c r="D6" s="118"/>
      <c r="E6" s="118"/>
      <c r="F6" s="119"/>
      <c r="G6" s="125" t="s">
        <v>465</v>
      </c>
      <c r="H6" s="118"/>
      <c r="I6" s="118"/>
      <c r="J6" s="118"/>
    </row>
    <row r="7" spans="1:10" ht="45" x14ac:dyDescent="0.3">
      <c r="A7" s="2" t="s">
        <v>13</v>
      </c>
      <c r="B7" s="3" t="s">
        <v>5</v>
      </c>
      <c r="C7" s="43" t="s">
        <v>418</v>
      </c>
      <c r="D7" s="43" t="s">
        <v>419</v>
      </c>
      <c r="E7" s="43" t="s">
        <v>8</v>
      </c>
      <c r="F7" s="86" t="s">
        <v>3</v>
      </c>
      <c r="G7" s="93" t="s">
        <v>418</v>
      </c>
      <c r="H7" s="43" t="s">
        <v>419</v>
      </c>
      <c r="I7" s="43" t="s">
        <v>8</v>
      </c>
      <c r="J7" s="44" t="s">
        <v>3</v>
      </c>
    </row>
    <row r="8" spans="1:10" ht="15" customHeight="1" x14ac:dyDescent="0.25">
      <c r="A8" s="20" t="s">
        <v>183</v>
      </c>
      <c r="B8" s="5" t="s">
        <v>184</v>
      </c>
      <c r="C8" s="38">
        <v>13232915</v>
      </c>
      <c r="D8" s="38">
        <v>0</v>
      </c>
      <c r="E8" s="38">
        <v>0</v>
      </c>
      <c r="F8" s="102">
        <f>SUM(C8:E8)</f>
        <v>13232915</v>
      </c>
      <c r="G8" s="116">
        <v>13241023</v>
      </c>
      <c r="H8" s="38">
        <v>0</v>
      </c>
      <c r="I8" s="38">
        <v>0</v>
      </c>
      <c r="J8" s="38">
        <f>SUM(G8:I8)</f>
        <v>13241023</v>
      </c>
    </row>
    <row r="9" spans="1:10" ht="15" customHeight="1" x14ac:dyDescent="0.25">
      <c r="A9" s="4" t="s">
        <v>185</v>
      </c>
      <c r="B9" s="5" t="s">
        <v>186</v>
      </c>
      <c r="C9" s="38">
        <v>0</v>
      </c>
      <c r="D9" s="38">
        <v>0</v>
      </c>
      <c r="E9" s="38">
        <v>0</v>
      </c>
      <c r="F9" s="102">
        <f t="shared" ref="F9:F74" si="0">SUM(C9:E9)</f>
        <v>0</v>
      </c>
      <c r="G9" s="109">
        <v>0</v>
      </c>
      <c r="H9" s="38">
        <v>0</v>
      </c>
      <c r="I9" s="38">
        <v>0</v>
      </c>
      <c r="J9" s="38">
        <f t="shared" ref="J9:J44" si="1">SUM(G9:I9)</f>
        <v>0</v>
      </c>
    </row>
    <row r="10" spans="1:10" ht="15" customHeight="1" x14ac:dyDescent="0.25">
      <c r="A10" s="4" t="s">
        <v>468</v>
      </c>
      <c r="B10" s="5" t="s">
        <v>466</v>
      </c>
      <c r="C10" s="38">
        <v>7624000</v>
      </c>
      <c r="D10" s="38">
        <v>0</v>
      </c>
      <c r="E10" s="38">
        <v>0</v>
      </c>
      <c r="F10" s="102">
        <f t="shared" ref="F10" si="2">SUM(C10:E10)</f>
        <v>7624000</v>
      </c>
      <c r="G10" s="116">
        <v>7683482</v>
      </c>
      <c r="H10" s="38">
        <v>0</v>
      </c>
      <c r="I10" s="38">
        <v>0</v>
      </c>
      <c r="J10" s="38">
        <f t="shared" si="1"/>
        <v>7683482</v>
      </c>
    </row>
    <row r="11" spans="1:10" ht="15" customHeight="1" x14ac:dyDescent="0.25">
      <c r="A11" s="4" t="s">
        <v>469</v>
      </c>
      <c r="B11" s="5" t="s">
        <v>467</v>
      </c>
      <c r="C11" s="38">
        <v>0</v>
      </c>
      <c r="D11" s="38">
        <v>0</v>
      </c>
      <c r="E11" s="38">
        <v>0</v>
      </c>
      <c r="F11" s="102">
        <f t="shared" si="0"/>
        <v>0</v>
      </c>
      <c r="G11" s="109">
        <v>0</v>
      </c>
      <c r="H11" s="38">
        <v>0</v>
      </c>
      <c r="I11" s="38">
        <v>0</v>
      </c>
      <c r="J11" s="38">
        <f t="shared" si="1"/>
        <v>0</v>
      </c>
    </row>
    <row r="12" spans="1:10" ht="15" customHeight="1" x14ac:dyDescent="0.25">
      <c r="A12" s="4" t="s">
        <v>187</v>
      </c>
      <c r="B12" s="5" t="s">
        <v>188</v>
      </c>
      <c r="C12" s="38">
        <v>1800000</v>
      </c>
      <c r="D12" s="38">
        <v>0</v>
      </c>
      <c r="E12" s="38">
        <v>0</v>
      </c>
      <c r="F12" s="102">
        <f t="shared" si="0"/>
        <v>1800000</v>
      </c>
      <c r="G12" s="109">
        <v>1800000</v>
      </c>
      <c r="H12" s="38">
        <v>0</v>
      </c>
      <c r="I12" s="38">
        <v>0</v>
      </c>
      <c r="J12" s="38">
        <f t="shared" si="1"/>
        <v>1800000</v>
      </c>
    </row>
    <row r="13" spans="1:10" ht="15" customHeight="1" x14ac:dyDescent="0.25">
      <c r="A13" s="4" t="s">
        <v>189</v>
      </c>
      <c r="B13" s="5" t="s">
        <v>190</v>
      </c>
      <c r="C13" s="38">
        <v>0</v>
      </c>
      <c r="D13" s="38">
        <v>0</v>
      </c>
      <c r="E13" s="38">
        <v>0</v>
      </c>
      <c r="F13" s="102">
        <f t="shared" si="0"/>
        <v>0</v>
      </c>
      <c r="G13" s="109">
        <v>0</v>
      </c>
      <c r="H13" s="38">
        <v>0</v>
      </c>
      <c r="I13" s="38">
        <v>0</v>
      </c>
      <c r="J13" s="38">
        <f t="shared" si="1"/>
        <v>0</v>
      </c>
    </row>
    <row r="14" spans="1:10" ht="15" customHeight="1" x14ac:dyDescent="0.25">
      <c r="A14" s="4" t="s">
        <v>434</v>
      </c>
      <c r="B14" s="5" t="s">
        <v>191</v>
      </c>
      <c r="C14" s="38">
        <v>0</v>
      </c>
      <c r="D14" s="38">
        <v>0</v>
      </c>
      <c r="E14" s="38">
        <v>0</v>
      </c>
      <c r="F14" s="102">
        <f t="shared" si="0"/>
        <v>0</v>
      </c>
      <c r="G14" s="109">
        <v>0</v>
      </c>
      <c r="H14" s="38">
        <v>0</v>
      </c>
      <c r="I14" s="38">
        <v>0</v>
      </c>
      <c r="J14" s="38">
        <f t="shared" si="1"/>
        <v>0</v>
      </c>
    </row>
    <row r="15" spans="1:10" s="40" customFormat="1" ht="15" customHeight="1" x14ac:dyDescent="0.25">
      <c r="A15" s="6" t="s">
        <v>387</v>
      </c>
      <c r="B15" s="7" t="s">
        <v>192</v>
      </c>
      <c r="C15" s="41">
        <f>SUM(C8:C14)</f>
        <v>22656915</v>
      </c>
      <c r="D15" s="41">
        <f t="shared" ref="D15:E15" si="3">SUM(D8:D14)</f>
        <v>0</v>
      </c>
      <c r="E15" s="41">
        <f t="shared" si="3"/>
        <v>0</v>
      </c>
      <c r="F15" s="103">
        <f t="shared" si="0"/>
        <v>22656915</v>
      </c>
      <c r="G15" s="110">
        <f>SUM(G8:G14)</f>
        <v>22724505</v>
      </c>
      <c r="H15" s="41">
        <f t="shared" ref="H15:I15" si="4">SUM(H8:H14)</f>
        <v>0</v>
      </c>
      <c r="I15" s="41">
        <f t="shared" si="4"/>
        <v>0</v>
      </c>
      <c r="J15" s="41">
        <f t="shared" si="1"/>
        <v>22724505</v>
      </c>
    </row>
    <row r="16" spans="1:10" ht="15" customHeight="1" x14ac:dyDescent="0.25">
      <c r="A16" s="4" t="s">
        <v>193</v>
      </c>
      <c r="B16" s="5" t="s">
        <v>194</v>
      </c>
      <c r="C16" s="38">
        <v>0</v>
      </c>
      <c r="D16" s="38">
        <v>0</v>
      </c>
      <c r="E16" s="38">
        <v>0</v>
      </c>
      <c r="F16" s="102">
        <f t="shared" si="0"/>
        <v>0</v>
      </c>
      <c r="G16" s="109">
        <v>0</v>
      </c>
      <c r="H16" s="38">
        <v>0</v>
      </c>
      <c r="I16" s="38">
        <v>0</v>
      </c>
      <c r="J16" s="38">
        <f t="shared" si="1"/>
        <v>0</v>
      </c>
    </row>
    <row r="17" spans="1:10" ht="15" customHeight="1" x14ac:dyDescent="0.25">
      <c r="A17" s="4" t="s">
        <v>195</v>
      </c>
      <c r="B17" s="5" t="s">
        <v>196</v>
      </c>
      <c r="C17" s="38">
        <v>0</v>
      </c>
      <c r="D17" s="38">
        <v>0</v>
      </c>
      <c r="E17" s="38">
        <v>0</v>
      </c>
      <c r="F17" s="102">
        <f t="shared" si="0"/>
        <v>0</v>
      </c>
      <c r="G17" s="109">
        <v>0</v>
      </c>
      <c r="H17" s="38">
        <v>0</v>
      </c>
      <c r="I17" s="38">
        <v>0</v>
      </c>
      <c r="J17" s="38">
        <f t="shared" si="1"/>
        <v>0</v>
      </c>
    </row>
    <row r="18" spans="1:10" ht="15" customHeight="1" x14ac:dyDescent="0.25">
      <c r="A18" s="4" t="s">
        <v>350</v>
      </c>
      <c r="B18" s="5" t="s">
        <v>197</v>
      </c>
      <c r="C18" s="38">
        <v>0</v>
      </c>
      <c r="D18" s="38">
        <v>0</v>
      </c>
      <c r="E18" s="38">
        <v>0</v>
      </c>
      <c r="F18" s="102">
        <f t="shared" si="0"/>
        <v>0</v>
      </c>
      <c r="G18" s="109">
        <v>0</v>
      </c>
      <c r="H18" s="38">
        <v>0</v>
      </c>
      <c r="I18" s="38">
        <v>0</v>
      </c>
      <c r="J18" s="38">
        <f t="shared" si="1"/>
        <v>0</v>
      </c>
    </row>
    <row r="19" spans="1:10" ht="15" customHeight="1" x14ac:dyDescent="0.25">
      <c r="A19" s="4" t="s">
        <v>351</v>
      </c>
      <c r="B19" s="5" t="s">
        <v>198</v>
      </c>
      <c r="C19" s="38">
        <v>0</v>
      </c>
      <c r="D19" s="38">
        <v>0</v>
      </c>
      <c r="E19" s="38">
        <v>0</v>
      </c>
      <c r="F19" s="102">
        <f t="shared" si="0"/>
        <v>0</v>
      </c>
      <c r="G19" s="109">
        <v>0</v>
      </c>
      <c r="H19" s="38">
        <v>0</v>
      </c>
      <c r="I19" s="38">
        <v>0</v>
      </c>
      <c r="J19" s="38">
        <f t="shared" si="1"/>
        <v>0</v>
      </c>
    </row>
    <row r="20" spans="1:10" ht="15" customHeight="1" x14ac:dyDescent="0.25">
      <c r="A20" s="4" t="s">
        <v>352</v>
      </c>
      <c r="B20" s="5" t="s">
        <v>199</v>
      </c>
      <c r="C20" s="38">
        <v>532000</v>
      </c>
      <c r="D20" s="38">
        <v>0</v>
      </c>
      <c r="E20" s="38">
        <v>0</v>
      </c>
      <c r="F20" s="102">
        <f t="shared" si="0"/>
        <v>532000</v>
      </c>
      <c r="G20" s="109">
        <v>532000</v>
      </c>
      <c r="H20" s="38">
        <v>0</v>
      </c>
      <c r="I20" s="38">
        <v>0</v>
      </c>
      <c r="J20" s="38">
        <f t="shared" si="1"/>
        <v>532000</v>
      </c>
    </row>
    <row r="21" spans="1:10" s="40" customFormat="1" ht="15" customHeight="1" x14ac:dyDescent="0.25">
      <c r="A21" s="26" t="s">
        <v>388</v>
      </c>
      <c r="B21" s="30" t="s">
        <v>200</v>
      </c>
      <c r="C21" s="47">
        <f>SUM(C15:C20)</f>
        <v>23188915</v>
      </c>
      <c r="D21" s="47">
        <f t="shared" ref="D21:E21" si="5">SUM(D15:D20)</f>
        <v>0</v>
      </c>
      <c r="E21" s="47">
        <f t="shared" si="5"/>
        <v>0</v>
      </c>
      <c r="F21" s="103">
        <f t="shared" si="0"/>
        <v>23188915</v>
      </c>
      <c r="G21" s="111">
        <f>SUM(G15:G20)</f>
        <v>23256505</v>
      </c>
      <c r="H21" s="47">
        <f t="shared" ref="H21:I21" si="6">SUM(H15:H20)</f>
        <v>0</v>
      </c>
      <c r="I21" s="47">
        <f t="shared" si="6"/>
        <v>0</v>
      </c>
      <c r="J21" s="41">
        <f t="shared" si="1"/>
        <v>23256505</v>
      </c>
    </row>
    <row r="22" spans="1:10" ht="15" customHeight="1" x14ac:dyDescent="0.25">
      <c r="A22" s="4" t="s">
        <v>356</v>
      </c>
      <c r="B22" s="5" t="s">
        <v>209</v>
      </c>
      <c r="C22" s="38">
        <v>0</v>
      </c>
      <c r="D22" s="38">
        <v>0</v>
      </c>
      <c r="E22" s="38">
        <v>0</v>
      </c>
      <c r="F22" s="102">
        <f t="shared" si="0"/>
        <v>0</v>
      </c>
      <c r="G22" s="109">
        <v>0</v>
      </c>
      <c r="H22" s="38">
        <v>0</v>
      </c>
      <c r="I22" s="38">
        <v>0</v>
      </c>
      <c r="J22" s="38">
        <f t="shared" si="1"/>
        <v>0</v>
      </c>
    </row>
    <row r="23" spans="1:10" ht="15" customHeight="1" x14ac:dyDescent="0.25">
      <c r="A23" s="4" t="s">
        <v>357</v>
      </c>
      <c r="B23" s="5" t="s">
        <v>210</v>
      </c>
      <c r="C23" s="38">
        <v>0</v>
      </c>
      <c r="D23" s="38">
        <v>0</v>
      </c>
      <c r="E23" s="38">
        <v>0</v>
      </c>
      <c r="F23" s="102">
        <f t="shared" si="0"/>
        <v>0</v>
      </c>
      <c r="G23" s="109">
        <v>0</v>
      </c>
      <c r="H23" s="38">
        <v>0</v>
      </c>
      <c r="I23" s="38">
        <v>0</v>
      </c>
      <c r="J23" s="38">
        <f t="shared" si="1"/>
        <v>0</v>
      </c>
    </row>
    <row r="24" spans="1:10" s="40" customFormat="1" ht="15" customHeight="1" x14ac:dyDescent="0.25">
      <c r="A24" s="6" t="s">
        <v>390</v>
      </c>
      <c r="B24" s="7" t="s">
        <v>211</v>
      </c>
      <c r="C24" s="41">
        <f>SUM(C22:C23)</f>
        <v>0</v>
      </c>
      <c r="D24" s="41">
        <f t="shared" ref="D24:E24" si="7">SUM(D22:D23)</f>
        <v>0</v>
      </c>
      <c r="E24" s="41">
        <f t="shared" si="7"/>
        <v>0</v>
      </c>
      <c r="F24" s="103">
        <f t="shared" si="0"/>
        <v>0</v>
      </c>
      <c r="G24" s="110">
        <f>SUM(G22:G23)</f>
        <v>0</v>
      </c>
      <c r="H24" s="41">
        <f t="shared" ref="H24:I24" si="8">SUM(H22:H23)</f>
        <v>0</v>
      </c>
      <c r="I24" s="41">
        <f t="shared" si="8"/>
        <v>0</v>
      </c>
      <c r="J24" s="41">
        <f t="shared" si="1"/>
        <v>0</v>
      </c>
    </row>
    <row r="25" spans="1:10" ht="15" customHeight="1" x14ac:dyDescent="0.25">
      <c r="A25" s="6" t="s">
        <v>358</v>
      </c>
      <c r="B25" s="7" t="s">
        <v>212</v>
      </c>
      <c r="C25" s="41">
        <v>0</v>
      </c>
      <c r="D25" s="41">
        <v>0</v>
      </c>
      <c r="E25" s="41">
        <v>0</v>
      </c>
      <c r="F25" s="103">
        <f t="shared" si="0"/>
        <v>0</v>
      </c>
      <c r="G25" s="110">
        <v>0</v>
      </c>
      <c r="H25" s="41">
        <v>0</v>
      </c>
      <c r="I25" s="41">
        <v>0</v>
      </c>
      <c r="J25" s="41">
        <f t="shared" si="1"/>
        <v>0</v>
      </c>
    </row>
    <row r="26" spans="1:10" ht="15" customHeight="1" x14ac:dyDescent="0.25">
      <c r="A26" s="6" t="s">
        <v>359</v>
      </c>
      <c r="B26" s="7" t="s">
        <v>213</v>
      </c>
      <c r="C26" s="41">
        <v>0</v>
      </c>
      <c r="D26" s="41">
        <v>0</v>
      </c>
      <c r="E26" s="41">
        <v>0</v>
      </c>
      <c r="F26" s="103">
        <f t="shared" si="0"/>
        <v>0</v>
      </c>
      <c r="G26" s="110">
        <v>0</v>
      </c>
      <c r="H26" s="41">
        <v>0</v>
      </c>
      <c r="I26" s="41">
        <v>0</v>
      </c>
      <c r="J26" s="41">
        <f t="shared" si="1"/>
        <v>0</v>
      </c>
    </row>
    <row r="27" spans="1:10" ht="15" customHeight="1" x14ac:dyDescent="0.25">
      <c r="A27" s="6" t="s">
        <v>360</v>
      </c>
      <c r="B27" s="7" t="s">
        <v>214</v>
      </c>
      <c r="C27" s="41">
        <v>350000</v>
      </c>
      <c r="D27" s="41">
        <v>0</v>
      </c>
      <c r="E27" s="41">
        <v>0</v>
      </c>
      <c r="F27" s="103">
        <f t="shared" si="0"/>
        <v>350000</v>
      </c>
      <c r="G27" s="110">
        <v>350000</v>
      </c>
      <c r="H27" s="41">
        <v>0</v>
      </c>
      <c r="I27" s="41">
        <v>0</v>
      </c>
      <c r="J27" s="41">
        <f t="shared" si="1"/>
        <v>350000</v>
      </c>
    </row>
    <row r="28" spans="1:10" ht="15" customHeight="1" x14ac:dyDescent="0.25">
      <c r="A28" s="4" t="s">
        <v>361</v>
      </c>
      <c r="B28" s="5" t="s">
        <v>215</v>
      </c>
      <c r="C28" s="38">
        <v>4000000</v>
      </c>
      <c r="D28" s="38">
        <v>0</v>
      </c>
      <c r="E28" s="38">
        <v>0</v>
      </c>
      <c r="F28" s="102">
        <f t="shared" si="0"/>
        <v>4000000</v>
      </c>
      <c r="G28" s="109">
        <v>4000000</v>
      </c>
      <c r="H28" s="38">
        <v>0</v>
      </c>
      <c r="I28" s="38">
        <v>0</v>
      </c>
      <c r="J28" s="38">
        <f t="shared" si="1"/>
        <v>4000000</v>
      </c>
    </row>
    <row r="29" spans="1:10" ht="15" customHeight="1" x14ac:dyDescent="0.25">
      <c r="A29" s="4" t="s">
        <v>362</v>
      </c>
      <c r="B29" s="5" t="s">
        <v>218</v>
      </c>
      <c r="C29" s="38">
        <v>0</v>
      </c>
      <c r="D29" s="38">
        <v>0</v>
      </c>
      <c r="E29" s="38">
        <v>0</v>
      </c>
      <c r="F29" s="102">
        <f t="shared" si="0"/>
        <v>0</v>
      </c>
      <c r="G29" s="109">
        <v>0</v>
      </c>
      <c r="H29" s="38">
        <v>0</v>
      </c>
      <c r="I29" s="38">
        <v>0</v>
      </c>
      <c r="J29" s="38">
        <f t="shared" si="1"/>
        <v>0</v>
      </c>
    </row>
    <row r="30" spans="1:10" ht="15" customHeight="1" x14ac:dyDescent="0.25">
      <c r="A30" s="4" t="s">
        <v>219</v>
      </c>
      <c r="B30" s="5" t="s">
        <v>220</v>
      </c>
      <c r="C30" s="38">
        <v>0</v>
      </c>
      <c r="D30" s="38">
        <v>0</v>
      </c>
      <c r="E30" s="38">
        <v>0</v>
      </c>
      <c r="F30" s="102">
        <f t="shared" si="0"/>
        <v>0</v>
      </c>
      <c r="G30" s="109">
        <v>0</v>
      </c>
      <c r="H30" s="38">
        <v>0</v>
      </c>
      <c r="I30" s="38">
        <v>0</v>
      </c>
      <c r="J30" s="38">
        <f t="shared" si="1"/>
        <v>0</v>
      </c>
    </row>
    <row r="31" spans="1:10" ht="15" customHeight="1" x14ac:dyDescent="0.25">
      <c r="A31" s="4" t="s">
        <v>363</v>
      </c>
      <c r="B31" s="5" t="s">
        <v>221</v>
      </c>
      <c r="C31" s="38">
        <v>1000000</v>
      </c>
      <c r="D31" s="38">
        <v>0</v>
      </c>
      <c r="E31" s="38">
        <v>0</v>
      </c>
      <c r="F31" s="102">
        <f t="shared" si="0"/>
        <v>1000000</v>
      </c>
      <c r="G31" s="116">
        <v>0</v>
      </c>
      <c r="H31" s="38">
        <v>0</v>
      </c>
      <c r="I31" s="38">
        <v>0</v>
      </c>
      <c r="J31" s="38">
        <f t="shared" si="1"/>
        <v>0</v>
      </c>
    </row>
    <row r="32" spans="1:10" ht="15" customHeight="1" x14ac:dyDescent="0.25">
      <c r="A32" s="4" t="s">
        <v>364</v>
      </c>
      <c r="B32" s="5" t="s">
        <v>226</v>
      </c>
      <c r="C32" s="38">
        <v>0</v>
      </c>
      <c r="D32" s="38">
        <v>0</v>
      </c>
      <c r="E32" s="38">
        <v>0</v>
      </c>
      <c r="F32" s="102">
        <f t="shared" si="0"/>
        <v>0</v>
      </c>
      <c r="G32" s="109">
        <v>0</v>
      </c>
      <c r="H32" s="38">
        <v>0</v>
      </c>
      <c r="I32" s="38">
        <v>0</v>
      </c>
      <c r="J32" s="38">
        <f t="shared" si="1"/>
        <v>0</v>
      </c>
    </row>
    <row r="33" spans="1:10" s="40" customFormat="1" ht="15" customHeight="1" x14ac:dyDescent="0.25">
      <c r="A33" s="6" t="s">
        <v>391</v>
      </c>
      <c r="B33" s="7" t="s">
        <v>229</v>
      </c>
      <c r="C33" s="41">
        <f>SUM(C28:C32)</f>
        <v>5000000</v>
      </c>
      <c r="D33" s="41">
        <f t="shared" ref="D33:E33" si="9">SUM(D28:D32)</f>
        <v>0</v>
      </c>
      <c r="E33" s="41">
        <f t="shared" si="9"/>
        <v>0</v>
      </c>
      <c r="F33" s="103">
        <f t="shared" si="0"/>
        <v>5000000</v>
      </c>
      <c r="G33" s="110">
        <f>SUM(G28:G32)</f>
        <v>4000000</v>
      </c>
      <c r="H33" s="41">
        <f t="shared" ref="H33:I33" si="10">SUM(H28:H32)</f>
        <v>0</v>
      </c>
      <c r="I33" s="41">
        <f t="shared" si="10"/>
        <v>0</v>
      </c>
      <c r="J33" s="41">
        <f t="shared" si="1"/>
        <v>4000000</v>
      </c>
    </row>
    <row r="34" spans="1:10" ht="15" customHeight="1" x14ac:dyDescent="0.25">
      <c r="A34" s="6" t="s">
        <v>365</v>
      </c>
      <c r="B34" s="7" t="s">
        <v>230</v>
      </c>
      <c r="C34" s="41">
        <v>70000</v>
      </c>
      <c r="D34" s="41">
        <v>0</v>
      </c>
      <c r="E34" s="41">
        <v>5000</v>
      </c>
      <c r="F34" s="103">
        <f t="shared" si="0"/>
        <v>75000</v>
      </c>
      <c r="G34" s="110">
        <v>70000</v>
      </c>
      <c r="H34" s="41">
        <v>0</v>
      </c>
      <c r="I34" s="41">
        <v>5000</v>
      </c>
      <c r="J34" s="41">
        <f t="shared" si="1"/>
        <v>75000</v>
      </c>
    </row>
    <row r="35" spans="1:10" s="40" customFormat="1" ht="15" customHeight="1" x14ac:dyDescent="0.25">
      <c r="A35" s="26" t="s">
        <v>392</v>
      </c>
      <c r="B35" s="30" t="s">
        <v>231</v>
      </c>
      <c r="C35" s="47">
        <f>C24+C25+C26+C27+C33+C34</f>
        <v>5420000</v>
      </c>
      <c r="D35" s="47">
        <f t="shared" ref="D35:E35" si="11">D24+D25+D26+D27+D33+D34</f>
        <v>0</v>
      </c>
      <c r="E35" s="47">
        <f t="shared" si="11"/>
        <v>5000</v>
      </c>
      <c r="F35" s="104">
        <f t="shared" si="0"/>
        <v>5425000</v>
      </c>
      <c r="G35" s="111">
        <f>G24+G25+G26+G27+G33+G34</f>
        <v>4420000</v>
      </c>
      <c r="H35" s="47">
        <f t="shared" ref="H35:I35" si="12">H24+H25+H26+H27+H33+H34</f>
        <v>0</v>
      </c>
      <c r="I35" s="47">
        <f t="shared" si="12"/>
        <v>5000</v>
      </c>
      <c r="J35" s="47">
        <f t="shared" si="1"/>
        <v>4425000</v>
      </c>
    </row>
    <row r="36" spans="1:10" ht="15" customHeight="1" x14ac:dyDescent="0.25">
      <c r="A36" s="10" t="s">
        <v>232</v>
      </c>
      <c r="B36" s="5" t="s">
        <v>233</v>
      </c>
      <c r="C36" s="38">
        <v>0</v>
      </c>
      <c r="D36" s="38">
        <v>0</v>
      </c>
      <c r="E36" s="38">
        <v>0</v>
      </c>
      <c r="F36" s="102">
        <f t="shared" si="0"/>
        <v>0</v>
      </c>
      <c r="G36" s="109">
        <v>0</v>
      </c>
      <c r="H36" s="38">
        <v>0</v>
      </c>
      <c r="I36" s="38">
        <v>0</v>
      </c>
      <c r="J36" s="38">
        <f t="shared" si="1"/>
        <v>0</v>
      </c>
    </row>
    <row r="37" spans="1:10" ht="15" customHeight="1" x14ac:dyDescent="0.25">
      <c r="A37" s="10" t="s">
        <v>366</v>
      </c>
      <c r="B37" s="5" t="s">
        <v>234</v>
      </c>
      <c r="C37" s="38">
        <v>0</v>
      </c>
      <c r="D37" s="38">
        <v>0</v>
      </c>
      <c r="E37" s="38">
        <v>0</v>
      </c>
      <c r="F37" s="102">
        <f t="shared" si="0"/>
        <v>0</v>
      </c>
      <c r="G37" s="109">
        <v>0</v>
      </c>
      <c r="H37" s="38">
        <v>0</v>
      </c>
      <c r="I37" s="38">
        <v>0</v>
      </c>
      <c r="J37" s="38">
        <f t="shared" si="1"/>
        <v>0</v>
      </c>
    </row>
    <row r="38" spans="1:10" ht="15" customHeight="1" x14ac:dyDescent="0.25">
      <c r="A38" s="10" t="s">
        <v>367</v>
      </c>
      <c r="B38" s="5" t="s">
        <v>235</v>
      </c>
      <c r="C38" s="38">
        <v>0</v>
      </c>
      <c r="D38" s="38">
        <v>0</v>
      </c>
      <c r="E38" s="38">
        <v>0</v>
      </c>
      <c r="F38" s="102">
        <f t="shared" si="0"/>
        <v>0</v>
      </c>
      <c r="G38" s="109">
        <v>0</v>
      </c>
      <c r="H38" s="38">
        <v>0</v>
      </c>
      <c r="I38" s="38">
        <v>0</v>
      </c>
      <c r="J38" s="38">
        <f t="shared" si="1"/>
        <v>0</v>
      </c>
    </row>
    <row r="39" spans="1:10" ht="15" customHeight="1" x14ac:dyDescent="0.25">
      <c r="A39" s="10" t="s">
        <v>368</v>
      </c>
      <c r="B39" s="5" t="s">
        <v>236</v>
      </c>
      <c r="C39" s="38">
        <v>450000</v>
      </c>
      <c r="D39" s="38">
        <v>100000</v>
      </c>
      <c r="E39" s="38">
        <v>0</v>
      </c>
      <c r="F39" s="102">
        <f t="shared" si="0"/>
        <v>550000</v>
      </c>
      <c r="G39" s="109">
        <v>450000</v>
      </c>
      <c r="H39" s="38">
        <v>100000</v>
      </c>
      <c r="I39" s="38">
        <v>0</v>
      </c>
      <c r="J39" s="38">
        <f t="shared" si="1"/>
        <v>550000</v>
      </c>
    </row>
    <row r="40" spans="1:10" ht="15" customHeight="1" x14ac:dyDescent="0.25">
      <c r="A40" s="10" t="s">
        <v>237</v>
      </c>
      <c r="B40" s="5" t="s">
        <v>238</v>
      </c>
      <c r="C40" s="38">
        <v>0</v>
      </c>
      <c r="D40" s="38">
        <v>0</v>
      </c>
      <c r="E40" s="38">
        <v>0</v>
      </c>
      <c r="F40" s="102">
        <f t="shared" si="0"/>
        <v>0</v>
      </c>
      <c r="G40" s="109">
        <v>0</v>
      </c>
      <c r="H40" s="38">
        <v>0</v>
      </c>
      <c r="I40" s="38">
        <v>0</v>
      </c>
      <c r="J40" s="38">
        <f t="shared" si="1"/>
        <v>0</v>
      </c>
    </row>
    <row r="41" spans="1:10" ht="15" customHeight="1" x14ac:dyDescent="0.25">
      <c r="A41" s="10" t="s">
        <v>239</v>
      </c>
      <c r="B41" s="5" t="s">
        <v>240</v>
      </c>
      <c r="C41" s="38">
        <v>0</v>
      </c>
      <c r="D41" s="38">
        <v>0</v>
      </c>
      <c r="E41" s="38">
        <v>0</v>
      </c>
      <c r="F41" s="102">
        <f t="shared" si="0"/>
        <v>0</v>
      </c>
      <c r="G41" s="109">
        <v>0</v>
      </c>
      <c r="H41" s="38">
        <v>0</v>
      </c>
      <c r="I41" s="38">
        <v>0</v>
      </c>
      <c r="J41" s="38">
        <f t="shared" si="1"/>
        <v>0</v>
      </c>
    </row>
    <row r="42" spans="1:10" ht="15" customHeight="1" x14ac:dyDescent="0.25">
      <c r="A42" s="10" t="s">
        <v>241</v>
      </c>
      <c r="B42" s="5" t="s">
        <v>242</v>
      </c>
      <c r="C42" s="38">
        <v>0</v>
      </c>
      <c r="D42" s="38">
        <v>0</v>
      </c>
      <c r="E42" s="38">
        <v>0</v>
      </c>
      <c r="F42" s="102">
        <f t="shared" si="0"/>
        <v>0</v>
      </c>
      <c r="G42" s="109">
        <v>0</v>
      </c>
      <c r="H42" s="38">
        <v>0</v>
      </c>
      <c r="I42" s="38">
        <v>0</v>
      </c>
      <c r="J42" s="38">
        <f t="shared" si="1"/>
        <v>0</v>
      </c>
    </row>
    <row r="43" spans="1:10" ht="15" customHeight="1" x14ac:dyDescent="0.25">
      <c r="A43" s="10" t="s">
        <v>369</v>
      </c>
      <c r="B43" s="5" t="s">
        <v>243</v>
      </c>
      <c r="C43" s="38">
        <v>0</v>
      </c>
      <c r="D43" s="38">
        <v>0</v>
      </c>
      <c r="E43" s="38">
        <v>0</v>
      </c>
      <c r="F43" s="102">
        <f t="shared" si="0"/>
        <v>0</v>
      </c>
      <c r="G43" s="109">
        <v>0</v>
      </c>
      <c r="H43" s="38">
        <v>0</v>
      </c>
      <c r="I43" s="38">
        <v>0</v>
      </c>
      <c r="J43" s="38">
        <f t="shared" si="1"/>
        <v>0</v>
      </c>
    </row>
    <row r="44" spans="1:10" ht="15" customHeight="1" x14ac:dyDescent="0.25">
      <c r="A44" s="10" t="s">
        <v>370</v>
      </c>
      <c r="B44" s="5" t="s">
        <v>244</v>
      </c>
      <c r="C44" s="38">
        <v>0</v>
      </c>
      <c r="D44" s="38">
        <v>0</v>
      </c>
      <c r="E44" s="38">
        <v>0</v>
      </c>
      <c r="F44" s="102">
        <f t="shared" si="0"/>
        <v>0</v>
      </c>
      <c r="G44" s="109">
        <v>0</v>
      </c>
      <c r="H44" s="38">
        <v>0</v>
      </c>
      <c r="I44" s="38">
        <v>0</v>
      </c>
      <c r="J44" s="38">
        <f t="shared" si="1"/>
        <v>0</v>
      </c>
    </row>
    <row r="45" spans="1:10" ht="15" customHeight="1" x14ac:dyDescent="0.25">
      <c r="A45" s="10" t="s">
        <v>461</v>
      </c>
      <c r="B45" s="5" t="s">
        <v>245</v>
      </c>
      <c r="C45" s="38">
        <v>0</v>
      </c>
      <c r="D45" s="38"/>
      <c r="E45" s="38"/>
      <c r="F45" s="102"/>
      <c r="G45" s="109">
        <v>0</v>
      </c>
      <c r="H45" s="38"/>
      <c r="I45" s="38"/>
      <c r="J45" s="38"/>
    </row>
    <row r="46" spans="1:10" ht="15" customHeight="1" x14ac:dyDescent="0.25">
      <c r="A46" s="10" t="s">
        <v>371</v>
      </c>
      <c r="B46" s="5" t="s">
        <v>460</v>
      </c>
      <c r="C46" s="38">
        <v>100000</v>
      </c>
      <c r="D46" s="38">
        <v>0</v>
      </c>
      <c r="E46" s="38">
        <v>0</v>
      </c>
      <c r="F46" s="102">
        <f t="shared" si="0"/>
        <v>100000</v>
      </c>
      <c r="G46" s="109">
        <v>100000</v>
      </c>
      <c r="H46" s="38">
        <v>0</v>
      </c>
      <c r="I46" s="38">
        <v>0</v>
      </c>
      <c r="J46" s="38">
        <f t="shared" ref="J46:J49" si="13">SUM(G46:I46)</f>
        <v>100000</v>
      </c>
    </row>
    <row r="47" spans="1:10" s="40" customFormat="1" ht="15" customHeight="1" x14ac:dyDescent="0.25">
      <c r="A47" s="29" t="s">
        <v>393</v>
      </c>
      <c r="B47" s="30" t="s">
        <v>246</v>
      </c>
      <c r="C47" s="47">
        <f>SUM(C36:C46)</f>
        <v>550000</v>
      </c>
      <c r="D47" s="47">
        <f t="shared" ref="D47:E47" si="14">SUM(D36:D46)</f>
        <v>100000</v>
      </c>
      <c r="E47" s="47">
        <f t="shared" si="14"/>
        <v>0</v>
      </c>
      <c r="F47" s="104">
        <f t="shared" si="0"/>
        <v>650000</v>
      </c>
      <c r="G47" s="111">
        <f>SUM(G36:G46)</f>
        <v>550000</v>
      </c>
      <c r="H47" s="47">
        <f t="shared" ref="H47:I47" si="15">SUM(H36:H46)</f>
        <v>100000</v>
      </c>
      <c r="I47" s="47">
        <f t="shared" si="15"/>
        <v>0</v>
      </c>
      <c r="J47" s="47">
        <f t="shared" si="13"/>
        <v>650000</v>
      </c>
    </row>
    <row r="48" spans="1:10" ht="15" customHeight="1" x14ac:dyDescent="0.25">
      <c r="A48" s="10" t="s">
        <v>255</v>
      </c>
      <c r="B48" s="5" t="s">
        <v>256</v>
      </c>
      <c r="C48" s="47">
        <v>0</v>
      </c>
      <c r="D48" s="38">
        <v>0</v>
      </c>
      <c r="E48" s="38">
        <v>0</v>
      </c>
      <c r="F48" s="102">
        <f t="shared" si="0"/>
        <v>0</v>
      </c>
      <c r="G48" s="111">
        <v>0</v>
      </c>
      <c r="H48" s="38">
        <v>0</v>
      </c>
      <c r="I48" s="38">
        <v>0</v>
      </c>
      <c r="J48" s="38">
        <f t="shared" si="13"/>
        <v>0</v>
      </c>
    </row>
    <row r="49" spans="1:10" ht="15" customHeight="1" x14ac:dyDescent="0.25">
      <c r="A49" s="4" t="s">
        <v>375</v>
      </c>
      <c r="B49" s="5" t="s">
        <v>257</v>
      </c>
      <c r="C49" s="38">
        <v>0</v>
      </c>
      <c r="D49" s="38">
        <v>0</v>
      </c>
      <c r="E49" s="38">
        <v>0</v>
      </c>
      <c r="F49" s="102">
        <f t="shared" si="0"/>
        <v>0</v>
      </c>
      <c r="G49" s="109">
        <v>0</v>
      </c>
      <c r="H49" s="38">
        <v>0</v>
      </c>
      <c r="I49" s="38">
        <v>0</v>
      </c>
      <c r="J49" s="38">
        <f t="shared" si="13"/>
        <v>0</v>
      </c>
    </row>
    <row r="50" spans="1:10" ht="15" customHeight="1" x14ac:dyDescent="0.25">
      <c r="A50" s="10" t="s">
        <v>376</v>
      </c>
      <c r="B50" s="5" t="s">
        <v>435</v>
      </c>
      <c r="C50" s="38">
        <v>0</v>
      </c>
      <c r="D50" s="38">
        <v>0</v>
      </c>
      <c r="E50" s="38">
        <v>0</v>
      </c>
      <c r="F50" s="102">
        <f>SUM(D50:E50)</f>
        <v>0</v>
      </c>
      <c r="G50" s="109">
        <v>0</v>
      </c>
      <c r="H50" s="38">
        <v>0</v>
      </c>
      <c r="I50" s="38">
        <v>0</v>
      </c>
      <c r="J50" s="38">
        <f>SUM(H50:I50)</f>
        <v>0</v>
      </c>
    </row>
    <row r="51" spans="1:10" s="40" customFormat="1" ht="15" customHeight="1" x14ac:dyDescent="0.25">
      <c r="A51" s="26" t="s">
        <v>395</v>
      </c>
      <c r="B51" s="30" t="s">
        <v>258</v>
      </c>
      <c r="C51" s="47">
        <f>SUM(C48:C50)</f>
        <v>0</v>
      </c>
      <c r="D51" s="47">
        <f t="shared" ref="D51:E51" si="16">SUM(D48:D50)</f>
        <v>0</v>
      </c>
      <c r="E51" s="47">
        <f t="shared" si="16"/>
        <v>0</v>
      </c>
      <c r="F51" s="104">
        <f t="shared" si="0"/>
        <v>0</v>
      </c>
      <c r="G51" s="111">
        <f>SUM(G48:G50)</f>
        <v>0</v>
      </c>
      <c r="H51" s="47">
        <f t="shared" ref="H51:I51" si="17">SUM(H48:H50)</f>
        <v>0</v>
      </c>
      <c r="I51" s="47">
        <f t="shared" si="17"/>
        <v>0</v>
      </c>
      <c r="J51" s="47">
        <f t="shared" ref="J51:J65" si="18">SUM(G51:I51)</f>
        <v>0</v>
      </c>
    </row>
    <row r="52" spans="1:10" s="40" customFormat="1" ht="15" customHeight="1" x14ac:dyDescent="0.25">
      <c r="A52" s="72" t="s">
        <v>9</v>
      </c>
      <c r="B52" s="76"/>
      <c r="C52" s="78">
        <f>C21+C35+C47+C51</f>
        <v>29158915</v>
      </c>
      <c r="D52" s="78">
        <f t="shared" ref="D52:E52" si="19">D21+D35+D47+D51</f>
        <v>100000</v>
      </c>
      <c r="E52" s="78">
        <f t="shared" si="19"/>
        <v>5000</v>
      </c>
      <c r="F52" s="105">
        <f t="shared" si="0"/>
        <v>29263915</v>
      </c>
      <c r="G52" s="112">
        <f>G21+G35+G47+G51</f>
        <v>28226505</v>
      </c>
      <c r="H52" s="78">
        <f t="shared" ref="H52:I52" si="20">H21+H35+H47+H51</f>
        <v>100000</v>
      </c>
      <c r="I52" s="78">
        <f t="shared" si="20"/>
        <v>5000</v>
      </c>
      <c r="J52" s="77">
        <f t="shared" si="18"/>
        <v>28331505</v>
      </c>
    </row>
    <row r="53" spans="1:10" ht="15" customHeight="1" x14ac:dyDescent="0.25">
      <c r="A53" s="4" t="s">
        <v>201</v>
      </c>
      <c r="B53" s="5" t="s">
        <v>202</v>
      </c>
      <c r="C53" s="38">
        <v>0</v>
      </c>
      <c r="D53" s="38">
        <v>0</v>
      </c>
      <c r="E53" s="38">
        <v>0</v>
      </c>
      <c r="F53" s="102">
        <f t="shared" si="0"/>
        <v>0</v>
      </c>
      <c r="G53" s="109">
        <v>0</v>
      </c>
      <c r="H53" s="38">
        <v>0</v>
      </c>
      <c r="I53" s="38">
        <v>0</v>
      </c>
      <c r="J53" s="38">
        <f t="shared" si="18"/>
        <v>0</v>
      </c>
    </row>
    <row r="54" spans="1:10" ht="15" customHeight="1" x14ac:dyDescent="0.25">
      <c r="A54" s="4" t="s">
        <v>203</v>
      </c>
      <c r="B54" s="5" t="s">
        <v>204</v>
      </c>
      <c r="C54" s="38">
        <v>0</v>
      </c>
      <c r="D54" s="38">
        <v>0</v>
      </c>
      <c r="E54" s="38">
        <v>0</v>
      </c>
      <c r="F54" s="102">
        <f t="shared" si="0"/>
        <v>0</v>
      </c>
      <c r="G54" s="109">
        <v>0</v>
      </c>
      <c r="H54" s="38">
        <v>0</v>
      </c>
      <c r="I54" s="38">
        <v>0</v>
      </c>
      <c r="J54" s="38">
        <f t="shared" si="18"/>
        <v>0</v>
      </c>
    </row>
    <row r="55" spans="1:10" ht="15" customHeight="1" x14ac:dyDescent="0.25">
      <c r="A55" s="4" t="s">
        <v>353</v>
      </c>
      <c r="B55" s="5" t="s">
        <v>205</v>
      </c>
      <c r="C55" s="38">
        <v>0</v>
      </c>
      <c r="D55" s="38">
        <v>0</v>
      </c>
      <c r="E55" s="38">
        <v>0</v>
      </c>
      <c r="F55" s="102">
        <f t="shared" si="0"/>
        <v>0</v>
      </c>
      <c r="G55" s="109">
        <v>0</v>
      </c>
      <c r="H55" s="38">
        <v>0</v>
      </c>
      <c r="I55" s="38">
        <v>0</v>
      </c>
      <c r="J55" s="38">
        <f t="shared" si="18"/>
        <v>0</v>
      </c>
    </row>
    <row r="56" spans="1:10" ht="15" customHeight="1" x14ac:dyDescent="0.25">
      <c r="A56" s="4" t="s">
        <v>354</v>
      </c>
      <c r="B56" s="5" t="s">
        <v>206</v>
      </c>
      <c r="C56" s="38">
        <v>0</v>
      </c>
      <c r="D56" s="38">
        <v>0</v>
      </c>
      <c r="E56" s="38">
        <v>0</v>
      </c>
      <c r="F56" s="102">
        <f t="shared" si="0"/>
        <v>0</v>
      </c>
      <c r="G56" s="109">
        <v>0</v>
      </c>
      <c r="H56" s="38">
        <v>0</v>
      </c>
      <c r="I56" s="38">
        <v>0</v>
      </c>
      <c r="J56" s="38">
        <f t="shared" si="18"/>
        <v>0</v>
      </c>
    </row>
    <row r="57" spans="1:10" ht="15" customHeight="1" x14ac:dyDescent="0.25">
      <c r="A57" s="4" t="s">
        <v>355</v>
      </c>
      <c r="B57" s="5" t="s">
        <v>207</v>
      </c>
      <c r="C57" s="38">
        <v>38510992</v>
      </c>
      <c r="D57" s="38">
        <v>0</v>
      </c>
      <c r="E57" s="38">
        <v>0</v>
      </c>
      <c r="F57" s="102">
        <f t="shared" si="0"/>
        <v>38510992</v>
      </c>
      <c r="G57" s="109">
        <v>38510992</v>
      </c>
      <c r="H57" s="38">
        <v>0</v>
      </c>
      <c r="I57" s="38">
        <v>0</v>
      </c>
      <c r="J57" s="38">
        <f t="shared" si="18"/>
        <v>38510992</v>
      </c>
    </row>
    <row r="58" spans="1:10" s="40" customFormat="1" ht="15" customHeight="1" x14ac:dyDescent="0.25">
      <c r="A58" s="26" t="s">
        <v>389</v>
      </c>
      <c r="B58" s="30" t="s">
        <v>208</v>
      </c>
      <c r="C58" s="41">
        <f>SUM(C53:C57)</f>
        <v>38510992</v>
      </c>
      <c r="D58" s="41">
        <f t="shared" ref="D58:E58" si="21">SUM(D53:D57)</f>
        <v>0</v>
      </c>
      <c r="E58" s="41">
        <f t="shared" si="21"/>
        <v>0</v>
      </c>
      <c r="F58" s="103">
        <f t="shared" si="0"/>
        <v>38510992</v>
      </c>
      <c r="G58" s="110">
        <f>SUM(G53:G57)</f>
        <v>38510992</v>
      </c>
      <c r="H58" s="41">
        <f t="shared" ref="H58:I58" si="22">SUM(H53:H57)</f>
        <v>0</v>
      </c>
      <c r="I58" s="41">
        <f t="shared" si="22"/>
        <v>0</v>
      </c>
      <c r="J58" s="41">
        <f t="shared" si="18"/>
        <v>38510992</v>
      </c>
    </row>
    <row r="59" spans="1:10" ht="15" customHeight="1" x14ac:dyDescent="0.25">
      <c r="A59" s="10" t="s">
        <v>372</v>
      </c>
      <c r="B59" s="5" t="s">
        <v>247</v>
      </c>
      <c r="C59" s="41">
        <v>0</v>
      </c>
      <c r="D59" s="38">
        <v>0</v>
      </c>
      <c r="E59" s="38">
        <v>0</v>
      </c>
      <c r="F59" s="102">
        <f t="shared" si="0"/>
        <v>0</v>
      </c>
      <c r="G59" s="110">
        <v>0</v>
      </c>
      <c r="H59" s="38">
        <v>0</v>
      </c>
      <c r="I59" s="38">
        <v>0</v>
      </c>
      <c r="J59" s="38">
        <f t="shared" si="18"/>
        <v>0</v>
      </c>
    </row>
    <row r="60" spans="1:10" ht="15" customHeight="1" x14ac:dyDescent="0.25">
      <c r="A60" s="10" t="s">
        <v>373</v>
      </c>
      <c r="B60" s="5" t="s">
        <v>248</v>
      </c>
      <c r="C60" s="38">
        <v>0</v>
      </c>
      <c r="D60" s="38">
        <v>0</v>
      </c>
      <c r="E60" s="38">
        <v>0</v>
      </c>
      <c r="F60" s="102">
        <f t="shared" si="0"/>
        <v>0</v>
      </c>
      <c r="G60" s="109">
        <v>0</v>
      </c>
      <c r="H60" s="38">
        <v>0</v>
      </c>
      <c r="I60" s="38">
        <v>0</v>
      </c>
      <c r="J60" s="38">
        <f t="shared" si="18"/>
        <v>0</v>
      </c>
    </row>
    <row r="61" spans="1:10" ht="15" customHeight="1" x14ac:dyDescent="0.25">
      <c r="A61" s="10" t="s">
        <v>249</v>
      </c>
      <c r="B61" s="5" t="s">
        <v>250</v>
      </c>
      <c r="C61" s="38">
        <v>0</v>
      </c>
      <c r="D61" s="38">
        <v>0</v>
      </c>
      <c r="E61" s="38">
        <v>0</v>
      </c>
      <c r="F61" s="102">
        <f t="shared" si="0"/>
        <v>0</v>
      </c>
      <c r="G61" s="109">
        <v>0</v>
      </c>
      <c r="H61" s="38">
        <v>0</v>
      </c>
      <c r="I61" s="38">
        <v>0</v>
      </c>
      <c r="J61" s="38">
        <f t="shared" si="18"/>
        <v>0</v>
      </c>
    </row>
    <row r="62" spans="1:10" ht="15" customHeight="1" x14ac:dyDescent="0.25">
      <c r="A62" s="10" t="s">
        <v>374</v>
      </c>
      <c r="B62" s="5" t="s">
        <v>251</v>
      </c>
      <c r="C62" s="38">
        <v>0</v>
      </c>
      <c r="D62" s="38">
        <v>0</v>
      </c>
      <c r="E62" s="38">
        <v>0</v>
      </c>
      <c r="F62" s="102">
        <f t="shared" si="0"/>
        <v>0</v>
      </c>
      <c r="G62" s="109">
        <v>0</v>
      </c>
      <c r="H62" s="38">
        <v>0</v>
      </c>
      <c r="I62" s="38">
        <v>0</v>
      </c>
      <c r="J62" s="38">
        <f t="shared" si="18"/>
        <v>0</v>
      </c>
    </row>
    <row r="63" spans="1:10" ht="15" customHeight="1" x14ac:dyDescent="0.25">
      <c r="A63" s="10" t="s">
        <v>252</v>
      </c>
      <c r="B63" s="5" t="s">
        <v>253</v>
      </c>
      <c r="C63" s="38">
        <v>0</v>
      </c>
      <c r="D63" s="38">
        <v>0</v>
      </c>
      <c r="E63" s="38">
        <v>0</v>
      </c>
      <c r="F63" s="102">
        <f t="shared" si="0"/>
        <v>0</v>
      </c>
      <c r="G63" s="109">
        <v>0</v>
      </c>
      <c r="H63" s="38">
        <v>0</v>
      </c>
      <c r="I63" s="38">
        <v>0</v>
      </c>
      <c r="J63" s="38">
        <f t="shared" si="18"/>
        <v>0</v>
      </c>
    </row>
    <row r="64" spans="1:10" s="40" customFormat="1" ht="15" customHeight="1" x14ac:dyDescent="0.25">
      <c r="A64" s="26" t="s">
        <v>394</v>
      </c>
      <c r="B64" s="30" t="s">
        <v>254</v>
      </c>
      <c r="C64" s="41">
        <f>SUM(C59:C63)</f>
        <v>0</v>
      </c>
      <c r="D64" s="41">
        <f t="shared" ref="D64:E64" si="23">SUM(D59:D63)</f>
        <v>0</v>
      </c>
      <c r="E64" s="41">
        <f t="shared" si="23"/>
        <v>0</v>
      </c>
      <c r="F64" s="103">
        <f t="shared" si="0"/>
        <v>0</v>
      </c>
      <c r="G64" s="110">
        <f>SUM(G59:G63)</f>
        <v>0</v>
      </c>
      <c r="H64" s="41">
        <f t="shared" ref="H64:I64" si="24">SUM(H59:H63)</f>
        <v>0</v>
      </c>
      <c r="I64" s="41">
        <f t="shared" si="24"/>
        <v>0</v>
      </c>
      <c r="J64" s="41">
        <f t="shared" si="18"/>
        <v>0</v>
      </c>
    </row>
    <row r="65" spans="1:10" ht="15" customHeight="1" x14ac:dyDescent="0.25">
      <c r="A65" s="10" t="s">
        <v>259</v>
      </c>
      <c r="B65" s="5" t="s">
        <v>260</v>
      </c>
      <c r="C65" s="41">
        <v>0</v>
      </c>
      <c r="D65" s="38">
        <v>0</v>
      </c>
      <c r="E65" s="38">
        <v>0</v>
      </c>
      <c r="F65" s="102">
        <f t="shared" si="0"/>
        <v>0</v>
      </c>
      <c r="G65" s="110">
        <v>0</v>
      </c>
      <c r="H65" s="38">
        <v>0</v>
      </c>
      <c r="I65" s="38">
        <v>0</v>
      </c>
      <c r="J65" s="38">
        <f t="shared" si="18"/>
        <v>0</v>
      </c>
    </row>
    <row r="66" spans="1:10" ht="15" customHeight="1" x14ac:dyDescent="0.25">
      <c r="A66" s="4" t="s">
        <v>377</v>
      </c>
      <c r="B66" s="5" t="s">
        <v>261</v>
      </c>
      <c r="C66" s="38">
        <v>0</v>
      </c>
      <c r="D66" s="38">
        <v>0</v>
      </c>
      <c r="E66" s="38">
        <v>0</v>
      </c>
      <c r="F66" s="102">
        <f>SUM(D66:E66)</f>
        <v>0</v>
      </c>
      <c r="G66" s="109">
        <v>0</v>
      </c>
      <c r="H66" s="38">
        <v>0</v>
      </c>
      <c r="I66" s="38">
        <v>0</v>
      </c>
      <c r="J66" s="38">
        <f>SUM(H66:I66)</f>
        <v>0</v>
      </c>
    </row>
    <row r="67" spans="1:10" ht="15" customHeight="1" x14ac:dyDescent="0.25">
      <c r="A67" s="10" t="s">
        <v>378</v>
      </c>
      <c r="B67" s="5" t="s">
        <v>262</v>
      </c>
      <c r="C67" s="38">
        <v>0</v>
      </c>
      <c r="D67" s="38">
        <v>0</v>
      </c>
      <c r="E67" s="38">
        <v>0</v>
      </c>
      <c r="F67" s="102">
        <f t="shared" si="0"/>
        <v>0</v>
      </c>
      <c r="G67" s="109">
        <v>0</v>
      </c>
      <c r="H67" s="38">
        <v>0</v>
      </c>
      <c r="I67" s="38">
        <v>0</v>
      </c>
      <c r="J67" s="38">
        <f t="shared" ref="J67:J70" si="25">SUM(G67:I67)</f>
        <v>0</v>
      </c>
    </row>
    <row r="68" spans="1:10" s="40" customFormat="1" ht="15" customHeight="1" x14ac:dyDescent="0.25">
      <c r="A68" s="26" t="s">
        <v>397</v>
      </c>
      <c r="B68" s="30" t="s">
        <v>263</v>
      </c>
      <c r="C68" s="41">
        <f>SUM(C65:C67)</f>
        <v>0</v>
      </c>
      <c r="D68" s="41">
        <f t="shared" ref="D68:E68" si="26">SUM(D65:D67)</f>
        <v>0</v>
      </c>
      <c r="E68" s="41">
        <f t="shared" si="26"/>
        <v>0</v>
      </c>
      <c r="F68" s="103">
        <f t="shared" si="0"/>
        <v>0</v>
      </c>
      <c r="G68" s="110">
        <f>SUM(G65:G67)</f>
        <v>0</v>
      </c>
      <c r="H68" s="41">
        <f t="shared" ref="H68:I68" si="27">SUM(H65:H67)</f>
        <v>0</v>
      </c>
      <c r="I68" s="41">
        <f t="shared" si="27"/>
        <v>0</v>
      </c>
      <c r="J68" s="41">
        <f t="shared" si="25"/>
        <v>0</v>
      </c>
    </row>
    <row r="69" spans="1:10" s="40" customFormat="1" ht="15" customHeight="1" x14ac:dyDescent="0.25">
      <c r="A69" s="72" t="s">
        <v>10</v>
      </c>
      <c r="B69" s="76"/>
      <c r="C69" s="78">
        <f>C58+C64+C68</f>
        <v>38510992</v>
      </c>
      <c r="D69" s="78">
        <f t="shared" ref="D69:E69" si="28">D58+D64+D68</f>
        <v>0</v>
      </c>
      <c r="E69" s="78">
        <f t="shared" si="28"/>
        <v>0</v>
      </c>
      <c r="F69" s="105">
        <f t="shared" si="0"/>
        <v>38510992</v>
      </c>
      <c r="G69" s="112">
        <f>G58+G64+G68</f>
        <v>38510992</v>
      </c>
      <c r="H69" s="78">
        <f t="shared" ref="H69:I69" si="29">H58+H64+H68</f>
        <v>0</v>
      </c>
      <c r="I69" s="78">
        <f t="shared" si="29"/>
        <v>0</v>
      </c>
      <c r="J69" s="77">
        <f t="shared" si="25"/>
        <v>38510992</v>
      </c>
    </row>
    <row r="70" spans="1:10" s="40" customFormat="1" ht="15.75" x14ac:dyDescent="0.25">
      <c r="A70" s="56" t="s">
        <v>396</v>
      </c>
      <c r="B70" s="50" t="s">
        <v>264</v>
      </c>
      <c r="C70" s="52">
        <f>C21+C35+C47+C51+C58+C64+C68</f>
        <v>67669907</v>
      </c>
      <c r="D70" s="52">
        <f t="shared" ref="D70:E70" si="30">D21+D35+D47+D51+D58+D64+D68</f>
        <v>100000</v>
      </c>
      <c r="E70" s="52">
        <f t="shared" si="30"/>
        <v>5000</v>
      </c>
      <c r="F70" s="106">
        <f t="shared" si="0"/>
        <v>67774907</v>
      </c>
      <c r="G70" s="113">
        <f>G21+G35+G47+G51+G58+G64+G68</f>
        <v>66737497</v>
      </c>
      <c r="H70" s="52">
        <f t="shared" ref="H70:I70" si="31">H21+H35+H47+H51+H58+H64+H68</f>
        <v>100000</v>
      </c>
      <c r="I70" s="52">
        <f t="shared" si="31"/>
        <v>5000</v>
      </c>
      <c r="J70" s="52">
        <f t="shared" si="25"/>
        <v>66842497</v>
      </c>
    </row>
    <row r="71" spans="1:10" s="40" customFormat="1" ht="15.75" x14ac:dyDescent="0.25">
      <c r="A71" s="79" t="s">
        <v>11</v>
      </c>
      <c r="B71" s="80"/>
      <c r="C71" s="81">
        <f>C52-'1. melléklet'!F76</f>
        <v>-4921955</v>
      </c>
      <c r="D71" s="81">
        <f>D52-'1. melléklet'!D76</f>
        <v>-250000</v>
      </c>
      <c r="E71" s="81">
        <f>E52-'1. melléklet'!E76</f>
        <v>-5000</v>
      </c>
      <c r="F71" s="107">
        <f>SUM(C71:E71)</f>
        <v>-5176955</v>
      </c>
      <c r="G71" s="114">
        <f>G52-'1. melléklet'!J76</f>
        <v>-3905999</v>
      </c>
      <c r="H71" s="81">
        <f>H52-'1. melléklet'!H76</f>
        <v>-250000</v>
      </c>
      <c r="I71" s="81">
        <f>I52-'1. melléklet'!I76</f>
        <v>-5000</v>
      </c>
      <c r="J71" s="81">
        <f>SUM(G71:I71)</f>
        <v>-4160999</v>
      </c>
    </row>
    <row r="72" spans="1:10" s="40" customFormat="1" ht="15.75" x14ac:dyDescent="0.25">
      <c r="A72" s="79" t="s">
        <v>12</v>
      </c>
      <c r="B72" s="80"/>
      <c r="C72" s="81">
        <f>C69-'1. melléklet'!C100</f>
        <v>2640993</v>
      </c>
      <c r="D72" s="81">
        <f>D69-'1. melléklet'!D100</f>
        <v>0</v>
      </c>
      <c r="E72" s="81">
        <f>E69-'1. melléklet'!E100</f>
        <v>0</v>
      </c>
      <c r="F72" s="107">
        <f>SUM(C72:E72)</f>
        <v>2640993</v>
      </c>
      <c r="G72" s="114">
        <f>G69-'1. melléklet'!G100</f>
        <v>2640993</v>
      </c>
      <c r="H72" s="81">
        <f>H69-'1. melléklet'!H100</f>
        <v>0</v>
      </c>
      <c r="I72" s="81">
        <f>I69-'1. melléklet'!I100</f>
        <v>0</v>
      </c>
      <c r="J72" s="81">
        <f>SUM(G72:I72)</f>
        <v>2640993</v>
      </c>
    </row>
    <row r="73" spans="1:10" x14ac:dyDescent="0.25">
      <c r="A73" s="24" t="s">
        <v>379</v>
      </c>
      <c r="B73" s="4" t="s">
        <v>265</v>
      </c>
      <c r="C73" s="38">
        <v>0</v>
      </c>
      <c r="D73" s="38">
        <v>0</v>
      </c>
      <c r="E73" s="38">
        <v>0</v>
      </c>
      <c r="F73" s="102">
        <f t="shared" si="0"/>
        <v>0</v>
      </c>
      <c r="G73" s="109">
        <v>0</v>
      </c>
      <c r="H73" s="38">
        <v>0</v>
      </c>
      <c r="I73" s="38">
        <v>0</v>
      </c>
      <c r="J73" s="38">
        <f t="shared" ref="J73:J94" si="32">SUM(G73:I73)</f>
        <v>0</v>
      </c>
    </row>
    <row r="74" spans="1:10" x14ac:dyDescent="0.25">
      <c r="A74" s="10" t="s">
        <v>266</v>
      </c>
      <c r="B74" s="4" t="s">
        <v>267</v>
      </c>
      <c r="C74" s="38">
        <v>0</v>
      </c>
      <c r="D74" s="38">
        <v>0</v>
      </c>
      <c r="E74" s="38">
        <v>0</v>
      </c>
      <c r="F74" s="102">
        <f t="shared" si="0"/>
        <v>0</v>
      </c>
      <c r="G74" s="109">
        <v>0</v>
      </c>
      <c r="H74" s="38">
        <v>0</v>
      </c>
      <c r="I74" s="38">
        <v>0</v>
      </c>
      <c r="J74" s="38">
        <f t="shared" si="32"/>
        <v>0</v>
      </c>
    </row>
    <row r="75" spans="1:10" x14ac:dyDescent="0.25">
      <c r="A75" s="24" t="s">
        <v>380</v>
      </c>
      <c r="B75" s="4" t="s">
        <v>268</v>
      </c>
      <c r="C75" s="38">
        <v>0</v>
      </c>
      <c r="D75" s="38">
        <v>0</v>
      </c>
      <c r="E75" s="38">
        <v>0</v>
      </c>
      <c r="F75" s="102">
        <f t="shared" ref="F75:F100" si="33">SUM(C75:E75)</f>
        <v>0</v>
      </c>
      <c r="G75" s="109">
        <v>0</v>
      </c>
      <c r="H75" s="38">
        <v>0</v>
      </c>
      <c r="I75" s="38">
        <v>0</v>
      </c>
      <c r="J75" s="38">
        <f t="shared" si="32"/>
        <v>0</v>
      </c>
    </row>
    <row r="76" spans="1:10" s="40" customFormat="1" x14ac:dyDescent="0.25">
      <c r="A76" s="12" t="s">
        <v>398</v>
      </c>
      <c r="B76" s="6" t="s">
        <v>269</v>
      </c>
      <c r="C76" s="41">
        <v>0</v>
      </c>
      <c r="D76" s="41">
        <f t="shared" ref="D76:E76" si="34">SUM(D73:D75)</f>
        <v>0</v>
      </c>
      <c r="E76" s="41">
        <f t="shared" si="34"/>
        <v>0</v>
      </c>
      <c r="F76" s="103">
        <f t="shared" si="33"/>
        <v>0</v>
      </c>
      <c r="G76" s="110">
        <v>0</v>
      </c>
      <c r="H76" s="41">
        <f t="shared" ref="H76:I76" si="35">SUM(H73:H75)</f>
        <v>0</v>
      </c>
      <c r="I76" s="41">
        <f t="shared" si="35"/>
        <v>0</v>
      </c>
      <c r="J76" s="41">
        <f t="shared" si="32"/>
        <v>0</v>
      </c>
    </row>
    <row r="77" spans="1:10" x14ac:dyDescent="0.25">
      <c r="A77" s="10" t="s">
        <v>381</v>
      </c>
      <c r="B77" s="4" t="s">
        <v>270</v>
      </c>
      <c r="C77" s="38">
        <v>0</v>
      </c>
      <c r="D77" s="38">
        <v>0</v>
      </c>
      <c r="E77" s="38">
        <v>0</v>
      </c>
      <c r="F77" s="102">
        <f t="shared" si="33"/>
        <v>0</v>
      </c>
      <c r="G77" s="109">
        <v>0</v>
      </c>
      <c r="H77" s="38">
        <v>0</v>
      </c>
      <c r="I77" s="38">
        <v>0</v>
      </c>
      <c r="J77" s="38">
        <f t="shared" si="32"/>
        <v>0</v>
      </c>
    </row>
    <row r="78" spans="1:10" x14ac:dyDescent="0.25">
      <c r="A78" s="24" t="s">
        <v>271</v>
      </c>
      <c r="B78" s="4" t="s">
        <v>272</v>
      </c>
      <c r="C78" s="38">
        <v>0</v>
      </c>
      <c r="D78" s="38">
        <v>0</v>
      </c>
      <c r="E78" s="38">
        <v>0</v>
      </c>
      <c r="F78" s="102">
        <f t="shared" si="33"/>
        <v>0</v>
      </c>
      <c r="G78" s="109">
        <v>0</v>
      </c>
      <c r="H78" s="38">
        <v>0</v>
      </c>
      <c r="I78" s="38">
        <v>0</v>
      </c>
      <c r="J78" s="38">
        <f t="shared" si="32"/>
        <v>0</v>
      </c>
    </row>
    <row r="79" spans="1:10" x14ac:dyDescent="0.25">
      <c r="A79" s="10" t="s">
        <v>382</v>
      </c>
      <c r="B79" s="4" t="s">
        <v>273</v>
      </c>
      <c r="C79" s="38">
        <v>0</v>
      </c>
      <c r="D79" s="38">
        <v>0</v>
      </c>
      <c r="E79" s="38">
        <v>0</v>
      </c>
      <c r="F79" s="102">
        <f t="shared" si="33"/>
        <v>0</v>
      </c>
      <c r="G79" s="109">
        <v>0</v>
      </c>
      <c r="H79" s="38">
        <v>0</v>
      </c>
      <c r="I79" s="38">
        <v>0</v>
      </c>
      <c r="J79" s="38">
        <f t="shared" si="32"/>
        <v>0</v>
      </c>
    </row>
    <row r="80" spans="1:10" x14ac:dyDescent="0.25">
      <c r="A80" s="24" t="s">
        <v>274</v>
      </c>
      <c r="B80" s="4" t="s">
        <v>275</v>
      </c>
      <c r="C80" s="38">
        <v>0</v>
      </c>
      <c r="D80" s="38">
        <v>0</v>
      </c>
      <c r="E80" s="38">
        <v>0</v>
      </c>
      <c r="F80" s="102">
        <f t="shared" si="33"/>
        <v>0</v>
      </c>
      <c r="G80" s="109">
        <v>0</v>
      </c>
      <c r="H80" s="38">
        <v>0</v>
      </c>
      <c r="I80" s="38">
        <v>0</v>
      </c>
      <c r="J80" s="38">
        <f t="shared" si="32"/>
        <v>0</v>
      </c>
    </row>
    <row r="81" spans="1:10" s="40" customFormat="1" x14ac:dyDescent="0.25">
      <c r="A81" s="11" t="s">
        <v>399</v>
      </c>
      <c r="B81" s="6" t="s">
        <v>276</v>
      </c>
      <c r="C81" s="38">
        <v>0</v>
      </c>
      <c r="D81" s="41">
        <f t="shared" ref="D81:E81" si="36">SUM(D77:D80)</f>
        <v>0</v>
      </c>
      <c r="E81" s="41">
        <f t="shared" si="36"/>
        <v>0</v>
      </c>
      <c r="F81" s="103">
        <f t="shared" si="33"/>
        <v>0</v>
      </c>
      <c r="G81" s="109">
        <v>0</v>
      </c>
      <c r="H81" s="41">
        <f t="shared" ref="H81:I81" si="37">SUM(H77:H80)</f>
        <v>0</v>
      </c>
      <c r="I81" s="41">
        <f t="shared" si="37"/>
        <v>0</v>
      </c>
      <c r="J81" s="41">
        <f t="shared" si="32"/>
        <v>0</v>
      </c>
    </row>
    <row r="82" spans="1:10" x14ac:dyDescent="0.25">
      <c r="A82" s="4" t="s">
        <v>422</v>
      </c>
      <c r="B82" s="4" t="s">
        <v>277</v>
      </c>
      <c r="C82" s="46">
        <v>3082239</v>
      </c>
      <c r="D82" s="38">
        <v>0</v>
      </c>
      <c r="E82" s="38">
        <v>0</v>
      </c>
      <c r="F82" s="102">
        <f t="shared" si="33"/>
        <v>3082239</v>
      </c>
      <c r="G82" s="116">
        <v>2066283</v>
      </c>
      <c r="H82" s="38">
        <v>0</v>
      </c>
      <c r="I82" s="38">
        <v>0</v>
      </c>
      <c r="J82" s="38">
        <f t="shared" si="32"/>
        <v>2066283</v>
      </c>
    </row>
    <row r="83" spans="1:10" x14ac:dyDescent="0.25">
      <c r="A83" s="4" t="s">
        <v>423</v>
      </c>
      <c r="B83" s="4" t="s">
        <v>277</v>
      </c>
      <c r="C83" s="38">
        <v>0</v>
      </c>
      <c r="D83" s="38">
        <v>0</v>
      </c>
      <c r="E83" s="38">
        <v>0</v>
      </c>
      <c r="F83" s="102">
        <f t="shared" si="33"/>
        <v>0</v>
      </c>
      <c r="G83" s="109">
        <v>0</v>
      </c>
      <c r="H83" s="38">
        <v>0</v>
      </c>
      <c r="I83" s="38">
        <v>0</v>
      </c>
      <c r="J83" s="38">
        <f t="shared" si="32"/>
        <v>0</v>
      </c>
    </row>
    <row r="84" spans="1:10" x14ac:dyDescent="0.25">
      <c r="A84" s="4" t="s">
        <v>420</v>
      </c>
      <c r="B84" s="4" t="s">
        <v>278</v>
      </c>
      <c r="C84" s="38">
        <v>0</v>
      </c>
      <c r="D84" s="38">
        <v>0</v>
      </c>
      <c r="E84" s="38">
        <v>0</v>
      </c>
      <c r="F84" s="102">
        <f t="shared" si="33"/>
        <v>0</v>
      </c>
      <c r="G84" s="109">
        <v>0</v>
      </c>
      <c r="H84" s="38">
        <v>0</v>
      </c>
      <c r="I84" s="38">
        <v>0</v>
      </c>
      <c r="J84" s="38">
        <f t="shared" si="32"/>
        <v>0</v>
      </c>
    </row>
    <row r="85" spans="1:10" x14ac:dyDescent="0.25">
      <c r="A85" s="4" t="s">
        <v>421</v>
      </c>
      <c r="B85" s="4" t="s">
        <v>278</v>
      </c>
      <c r="C85" s="38">
        <v>0</v>
      </c>
      <c r="D85" s="38">
        <v>0</v>
      </c>
      <c r="E85" s="38">
        <v>0</v>
      </c>
      <c r="F85" s="102">
        <f t="shared" si="33"/>
        <v>0</v>
      </c>
      <c r="G85" s="109">
        <v>0</v>
      </c>
      <c r="H85" s="38">
        <v>0</v>
      </c>
      <c r="I85" s="38">
        <v>0</v>
      </c>
      <c r="J85" s="38">
        <f t="shared" si="32"/>
        <v>0</v>
      </c>
    </row>
    <row r="86" spans="1:10" s="40" customFormat="1" x14ac:dyDescent="0.25">
      <c r="A86" s="6" t="s">
        <v>400</v>
      </c>
      <c r="B86" s="6" t="s">
        <v>279</v>
      </c>
      <c r="C86" s="41">
        <f>SUM(C82:C85)</f>
        <v>3082239</v>
      </c>
      <c r="D86" s="41">
        <f t="shared" ref="D86:E86" si="38">SUM(D82:D85)</f>
        <v>0</v>
      </c>
      <c r="E86" s="41">
        <f t="shared" si="38"/>
        <v>0</v>
      </c>
      <c r="F86" s="103">
        <f t="shared" si="33"/>
        <v>3082239</v>
      </c>
      <c r="G86" s="110">
        <f>SUM(G82:G85)</f>
        <v>2066283</v>
      </c>
      <c r="H86" s="41">
        <f t="shared" ref="H86:I86" si="39">SUM(H82:H85)</f>
        <v>0</v>
      </c>
      <c r="I86" s="41">
        <f t="shared" si="39"/>
        <v>0</v>
      </c>
      <c r="J86" s="41">
        <f t="shared" si="32"/>
        <v>2066283</v>
      </c>
    </row>
    <row r="87" spans="1:10" s="40" customFormat="1" x14ac:dyDescent="0.25">
      <c r="A87" s="11" t="s">
        <v>280</v>
      </c>
      <c r="B87" s="6" t="s">
        <v>281</v>
      </c>
      <c r="C87" s="41">
        <v>0</v>
      </c>
      <c r="D87" s="41">
        <v>0</v>
      </c>
      <c r="E87" s="41">
        <v>0</v>
      </c>
      <c r="F87" s="103">
        <f t="shared" si="33"/>
        <v>0</v>
      </c>
      <c r="G87" s="110">
        <v>0</v>
      </c>
      <c r="H87" s="41">
        <v>0</v>
      </c>
      <c r="I87" s="41">
        <v>0</v>
      </c>
      <c r="J87" s="41">
        <f t="shared" si="32"/>
        <v>0</v>
      </c>
    </row>
    <row r="88" spans="1:10" s="40" customFormat="1" x14ac:dyDescent="0.25">
      <c r="A88" s="11" t="s">
        <v>282</v>
      </c>
      <c r="B88" s="6" t="s">
        <v>283</v>
      </c>
      <c r="C88" s="41">
        <v>0</v>
      </c>
      <c r="D88" s="41">
        <v>0</v>
      </c>
      <c r="E88" s="41">
        <v>0</v>
      </c>
      <c r="F88" s="103">
        <f t="shared" si="33"/>
        <v>0</v>
      </c>
      <c r="G88" s="110">
        <v>0</v>
      </c>
      <c r="H88" s="41">
        <v>0</v>
      </c>
      <c r="I88" s="41">
        <v>0</v>
      </c>
      <c r="J88" s="41">
        <f t="shared" si="32"/>
        <v>0</v>
      </c>
    </row>
    <row r="89" spans="1:10" s="40" customFormat="1" x14ac:dyDescent="0.25">
      <c r="A89" s="11" t="s">
        <v>284</v>
      </c>
      <c r="B89" s="6" t="s">
        <v>285</v>
      </c>
      <c r="C89" s="41">
        <v>0</v>
      </c>
      <c r="D89" s="41">
        <v>0</v>
      </c>
      <c r="E89" s="41">
        <v>0</v>
      </c>
      <c r="F89" s="103">
        <f t="shared" si="33"/>
        <v>0</v>
      </c>
      <c r="G89" s="110">
        <v>0</v>
      </c>
      <c r="H89" s="41">
        <v>0</v>
      </c>
      <c r="I89" s="41">
        <v>0</v>
      </c>
      <c r="J89" s="41">
        <f t="shared" si="32"/>
        <v>0</v>
      </c>
    </row>
    <row r="90" spans="1:10" s="40" customFormat="1" x14ac:dyDescent="0.25">
      <c r="A90" s="11" t="s">
        <v>286</v>
      </c>
      <c r="B90" s="6" t="s">
        <v>287</v>
      </c>
      <c r="C90" s="41">
        <v>0</v>
      </c>
      <c r="D90" s="41">
        <v>0</v>
      </c>
      <c r="E90" s="41">
        <v>0</v>
      </c>
      <c r="F90" s="103">
        <f t="shared" si="33"/>
        <v>0</v>
      </c>
      <c r="G90" s="110">
        <v>0</v>
      </c>
      <c r="H90" s="41">
        <v>0</v>
      </c>
      <c r="I90" s="41">
        <v>0</v>
      </c>
      <c r="J90" s="41">
        <f t="shared" si="32"/>
        <v>0</v>
      </c>
    </row>
    <row r="91" spans="1:10" s="40" customFormat="1" x14ac:dyDescent="0.25">
      <c r="A91" s="12" t="s">
        <v>383</v>
      </c>
      <c r="B91" s="6" t="s">
        <v>288</v>
      </c>
      <c r="C91" s="41">
        <v>0</v>
      </c>
      <c r="D91" s="41">
        <v>0</v>
      </c>
      <c r="E91" s="41">
        <v>0</v>
      </c>
      <c r="F91" s="103">
        <f t="shared" si="33"/>
        <v>0</v>
      </c>
      <c r="G91" s="110">
        <v>0</v>
      </c>
      <c r="H91" s="41">
        <v>0</v>
      </c>
      <c r="I91" s="41">
        <v>0</v>
      </c>
      <c r="J91" s="41">
        <f t="shared" si="32"/>
        <v>0</v>
      </c>
    </row>
    <row r="92" spans="1:10" s="40" customFormat="1" ht="15.75" x14ac:dyDescent="0.25">
      <c r="A92" s="29" t="s">
        <v>401</v>
      </c>
      <c r="B92" s="26" t="s">
        <v>289</v>
      </c>
      <c r="C92" s="41">
        <f>C76+C81+C86+C87+C88+C89+C90+C91</f>
        <v>3082239</v>
      </c>
      <c r="D92" s="47">
        <f t="shared" ref="D92:E92" si="40">D76+D81+D86+D87+D89+D88+D90+D91</f>
        <v>0</v>
      </c>
      <c r="E92" s="47">
        <f t="shared" si="40"/>
        <v>0</v>
      </c>
      <c r="F92" s="104">
        <f t="shared" si="33"/>
        <v>3082239</v>
      </c>
      <c r="G92" s="110">
        <f>G76+G81+G86+G87+G88+G89+G90+G91</f>
        <v>2066283</v>
      </c>
      <c r="H92" s="47">
        <f t="shared" ref="H92:I92" si="41">H76+H81+H86+H87+H89+H88+H90+H91</f>
        <v>0</v>
      </c>
      <c r="I92" s="47">
        <f t="shared" si="41"/>
        <v>0</v>
      </c>
      <c r="J92" s="47">
        <f t="shared" si="32"/>
        <v>2066283</v>
      </c>
    </row>
    <row r="93" spans="1:10" ht="15.75" x14ac:dyDescent="0.25">
      <c r="A93" s="10" t="s">
        <v>290</v>
      </c>
      <c r="B93" s="4" t="s">
        <v>291</v>
      </c>
      <c r="C93" s="47">
        <v>0</v>
      </c>
      <c r="D93" s="38">
        <v>0</v>
      </c>
      <c r="E93" s="38">
        <v>0</v>
      </c>
      <c r="F93" s="102">
        <f t="shared" si="33"/>
        <v>0</v>
      </c>
      <c r="G93" s="111">
        <v>0</v>
      </c>
      <c r="H93" s="38">
        <v>0</v>
      </c>
      <c r="I93" s="38">
        <v>0</v>
      </c>
      <c r="J93" s="38">
        <f t="shared" si="32"/>
        <v>0</v>
      </c>
    </row>
    <row r="94" spans="1:10" x14ac:dyDescent="0.25">
      <c r="A94" s="10" t="s">
        <v>292</v>
      </c>
      <c r="B94" s="4" t="s">
        <v>293</v>
      </c>
      <c r="C94" s="38">
        <v>0</v>
      </c>
      <c r="D94" s="38">
        <v>0</v>
      </c>
      <c r="E94" s="38">
        <v>0</v>
      </c>
      <c r="F94" s="102">
        <f t="shared" si="33"/>
        <v>0</v>
      </c>
      <c r="G94" s="109">
        <v>0</v>
      </c>
      <c r="H94" s="38">
        <v>0</v>
      </c>
      <c r="I94" s="38">
        <v>0</v>
      </c>
      <c r="J94" s="38">
        <f t="shared" si="32"/>
        <v>0</v>
      </c>
    </row>
    <row r="95" spans="1:10" x14ac:dyDescent="0.25">
      <c r="A95" s="24" t="s">
        <v>294</v>
      </c>
      <c r="B95" s="4" t="s">
        <v>295</v>
      </c>
      <c r="C95" s="38">
        <v>0</v>
      </c>
      <c r="D95" s="38">
        <v>0</v>
      </c>
      <c r="E95" s="38">
        <v>0</v>
      </c>
      <c r="F95" s="102">
        <f>SUM(D95:E95)</f>
        <v>0</v>
      </c>
      <c r="G95" s="109">
        <v>0</v>
      </c>
      <c r="H95" s="38">
        <v>0</v>
      </c>
      <c r="I95" s="38">
        <v>0</v>
      </c>
      <c r="J95" s="38">
        <f>SUM(H95:I95)</f>
        <v>0</v>
      </c>
    </row>
    <row r="96" spans="1:10" x14ac:dyDescent="0.25">
      <c r="A96" s="24" t="s">
        <v>384</v>
      </c>
      <c r="B96" s="4" t="s">
        <v>296</v>
      </c>
      <c r="C96" s="38">
        <v>0</v>
      </c>
      <c r="D96" s="38">
        <v>0</v>
      </c>
      <c r="E96" s="38">
        <v>0</v>
      </c>
      <c r="F96" s="102">
        <f t="shared" si="33"/>
        <v>0</v>
      </c>
      <c r="G96" s="109">
        <v>0</v>
      </c>
      <c r="H96" s="38">
        <v>0</v>
      </c>
      <c r="I96" s="38">
        <v>0</v>
      </c>
      <c r="J96" s="38">
        <f t="shared" ref="J96:J100" si="42">SUM(G96:I96)</f>
        <v>0</v>
      </c>
    </row>
    <row r="97" spans="1:10" s="40" customFormat="1" x14ac:dyDescent="0.25">
      <c r="A97" s="11" t="s">
        <v>402</v>
      </c>
      <c r="B97" s="6" t="s">
        <v>297</v>
      </c>
      <c r="C97" s="41">
        <f>SUM(C93:C96)</f>
        <v>0</v>
      </c>
      <c r="D97" s="41">
        <v>0</v>
      </c>
      <c r="E97" s="41">
        <v>0</v>
      </c>
      <c r="F97" s="103">
        <f t="shared" si="33"/>
        <v>0</v>
      </c>
      <c r="G97" s="110">
        <f>SUM(G93:G96)</f>
        <v>0</v>
      </c>
      <c r="H97" s="41">
        <v>0</v>
      </c>
      <c r="I97" s="41">
        <v>0</v>
      </c>
      <c r="J97" s="41">
        <f t="shared" si="42"/>
        <v>0</v>
      </c>
    </row>
    <row r="98" spans="1:10" s="40" customFormat="1" x14ac:dyDescent="0.25">
      <c r="A98" s="12" t="s">
        <v>298</v>
      </c>
      <c r="B98" s="6" t="s">
        <v>299</v>
      </c>
      <c r="C98" s="41">
        <v>0</v>
      </c>
      <c r="D98" s="41">
        <v>0</v>
      </c>
      <c r="E98" s="41">
        <v>0</v>
      </c>
      <c r="F98" s="103">
        <f t="shared" si="33"/>
        <v>0</v>
      </c>
      <c r="G98" s="110">
        <v>0</v>
      </c>
      <c r="H98" s="41">
        <v>0</v>
      </c>
      <c r="I98" s="41">
        <v>0</v>
      </c>
      <c r="J98" s="41">
        <f t="shared" si="42"/>
        <v>0</v>
      </c>
    </row>
    <row r="99" spans="1:10" s="40" customFormat="1" ht="15.75" x14ac:dyDescent="0.25">
      <c r="A99" s="53" t="s">
        <v>403</v>
      </c>
      <c r="B99" s="54" t="s">
        <v>300</v>
      </c>
      <c r="C99" s="52">
        <f>C92+C97+C98</f>
        <v>3082239</v>
      </c>
      <c r="D99" s="52">
        <f t="shared" ref="D99:E99" si="43">D92+D97+D98</f>
        <v>0</v>
      </c>
      <c r="E99" s="52">
        <f t="shared" si="43"/>
        <v>0</v>
      </c>
      <c r="F99" s="106">
        <f t="shared" si="33"/>
        <v>3082239</v>
      </c>
      <c r="G99" s="113">
        <f>G92+G97+G98</f>
        <v>2066283</v>
      </c>
      <c r="H99" s="52">
        <f t="shared" ref="H99:I99" si="44">H92+H97+H98</f>
        <v>0</v>
      </c>
      <c r="I99" s="52">
        <f t="shared" si="44"/>
        <v>0</v>
      </c>
      <c r="J99" s="52">
        <f t="shared" si="42"/>
        <v>2066283</v>
      </c>
    </row>
    <row r="100" spans="1:10" s="40" customFormat="1" ht="17.25" x14ac:dyDescent="0.3">
      <c r="A100" s="55" t="s">
        <v>386</v>
      </c>
      <c r="B100" s="55"/>
      <c r="C100" s="57">
        <f>C70+C99</f>
        <v>70752146</v>
      </c>
      <c r="D100" s="57">
        <f t="shared" ref="D100:E100" si="45">D70+D99</f>
        <v>100000</v>
      </c>
      <c r="E100" s="57">
        <f t="shared" si="45"/>
        <v>5000</v>
      </c>
      <c r="F100" s="108">
        <f t="shared" si="33"/>
        <v>70857146</v>
      </c>
      <c r="G100" s="115">
        <f>G70+G99</f>
        <v>68803780</v>
      </c>
      <c r="H100" s="57">
        <f t="shared" ref="H100:I100" si="46">H70+H99</f>
        <v>100000</v>
      </c>
      <c r="I100" s="57">
        <f t="shared" si="46"/>
        <v>5000</v>
      </c>
      <c r="J100" s="58">
        <f t="shared" si="42"/>
        <v>68908780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9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49"/>
    </row>
    <row r="2" spans="1:5" x14ac:dyDescent="0.25">
      <c r="D2" t="s">
        <v>471</v>
      </c>
    </row>
    <row r="3" spans="1:5" ht="24" customHeight="1" x14ac:dyDescent="0.25">
      <c r="A3" s="120" t="s">
        <v>464</v>
      </c>
      <c r="B3" s="127"/>
      <c r="C3" s="127"/>
      <c r="D3" s="127"/>
      <c r="E3" s="127"/>
    </row>
    <row r="4" spans="1:5" ht="23.25" customHeight="1" x14ac:dyDescent="0.25">
      <c r="A4" s="123" t="s">
        <v>438</v>
      </c>
      <c r="B4" s="121"/>
      <c r="C4" s="121"/>
      <c r="D4" s="121"/>
      <c r="E4" s="121"/>
    </row>
    <row r="5" spans="1:5" ht="18" x14ac:dyDescent="0.25">
      <c r="A5" s="28"/>
    </row>
    <row r="7" spans="1:5" ht="30" x14ac:dyDescent="0.3">
      <c r="A7" s="2" t="s">
        <v>13</v>
      </c>
      <c r="B7" s="3" t="s">
        <v>14</v>
      </c>
      <c r="C7" s="34" t="s">
        <v>0</v>
      </c>
      <c r="D7" s="34" t="s">
        <v>1</v>
      </c>
      <c r="E7" s="35" t="s">
        <v>2</v>
      </c>
    </row>
    <row r="8" spans="1:5" x14ac:dyDescent="0.25">
      <c r="A8" s="16"/>
      <c r="B8" s="16"/>
      <c r="C8" s="38"/>
      <c r="D8" s="38"/>
      <c r="E8" s="38"/>
    </row>
    <row r="9" spans="1:5" s="40" customFormat="1" x14ac:dyDescent="0.25">
      <c r="A9" s="12" t="s">
        <v>424</v>
      </c>
      <c r="B9" s="7" t="s">
        <v>428</v>
      </c>
      <c r="C9" s="117">
        <v>4066251</v>
      </c>
      <c r="D9" s="48"/>
      <c r="E9" s="48">
        <f>SUM(C9:D9)</f>
        <v>4066251</v>
      </c>
    </row>
  </sheetData>
  <mergeCells count="2">
    <mergeCell ref="A3:E3"/>
    <mergeCell ref="A4:E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workbookViewId="0">
      <selection sqref="A1:C1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24" t="s">
        <v>470</v>
      </c>
      <c r="B1" s="124"/>
      <c r="C1" s="124"/>
      <c r="D1" s="1"/>
    </row>
    <row r="3" spans="1:4" ht="24" customHeight="1" x14ac:dyDescent="0.25">
      <c r="A3" s="120" t="s">
        <v>464</v>
      </c>
      <c r="B3" s="121"/>
      <c r="C3" s="121"/>
    </row>
    <row r="4" spans="1:4" ht="26.25" customHeight="1" x14ac:dyDescent="0.25">
      <c r="A4" s="123" t="s">
        <v>439</v>
      </c>
      <c r="B4" s="121"/>
      <c r="C4" s="121"/>
    </row>
    <row r="6" spans="1:4" ht="25.5" x14ac:dyDescent="0.25">
      <c r="A6" s="27" t="s">
        <v>425</v>
      </c>
      <c r="B6" s="3" t="s">
        <v>14</v>
      </c>
      <c r="C6" s="36" t="s">
        <v>4</v>
      </c>
    </row>
    <row r="7" spans="1:4" x14ac:dyDescent="0.25">
      <c r="A7" s="4" t="s">
        <v>404</v>
      </c>
      <c r="B7" s="4" t="s">
        <v>214</v>
      </c>
      <c r="C7" s="38">
        <v>0</v>
      </c>
    </row>
    <row r="8" spans="1:4" x14ac:dyDescent="0.25">
      <c r="A8" s="4" t="s">
        <v>405</v>
      </c>
      <c r="B8" s="4" t="s">
        <v>214</v>
      </c>
      <c r="C8" s="38">
        <v>0</v>
      </c>
    </row>
    <row r="9" spans="1:4" x14ac:dyDescent="0.25">
      <c r="A9" s="4" t="s">
        <v>406</v>
      </c>
      <c r="B9" s="4" t="s">
        <v>214</v>
      </c>
      <c r="C9" s="45">
        <v>350000</v>
      </c>
    </row>
    <row r="10" spans="1:4" x14ac:dyDescent="0.25">
      <c r="A10" s="4" t="s">
        <v>407</v>
      </c>
      <c r="B10" s="4" t="s">
        <v>214</v>
      </c>
      <c r="C10" s="38">
        <v>0</v>
      </c>
    </row>
    <row r="11" spans="1:4" s="40" customFormat="1" x14ac:dyDescent="0.25">
      <c r="A11" s="6" t="s">
        <v>360</v>
      </c>
      <c r="B11" s="7" t="s">
        <v>214</v>
      </c>
      <c r="C11" s="41">
        <f>SUM(C7:C10)</f>
        <v>350000</v>
      </c>
    </row>
    <row r="12" spans="1:4" x14ac:dyDescent="0.25">
      <c r="A12" s="4" t="s">
        <v>361</v>
      </c>
      <c r="B12" s="5" t="s">
        <v>215</v>
      </c>
      <c r="C12" s="38">
        <v>4000000</v>
      </c>
    </row>
    <row r="13" spans="1:4" ht="27" x14ac:dyDescent="0.25">
      <c r="A13" s="33" t="s">
        <v>216</v>
      </c>
      <c r="B13" s="33" t="s">
        <v>215</v>
      </c>
      <c r="C13" s="38">
        <v>4000000</v>
      </c>
    </row>
    <row r="14" spans="1:4" ht="27" x14ac:dyDescent="0.25">
      <c r="A14" s="33" t="s">
        <v>217</v>
      </c>
      <c r="B14" s="33" t="s">
        <v>215</v>
      </c>
      <c r="C14" s="38">
        <v>0</v>
      </c>
    </row>
    <row r="15" spans="1:4" x14ac:dyDescent="0.25">
      <c r="A15" s="4" t="s">
        <v>363</v>
      </c>
      <c r="B15" s="5" t="s">
        <v>221</v>
      </c>
      <c r="C15" s="59">
        <v>0</v>
      </c>
    </row>
    <row r="16" spans="1:4" ht="27" x14ac:dyDescent="0.25">
      <c r="A16" s="33" t="s">
        <v>222</v>
      </c>
      <c r="B16" s="33" t="s">
        <v>221</v>
      </c>
      <c r="C16" s="38">
        <v>0</v>
      </c>
    </row>
    <row r="17" spans="1:3" ht="27" x14ac:dyDescent="0.25">
      <c r="A17" s="33" t="s">
        <v>223</v>
      </c>
      <c r="B17" s="33" t="s">
        <v>221</v>
      </c>
      <c r="C17" s="38">
        <v>0</v>
      </c>
    </row>
    <row r="18" spans="1:3" x14ac:dyDescent="0.25">
      <c r="A18" s="33" t="s">
        <v>224</v>
      </c>
      <c r="B18" s="33" t="s">
        <v>221</v>
      </c>
      <c r="C18" s="38">
        <v>0</v>
      </c>
    </row>
    <row r="19" spans="1:3" x14ac:dyDescent="0.25">
      <c r="A19" s="33" t="s">
        <v>225</v>
      </c>
      <c r="B19" s="33" t="s">
        <v>221</v>
      </c>
      <c r="C19" s="38">
        <v>0</v>
      </c>
    </row>
    <row r="20" spans="1:3" x14ac:dyDescent="0.25">
      <c r="A20" s="4" t="s">
        <v>408</v>
      </c>
      <c r="B20" s="5" t="s">
        <v>226</v>
      </c>
      <c r="C20" s="38">
        <v>0</v>
      </c>
    </row>
    <row r="21" spans="1:3" x14ac:dyDescent="0.25">
      <c r="A21" s="33" t="s">
        <v>227</v>
      </c>
      <c r="B21" s="33" t="s">
        <v>226</v>
      </c>
      <c r="C21" s="38">
        <v>0</v>
      </c>
    </row>
    <row r="22" spans="1:3" x14ac:dyDescent="0.25">
      <c r="A22" s="33" t="s">
        <v>228</v>
      </c>
      <c r="B22" s="33" t="s">
        <v>226</v>
      </c>
      <c r="C22" s="38">
        <v>0</v>
      </c>
    </row>
    <row r="23" spans="1:3" s="40" customFormat="1" x14ac:dyDescent="0.25">
      <c r="A23" s="6" t="s">
        <v>391</v>
      </c>
      <c r="B23" s="7" t="s">
        <v>229</v>
      </c>
      <c r="C23" s="41">
        <f>C12+C15+C20</f>
        <v>4000000</v>
      </c>
    </row>
    <row r="24" spans="1:3" x14ac:dyDescent="0.25">
      <c r="A24" s="4" t="s">
        <v>409</v>
      </c>
      <c r="B24" s="4" t="s">
        <v>230</v>
      </c>
      <c r="C24" s="38">
        <v>5000</v>
      </c>
    </row>
    <row r="25" spans="1:3" x14ac:dyDescent="0.25">
      <c r="A25" s="4" t="s">
        <v>410</v>
      </c>
      <c r="B25" s="4" t="s">
        <v>230</v>
      </c>
      <c r="C25" s="38">
        <v>0</v>
      </c>
    </row>
    <row r="26" spans="1:3" x14ac:dyDescent="0.25">
      <c r="A26" s="4" t="s">
        <v>411</v>
      </c>
      <c r="B26" s="4" t="s">
        <v>230</v>
      </c>
      <c r="C26" s="38">
        <v>0</v>
      </c>
    </row>
    <row r="27" spans="1:3" x14ac:dyDescent="0.25">
      <c r="A27" s="4" t="s">
        <v>412</v>
      </c>
      <c r="B27" s="4" t="s">
        <v>230</v>
      </c>
      <c r="C27" s="38">
        <v>0</v>
      </c>
    </row>
    <row r="28" spans="1:3" x14ac:dyDescent="0.25">
      <c r="A28" s="4" t="s">
        <v>413</v>
      </c>
      <c r="B28" s="4" t="s">
        <v>230</v>
      </c>
      <c r="C28" s="38">
        <v>0</v>
      </c>
    </row>
    <row r="29" spans="1:3" x14ac:dyDescent="0.25">
      <c r="A29" s="4" t="s">
        <v>414</v>
      </c>
      <c r="B29" s="4" t="s">
        <v>230</v>
      </c>
      <c r="C29" s="38">
        <v>0</v>
      </c>
    </row>
    <row r="30" spans="1:3" x14ac:dyDescent="0.25">
      <c r="A30" s="4" t="s">
        <v>415</v>
      </c>
      <c r="B30" s="4" t="s">
        <v>230</v>
      </c>
      <c r="C30" s="38">
        <v>0</v>
      </c>
    </row>
    <row r="31" spans="1:3" x14ac:dyDescent="0.25">
      <c r="A31" s="4" t="s">
        <v>416</v>
      </c>
      <c r="B31" s="4" t="s">
        <v>230</v>
      </c>
      <c r="C31" s="38">
        <v>0</v>
      </c>
    </row>
    <row r="32" spans="1:3" ht="45" x14ac:dyDescent="0.25">
      <c r="A32" s="4" t="s">
        <v>417</v>
      </c>
      <c r="B32" s="4" t="s">
        <v>230</v>
      </c>
      <c r="C32" s="38">
        <v>0</v>
      </c>
    </row>
    <row r="33" spans="1:3" x14ac:dyDescent="0.25">
      <c r="A33" s="4" t="s">
        <v>462</v>
      </c>
      <c r="B33" s="4" t="s">
        <v>230</v>
      </c>
      <c r="C33" s="45">
        <v>70000</v>
      </c>
    </row>
    <row r="34" spans="1:3" s="40" customFormat="1" x14ac:dyDescent="0.25">
      <c r="A34" s="6" t="s">
        <v>365</v>
      </c>
      <c r="B34" s="7" t="s">
        <v>230</v>
      </c>
      <c r="C34" s="48">
        <f>SUM(C24:C33)</f>
        <v>75000</v>
      </c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2020-05-28T07:36:18Z</dcterms:modified>
</cp:coreProperties>
</file>