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1.bev. forrásonként" sheetId="1" r:id="rId1"/>
    <sheet name="2. Kiadások" sheetId="2" r:id="rId2"/>
    <sheet name="3.Mérleg" sheetId="3" r:id="rId3"/>
    <sheet name="4 Hivatal  mell " sheetId="4" r:id="rId4"/>
    <sheet name="5. felújítások.mell " sheetId="5" r:id="rId5"/>
    <sheet name="6.  beruházás" sheetId="6" r:id="rId6"/>
    <sheet name="7. létszám" sheetId="7" r:id="rId7"/>
    <sheet name="8. közfogi létszám" sheetId="8" r:id="rId8"/>
    <sheet name="9. Eu " sheetId="9" r:id="rId9"/>
    <sheet name="10. lak. szolg. tám." sheetId="10" r:id="rId10"/>
    <sheet name="11. adósság. " sheetId="11" r:id="rId11"/>
    <sheet name="12. közvetett" sheetId="12" r:id="rId12"/>
    <sheet name="13. egyéb működési" sheetId="13" r:id="rId13"/>
    <sheet name="14. pénzmaradvány" sheetId="14" r:id="rId14"/>
    <sheet name="15. mérleg" sheetId="15" r:id="rId15"/>
    <sheet name="16. többéves " sheetId="16" r:id="rId16"/>
  </sheets>
  <definedNames/>
  <calcPr fullCalcOnLoad="1"/>
</workbook>
</file>

<file path=xl/sharedStrings.xml><?xml version="1.0" encoding="utf-8"?>
<sst xmlns="http://schemas.openxmlformats.org/spreadsheetml/2006/main" count="1116" uniqueCount="689">
  <si>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</si>
  <si>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</si>
  <si>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</si>
  <si>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</si>
  <si>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</si>
  <si>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</si>
  <si>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</si>
  <si>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</si>
  <si>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</si>
  <si>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</si>
  <si>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</si>
  <si>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</si>
  <si>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</si>
  <si>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</si>
  <si>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</si>
  <si>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</si>
  <si>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</si>
  <si>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</si>
  <si>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</si>
  <si>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</si>
  <si>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</si>
  <si>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</si>
  <si>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</si>
  <si>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</si>
  <si>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</si>
  <si>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</si>
  <si>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</si>
  <si>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</si>
  <si>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</si>
  <si>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</si>
  <si>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</si>
  <si>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</si>
  <si>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</si>
  <si>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</si>
  <si>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</si>
  <si>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</si>
  <si>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</si>
  <si>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</si>
  <si>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</si>
  <si>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</si>
  <si>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</si>
  <si>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</si>
  <si>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</si>
  <si>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 xml:space="preserve">Összesen: </t>
  </si>
  <si>
    <t xml:space="preserve">A. </t>
  </si>
  <si>
    <t xml:space="preserve">I. </t>
  </si>
  <si>
    <t>Felhalmozási bevételek</t>
  </si>
  <si>
    <t>Összesen:</t>
  </si>
  <si>
    <t>Dologi kiadások</t>
  </si>
  <si>
    <t>Tartalék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</si>
  <si>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</si>
  <si>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</si>
  <si>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</si>
  <si>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</si>
  <si>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</si>
  <si>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</si>
  <si>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</si>
  <si>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>Pénzforgalom nélküli kiadások</t>
  </si>
  <si>
    <t>A.</t>
  </si>
  <si>
    <t>B.</t>
  </si>
  <si>
    <t>A</t>
  </si>
  <si>
    <t>C</t>
  </si>
  <si>
    <t>D</t>
  </si>
  <si>
    <t xml:space="preserve">D. 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</si>
  <si>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</si>
  <si>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</si>
  <si>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</si>
  <si>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</si>
  <si>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Intézményi beruházások</t>
  </si>
  <si>
    <t>Kormányzati beruházások</t>
  </si>
  <si>
    <t>Egyéb felhalmozási kiadások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</si>
  <si>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</si>
  <si>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</si>
  <si>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</si>
  <si>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</si>
  <si>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</si>
  <si>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Önkormányzat kiadásai összesen: </t>
  </si>
  <si>
    <t>Kiadások mindösszesen:</t>
  </si>
  <si>
    <t>Beruházás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</si>
  <si>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</si>
  <si>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</si>
  <si>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</si>
  <si>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</si>
  <si>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</si>
  <si>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</si>
  <si>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</si>
  <si>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</si>
  <si>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</si>
  <si>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</si>
  <si>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</si>
  <si>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</si>
  <si>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</si>
  <si>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</si>
  <si>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>kötelező</t>
  </si>
  <si>
    <t>Önként</t>
  </si>
  <si>
    <t>állami</t>
  </si>
  <si>
    <t>önként</t>
  </si>
  <si>
    <t>I.MŰKÖDÉSI KIADÁSOK- előirányzat csoport</t>
  </si>
  <si>
    <t>E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</si>
  <si>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</si>
  <si>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</si>
  <si>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</si>
  <si>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</si>
  <si>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</si>
  <si>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</si>
  <si>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</si>
  <si>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</si>
  <si>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</si>
  <si>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</si>
  <si>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</si>
  <si>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III. Tartalékok</t>
  </si>
  <si>
    <t>Kötelező</t>
  </si>
  <si>
    <t>Közhatalmi bevétel</t>
  </si>
  <si>
    <t>Helyi önkormányzatok működésének általános támogatása</t>
  </si>
  <si>
    <t>B111</t>
  </si>
  <si>
    <t>a</t>
  </si>
  <si>
    <t>b</t>
  </si>
  <si>
    <t>c</t>
  </si>
  <si>
    <t>d</t>
  </si>
  <si>
    <t>e</t>
  </si>
  <si>
    <t>f</t>
  </si>
  <si>
    <t>g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</si>
  <si>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</si>
  <si>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</si>
  <si>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</si>
  <si>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</si>
  <si>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</si>
  <si>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</si>
  <si>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</si>
  <si>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</si>
  <si>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</si>
  <si>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</si>
  <si>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</si>
  <si>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</si>
  <si>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</si>
  <si>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</si>
  <si>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</si>
  <si>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</si>
  <si>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</si>
  <si>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</si>
  <si>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</si>
  <si>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</si>
  <si>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</si>
  <si>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</si>
  <si>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</si>
  <si>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</si>
  <si>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</si>
  <si>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</si>
  <si>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</si>
  <si>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</si>
  <si>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</si>
  <si>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</si>
  <si>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</si>
  <si>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</si>
  <si>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</si>
  <si>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</si>
  <si>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</si>
  <si>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</si>
  <si>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</si>
  <si>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</si>
  <si>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</si>
  <si>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</si>
  <si>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</si>
  <si>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</si>
  <si>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</si>
  <si>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</si>
  <si>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</si>
  <si>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</si>
  <si>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</si>
  <si>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</si>
  <si>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</si>
  <si>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</si>
  <si>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</si>
  <si>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</si>
  <si>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</si>
  <si>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</si>
  <si>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</si>
  <si>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</si>
  <si>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</si>
  <si>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(=1- 8) </t>
  </si>
  <si>
    <t>B35</t>
  </si>
  <si>
    <t xml:space="preserve">Egyéb közhatalmi bevételek </t>
  </si>
  <si>
    <t>B36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</si>
  <si>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</si>
  <si>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</si>
  <si>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</si>
  <si>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</si>
  <si>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</si>
  <si>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</si>
  <si>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</si>
  <si>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</si>
  <si>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</si>
  <si>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</si>
  <si>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</si>
  <si>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</si>
  <si>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</si>
  <si>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</si>
  <si>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</si>
  <si>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</si>
  <si>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</si>
  <si>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</si>
  <si>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</si>
  <si>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</si>
  <si>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</si>
  <si>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</si>
  <si>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</si>
  <si>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</si>
  <si>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</si>
  <si>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</si>
  <si>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</si>
  <si>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</si>
  <si>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</si>
  <si>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</si>
  <si>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</si>
  <si>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</si>
  <si>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</si>
  <si>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</si>
  <si>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</si>
  <si>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</si>
  <si>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</si>
  <si>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</si>
  <si>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</si>
  <si>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</si>
  <si>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</si>
  <si>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</si>
  <si>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</si>
  <si>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</si>
  <si>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</si>
  <si>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</si>
  <si>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</si>
  <si>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</si>
  <si>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</si>
  <si>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</si>
  <si>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</si>
  <si>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</si>
  <si>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</si>
  <si>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</si>
  <si>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</si>
  <si>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</si>
  <si>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</si>
  <si>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</si>
  <si>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</si>
  <si>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</si>
  <si>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</si>
  <si>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</si>
  <si>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</si>
  <si>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</si>
  <si>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</si>
  <si>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</si>
  <si>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</si>
  <si>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</si>
  <si>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</si>
  <si>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</si>
  <si>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</si>
  <si>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</si>
  <si>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</si>
  <si>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</si>
  <si>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</si>
  <si>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</si>
  <si>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összesen: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</si>
  <si>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</si>
  <si>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</si>
  <si>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</si>
  <si>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</si>
  <si>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</si>
  <si>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</si>
  <si>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</si>
  <si>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</si>
  <si>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</si>
  <si>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</si>
  <si>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</si>
  <si>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</si>
  <si>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</si>
  <si>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</si>
  <si>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</si>
  <si>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</si>
  <si>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</si>
  <si>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</si>
  <si>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</si>
  <si>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</si>
  <si>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</si>
  <si>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</si>
  <si>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</si>
  <si>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</si>
  <si>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</si>
  <si>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</si>
  <si>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</si>
  <si>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</si>
  <si>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összesen:</t>
  </si>
  <si>
    <t>B82</t>
  </si>
  <si>
    <t>Adóssághoz nem kapcsolódó származékos ügyletek bevételei</t>
  </si>
  <si>
    <t>B83</t>
  </si>
  <si>
    <t>Finanszírozási bevételek összesen:</t>
  </si>
  <si>
    <t>B8</t>
  </si>
  <si>
    <t xml:space="preserve">C: </t>
  </si>
  <si>
    <t xml:space="preserve"> Sor-
szám</t>
  </si>
  <si>
    <t>alszám</t>
  </si>
  <si>
    <t>Bevételi jogcímek</t>
  </si>
  <si>
    <t>Államigazgatási</t>
  </si>
  <si>
    <t>Összes
előirányzat</t>
  </si>
  <si>
    <t>Működési támogatások</t>
  </si>
  <si>
    <t>Működési célú átvett péneszköz Áh. Kívül</t>
  </si>
  <si>
    <t>Működési célú támogatásértékű bevétel Áh belül</t>
  </si>
  <si>
    <t>Felhalmozási célú átvett pénzeszköz - áh kívül</t>
  </si>
  <si>
    <t>Sorszám</t>
  </si>
  <si>
    <t>B:</t>
  </si>
  <si>
    <t xml:space="preserve">Batéi Közös Önkormányzati Hivatal </t>
  </si>
  <si>
    <t>Kormányzati funkciók szerinti feladatok</t>
  </si>
  <si>
    <t>Lakosságnak juttatott támogatások , szociális támogatások</t>
  </si>
  <si>
    <t>106020 Lakásfenntartási ellátások</t>
  </si>
  <si>
    <t>107060 Egyéb szociális természetbeni-köztemetés</t>
  </si>
  <si>
    <t>105010 Munkanélküliek aktív korúak ellátás- fth, rszs</t>
  </si>
  <si>
    <t>103010 elhunyt személyek hátr.tám-temetési segély</t>
  </si>
  <si>
    <t>Módosítás</t>
  </si>
  <si>
    <t>L</t>
  </si>
  <si>
    <t>B</t>
  </si>
  <si>
    <t>eredeti</t>
  </si>
  <si>
    <t>módosított</t>
  </si>
  <si>
    <t>D.</t>
  </si>
  <si>
    <t xml:space="preserve">Az önkormányzat és költségvetési szervei beruházásai </t>
  </si>
  <si>
    <t xml:space="preserve">C. </t>
  </si>
  <si>
    <t xml:space="preserve">s.sz. </t>
  </si>
  <si>
    <t>Beruházások</t>
  </si>
  <si>
    <t>Közfoglalkoztatás beruházás</t>
  </si>
  <si>
    <t xml:space="preserve">Beruházások összesen: </t>
  </si>
  <si>
    <t>Áh. Belüli megelőlegezés</t>
  </si>
  <si>
    <t>Önkormányzat</t>
  </si>
  <si>
    <t>I.</t>
  </si>
  <si>
    <t>Hivatal</t>
  </si>
  <si>
    <t>1.</t>
  </si>
  <si>
    <t>Eredeti</t>
  </si>
  <si>
    <t xml:space="preserve">Az önkormányzat és költségvetési szervei felújítási előirányzatai célonként </t>
  </si>
  <si>
    <t xml:space="preserve">B. </t>
  </si>
  <si>
    <t>ssz.</t>
  </si>
  <si>
    <t>felújítási cél megnevezése</t>
  </si>
  <si>
    <t>áfa</t>
  </si>
  <si>
    <t>ÖSSZESEN</t>
  </si>
  <si>
    <t>Sszám</t>
  </si>
  <si>
    <t>Baté</t>
  </si>
  <si>
    <t>Szám</t>
  </si>
  <si>
    <t>Bevételi jogcím</t>
  </si>
  <si>
    <t>MŰKÖDÉSI KIADÁSOK</t>
  </si>
  <si>
    <t>Személyi kiadások</t>
  </si>
  <si>
    <t>Munkaadót terhelő járulékok</t>
  </si>
  <si>
    <t>Dologi jellegű kiadások</t>
  </si>
  <si>
    <t>Ellátottak pénzbeli jutattásai</t>
  </si>
  <si>
    <t>Egyéb működéi célú kiadások</t>
  </si>
  <si>
    <t>létszám</t>
  </si>
  <si>
    <t>FELHALMOZÁSI KIADÁSOK</t>
  </si>
  <si>
    <t xml:space="preserve">Baté </t>
  </si>
  <si>
    <t>EU támogatással megvalósuló programok, projektek, bevételei, kiadásai</t>
  </si>
  <si>
    <t xml:space="preserve"> e Ft-ban</t>
  </si>
  <si>
    <t>Megállapított támogatás</t>
  </si>
  <si>
    <t>Kifizetés várható ez évben</t>
  </si>
  <si>
    <t>működésre</t>
  </si>
  <si>
    <t>felújításra</t>
  </si>
  <si>
    <t>beruházásra</t>
  </si>
  <si>
    <t>Létszám-előirányzat</t>
  </si>
  <si>
    <t>fő</t>
  </si>
  <si>
    <t>Intézmény:</t>
  </si>
  <si>
    <t>Intézmény összesen:</t>
  </si>
  <si>
    <t xml:space="preserve">Önkormányzat </t>
  </si>
  <si>
    <t>Igazgatási tevékenység</t>
  </si>
  <si>
    <t>Művelődési házak tev.</t>
  </si>
  <si>
    <t>Védőnői szolgálat</t>
  </si>
  <si>
    <t>Város-, és községgazdálkodási sz.</t>
  </si>
  <si>
    <t>Mindösszesen:</t>
  </si>
  <si>
    <t>Közfoglalkoztatottak éves létszám-előirányzata</t>
  </si>
  <si>
    <t>Foglalkoztatás módja- programonként</t>
  </si>
  <si>
    <t>hónap</t>
  </si>
  <si>
    <t>átlag fő/év</t>
  </si>
  <si>
    <t>Önkormányzatnál</t>
  </si>
  <si>
    <t>BXC/12</t>
  </si>
  <si>
    <t>Hivatalnál</t>
  </si>
  <si>
    <t>e Ft-ban</t>
  </si>
  <si>
    <t xml:space="preserve"> I. Saját bevételek</t>
  </si>
  <si>
    <t>Helyi adók</t>
  </si>
  <si>
    <t>Osztalék, koncsessziós díjak</t>
  </si>
  <si>
    <t>Díjak, pótloékok, bírságok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</si>
  <si>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</si>
  <si>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</si>
  <si>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</si>
  <si>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</si>
  <si>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>hitel előző években felvett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</si>
  <si>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</si>
  <si>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</si>
  <si>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</si>
  <si>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</si>
  <si>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</si>
  <si>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</si>
  <si>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</si>
  <si>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</si>
  <si>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. Az adósságot keletk. ügylet megkötését igénylő fejlesztési célok, valamint az adósságot kelet.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</si>
  <si>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</si>
  <si>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</si>
  <si>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</si>
  <si>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</si>
  <si>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 xml:space="preserve">A többéves kihatással járó feladatok előirányzatai </t>
  </si>
  <si>
    <t>F.</t>
  </si>
  <si>
    <t>G.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</si>
  <si>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</si>
  <si>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</si>
  <si>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</si>
  <si>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</si>
  <si>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</si>
  <si>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</si>
  <si>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</si>
  <si>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</si>
  <si>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Közvetett és közvetlen támogatások   ft-ban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</si>
  <si>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</si>
  <si>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</si>
  <si>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</si>
  <si>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</si>
  <si>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</si>
  <si>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</si>
  <si>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</si>
  <si>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</si>
  <si>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>Egyéb működési kiadások megoszlása</t>
  </si>
  <si>
    <t>I. Támogatások, támogatásértékű kiadások Működési</t>
  </si>
  <si>
    <t>ÁH: belüli pénzesközátadások</t>
  </si>
  <si>
    <t xml:space="preserve"> - Esély Alapszolg. Központ Taszár </t>
  </si>
  <si>
    <t xml:space="preserve"> - Óvoda Batéi Szivárvány Tagóvoda</t>
  </si>
  <si>
    <t xml:space="preserve"> - gyermekétkeztetés támogatása - iskoláknak</t>
  </si>
  <si>
    <t xml:space="preserve"> - Kercseligeti Intergrált Szoc. Központ</t>
  </si>
  <si>
    <t xml:space="preserve"> - működési pénzeszköz átadás (belső ellenőrzésre) 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</si>
  <si>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</si>
  <si>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</si>
  <si>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</si>
  <si>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II. Egyéb működési kiadásokon belül Áh. Kívülre átadott támogatások:   </t>
  </si>
  <si>
    <t xml:space="preserve"> - Közművelődés és Hagyományőrző Egyesület </t>
  </si>
  <si>
    <t xml:space="preserve"> - Batéi Romák Egyesülete </t>
  </si>
  <si>
    <t xml:space="preserve"> - Együtt a Batéi Ifjúsággal Egyesület</t>
  </si>
  <si>
    <t xml:space="preserve"> - Batéi Közhasznú és Sportegyesület</t>
  </si>
  <si>
    <t xml:space="preserve">Mindösszesen: </t>
  </si>
  <si>
    <t xml:space="preserve"> </t>
  </si>
  <si>
    <t xml:space="preserve">Vagyont bemutató mérleg </t>
  </si>
  <si>
    <t>adatok e Ft-ban</t>
  </si>
  <si>
    <t xml:space="preserve">Ssz. </t>
  </si>
  <si>
    <t xml:space="preserve">A </t>
  </si>
  <si>
    <t xml:space="preserve">B </t>
  </si>
  <si>
    <t>Előző év</t>
  </si>
  <si>
    <t xml:space="preserve">Tárgyév </t>
  </si>
  <si>
    <t>Eszközök</t>
  </si>
  <si>
    <t>Források</t>
  </si>
  <si>
    <t>Baté Községi Önkormányzat</t>
  </si>
  <si>
    <t>Ebből:</t>
  </si>
  <si>
    <t>Forg.képt.</t>
  </si>
  <si>
    <t>Korl. fk.</t>
  </si>
  <si>
    <t xml:space="preserve">Egyéb </t>
  </si>
  <si>
    <t>A) Nemz. vagyonba tartozó bef. eszközök</t>
  </si>
  <si>
    <t>G)   SAJÁT TŐKE</t>
  </si>
  <si>
    <t xml:space="preserve">  - ebből</t>
  </si>
  <si>
    <t>l. Nemz. vagyon induláskori értéke</t>
  </si>
  <si>
    <t>II. Nemz. vagyon változásai</t>
  </si>
  <si>
    <t>I.   Immateriális javak</t>
  </si>
  <si>
    <t>III. Egyéb eszközök induláskori értéke</t>
  </si>
  <si>
    <t>II.  Tárgyi eszközök</t>
  </si>
  <si>
    <t>IV.Felhalmozott eredmény</t>
  </si>
  <si>
    <t xml:space="preserve"> - ingatlanok</t>
  </si>
  <si>
    <t xml:space="preserve">V. Eszközök értékhelyesbítésének forrása </t>
  </si>
  <si>
    <t xml:space="preserve"> - gépek,berendezések, járművek</t>
  </si>
  <si>
    <t>VI. Mérleg szerinti eredmény</t>
  </si>
  <si>
    <t xml:space="preserve"> - beruházások</t>
  </si>
  <si>
    <t xml:space="preserve"> - tárgyi eszközök értékhelyesbítése</t>
  </si>
  <si>
    <t>III.  Befektetett pénzügyi eszközök</t>
  </si>
  <si>
    <t>B) Nemz. vagyonba tartozó forgóeszközök</t>
  </si>
  <si>
    <t>H)    KÖTELEZETTSÉGEK</t>
  </si>
  <si>
    <t>I.    Készletek</t>
  </si>
  <si>
    <t>II.   Értékpapírok</t>
  </si>
  <si>
    <t>I. Ktgvet. évben esedékes kötelezettségek</t>
  </si>
  <si>
    <t>C) Pénzeszközök</t>
  </si>
  <si>
    <t>II. Ktgvet. évet követően esedékes köt.</t>
  </si>
  <si>
    <t>III. Köt. jellegű sajátos elszámolások</t>
  </si>
  <si>
    <t>D) Követelések</t>
  </si>
  <si>
    <t>I) Egyéb sajátos forrásold. elszámolások</t>
  </si>
  <si>
    <t>I. Ktgvet. évben esedékes követelések</t>
  </si>
  <si>
    <t>II. Ktgvet.évet követően esedékes köv.</t>
  </si>
  <si>
    <t>III. Köv. jellegű sajátos elszámolások</t>
  </si>
  <si>
    <t>E) Egyéb sajátos eszközoldali elszámolások</t>
  </si>
  <si>
    <t>ESZKÖZÖK ÖSSZESEN</t>
  </si>
  <si>
    <t>FORRÁSOK ÖSSZESEN</t>
  </si>
  <si>
    <t>Batéi Közös Hivatal</t>
  </si>
  <si>
    <t>D)   SAJÁT TŐKE</t>
  </si>
  <si>
    <t>IV. Üzemeltetésre, kezelésre átadott</t>
  </si>
  <si>
    <t>A 0-ra leírt, de használatban lévő, illetve használaton kívüli eszközök állománya</t>
  </si>
  <si>
    <t>0-s bruttó</t>
  </si>
  <si>
    <t>Haszn-ban lévő</t>
  </si>
  <si>
    <t>A. Önkormányzat</t>
  </si>
  <si>
    <t>I. Immateriális javak</t>
  </si>
  <si>
    <t>II. Gépek, berendezések</t>
  </si>
  <si>
    <t>Pénzmaradvány kimutatása</t>
  </si>
  <si>
    <t>Közös Hivatal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</si>
  <si>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</si>
  <si>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</si>
  <si>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</si>
  <si>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</si>
  <si>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</si>
  <si>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</si>
  <si>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</t>
  </si>
  <si>
    <t>B) Vállalkozási tevékenység maradványa</t>
  </si>
  <si>
    <t>C) Összes maradvány</t>
  </si>
  <si>
    <t>D) Alaptevékenység köt.vállalással terhelt maradványa</t>
  </si>
  <si>
    <t>E) Alaptevékenység szabad maradványa (A-D)</t>
  </si>
  <si>
    <t xml:space="preserve">Az önkormányzat és a Hivatal bevételei összesítve  </t>
  </si>
  <si>
    <t>Teljesítés</t>
  </si>
  <si>
    <t>2.</t>
  </si>
  <si>
    <t>3.</t>
  </si>
  <si>
    <t>N</t>
  </si>
  <si>
    <t>teljesítés</t>
  </si>
  <si>
    <r>
      <t>Önkormányzat és költségvetési szervek költségvetési kiadásai, létszáma</t>
    </r>
    <r>
      <rPr>
        <sz val="10"/>
        <rFont val="Arial"/>
        <family val="2"/>
      </rPr>
      <t xml:space="preserve"> (adatok ezer forintban)</t>
    </r>
  </si>
  <si>
    <t>Belföldi értékpapírok bevételei</t>
  </si>
  <si>
    <r>
      <t xml:space="preserve">Az önkormányzat összevont költségvetési mérlege </t>
    </r>
    <r>
      <rPr>
        <sz val="12"/>
        <rFont val="Arial"/>
        <family val="2"/>
      </rPr>
      <t>(adatok ezer forintban)</t>
    </r>
  </si>
  <si>
    <r>
      <t>Bevételek kötelező, önként vállalt és államigazgatási feladatok megosztásában</t>
    </r>
    <r>
      <rPr>
        <sz val="10"/>
        <color indexed="8"/>
        <rFont val="Arial"/>
        <family val="2"/>
      </rPr>
      <t xml:space="preserve"> (adatok ezer forintban)</t>
    </r>
  </si>
  <si>
    <t xml:space="preserve">4. </t>
  </si>
  <si>
    <t>Módosított</t>
  </si>
  <si>
    <t>eredeti ei.</t>
  </si>
  <si>
    <t>mód. ei.</t>
  </si>
  <si>
    <t>e Ft</t>
  </si>
  <si>
    <t>Eredeti ei.</t>
  </si>
  <si>
    <t>Mód. ei.</t>
  </si>
  <si>
    <t>Batéi Közös Önkormányzati Hivatal zárszámadása</t>
  </si>
  <si>
    <t>Mérlegben értékkel nem szereplő kötelezettségek</t>
  </si>
  <si>
    <t>Vállalt kötelezettség, készfizető kezesség</t>
  </si>
  <si>
    <t>Székhely</t>
  </si>
  <si>
    <t>Befejezés</t>
  </si>
  <si>
    <t>Döntés száma</t>
  </si>
  <si>
    <t>Kezességváll. meg, száma</t>
  </si>
  <si>
    <t>Lejárat</t>
  </si>
  <si>
    <t>Kaposmenti Hulladékgazdálkodási társulásnak</t>
  </si>
  <si>
    <t>Kaposvár</t>
  </si>
  <si>
    <t>94/2009</t>
  </si>
  <si>
    <t>1-2-11-4300-0010-7/2011</t>
  </si>
  <si>
    <t>hulladéklerakó rendszer megvalósítására</t>
  </si>
  <si>
    <t>Ber. kezdete</t>
  </si>
  <si>
    <t>Kezességválla- lás Ft</t>
  </si>
  <si>
    <t>S.sz.</t>
  </si>
  <si>
    <t>II. Ingatlanok</t>
  </si>
  <si>
    <t>III. Gépek , ber., felszerelések, járművek</t>
  </si>
  <si>
    <t>B. Hivatal</t>
  </si>
  <si>
    <t>II. Adósságot keletkeztető ügyletek</t>
  </si>
  <si>
    <t xml:space="preserve">I. A saját bevételek és az adósságot keletkeztető ügyletekből és kezességvállalásokból fennálló kötelezettségek aránya 2015. </t>
  </si>
  <si>
    <t>Tervezett</t>
  </si>
  <si>
    <t>Hozzájárulás önkormányzaton kívüli projekthez</t>
  </si>
  <si>
    <t>J) Passzív időbeli elhatárolások</t>
  </si>
  <si>
    <t>S</t>
  </si>
  <si>
    <t>Haszn. kívüli</t>
  </si>
  <si>
    <t>Rovat
szám</t>
  </si>
  <si>
    <t>Általános támogatás összesen:</t>
  </si>
  <si>
    <t>Működési célú támogatások és kiegészítő támogatások</t>
  </si>
  <si>
    <t>Elszámolásból származó bevétel</t>
  </si>
  <si>
    <t>Egyéb működési célú támogatások bevételei államháztartáson belülről</t>
  </si>
  <si>
    <t>5- ből: Hivatalra átvett önkormányzatoktól</t>
  </si>
  <si>
    <t>5 ből: Védőnői szolgálatra MEP-től</t>
  </si>
  <si>
    <t>5-ből: Munkaügyi Központtól közfoglalkoztatásra</t>
  </si>
  <si>
    <t>5- ből egyes jövedelempótló támogatások</t>
  </si>
  <si>
    <t>5-ből gyermekvédelmi Erzsébet utalvány</t>
  </si>
  <si>
    <t>Választásra, nyári diákmunkára támogatás</t>
  </si>
  <si>
    <t xml:space="preserve">Hivatal által átvett önkormányzatoktól </t>
  </si>
  <si>
    <t>1- ből - bírságok, pótlékok</t>
  </si>
  <si>
    <t>1-ből: - igazgatási szolgáltati díjak</t>
  </si>
  <si>
    <t>1-ből: egyéb közhatalmi</t>
  </si>
  <si>
    <t>1-ből Hivatal bevételei</t>
  </si>
  <si>
    <t>Biztosító által fizetett kártérítés</t>
  </si>
  <si>
    <t>Egyéb működési bevételek</t>
  </si>
  <si>
    <t xml:space="preserve">B411 </t>
  </si>
  <si>
    <t>Műk. célú kölcs. visszatér. Áht-n kívülről</t>
  </si>
  <si>
    <t>B64</t>
  </si>
  <si>
    <t>B75</t>
  </si>
  <si>
    <t xml:space="preserve"> - 1- ből önkormányzat működési célú pénzmaradványa</t>
  </si>
  <si>
    <t xml:space="preserve"> - 1- ből Önkormányzat felh. célú pénzmaradványa felhalm.-ból</t>
  </si>
  <si>
    <t xml:space="preserve"> - 1-ből Hivatal működési célú pénzmadványa</t>
  </si>
  <si>
    <t xml:space="preserve">Bevételek összesen: </t>
  </si>
  <si>
    <t>1 - ből: Önkormányzati hivatal támogatására</t>
  </si>
  <si>
    <t>1 - ből: Zöldterület gazdálkodás</t>
  </si>
  <si>
    <t>1 - ből: közvilágításra</t>
  </si>
  <si>
    <t>1 - ből köztemetőre</t>
  </si>
  <si>
    <t>1 - ből: Közutakra</t>
  </si>
  <si>
    <t>1 - ből: Egyéb kötelező feladatokra</t>
  </si>
  <si>
    <t>1 - ből: Lakott külterület</t>
  </si>
  <si>
    <t>1 - ből: hozzájárulás beszámítás összege</t>
  </si>
  <si>
    <t xml:space="preserve"> - Esély Központon belül Őszirózsák Ny. Klub</t>
  </si>
  <si>
    <t xml:space="preserve"> - Batéi Közös Hivatal pm. Szentbalázsra</t>
  </si>
  <si>
    <t xml:space="preserve"> - Zselici Lámpások Vidékfejlesztési Egy. tagdíj</t>
  </si>
  <si>
    <t xml:space="preserve"> - Kutyatár Egyesület</t>
  </si>
  <si>
    <t xml:space="preserve"> - Batéi Polgárőr Egyesület</t>
  </si>
  <si>
    <t xml:space="preserve"> - Szabadidő és sportszövetség</t>
  </si>
  <si>
    <t xml:space="preserve"> - Nefela jégesőelhárítás</t>
  </si>
  <si>
    <t xml:space="preserve"> - Fogászati ügyeletre</t>
  </si>
  <si>
    <t xml:space="preserve"> - Kaposvölgyi vizitársulat</t>
  </si>
  <si>
    <t xml:space="preserve"> - Taszári Esély (Őszi Rózsák Nyugdíjas Klub)</t>
  </si>
  <si>
    <t>Tárgyi eszközök, immateriális javak, vagyoni értékű jog értékestése és hasznosítása, vagyonhasznosításból származó bevétel</t>
  </si>
  <si>
    <t>A kezességvállalással kapcsolatos megtérülés</t>
  </si>
  <si>
    <t>III.</t>
  </si>
  <si>
    <t>V.</t>
  </si>
  <si>
    <t>VII.</t>
  </si>
  <si>
    <t>XII.</t>
  </si>
  <si>
    <t>XIII.</t>
  </si>
  <si>
    <t>XV.</t>
  </si>
  <si>
    <t>XVI.</t>
  </si>
  <si>
    <t>XVII.</t>
  </si>
  <si>
    <t>XVIII.</t>
  </si>
  <si>
    <t>a) Intézményi beruházások</t>
  </si>
  <si>
    <t>e) Egyéb felhalmozási átadott</t>
  </si>
  <si>
    <t xml:space="preserve">Kiadások összesen: </t>
  </si>
  <si>
    <t>Fejlesztési hitel fizetése tám. megelőlegezési</t>
  </si>
  <si>
    <t>Államháztartáson belüli megelőlegezések visszafizetése</t>
  </si>
  <si>
    <t xml:space="preserve">Finanszírozási célú pénzügyi műveletek kiadásai: </t>
  </si>
  <si>
    <t xml:space="preserve">   066020 - Város-, és községgazdálkodás </t>
  </si>
  <si>
    <t xml:space="preserve">   041233, 37 - Közcélú foglalkoztatás</t>
  </si>
  <si>
    <t xml:space="preserve">   011130 - Önkormányzatok igazgatási tev.</t>
  </si>
  <si>
    <t xml:space="preserve">   045160 - Közutak</t>
  </si>
  <si>
    <t xml:space="preserve">   064010 - Közvilágítás</t>
  </si>
  <si>
    <t xml:space="preserve">   013320 - Köztemető-fenntartás és működtetés</t>
  </si>
  <si>
    <t xml:space="preserve">   082092 - Közművelődési tev. (Teleház, Műv. ház)</t>
  </si>
  <si>
    <t xml:space="preserve">   082044 - Könyvtári szolgálat</t>
  </si>
  <si>
    <t xml:space="preserve">   072111 - Háziorvosi alapellátás</t>
  </si>
  <si>
    <t xml:space="preserve">   074031 - Család- és nővédelmi eü-i gondozás</t>
  </si>
  <si>
    <t xml:space="preserve">   081030 - Sportlétesítmények működtetése és fejl.</t>
  </si>
  <si>
    <t xml:space="preserve">   882111 - rendszeres szociális segély,FHt</t>
  </si>
  <si>
    <t xml:space="preserve">              882113 - Lakásfenntartási támogatás</t>
  </si>
  <si>
    <t xml:space="preserve">              882113 - Települési támogatás</t>
  </si>
  <si>
    <t xml:space="preserve">              882123 - Temetési segély </t>
  </si>
  <si>
    <t xml:space="preserve">              882122 - Önkormányzati segély</t>
  </si>
  <si>
    <t xml:space="preserve">              882203 - Köztemetés</t>
  </si>
  <si>
    <t xml:space="preserve">              851011 - Óvodai ellátás</t>
  </si>
  <si>
    <t xml:space="preserve">              882129 - Egyéb önkormányzati tám.</t>
  </si>
  <si>
    <t xml:space="preserve">              890301 - Civil szervezetek támogatás</t>
  </si>
  <si>
    <t xml:space="preserve">              852011 - Iskola támogatása</t>
  </si>
  <si>
    <t xml:space="preserve">              889201 - Gyermekjóléti szolgáltatás </t>
  </si>
  <si>
    <t xml:space="preserve">              889924 - Családsegítés</t>
  </si>
  <si>
    <t xml:space="preserve"> vízmű</t>
  </si>
  <si>
    <t>II. Intézmények:</t>
  </si>
  <si>
    <t>Államháztartáson belüli megelőlegezés</t>
  </si>
  <si>
    <t>Összes hiány:</t>
  </si>
  <si>
    <t>Költségvetési bevételek</t>
  </si>
  <si>
    <t xml:space="preserve">e Ft-ba </t>
  </si>
  <si>
    <t xml:space="preserve">Rovat száma </t>
  </si>
  <si>
    <t xml:space="preserve"> Államigazgatási</t>
  </si>
  <si>
    <t xml:space="preserve"> Összes
előirányzat</t>
  </si>
  <si>
    <t xml:space="preserve">Helyi önkormányzatok kiegészítő támogatásai  </t>
  </si>
  <si>
    <t>Sszám:</t>
  </si>
  <si>
    <t xml:space="preserve">F </t>
  </si>
  <si>
    <t>Működési célú támogatások államháztartáson belülről (I.+1+…+5)</t>
  </si>
  <si>
    <t>B411</t>
  </si>
  <si>
    <t xml:space="preserve"> - 70-ből Hivatal működési célú pénzmadványa</t>
  </si>
  <si>
    <t>Intézményi beruházás</t>
  </si>
  <si>
    <t>Lakásépí- tés</t>
  </si>
  <si>
    <t>Egyéb felhalmo- zási kiadás</t>
  </si>
  <si>
    <t>Háziorvosi rendelő felújítása</t>
  </si>
  <si>
    <t>Vízműnél érdekeltségnövelő felújítások</t>
  </si>
  <si>
    <t>Ingatlan felújítása</t>
  </si>
  <si>
    <t>Állami</t>
  </si>
  <si>
    <t>Össz eredeti</t>
  </si>
  <si>
    <t>ÁFA</t>
  </si>
  <si>
    <t>Polgármesteri lánc</t>
  </si>
  <si>
    <t>Informatikai eszközök Teleház</t>
  </si>
  <si>
    <t>Notebook, bútor védőnő</t>
  </si>
  <si>
    <t>Orvosi rendelőbe bútor</t>
  </si>
  <si>
    <t>Művelődési Ház Szénmonoxid érzékelő</t>
  </si>
  <si>
    <t>Informatikai eszközök</t>
  </si>
  <si>
    <t>Egyéb kis értékű tárgyi eszköz beszerzés</t>
  </si>
  <si>
    <t>DDOP támogatás</t>
  </si>
  <si>
    <t>Orvosi rendelő felújítására</t>
  </si>
  <si>
    <t>107060 egyéb szociáils pénzbeli ellátások-települési segélyek</t>
  </si>
  <si>
    <t>Szociális tűzifára</t>
  </si>
  <si>
    <t>Gyermekétkezetésre</t>
  </si>
  <si>
    <t>Gyermekvédelmi Erzsébet utalvány</t>
  </si>
  <si>
    <t>Start mezőgazdaság</t>
  </si>
  <si>
    <t>Start belvíz</t>
  </si>
  <si>
    <t>Start közút</t>
  </si>
  <si>
    <t>melléklet a5/2016.(V.27   ) önkormányzati rendelethez</t>
  </si>
  <si>
    <t>2. melléklet a 5/2016.(V.27 ) önkormányzati rendelethez</t>
  </si>
  <si>
    <t>melléklet a 5/2016.(V.27   ) önkormányzati rendelethez</t>
  </si>
  <si>
    <t>melléklet a 5/2016.(V27 ) önkormányzati rendelethez</t>
  </si>
  <si>
    <t>5. melléklet a 5/2016.(V.  27 ) önkormányzati rendelethez</t>
  </si>
  <si>
    <t>6.  melléklet a 5/2016.(V.27   ) önkormányzati rendelethez</t>
  </si>
  <si>
    <t>7. melléklet a 5 /2016.(V.27   ) önkormányzati rendelethez</t>
  </si>
  <si>
    <t>8. melléklet a 5 /2016.(V.27 önkormányzati rendelethez</t>
  </si>
  <si>
    <t>9. melléklet a 5/2016.(V.  27 ) önkormányzati rendelethez</t>
  </si>
  <si>
    <t>10.   melléklet a5/2016.(V.27 ) önkormányzati rendelethez</t>
  </si>
  <si>
    <t>11. melléklet a 5/2016.(V. 27  ) önkormányzati rendelethez</t>
  </si>
  <si>
    <t>12. melléklet a 5/2016.(V.  27 ) önkormányzati rendelethez</t>
  </si>
  <si>
    <t>13. melléklet a 5/2016.(V.   27) önkormányzati rendelethez</t>
  </si>
  <si>
    <t>14. melléklet a 5/2016.(V.27   ) önkormányzati rendelethez</t>
  </si>
  <si>
    <t>15/A melléklet a 5/2016.(V.   27) önkormányzati rendelethez</t>
  </si>
  <si>
    <t>16/B. melléklet a 5/2016.(V.   27) önkormányzati rendelethez</t>
  </si>
  <si>
    <t>16/A. melléklet a 5 /2016.(V.27) önkormányzati rendelethez</t>
  </si>
  <si>
    <t>átadott fejlesz</t>
  </si>
  <si>
    <t>15/B  melléklet a 5/2016.(V.27  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</si>
</sst>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  <numFmt numFmtId="167" formatCode="_-* #,##0.0\ _F_t_-;\-* #,##0.0\ _F_t_-;_-* &quot;-&quot;??\ _F_t_-;_-@_-"/>
    <numFmt numFmtId="168" formatCode="_-* #,##0\ _F_t_-;\-* #,##0\ _F_t_-;_-* &quot;-&quot;??\ _F_t_-;_-@_-"/>
    <numFmt numFmtId="169" formatCode="0.0000"/>
    <numFmt numFmtId="170" formatCode="0.000"/>
    <numFmt numFmtId="171" formatCode="0.0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/>
      <name val="Arial"/>
      <family val="2"/>
    </font>
    <font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0" fontId="4" fillId="0" borderId="10" xfId="54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55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9" fillId="0" borderId="10" xfId="54" applyFont="1" applyBorder="1">
      <alignment/>
      <protection/>
    </xf>
    <xf numFmtId="0" fontId="18" fillId="0" borderId="10" xfId="54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4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 quotePrefix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1" fillId="0" borderId="15" xfId="0" applyFont="1" applyFill="1" applyBorder="1" applyAlignment="1">
      <alignment horizontal="justify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ont="1" applyFill="1" applyBorder="1" applyAlignment="1">
      <alignment horizontal="justify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0" fillId="0" borderId="13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/>
    </xf>
    <xf numFmtId="3" fontId="9" fillId="33" borderId="10" xfId="0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1" fillId="0" borderId="10" xfId="56" applyNumberFormat="1" applyFont="1" applyFill="1" applyBorder="1" applyAlignment="1" applyProtection="1">
      <alignment horizontal="right"/>
      <protection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NumberForma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4" fontId="20" fillId="0" borderId="10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68" fontId="20" fillId="0" borderId="10" xfId="4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Font="1" applyBorder="1" applyAlignment="1">
      <alignment horizontal="justify" wrapText="1"/>
    </xf>
    <xf numFmtId="0" fontId="0" fillId="0" borderId="36" xfId="0" applyFont="1" applyBorder="1" applyAlignment="1">
      <alignment horizontal="justify"/>
    </xf>
    <xf numFmtId="0" fontId="0" fillId="0" borderId="37" xfId="0" applyFont="1" applyFill="1" applyBorder="1" applyAlignment="1">
      <alignment horizontal="justify"/>
    </xf>
    <xf numFmtId="0" fontId="0" fillId="0" borderId="38" xfId="0" applyFont="1" applyBorder="1" applyAlignment="1">
      <alignment horizontal="justify"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1" fillId="0" borderId="40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1" fillId="0" borderId="36" xfId="0" applyFont="1" applyFill="1" applyBorder="1" applyAlignment="1">
      <alignment horizontal="justify"/>
    </xf>
    <xf numFmtId="0" fontId="1" fillId="0" borderId="36" xfId="0" applyFont="1" applyBorder="1" applyAlignment="1">
      <alignment/>
    </xf>
    <xf numFmtId="0" fontId="1" fillId="0" borderId="38" xfId="0" applyFont="1" applyFill="1" applyBorder="1" applyAlignment="1">
      <alignment horizontal="justify"/>
    </xf>
    <xf numFmtId="0" fontId="0" fillId="0" borderId="41" xfId="0" applyBorder="1" applyAlignment="1">
      <alignment/>
    </xf>
    <xf numFmtId="0" fontId="1" fillId="0" borderId="4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/>
    </xf>
    <xf numFmtId="0" fontId="9" fillId="0" borderId="10" xfId="0" applyFont="1" applyFill="1" applyBorder="1" applyAlignment="1" quotePrefix="1">
      <alignment horizontal="right" vertical="center"/>
    </xf>
    <xf numFmtId="3" fontId="0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3" fontId="9" fillId="33" borderId="12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/>
    </xf>
    <xf numFmtId="3" fontId="8" fillId="33" borderId="12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59" fillId="0" borderId="10" xfId="0" applyNumberFormat="1" applyFont="1" applyBorder="1" applyAlignment="1">
      <alignment/>
    </xf>
    <xf numFmtId="3" fontId="9" fillId="33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/>
    </xf>
    <xf numFmtId="0" fontId="0" fillId="0" borderId="44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54" applyFont="1" applyFill="1" applyBorder="1">
      <alignment/>
      <protection/>
    </xf>
    <xf numFmtId="0" fontId="2" fillId="0" borderId="10" xfId="54" applyFont="1" applyFill="1" applyBorder="1" applyAlignment="1">
      <alignment wrapText="1"/>
      <protection/>
    </xf>
    <xf numFmtId="0" fontId="0" fillId="0" borderId="10" xfId="0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45" xfId="0" applyBorder="1" applyAlignment="1">
      <alignment/>
    </xf>
    <xf numFmtId="0" fontId="1" fillId="0" borderId="0" xfId="56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168" fontId="0" fillId="0" borderId="10" xfId="4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2" xfId="0" applyFill="1" applyBorder="1" applyAlignment="1">
      <alignment/>
    </xf>
    <xf numFmtId="1" fontId="0" fillId="0" borderId="38" xfId="0" applyNumberFormat="1" applyFill="1" applyBorder="1" applyAlignment="1">
      <alignment/>
    </xf>
    <xf numFmtId="0" fontId="0" fillId="0" borderId="36" xfId="0" applyFill="1" applyBorder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12" xfId="54" applyFont="1" applyBorder="1" applyAlignment="1">
      <alignment horizontal="center"/>
      <protection/>
    </xf>
    <xf numFmtId="0" fontId="16" fillId="0" borderId="3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31" xfId="56" applyNumberFormat="1" applyFont="1" applyFill="1" applyBorder="1" applyAlignment="1" applyProtection="1">
      <alignment horizontal="left"/>
      <protection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13" fillId="34" borderId="10" xfId="0" applyNumberFormat="1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03">
      <selection activeCell="C20" sqref="C20"/>
    </sheetView>
  </sheetViews>
  <sheetFormatPr defaultColWidth="9.140625" defaultRowHeight="12.75"/>
  <cols>
    <col min="1" max="1" width="3.7109375" style="0" customWidth="1"/>
    <col min="2" max="2" width="4.8515625" style="0" customWidth="1"/>
    <col min="3" max="3" width="40.28125" style="0" customWidth="1"/>
    <col min="4" max="4" width="6.140625" style="0" customWidth="1"/>
    <col min="5" max="5" width="9.8515625" style="0" customWidth="1"/>
    <col min="6" max="6" width="8.28125" style="0" customWidth="1"/>
    <col min="7" max="7" width="8.8515625" style="0" customWidth="1"/>
    <col min="8" max="8" width="11.140625" style="0" customWidth="1"/>
    <col min="9" max="9" width="10.28125" style="0" customWidth="1"/>
    <col min="10" max="10" width="9.7109375" style="0" customWidth="1"/>
  </cols>
  <sheetData>
    <row r="1" spans="1:9" ht="12.75">
      <c r="A1" s="1"/>
      <c r="B1" s="127" t="s">
        <v>329</v>
      </c>
      <c r="C1" t="s">
        <v>670</v>
      </c>
      <c r="D1" s="95"/>
      <c r="I1" s="9"/>
    </row>
    <row r="2" spans="1:9" ht="12.75">
      <c r="A2" s="1"/>
      <c r="B2" s="4"/>
      <c r="D2" s="95"/>
      <c r="I2" s="9"/>
    </row>
    <row r="3" spans="1:9" ht="12.75">
      <c r="A3" s="261" t="s">
        <v>503</v>
      </c>
      <c r="B3" s="261"/>
      <c r="C3" s="261"/>
      <c r="D3" s="261"/>
      <c r="E3" s="261"/>
      <c r="F3" s="261"/>
      <c r="G3" s="261"/>
      <c r="H3" s="261"/>
      <c r="I3" s="9"/>
    </row>
    <row r="4" spans="1:9" ht="15" customHeight="1">
      <c r="A4" s="262" t="s">
        <v>512</v>
      </c>
      <c r="B4" s="262"/>
      <c r="C4" s="262"/>
      <c r="D4" s="262"/>
      <c r="E4" s="262"/>
      <c r="F4" s="262"/>
      <c r="G4" s="262"/>
      <c r="H4" s="262"/>
      <c r="I4" s="262"/>
    </row>
    <row r="5" spans="1:9" ht="15">
      <c r="A5" s="2"/>
      <c r="B5" s="3"/>
      <c r="C5" s="9"/>
      <c r="D5" s="128"/>
      <c r="E5" s="9"/>
      <c r="F5" s="9"/>
      <c r="G5" s="9"/>
      <c r="H5" s="9"/>
      <c r="I5" s="65"/>
    </row>
    <row r="6" spans="1:10" ht="12.75">
      <c r="A6" s="43" t="s">
        <v>60</v>
      </c>
      <c r="B6" s="43" t="s">
        <v>315</v>
      </c>
      <c r="C6" s="44" t="s">
        <v>61</v>
      </c>
      <c r="D6" s="44" t="s">
        <v>62</v>
      </c>
      <c r="E6" s="44" t="s">
        <v>98</v>
      </c>
      <c r="F6" s="44" t="s">
        <v>84</v>
      </c>
      <c r="G6" s="203" t="s">
        <v>85</v>
      </c>
      <c r="H6" s="119" t="s">
        <v>86</v>
      </c>
      <c r="I6" s="73" t="s">
        <v>87</v>
      </c>
      <c r="J6" s="73" t="s">
        <v>88</v>
      </c>
    </row>
    <row r="7" spans="1:10" ht="76.5">
      <c r="A7" s="204" t="s">
        <v>295</v>
      </c>
      <c r="B7" s="204" t="s">
        <v>296</v>
      </c>
      <c r="C7" s="41" t="s">
        <v>297</v>
      </c>
      <c r="D7" s="42" t="s">
        <v>546</v>
      </c>
      <c r="E7" s="42" t="s">
        <v>111</v>
      </c>
      <c r="F7" s="42" t="s">
        <v>94</v>
      </c>
      <c r="G7" s="152" t="s">
        <v>298</v>
      </c>
      <c r="H7" s="205" t="s">
        <v>299</v>
      </c>
      <c r="I7" s="42" t="s">
        <v>313</v>
      </c>
      <c r="J7" s="42" t="s">
        <v>504</v>
      </c>
    </row>
    <row r="8" spans="1:10" ht="25.5">
      <c r="A8" s="48">
        <v>1</v>
      </c>
      <c r="B8" s="45">
        <v>1</v>
      </c>
      <c r="C8" s="46" t="s">
        <v>113</v>
      </c>
      <c r="D8" s="47" t="s">
        <v>114</v>
      </c>
      <c r="E8" s="120"/>
      <c r="F8" s="120"/>
      <c r="G8" s="207"/>
      <c r="H8" s="120"/>
      <c r="I8" s="208"/>
      <c r="J8" s="6"/>
    </row>
    <row r="9" spans="1:10" ht="12.75">
      <c r="A9" s="48">
        <v>2</v>
      </c>
      <c r="B9" s="44" t="s">
        <v>115</v>
      </c>
      <c r="C9" s="48" t="s">
        <v>572</v>
      </c>
      <c r="D9" s="47"/>
      <c r="E9" s="120"/>
      <c r="F9" s="120"/>
      <c r="G9" s="207">
        <v>36915</v>
      </c>
      <c r="H9" s="120">
        <f>SUM(E9:G9)</f>
        <v>36915</v>
      </c>
      <c r="I9" s="210">
        <v>80974</v>
      </c>
      <c r="J9" s="210">
        <v>80974</v>
      </c>
    </row>
    <row r="10" spans="1:10" ht="12.75">
      <c r="A10" s="48">
        <v>3</v>
      </c>
      <c r="B10" s="44" t="s">
        <v>116</v>
      </c>
      <c r="C10" s="48" t="s">
        <v>573</v>
      </c>
      <c r="D10" s="47"/>
      <c r="E10" s="120">
        <v>1750</v>
      </c>
      <c r="F10" s="120"/>
      <c r="G10" s="207"/>
      <c r="H10" s="120">
        <f aca="true" t="shared" si="0" ref="H10:H16">SUM(E10:G10)</f>
        <v>1750</v>
      </c>
      <c r="I10" s="210">
        <v>1759</v>
      </c>
      <c r="J10" s="210">
        <v>1759</v>
      </c>
    </row>
    <row r="11" spans="1:10" ht="12.75">
      <c r="A11" s="48">
        <v>4</v>
      </c>
      <c r="B11" s="44" t="s">
        <v>117</v>
      </c>
      <c r="C11" s="48" t="s">
        <v>574</v>
      </c>
      <c r="D11" s="47"/>
      <c r="E11" s="120">
        <v>1920</v>
      </c>
      <c r="F11" s="120"/>
      <c r="G11" s="207"/>
      <c r="H11" s="120">
        <f t="shared" si="0"/>
        <v>1920</v>
      </c>
      <c r="I11" s="210">
        <v>1930</v>
      </c>
      <c r="J11" s="210">
        <v>1930</v>
      </c>
    </row>
    <row r="12" spans="1:10" ht="12.75">
      <c r="A12" s="48">
        <v>5</v>
      </c>
      <c r="B12" s="44" t="s">
        <v>118</v>
      </c>
      <c r="C12" s="48" t="s">
        <v>575</v>
      </c>
      <c r="D12" s="47"/>
      <c r="E12" s="120">
        <v>1049</v>
      </c>
      <c r="F12" s="120"/>
      <c r="G12" s="207"/>
      <c r="H12" s="120">
        <f t="shared" si="0"/>
        <v>1049</v>
      </c>
      <c r="I12" s="210">
        <v>1055</v>
      </c>
      <c r="J12" s="210">
        <v>1055</v>
      </c>
    </row>
    <row r="13" spans="1:10" ht="12.75">
      <c r="A13" s="48">
        <v>6</v>
      </c>
      <c r="B13" s="44" t="s">
        <v>119</v>
      </c>
      <c r="C13" s="48" t="s">
        <v>576</v>
      </c>
      <c r="D13" s="47"/>
      <c r="E13" s="120">
        <v>881</v>
      </c>
      <c r="F13" s="120"/>
      <c r="G13" s="207"/>
      <c r="H13" s="120">
        <f t="shared" si="0"/>
        <v>881</v>
      </c>
      <c r="I13" s="210">
        <v>885</v>
      </c>
      <c r="J13" s="210">
        <v>886</v>
      </c>
    </row>
    <row r="14" spans="1:10" ht="12.75">
      <c r="A14" s="48">
        <v>7</v>
      </c>
      <c r="B14" s="44" t="s">
        <v>120</v>
      </c>
      <c r="C14" s="48" t="s">
        <v>577</v>
      </c>
      <c r="D14" s="47"/>
      <c r="E14" s="120">
        <v>4000</v>
      </c>
      <c r="F14" s="120"/>
      <c r="G14" s="207"/>
      <c r="H14" s="120">
        <f t="shared" si="0"/>
        <v>4000</v>
      </c>
      <c r="I14" s="210">
        <v>4022</v>
      </c>
      <c r="J14" s="210">
        <v>4022</v>
      </c>
    </row>
    <row r="15" spans="1:10" ht="12.75">
      <c r="A15" s="48">
        <v>8</v>
      </c>
      <c r="B15" s="44"/>
      <c r="C15" s="48" t="s">
        <v>578</v>
      </c>
      <c r="D15" s="47"/>
      <c r="E15" s="120"/>
      <c r="F15" s="120"/>
      <c r="G15" s="207"/>
      <c r="H15" s="120">
        <f t="shared" si="0"/>
        <v>0</v>
      </c>
      <c r="I15" s="210">
        <v>3</v>
      </c>
      <c r="J15" s="210">
        <v>2</v>
      </c>
    </row>
    <row r="16" spans="1:10" ht="12.75">
      <c r="A16" s="48">
        <v>9</v>
      </c>
      <c r="B16" s="44" t="s">
        <v>121</v>
      </c>
      <c r="C16" s="48" t="s">
        <v>579</v>
      </c>
      <c r="D16" s="47"/>
      <c r="E16" s="120">
        <v>6977</v>
      </c>
      <c r="F16" s="120"/>
      <c r="G16" s="207"/>
      <c r="H16" s="120">
        <f t="shared" si="0"/>
        <v>6977</v>
      </c>
      <c r="I16" s="210">
        <v>13659</v>
      </c>
      <c r="J16" s="210">
        <v>13659</v>
      </c>
    </row>
    <row r="17" spans="1:10" ht="12.75">
      <c r="A17" s="48"/>
      <c r="B17" s="44"/>
      <c r="C17" s="48" t="s">
        <v>547</v>
      </c>
      <c r="D17" s="47"/>
      <c r="E17" s="120">
        <f aca="true" t="shared" si="1" ref="E17:J17">SUM(E9:E16)</f>
        <v>16577</v>
      </c>
      <c r="F17" s="120">
        <f t="shared" si="1"/>
        <v>0</v>
      </c>
      <c r="G17" s="120">
        <f t="shared" si="1"/>
        <v>36915</v>
      </c>
      <c r="H17" s="120">
        <f t="shared" si="1"/>
        <v>53492</v>
      </c>
      <c r="I17" s="120">
        <f t="shared" si="1"/>
        <v>104287</v>
      </c>
      <c r="J17" s="120">
        <f t="shared" si="1"/>
        <v>104287</v>
      </c>
    </row>
    <row r="18" spans="1:10" ht="25.5">
      <c r="A18" s="48">
        <v>10</v>
      </c>
      <c r="B18" s="45">
        <v>2</v>
      </c>
      <c r="C18" s="49" t="s">
        <v>122</v>
      </c>
      <c r="D18" s="47" t="s">
        <v>123</v>
      </c>
      <c r="E18" s="120"/>
      <c r="F18" s="120"/>
      <c r="G18" s="207"/>
      <c r="H18" s="120">
        <f>SUM(E18:G18)</f>
        <v>0</v>
      </c>
      <c r="I18" s="120">
        <v>0</v>
      </c>
      <c r="J18" s="120">
        <v>0</v>
      </c>
    </row>
    <row r="19" spans="1:10" ht="51">
      <c r="A19" s="48">
        <v>11</v>
      </c>
      <c r="B19" s="45">
        <v>3</v>
      </c>
      <c r="C19" s="49" t="s">
        <v>124</v>
      </c>
      <c r="D19" s="47" t="s">
        <v>125</v>
      </c>
      <c r="E19" s="120">
        <v>8110</v>
      </c>
      <c r="F19" s="120"/>
      <c r="G19" s="207"/>
      <c r="H19" s="120">
        <f aca="true" t="shared" si="2" ref="H19:H24">SUM(E19:G19)</f>
        <v>8110</v>
      </c>
      <c r="I19" s="120">
        <v>8720</v>
      </c>
      <c r="J19" s="120">
        <v>8720</v>
      </c>
    </row>
    <row r="20" spans="1:10" ht="25.5">
      <c r="A20" s="48">
        <v>12</v>
      </c>
      <c r="B20" s="45">
        <v>4</v>
      </c>
      <c r="C20" s="49" t="s">
        <v>126</v>
      </c>
      <c r="D20" s="47" t="s">
        <v>127</v>
      </c>
      <c r="E20" s="120">
        <v>1200</v>
      </c>
      <c r="F20" s="120"/>
      <c r="G20" s="207"/>
      <c r="H20" s="120">
        <f t="shared" si="2"/>
        <v>1200</v>
      </c>
      <c r="I20" s="120">
        <v>1200</v>
      </c>
      <c r="J20" s="120">
        <v>1200</v>
      </c>
    </row>
    <row r="21" spans="1:10" ht="25.5">
      <c r="A21" s="48">
        <v>13</v>
      </c>
      <c r="B21" s="45">
        <v>5</v>
      </c>
      <c r="C21" s="49" t="s">
        <v>548</v>
      </c>
      <c r="D21" s="47" t="s">
        <v>128</v>
      </c>
      <c r="E21" s="120">
        <v>3</v>
      </c>
      <c r="F21" s="120"/>
      <c r="G21" s="207"/>
      <c r="H21" s="120">
        <f t="shared" si="2"/>
        <v>3</v>
      </c>
      <c r="I21" s="209">
        <v>0</v>
      </c>
      <c r="J21" s="209">
        <v>0</v>
      </c>
    </row>
    <row r="22" spans="1:10" ht="25.5">
      <c r="A22" s="48"/>
      <c r="B22" s="45"/>
      <c r="C22" s="49" t="s">
        <v>548</v>
      </c>
      <c r="D22" s="47" t="s">
        <v>128</v>
      </c>
      <c r="E22" s="120">
        <v>3387</v>
      </c>
      <c r="F22" s="120"/>
      <c r="G22" s="207"/>
      <c r="H22" s="120">
        <f t="shared" si="2"/>
        <v>3387</v>
      </c>
      <c r="I22" s="209">
        <v>6115</v>
      </c>
      <c r="J22" s="209">
        <v>6115</v>
      </c>
    </row>
    <row r="23" spans="1:10" ht="25.5">
      <c r="A23" s="48"/>
      <c r="B23" s="45"/>
      <c r="C23" s="53" t="s">
        <v>548</v>
      </c>
      <c r="D23" s="47" t="s">
        <v>128</v>
      </c>
      <c r="E23" s="120">
        <v>0</v>
      </c>
      <c r="F23" s="120"/>
      <c r="G23" s="207"/>
      <c r="H23" s="120">
        <f t="shared" si="2"/>
        <v>0</v>
      </c>
      <c r="I23" s="202">
        <v>0</v>
      </c>
      <c r="J23" s="8">
        <v>0</v>
      </c>
    </row>
    <row r="24" spans="1:10" ht="12.75">
      <c r="A24" s="48">
        <v>14</v>
      </c>
      <c r="B24" s="45">
        <v>6</v>
      </c>
      <c r="C24" s="49" t="s">
        <v>549</v>
      </c>
      <c r="D24" s="47" t="s">
        <v>129</v>
      </c>
      <c r="E24" s="120">
        <v>0</v>
      </c>
      <c r="F24" s="120"/>
      <c r="G24" s="207"/>
      <c r="H24" s="120">
        <f t="shared" si="2"/>
        <v>0</v>
      </c>
      <c r="I24" s="210">
        <v>0</v>
      </c>
      <c r="J24" s="8">
        <v>0</v>
      </c>
    </row>
    <row r="25" spans="1:10" ht="25.5">
      <c r="A25" s="48">
        <v>15</v>
      </c>
      <c r="B25" s="41" t="s">
        <v>45</v>
      </c>
      <c r="C25" s="50" t="s">
        <v>130</v>
      </c>
      <c r="D25" s="51" t="s">
        <v>131</v>
      </c>
      <c r="E25" s="123">
        <f aca="true" t="shared" si="3" ref="E25:J25">SUM(E17:E24)</f>
        <v>29277</v>
      </c>
      <c r="F25" s="123">
        <f t="shared" si="3"/>
        <v>0</v>
      </c>
      <c r="G25" s="123">
        <f t="shared" si="3"/>
        <v>36915</v>
      </c>
      <c r="H25" s="123">
        <f t="shared" si="3"/>
        <v>66192</v>
      </c>
      <c r="I25" s="123">
        <f t="shared" si="3"/>
        <v>120322</v>
      </c>
      <c r="J25" s="123">
        <f t="shared" si="3"/>
        <v>120322</v>
      </c>
    </row>
    <row r="26" spans="1:10" ht="12.75">
      <c r="A26" s="48">
        <v>16</v>
      </c>
      <c r="B26" s="45">
        <v>1</v>
      </c>
      <c r="C26" s="49" t="s">
        <v>132</v>
      </c>
      <c r="D26" s="47" t="s">
        <v>133</v>
      </c>
      <c r="E26" s="120">
        <v>0</v>
      </c>
      <c r="F26" s="120"/>
      <c r="G26" s="207"/>
      <c r="H26" s="120">
        <f>SUM(E26:G26)</f>
        <v>0</v>
      </c>
      <c r="I26" s="210">
        <v>0</v>
      </c>
      <c r="J26" s="6">
        <v>0</v>
      </c>
    </row>
    <row r="27" spans="1:10" ht="38.25">
      <c r="A27" s="48"/>
      <c r="B27" s="45">
        <v>2</v>
      </c>
      <c r="C27" s="49" t="s">
        <v>134</v>
      </c>
      <c r="D27" s="47" t="s">
        <v>135</v>
      </c>
      <c r="E27" s="120">
        <v>0</v>
      </c>
      <c r="F27" s="120"/>
      <c r="G27" s="207"/>
      <c r="H27" s="120">
        <f>SUM(E27:G27)</f>
        <v>0</v>
      </c>
      <c r="I27" s="120">
        <v>0</v>
      </c>
      <c r="J27" s="120">
        <v>0</v>
      </c>
    </row>
    <row r="28" spans="1:10" ht="38.25">
      <c r="A28" s="48">
        <v>17</v>
      </c>
      <c r="B28" s="45">
        <v>3</v>
      </c>
      <c r="C28" s="49" t="s">
        <v>136</v>
      </c>
      <c r="D28" s="47" t="s">
        <v>137</v>
      </c>
      <c r="E28" s="120">
        <v>0</v>
      </c>
      <c r="F28" s="120"/>
      <c r="G28" s="207"/>
      <c r="H28" s="120">
        <f>SUM(E28:G28)</f>
        <v>0</v>
      </c>
      <c r="I28" s="120">
        <v>0</v>
      </c>
      <c r="J28" s="120">
        <v>0</v>
      </c>
    </row>
    <row r="29" spans="1:10" ht="38.25">
      <c r="A29" s="48">
        <v>18</v>
      </c>
      <c r="B29" s="45">
        <v>4</v>
      </c>
      <c r="C29" s="49" t="s">
        <v>138</v>
      </c>
      <c r="D29" s="47" t="s">
        <v>139</v>
      </c>
      <c r="E29" s="120">
        <v>0</v>
      </c>
      <c r="F29" s="120"/>
      <c r="G29" s="207"/>
      <c r="H29" s="120">
        <f>SUM(E29:G29)</f>
        <v>0</v>
      </c>
      <c r="I29" s="120">
        <v>0</v>
      </c>
      <c r="J29" s="120">
        <v>0</v>
      </c>
    </row>
    <row r="30" spans="1:10" ht="25.5">
      <c r="A30" s="48">
        <v>19</v>
      </c>
      <c r="B30" s="45">
        <v>5</v>
      </c>
      <c r="C30" s="49" t="s">
        <v>550</v>
      </c>
      <c r="D30" s="47" t="s">
        <v>140</v>
      </c>
      <c r="E30" s="120"/>
      <c r="F30" s="120"/>
      <c r="G30" s="207"/>
      <c r="H30" s="120"/>
      <c r="I30" s="120"/>
      <c r="J30" s="120"/>
    </row>
    <row r="31" spans="1:10" ht="12.75">
      <c r="A31" s="48">
        <v>20</v>
      </c>
      <c r="B31" s="44" t="s">
        <v>115</v>
      </c>
      <c r="C31" s="48" t="s">
        <v>551</v>
      </c>
      <c r="D31" s="47"/>
      <c r="E31" s="120"/>
      <c r="F31" s="120"/>
      <c r="G31" s="207">
        <v>54276</v>
      </c>
      <c r="H31" s="120">
        <f>SUM(E31:G31)</f>
        <v>54276</v>
      </c>
      <c r="I31" s="202">
        <v>2586</v>
      </c>
      <c r="J31" s="6">
        <v>3118</v>
      </c>
    </row>
    <row r="32" spans="1:10" ht="12.75">
      <c r="A32" s="48">
        <v>21</v>
      </c>
      <c r="B32" s="44" t="s">
        <v>116</v>
      </c>
      <c r="C32" s="48" t="s">
        <v>552</v>
      </c>
      <c r="D32" s="47"/>
      <c r="E32" s="120">
        <v>3200</v>
      </c>
      <c r="F32" s="120"/>
      <c r="G32" s="207"/>
      <c r="H32" s="120">
        <f aca="true" t="shared" si="4" ref="H32:H37">SUM(E32:G32)</f>
        <v>3200</v>
      </c>
      <c r="I32" s="210">
        <v>3200</v>
      </c>
      <c r="J32" s="6">
        <v>3157</v>
      </c>
    </row>
    <row r="33" spans="1:10" ht="12.75">
      <c r="A33" s="48">
        <v>22</v>
      </c>
      <c r="B33" s="44" t="s">
        <v>117</v>
      </c>
      <c r="C33" s="48" t="s">
        <v>553</v>
      </c>
      <c r="D33" s="47"/>
      <c r="E33" s="120">
        <v>21854</v>
      </c>
      <c r="F33" s="120"/>
      <c r="G33" s="207"/>
      <c r="H33" s="120">
        <f t="shared" si="4"/>
        <v>21854</v>
      </c>
      <c r="I33" s="210">
        <v>21854</v>
      </c>
      <c r="J33" s="6">
        <v>22119</v>
      </c>
    </row>
    <row r="34" spans="1:10" ht="12.75">
      <c r="A34" s="48">
        <v>23</v>
      </c>
      <c r="B34" s="44" t="s">
        <v>118</v>
      </c>
      <c r="C34" s="48" t="s">
        <v>554</v>
      </c>
      <c r="D34" s="47"/>
      <c r="E34" s="120"/>
      <c r="F34" s="120"/>
      <c r="G34" s="207"/>
      <c r="H34" s="120">
        <f t="shared" si="4"/>
        <v>0</v>
      </c>
      <c r="I34" s="223"/>
      <c r="J34" s="6"/>
    </row>
    <row r="35" spans="1:10" ht="12.75">
      <c r="A35" s="48"/>
      <c r="B35" s="44"/>
      <c r="C35" s="48" t="s">
        <v>555</v>
      </c>
      <c r="D35" s="47"/>
      <c r="E35" s="120"/>
      <c r="F35" s="120"/>
      <c r="G35" s="207"/>
      <c r="H35" s="120">
        <f t="shared" si="4"/>
        <v>0</v>
      </c>
      <c r="I35" s="210">
        <v>307</v>
      </c>
      <c r="J35" s="6">
        <v>307</v>
      </c>
    </row>
    <row r="36" spans="1:10" ht="12.75">
      <c r="A36" s="48"/>
      <c r="B36" s="44"/>
      <c r="C36" s="39" t="s">
        <v>556</v>
      </c>
      <c r="D36" s="47"/>
      <c r="E36" s="120"/>
      <c r="F36" s="120"/>
      <c r="G36" s="207"/>
      <c r="H36" s="120">
        <f t="shared" si="4"/>
        <v>0</v>
      </c>
      <c r="I36" s="210">
        <v>799</v>
      </c>
      <c r="J36" s="6">
        <v>799</v>
      </c>
    </row>
    <row r="37" spans="1:10" ht="12.75">
      <c r="A37" s="48"/>
      <c r="B37" s="44"/>
      <c r="C37" s="48" t="s">
        <v>557</v>
      </c>
      <c r="D37" s="47"/>
      <c r="E37" s="120">
        <v>3279</v>
      </c>
      <c r="F37" s="120"/>
      <c r="G37" s="207"/>
      <c r="H37" s="120">
        <f t="shared" si="4"/>
        <v>3279</v>
      </c>
      <c r="I37" s="210">
        <v>0</v>
      </c>
      <c r="J37" s="8">
        <v>0</v>
      </c>
    </row>
    <row r="38" spans="1:10" ht="25.5">
      <c r="A38" s="48">
        <v>24</v>
      </c>
      <c r="B38" s="41" t="s">
        <v>141</v>
      </c>
      <c r="C38" s="50" t="s">
        <v>142</v>
      </c>
      <c r="D38" s="51" t="s">
        <v>143</v>
      </c>
      <c r="E38" s="123">
        <f aca="true" t="shared" si="5" ref="E38:J38">SUM(E26:E37)</f>
        <v>28333</v>
      </c>
      <c r="F38" s="123">
        <f t="shared" si="5"/>
        <v>0</v>
      </c>
      <c r="G38" s="123">
        <f t="shared" si="5"/>
        <v>54276</v>
      </c>
      <c r="H38" s="123">
        <f t="shared" si="5"/>
        <v>82609</v>
      </c>
      <c r="I38" s="123">
        <f t="shared" si="5"/>
        <v>28746</v>
      </c>
      <c r="J38" s="123">
        <f t="shared" si="5"/>
        <v>29500</v>
      </c>
    </row>
    <row r="39" spans="1:10" ht="25.5">
      <c r="A39" s="48">
        <v>25</v>
      </c>
      <c r="B39" s="45">
        <v>1</v>
      </c>
      <c r="C39" s="49" t="s">
        <v>144</v>
      </c>
      <c r="D39" s="47" t="s">
        <v>145</v>
      </c>
      <c r="E39" s="120"/>
      <c r="F39" s="120"/>
      <c r="G39" s="207"/>
      <c r="H39" s="120">
        <f>SUM(E39:G39)</f>
        <v>0</v>
      </c>
      <c r="I39" s="209">
        <v>210</v>
      </c>
      <c r="J39" s="209">
        <v>210</v>
      </c>
    </row>
    <row r="40" spans="1:10" ht="38.25">
      <c r="A40" s="48">
        <v>26</v>
      </c>
      <c r="B40" s="45">
        <v>2</v>
      </c>
      <c r="C40" s="49" t="s">
        <v>146</v>
      </c>
      <c r="D40" s="47" t="s">
        <v>147</v>
      </c>
      <c r="E40" s="120"/>
      <c r="F40" s="120"/>
      <c r="G40" s="207"/>
      <c r="H40" s="120">
        <f>SUM(E40:G40)</f>
        <v>0</v>
      </c>
      <c r="I40" s="223"/>
      <c r="J40" s="6"/>
    </row>
    <row r="41" spans="1:10" ht="38.25">
      <c r="A41" s="48">
        <v>27</v>
      </c>
      <c r="B41" s="45">
        <v>3</v>
      </c>
      <c r="C41" s="49" t="s">
        <v>148</v>
      </c>
      <c r="D41" s="47" t="s">
        <v>149</v>
      </c>
      <c r="E41" s="120"/>
      <c r="F41" s="120"/>
      <c r="G41" s="207"/>
      <c r="H41" s="120">
        <f>SUM(E41:G41)</f>
        <v>0</v>
      </c>
      <c r="I41" s="223"/>
      <c r="J41" s="6"/>
    </row>
    <row r="42" spans="1:10" ht="38.25">
      <c r="A42" s="48">
        <v>28</v>
      </c>
      <c r="B42" s="45">
        <v>4</v>
      </c>
      <c r="C42" s="49" t="s">
        <v>150</v>
      </c>
      <c r="D42" s="47" t="s">
        <v>151</v>
      </c>
      <c r="E42" s="120"/>
      <c r="F42" s="120"/>
      <c r="G42" s="207"/>
      <c r="H42" s="120">
        <f>SUM(E42:G42)</f>
        <v>0</v>
      </c>
      <c r="I42" s="223"/>
      <c r="J42" s="6"/>
    </row>
    <row r="43" spans="1:10" ht="25.5">
      <c r="A43" s="48">
        <v>29</v>
      </c>
      <c r="B43" s="45">
        <v>5</v>
      </c>
      <c r="C43" s="49" t="s">
        <v>152</v>
      </c>
      <c r="D43" s="47" t="s">
        <v>153</v>
      </c>
      <c r="E43" s="120">
        <v>1699</v>
      </c>
      <c r="F43" s="120"/>
      <c r="G43" s="207"/>
      <c r="H43" s="120">
        <f>SUM(E43:G43)</f>
        <v>1699</v>
      </c>
      <c r="I43" s="120">
        <v>57249</v>
      </c>
      <c r="J43" s="120">
        <v>57249</v>
      </c>
    </row>
    <row r="44" spans="1:10" ht="12.75">
      <c r="A44" s="48">
        <v>30</v>
      </c>
      <c r="B44" s="44" t="s">
        <v>115</v>
      </c>
      <c r="C44" s="48"/>
      <c r="D44" s="47"/>
      <c r="E44" s="120"/>
      <c r="F44" s="120"/>
      <c r="G44" s="207"/>
      <c r="H44" s="120"/>
      <c r="I44" s="223"/>
      <c r="J44" s="6"/>
    </row>
    <row r="45" spans="1:10" ht="25.5">
      <c r="A45" s="48">
        <v>31</v>
      </c>
      <c r="B45" s="41" t="s">
        <v>592</v>
      </c>
      <c r="C45" s="50" t="s">
        <v>154</v>
      </c>
      <c r="D45" s="51" t="s">
        <v>155</v>
      </c>
      <c r="E45" s="123">
        <f aca="true" t="shared" si="6" ref="E45:J45">SUM(E39:E43)</f>
        <v>1699</v>
      </c>
      <c r="F45" s="123">
        <f t="shared" si="6"/>
        <v>0</v>
      </c>
      <c r="G45" s="123">
        <f t="shared" si="6"/>
        <v>0</v>
      </c>
      <c r="H45" s="123">
        <f t="shared" si="6"/>
        <v>1699</v>
      </c>
      <c r="I45" s="123">
        <f t="shared" si="6"/>
        <v>57459</v>
      </c>
      <c r="J45" s="123">
        <f t="shared" si="6"/>
        <v>57459</v>
      </c>
    </row>
    <row r="46" spans="1:10" ht="12.75">
      <c r="A46" s="48">
        <v>32</v>
      </c>
      <c r="B46" s="45">
        <v>1</v>
      </c>
      <c r="C46" s="49" t="s">
        <v>156</v>
      </c>
      <c r="D46" s="47" t="s">
        <v>157</v>
      </c>
      <c r="E46" s="120"/>
      <c r="F46" s="120"/>
      <c r="G46" s="207"/>
      <c r="H46" s="120"/>
      <c r="I46" s="223"/>
      <c r="J46" s="6"/>
    </row>
    <row r="47" spans="1:10" ht="12.75">
      <c r="A47" s="48">
        <v>33</v>
      </c>
      <c r="B47" s="45">
        <v>2</v>
      </c>
      <c r="C47" s="49" t="s">
        <v>158</v>
      </c>
      <c r="D47" s="47" t="s">
        <v>159</v>
      </c>
      <c r="E47" s="120"/>
      <c r="F47" s="120"/>
      <c r="G47" s="207"/>
      <c r="H47" s="120"/>
      <c r="I47" s="223"/>
      <c r="J47" s="6"/>
    </row>
    <row r="48" spans="1:10" ht="12.75">
      <c r="A48" s="52">
        <v>34</v>
      </c>
      <c r="B48" s="41" t="s">
        <v>160</v>
      </c>
      <c r="C48" s="50" t="s">
        <v>161</v>
      </c>
      <c r="D48" s="51" t="s">
        <v>162</v>
      </c>
      <c r="E48" s="123">
        <f aca="true" t="shared" si="7" ref="E48:J48">SUM(E46:E47)</f>
        <v>0</v>
      </c>
      <c r="F48" s="123">
        <f t="shared" si="7"/>
        <v>0</v>
      </c>
      <c r="G48" s="123">
        <f t="shared" si="7"/>
        <v>0</v>
      </c>
      <c r="H48" s="123">
        <f t="shared" si="7"/>
        <v>0</v>
      </c>
      <c r="I48" s="123">
        <f t="shared" si="7"/>
        <v>0</v>
      </c>
      <c r="J48" s="123">
        <f t="shared" si="7"/>
        <v>0</v>
      </c>
    </row>
    <row r="49" spans="1:10" ht="12.75">
      <c r="A49" s="48">
        <v>35</v>
      </c>
      <c r="B49" s="45">
        <v>1</v>
      </c>
      <c r="C49" s="49" t="s">
        <v>163</v>
      </c>
      <c r="D49" s="47" t="s">
        <v>164</v>
      </c>
      <c r="E49" s="120"/>
      <c r="F49" s="120"/>
      <c r="G49" s="207"/>
      <c r="H49" s="120"/>
      <c r="I49" s="223"/>
      <c r="J49" s="6"/>
    </row>
    <row r="50" spans="1:10" ht="12.75">
      <c r="A50" s="48">
        <v>36</v>
      </c>
      <c r="B50" s="45">
        <v>2</v>
      </c>
      <c r="C50" s="49" t="s">
        <v>165</v>
      </c>
      <c r="D50" s="47" t="s">
        <v>166</v>
      </c>
      <c r="E50" s="120"/>
      <c r="F50" s="120"/>
      <c r="G50" s="207"/>
      <c r="H50" s="120"/>
      <c r="I50" s="223"/>
      <c r="J50" s="6"/>
    </row>
    <row r="51" spans="1:10" ht="12.75">
      <c r="A51" s="48">
        <v>37</v>
      </c>
      <c r="B51" s="45">
        <v>3</v>
      </c>
      <c r="C51" s="49" t="s">
        <v>167</v>
      </c>
      <c r="D51" s="47" t="s">
        <v>168</v>
      </c>
      <c r="E51" s="120"/>
      <c r="F51" s="120">
        <v>2200</v>
      </c>
      <c r="G51" s="207"/>
      <c r="H51" s="120">
        <f>SUM(E51:G51)</f>
        <v>2200</v>
      </c>
      <c r="I51" s="210">
        <v>2200</v>
      </c>
      <c r="J51" s="6">
        <v>2124</v>
      </c>
    </row>
    <row r="52" spans="1:10" ht="12.75">
      <c r="A52" s="48">
        <v>38</v>
      </c>
      <c r="B52" s="45">
        <v>4</v>
      </c>
      <c r="C52" s="49" t="s">
        <v>169</v>
      </c>
      <c r="D52" s="47" t="s">
        <v>170</v>
      </c>
      <c r="E52" s="120"/>
      <c r="F52" s="120">
        <v>7660</v>
      </c>
      <c r="G52" s="207"/>
      <c r="H52" s="120">
        <f>SUM(E52:G52)</f>
        <v>7660</v>
      </c>
      <c r="I52" s="210">
        <v>7660</v>
      </c>
      <c r="J52" s="6">
        <v>11909</v>
      </c>
    </row>
    <row r="53" spans="1:10" ht="12.75">
      <c r="A53" s="48">
        <v>39</v>
      </c>
      <c r="B53" s="45">
        <v>5</v>
      </c>
      <c r="C53" s="49" t="s">
        <v>171</v>
      </c>
      <c r="D53" s="47" t="s">
        <v>172</v>
      </c>
      <c r="E53" s="120"/>
      <c r="F53" s="120"/>
      <c r="G53" s="207"/>
      <c r="H53" s="120"/>
      <c r="I53" s="223"/>
      <c r="J53" s="6"/>
    </row>
    <row r="54" spans="1:10" ht="25.5">
      <c r="A54" s="48">
        <v>40</v>
      </c>
      <c r="B54" s="45">
        <v>6</v>
      </c>
      <c r="C54" s="49" t="s">
        <v>173</v>
      </c>
      <c r="D54" s="47" t="s">
        <v>174</v>
      </c>
      <c r="E54" s="120"/>
      <c r="F54" s="120"/>
      <c r="G54" s="207"/>
      <c r="H54" s="120"/>
      <c r="I54" s="223"/>
      <c r="J54" s="6"/>
    </row>
    <row r="55" spans="1:10" ht="12.75">
      <c r="A55" s="48">
        <v>41</v>
      </c>
      <c r="B55" s="45">
        <v>7</v>
      </c>
      <c r="C55" s="49" t="s">
        <v>175</v>
      </c>
      <c r="D55" s="47" t="s">
        <v>176</v>
      </c>
      <c r="E55" s="120">
        <v>1900</v>
      </c>
      <c r="F55" s="120"/>
      <c r="G55" s="207"/>
      <c r="H55" s="120">
        <f>SUM(E55:G55)</f>
        <v>1900</v>
      </c>
      <c r="I55" s="210">
        <v>1900</v>
      </c>
      <c r="J55" s="6">
        <v>1756</v>
      </c>
    </row>
    <row r="56" spans="1:10" ht="12.75">
      <c r="A56" s="48">
        <v>42</v>
      </c>
      <c r="B56" s="45">
        <v>8</v>
      </c>
      <c r="C56" s="49" t="s">
        <v>177</v>
      </c>
      <c r="D56" s="47" t="s">
        <v>178</v>
      </c>
      <c r="E56" s="120"/>
      <c r="F56" s="120"/>
      <c r="G56" s="207"/>
      <c r="H56" s="120"/>
      <c r="I56" s="223"/>
      <c r="J56" s="6"/>
    </row>
    <row r="57" spans="1:10" ht="12.75">
      <c r="A57" s="48">
        <v>43</v>
      </c>
      <c r="B57" s="41" t="s">
        <v>593</v>
      </c>
      <c r="C57" s="50" t="s">
        <v>179</v>
      </c>
      <c r="D57" s="51" t="s">
        <v>180</v>
      </c>
      <c r="E57" s="123">
        <f aca="true" t="shared" si="8" ref="E57:J57">SUM(E49:E56)</f>
        <v>1900</v>
      </c>
      <c r="F57" s="123">
        <f t="shared" si="8"/>
        <v>9860</v>
      </c>
      <c r="G57" s="123">
        <f t="shared" si="8"/>
        <v>0</v>
      </c>
      <c r="H57" s="123">
        <f t="shared" si="8"/>
        <v>11760</v>
      </c>
      <c r="I57" s="123">
        <f t="shared" si="8"/>
        <v>11760</v>
      </c>
      <c r="J57" s="123">
        <f t="shared" si="8"/>
        <v>15789</v>
      </c>
    </row>
    <row r="58" spans="1:10" ht="12.75">
      <c r="A58" s="48">
        <v>44</v>
      </c>
      <c r="B58" s="45">
        <v>1</v>
      </c>
      <c r="C58" s="49" t="s">
        <v>181</v>
      </c>
      <c r="D58" s="47" t="s">
        <v>182</v>
      </c>
      <c r="E58" s="120"/>
      <c r="F58" s="120"/>
      <c r="G58" s="207"/>
      <c r="H58" s="120"/>
      <c r="I58" s="223"/>
      <c r="J58" s="6"/>
    </row>
    <row r="59" spans="1:10" ht="12.75">
      <c r="A59" s="48">
        <v>45</v>
      </c>
      <c r="B59" s="44" t="s">
        <v>115</v>
      </c>
      <c r="C59" s="48" t="s">
        <v>558</v>
      </c>
      <c r="D59" s="47"/>
      <c r="E59" s="120"/>
      <c r="F59" s="120">
        <v>300</v>
      </c>
      <c r="G59" s="207"/>
      <c r="H59" s="120">
        <f>SUM(E59:G59)</f>
        <v>300</v>
      </c>
      <c r="I59" s="210">
        <v>300</v>
      </c>
      <c r="J59" s="6">
        <v>125</v>
      </c>
    </row>
    <row r="60" spans="1:10" ht="12.75">
      <c r="A60" s="48">
        <v>46</v>
      </c>
      <c r="B60" s="44" t="s">
        <v>116</v>
      </c>
      <c r="C60" s="48" t="s">
        <v>559</v>
      </c>
      <c r="D60" s="47"/>
      <c r="E60" s="120">
        <v>30</v>
      </c>
      <c r="F60" s="120"/>
      <c r="G60" s="207"/>
      <c r="H60" s="120">
        <f>SUM(E60:G60)</f>
        <v>30</v>
      </c>
      <c r="I60" s="210">
        <v>30</v>
      </c>
      <c r="J60" s="6">
        <v>15</v>
      </c>
    </row>
    <row r="61" spans="1:10" ht="12.75">
      <c r="A61" s="48">
        <v>47</v>
      </c>
      <c r="B61" s="44" t="s">
        <v>117</v>
      </c>
      <c r="C61" s="48" t="s">
        <v>560</v>
      </c>
      <c r="D61" s="47"/>
      <c r="E61" s="120"/>
      <c r="F61" s="120"/>
      <c r="G61" s="207"/>
      <c r="H61" s="120"/>
      <c r="I61" s="210">
        <v>0</v>
      </c>
      <c r="J61" s="8">
        <v>52</v>
      </c>
    </row>
    <row r="62" spans="1:10" ht="12.75">
      <c r="A62" s="48">
        <v>48</v>
      </c>
      <c r="B62" s="44" t="s">
        <v>118</v>
      </c>
      <c r="C62" s="39" t="s">
        <v>561</v>
      </c>
      <c r="D62" s="47"/>
      <c r="E62" s="120"/>
      <c r="F62" s="120"/>
      <c r="G62" s="207"/>
      <c r="H62" s="120"/>
      <c r="I62" s="210">
        <v>424</v>
      </c>
      <c r="J62" s="8">
        <v>68</v>
      </c>
    </row>
    <row r="63" spans="1:10" ht="12.75">
      <c r="A63" s="48">
        <v>49</v>
      </c>
      <c r="B63" s="41" t="s">
        <v>184</v>
      </c>
      <c r="C63" s="50" t="s">
        <v>185</v>
      </c>
      <c r="D63" s="51" t="s">
        <v>186</v>
      </c>
      <c r="E63" s="123">
        <f aca="true" t="shared" si="9" ref="E63:J63">SUM(E57:E62)</f>
        <v>1930</v>
      </c>
      <c r="F63" s="123">
        <f t="shared" si="9"/>
        <v>10160</v>
      </c>
      <c r="G63" s="123">
        <f t="shared" si="9"/>
        <v>0</v>
      </c>
      <c r="H63" s="123">
        <f t="shared" si="9"/>
        <v>12090</v>
      </c>
      <c r="I63" s="123">
        <f t="shared" si="9"/>
        <v>12514</v>
      </c>
      <c r="J63" s="123">
        <f t="shared" si="9"/>
        <v>16049</v>
      </c>
    </row>
    <row r="64" spans="1:10" ht="12.75">
      <c r="A64" s="48">
        <v>50</v>
      </c>
      <c r="B64" s="45">
        <v>1</v>
      </c>
      <c r="C64" s="53" t="s">
        <v>187</v>
      </c>
      <c r="D64" s="47" t="s">
        <v>188</v>
      </c>
      <c r="E64" s="120"/>
      <c r="F64" s="120">
        <v>100</v>
      </c>
      <c r="G64" s="207"/>
      <c r="H64" s="120">
        <f>SUM(E64:G64)</f>
        <v>100</v>
      </c>
      <c r="I64" s="210">
        <v>610</v>
      </c>
      <c r="J64" s="6">
        <v>1012</v>
      </c>
    </row>
    <row r="65" spans="1:10" ht="12.75">
      <c r="A65" s="48">
        <v>51</v>
      </c>
      <c r="B65" s="45">
        <v>2</v>
      </c>
      <c r="C65" s="53" t="s">
        <v>189</v>
      </c>
      <c r="D65" s="47" t="s">
        <v>190</v>
      </c>
      <c r="E65" s="120"/>
      <c r="F65" s="120">
        <v>0</v>
      </c>
      <c r="G65" s="207"/>
      <c r="H65" s="120">
        <f>SUM(E65:G65)</f>
        <v>0</v>
      </c>
      <c r="I65" s="210">
        <v>530</v>
      </c>
      <c r="J65" s="6">
        <v>415</v>
      </c>
    </row>
    <row r="66" spans="1:10" ht="12.75">
      <c r="A66" s="48">
        <v>52</v>
      </c>
      <c r="B66" s="45">
        <v>3</v>
      </c>
      <c r="C66" s="53" t="s">
        <v>191</v>
      </c>
      <c r="D66" s="47" t="s">
        <v>192</v>
      </c>
      <c r="E66" s="120"/>
      <c r="F66" s="120"/>
      <c r="G66" s="207"/>
      <c r="H66" s="120">
        <f>SUM(E66:G66)</f>
        <v>0</v>
      </c>
      <c r="I66" s="210">
        <v>0</v>
      </c>
      <c r="J66" s="6">
        <v>0</v>
      </c>
    </row>
    <row r="67" spans="1:10" ht="25.5">
      <c r="A67" s="48">
        <v>53</v>
      </c>
      <c r="B67" s="45">
        <v>4</v>
      </c>
      <c r="C67" s="53" t="s">
        <v>193</v>
      </c>
      <c r="D67" s="47" t="s">
        <v>194</v>
      </c>
      <c r="E67" s="120"/>
      <c r="F67" s="120">
        <v>1841</v>
      </c>
      <c r="G67" s="207"/>
      <c r="H67" s="120">
        <f>SUM(E67:G67)</f>
        <v>1841</v>
      </c>
      <c r="I67" s="120">
        <v>1101</v>
      </c>
      <c r="J67" s="120">
        <v>1187</v>
      </c>
    </row>
    <row r="68" spans="1:10" ht="12.75">
      <c r="A68" s="48">
        <v>54</v>
      </c>
      <c r="B68" s="45">
        <v>5</v>
      </c>
      <c r="C68" s="53" t="s">
        <v>195</v>
      </c>
      <c r="D68" s="47" t="s">
        <v>196</v>
      </c>
      <c r="E68" s="120"/>
      <c r="F68" s="120"/>
      <c r="G68" s="207"/>
      <c r="H68" s="120"/>
      <c r="I68" s="210"/>
      <c r="J68" s="6"/>
    </row>
    <row r="69" spans="1:10" ht="12.75">
      <c r="A69" s="48">
        <v>55</v>
      </c>
      <c r="B69" s="45">
        <v>6</v>
      </c>
      <c r="C69" s="53" t="s">
        <v>197</v>
      </c>
      <c r="D69" s="47" t="s">
        <v>198</v>
      </c>
      <c r="E69" s="120"/>
      <c r="F69" s="120"/>
      <c r="G69" s="207"/>
      <c r="H69" s="120"/>
      <c r="I69" s="210">
        <v>464</v>
      </c>
      <c r="J69" s="6">
        <v>116</v>
      </c>
    </row>
    <row r="70" spans="1:10" ht="12.75">
      <c r="A70" s="48">
        <v>56</v>
      </c>
      <c r="B70" s="45">
        <v>7</v>
      </c>
      <c r="C70" s="53" t="s">
        <v>199</v>
      </c>
      <c r="D70" s="47" t="s">
        <v>200</v>
      </c>
      <c r="E70" s="120"/>
      <c r="F70" s="120"/>
      <c r="G70" s="207"/>
      <c r="H70" s="120"/>
      <c r="I70" s="210"/>
      <c r="J70" s="6"/>
    </row>
    <row r="71" spans="1:10" ht="12.75">
      <c r="A71" s="48">
        <v>57</v>
      </c>
      <c r="B71" s="45">
        <v>8</v>
      </c>
      <c r="C71" s="53" t="s">
        <v>201</v>
      </c>
      <c r="D71" s="47" t="s">
        <v>202</v>
      </c>
      <c r="E71" s="120"/>
      <c r="F71" s="120">
        <v>10</v>
      </c>
      <c r="G71" s="207"/>
      <c r="H71" s="120">
        <f>SUM(E71:G71)</f>
        <v>10</v>
      </c>
      <c r="I71" s="210">
        <v>10</v>
      </c>
      <c r="J71" s="6">
        <v>2</v>
      </c>
    </row>
    <row r="72" spans="1:10" ht="12.75">
      <c r="A72" s="48">
        <v>58</v>
      </c>
      <c r="B72" s="45">
        <v>9</v>
      </c>
      <c r="C72" s="53" t="s">
        <v>203</v>
      </c>
      <c r="D72" s="47" t="s">
        <v>204</v>
      </c>
      <c r="E72" s="120"/>
      <c r="F72" s="120"/>
      <c r="G72" s="207"/>
      <c r="H72" s="120"/>
      <c r="I72" s="223"/>
      <c r="J72" s="6"/>
    </row>
    <row r="73" spans="1:10" ht="12.75">
      <c r="A73" s="48"/>
      <c r="B73" s="45"/>
      <c r="C73" s="53" t="s">
        <v>562</v>
      </c>
      <c r="D73" s="47" t="s">
        <v>206</v>
      </c>
      <c r="E73" s="120"/>
      <c r="F73" s="120"/>
      <c r="G73" s="207"/>
      <c r="H73" s="120"/>
      <c r="I73" s="210">
        <v>38</v>
      </c>
      <c r="J73" s="6">
        <v>38</v>
      </c>
    </row>
    <row r="74" spans="1:10" ht="12.75">
      <c r="A74" s="48">
        <v>59</v>
      </c>
      <c r="B74" s="45">
        <v>10</v>
      </c>
      <c r="C74" s="53" t="s">
        <v>563</v>
      </c>
      <c r="D74" s="211" t="s">
        <v>564</v>
      </c>
      <c r="E74" s="120"/>
      <c r="F74" s="120">
        <v>400</v>
      </c>
      <c r="G74" s="207"/>
      <c r="H74" s="120">
        <f>SUM(E74:G74)</f>
        <v>400</v>
      </c>
      <c r="I74" s="210">
        <v>160</v>
      </c>
      <c r="J74" s="6">
        <v>1707</v>
      </c>
    </row>
    <row r="75" spans="1:10" ht="12.75">
      <c r="A75" s="48">
        <v>60</v>
      </c>
      <c r="B75" s="41" t="s">
        <v>594</v>
      </c>
      <c r="C75" s="54" t="s">
        <v>207</v>
      </c>
      <c r="D75" s="51" t="s">
        <v>208</v>
      </c>
      <c r="E75" s="123">
        <f aca="true" t="shared" si="10" ref="E75:J75">SUM(E64:E74)</f>
        <v>0</v>
      </c>
      <c r="F75" s="123">
        <f t="shared" si="10"/>
        <v>2351</v>
      </c>
      <c r="G75" s="123">
        <f t="shared" si="10"/>
        <v>0</v>
      </c>
      <c r="H75" s="123">
        <f t="shared" si="10"/>
        <v>2351</v>
      </c>
      <c r="I75" s="123">
        <f t="shared" si="10"/>
        <v>2913</v>
      </c>
      <c r="J75" s="123">
        <f t="shared" si="10"/>
        <v>4477</v>
      </c>
    </row>
    <row r="76" spans="1:10" ht="12.75">
      <c r="A76" s="48">
        <v>61</v>
      </c>
      <c r="B76" s="45">
        <v>1</v>
      </c>
      <c r="C76" s="53" t="s">
        <v>209</v>
      </c>
      <c r="D76" s="47" t="s">
        <v>210</v>
      </c>
      <c r="E76" s="120"/>
      <c r="F76" s="120"/>
      <c r="G76" s="207"/>
      <c r="H76" s="120"/>
      <c r="I76" s="210"/>
      <c r="J76" s="6"/>
    </row>
    <row r="77" spans="1:10" ht="12.75">
      <c r="A77" s="48">
        <v>62</v>
      </c>
      <c r="B77" s="45">
        <v>2</v>
      </c>
      <c r="C77" s="53" t="s">
        <v>211</v>
      </c>
      <c r="D77" s="47" t="s">
        <v>212</v>
      </c>
      <c r="E77" s="120"/>
      <c r="F77" s="120">
        <v>1000</v>
      </c>
      <c r="G77" s="207"/>
      <c r="H77" s="120">
        <f>SUM(E77:G77)</f>
        <v>1000</v>
      </c>
      <c r="I77" s="210">
        <v>1000</v>
      </c>
      <c r="J77" s="6">
        <v>430</v>
      </c>
    </row>
    <row r="78" spans="1:10" ht="12.75">
      <c r="A78" s="48">
        <v>63</v>
      </c>
      <c r="B78" s="45">
        <v>3</v>
      </c>
      <c r="C78" s="53" t="s">
        <v>213</v>
      </c>
      <c r="D78" s="47" t="s">
        <v>214</v>
      </c>
      <c r="E78" s="120"/>
      <c r="F78" s="120"/>
      <c r="G78" s="207"/>
      <c r="H78" s="120"/>
      <c r="I78" s="210"/>
      <c r="J78" s="6"/>
    </row>
    <row r="79" spans="1:10" ht="12.75">
      <c r="A79" s="48">
        <v>64</v>
      </c>
      <c r="B79" s="45">
        <v>4</v>
      </c>
      <c r="C79" s="53" t="s">
        <v>215</v>
      </c>
      <c r="D79" s="47" t="s">
        <v>216</v>
      </c>
      <c r="E79" s="120"/>
      <c r="F79" s="120"/>
      <c r="G79" s="207"/>
      <c r="H79" s="120"/>
      <c r="I79" s="210"/>
      <c r="J79" s="6"/>
    </row>
    <row r="80" spans="1:10" ht="25.5">
      <c r="A80" s="48">
        <v>65</v>
      </c>
      <c r="B80" s="45">
        <v>5</v>
      </c>
      <c r="C80" s="53" t="s">
        <v>217</v>
      </c>
      <c r="D80" s="47" t="s">
        <v>218</v>
      </c>
      <c r="E80" s="120"/>
      <c r="F80" s="120"/>
      <c r="G80" s="207"/>
      <c r="H80" s="120"/>
      <c r="I80" s="210"/>
      <c r="J80" s="6"/>
    </row>
    <row r="81" spans="1:10" ht="12.75">
      <c r="A81" s="48">
        <v>66</v>
      </c>
      <c r="B81" s="41" t="s">
        <v>219</v>
      </c>
      <c r="C81" s="50" t="s">
        <v>220</v>
      </c>
      <c r="D81" s="51" t="s">
        <v>221</v>
      </c>
      <c r="E81" s="123">
        <f aca="true" t="shared" si="11" ref="E81:J81">SUM(E76:E80)</f>
        <v>0</v>
      </c>
      <c r="F81" s="123">
        <f t="shared" si="11"/>
        <v>1000</v>
      </c>
      <c r="G81" s="123">
        <f t="shared" si="11"/>
        <v>0</v>
      </c>
      <c r="H81" s="123">
        <f t="shared" si="11"/>
        <v>1000</v>
      </c>
      <c r="I81" s="123">
        <f t="shared" si="11"/>
        <v>1000</v>
      </c>
      <c r="J81" s="123">
        <f t="shared" si="11"/>
        <v>430</v>
      </c>
    </row>
    <row r="82" spans="1:10" ht="38.25">
      <c r="A82" s="48">
        <v>67</v>
      </c>
      <c r="B82" s="45">
        <v>1</v>
      </c>
      <c r="C82" s="53" t="s">
        <v>222</v>
      </c>
      <c r="D82" s="47" t="s">
        <v>223</v>
      </c>
      <c r="E82" s="120"/>
      <c r="F82" s="120"/>
      <c r="G82" s="207"/>
      <c r="H82" s="120"/>
      <c r="I82" s="223"/>
      <c r="J82" s="6"/>
    </row>
    <row r="83" spans="1:10" ht="38.25">
      <c r="A83" s="48">
        <v>68</v>
      </c>
      <c r="B83" s="45">
        <v>2</v>
      </c>
      <c r="C83" s="49" t="s">
        <v>224</v>
      </c>
      <c r="D83" s="47" t="s">
        <v>225</v>
      </c>
      <c r="E83" s="120"/>
      <c r="F83" s="120"/>
      <c r="G83" s="207"/>
      <c r="H83" s="120"/>
      <c r="I83" s="223"/>
      <c r="J83" s="6"/>
    </row>
    <row r="84" spans="1:10" ht="12.75">
      <c r="A84" s="48">
        <v>69</v>
      </c>
      <c r="B84" s="45">
        <v>3</v>
      </c>
      <c r="C84" s="53" t="s">
        <v>226</v>
      </c>
      <c r="D84" s="47" t="s">
        <v>227</v>
      </c>
      <c r="E84" s="120"/>
      <c r="F84" s="120"/>
      <c r="G84" s="207"/>
      <c r="H84" s="120"/>
      <c r="I84" s="223"/>
      <c r="J84" s="6"/>
    </row>
    <row r="85" spans="1:10" ht="12.75">
      <c r="A85" s="48"/>
      <c r="B85" s="45"/>
      <c r="C85" s="53" t="s">
        <v>565</v>
      </c>
      <c r="D85" s="47" t="s">
        <v>566</v>
      </c>
      <c r="E85" s="120"/>
      <c r="F85" s="120"/>
      <c r="G85" s="207"/>
      <c r="H85" s="120"/>
      <c r="I85" s="223"/>
      <c r="J85" s="6"/>
    </row>
    <row r="86" spans="1:10" ht="25.5">
      <c r="A86" s="48">
        <v>70</v>
      </c>
      <c r="B86" s="41" t="s">
        <v>228</v>
      </c>
      <c r="C86" s="50" t="s">
        <v>229</v>
      </c>
      <c r="D86" s="51" t="s">
        <v>230</v>
      </c>
      <c r="E86" s="123">
        <f aca="true" t="shared" si="12" ref="E86:J86">SUM(E82:E85)</f>
        <v>0</v>
      </c>
      <c r="F86" s="123">
        <f t="shared" si="12"/>
        <v>0</v>
      </c>
      <c r="G86" s="123">
        <f t="shared" si="12"/>
        <v>0</v>
      </c>
      <c r="H86" s="123">
        <f t="shared" si="12"/>
        <v>0</v>
      </c>
      <c r="I86" s="123">
        <f t="shared" si="12"/>
        <v>0</v>
      </c>
      <c r="J86" s="123">
        <f t="shared" si="12"/>
        <v>0</v>
      </c>
    </row>
    <row r="87" spans="1:10" ht="38.25">
      <c r="A87" s="48">
        <v>71</v>
      </c>
      <c r="B87" s="45">
        <v>1</v>
      </c>
      <c r="C87" s="53" t="s">
        <v>231</v>
      </c>
      <c r="D87" s="47" t="s">
        <v>232</v>
      </c>
      <c r="E87" s="120"/>
      <c r="F87" s="120"/>
      <c r="G87" s="207"/>
      <c r="H87" s="120"/>
      <c r="I87" s="210"/>
      <c r="J87" s="6"/>
    </row>
    <row r="88" spans="1:10" ht="38.25">
      <c r="A88" s="48">
        <v>72</v>
      </c>
      <c r="B88" s="45">
        <v>2</v>
      </c>
      <c r="C88" s="49" t="s">
        <v>233</v>
      </c>
      <c r="D88" s="47" t="s">
        <v>234</v>
      </c>
      <c r="E88" s="120"/>
      <c r="F88" s="120"/>
      <c r="G88" s="207"/>
      <c r="H88" s="120"/>
      <c r="I88" s="210"/>
      <c r="J88" s="6"/>
    </row>
    <row r="89" spans="1:10" ht="12.75">
      <c r="A89" s="48">
        <v>73</v>
      </c>
      <c r="B89" s="45">
        <v>3</v>
      </c>
      <c r="C89" s="53" t="s">
        <v>235</v>
      </c>
      <c r="D89" s="47" t="s">
        <v>567</v>
      </c>
      <c r="E89" s="120"/>
      <c r="F89" s="120"/>
      <c r="G89" s="207"/>
      <c r="H89" s="120"/>
      <c r="I89" s="210">
        <v>340</v>
      </c>
      <c r="J89" s="6">
        <v>340</v>
      </c>
    </row>
    <row r="90" spans="1:10" ht="25.5">
      <c r="A90" s="48">
        <v>74</v>
      </c>
      <c r="B90" s="41" t="s">
        <v>237</v>
      </c>
      <c r="C90" s="50" t="s">
        <v>238</v>
      </c>
      <c r="D90" s="51" t="s">
        <v>239</v>
      </c>
      <c r="E90" s="123">
        <f aca="true" t="shared" si="13" ref="E90:J90">SUM(E87:E89)</f>
        <v>0</v>
      </c>
      <c r="F90" s="123">
        <f t="shared" si="13"/>
        <v>0</v>
      </c>
      <c r="G90" s="123">
        <f t="shared" si="13"/>
        <v>0</v>
      </c>
      <c r="H90" s="123">
        <f t="shared" si="13"/>
        <v>0</v>
      </c>
      <c r="I90" s="123">
        <f t="shared" si="13"/>
        <v>340</v>
      </c>
      <c r="J90" s="123">
        <f t="shared" si="13"/>
        <v>340</v>
      </c>
    </row>
    <row r="91" spans="1:10" ht="12.75">
      <c r="A91" s="48">
        <v>75</v>
      </c>
      <c r="B91" s="41" t="s">
        <v>240</v>
      </c>
      <c r="C91" s="54" t="s">
        <v>241</v>
      </c>
      <c r="D91" s="51" t="s">
        <v>242</v>
      </c>
      <c r="E91" s="123">
        <f aca="true" t="shared" si="14" ref="E91:J91">SUM(E25+E38+E45+E63+E75+E81+E86+E90)</f>
        <v>61239</v>
      </c>
      <c r="F91" s="123">
        <f t="shared" si="14"/>
        <v>13511</v>
      </c>
      <c r="G91" s="123">
        <f t="shared" si="14"/>
        <v>91191</v>
      </c>
      <c r="H91" s="123">
        <f t="shared" si="14"/>
        <v>165941</v>
      </c>
      <c r="I91" s="123">
        <f t="shared" si="14"/>
        <v>223294</v>
      </c>
      <c r="J91" s="123">
        <f t="shared" si="14"/>
        <v>228577</v>
      </c>
    </row>
    <row r="92" spans="1:10" ht="25.5">
      <c r="A92" s="48">
        <v>76</v>
      </c>
      <c r="B92" s="55">
        <v>1</v>
      </c>
      <c r="C92" s="56" t="s">
        <v>243</v>
      </c>
      <c r="D92" s="57" t="s">
        <v>244</v>
      </c>
      <c r="E92" s="125"/>
      <c r="F92" s="125"/>
      <c r="G92" s="212"/>
      <c r="H92" s="213"/>
      <c r="I92" s="223"/>
      <c r="J92" s="6"/>
    </row>
    <row r="93" spans="1:10" ht="25.5">
      <c r="A93" s="48">
        <v>77</v>
      </c>
      <c r="B93" s="55">
        <v>2</v>
      </c>
      <c r="C93" s="58" t="s">
        <v>245</v>
      </c>
      <c r="D93" s="57" t="s">
        <v>246</v>
      </c>
      <c r="E93" s="125"/>
      <c r="F93" s="125"/>
      <c r="G93" s="212"/>
      <c r="H93" s="213"/>
      <c r="I93" s="223"/>
      <c r="J93" s="6"/>
    </row>
    <row r="94" spans="1:10" ht="25.5">
      <c r="A94" s="48">
        <v>78</v>
      </c>
      <c r="B94" s="55">
        <v>3</v>
      </c>
      <c r="C94" s="56" t="s">
        <v>247</v>
      </c>
      <c r="D94" s="57" t="s">
        <v>248</v>
      </c>
      <c r="E94" s="125"/>
      <c r="F94" s="125"/>
      <c r="G94" s="212"/>
      <c r="H94" s="213"/>
      <c r="I94" s="223"/>
      <c r="J94" s="6"/>
    </row>
    <row r="95" spans="1:10" ht="25.5">
      <c r="A95" s="48">
        <v>79</v>
      </c>
      <c r="B95" s="59" t="s">
        <v>595</v>
      </c>
      <c r="C95" s="60" t="s">
        <v>249</v>
      </c>
      <c r="D95" s="61" t="s">
        <v>250</v>
      </c>
      <c r="E95" s="126">
        <f aca="true" t="shared" si="15" ref="E95:J95">SUM(E92:E94)</f>
        <v>0</v>
      </c>
      <c r="F95" s="126">
        <f t="shared" si="15"/>
        <v>0</v>
      </c>
      <c r="G95" s="126">
        <f t="shared" si="15"/>
        <v>0</v>
      </c>
      <c r="H95" s="126">
        <f t="shared" si="15"/>
        <v>0</v>
      </c>
      <c r="I95" s="126">
        <f t="shared" si="15"/>
        <v>0</v>
      </c>
      <c r="J95" s="126">
        <f t="shared" si="15"/>
        <v>0</v>
      </c>
    </row>
    <row r="96" spans="1:10" ht="25.5">
      <c r="A96" s="48">
        <v>80</v>
      </c>
      <c r="B96" s="55">
        <v>1</v>
      </c>
      <c r="C96" s="58" t="s">
        <v>251</v>
      </c>
      <c r="D96" s="57" t="s">
        <v>252</v>
      </c>
      <c r="E96" s="125"/>
      <c r="F96" s="125"/>
      <c r="G96" s="212"/>
      <c r="H96" s="213"/>
      <c r="I96" s="223"/>
      <c r="J96" s="6"/>
    </row>
    <row r="97" spans="1:10" ht="25.5">
      <c r="A97" s="48">
        <v>81</v>
      </c>
      <c r="B97" s="55">
        <v>2</v>
      </c>
      <c r="C97" s="56" t="s">
        <v>253</v>
      </c>
      <c r="D97" s="57" t="s">
        <v>254</v>
      </c>
      <c r="E97" s="125"/>
      <c r="F97" s="125"/>
      <c r="G97" s="212"/>
      <c r="H97" s="213"/>
      <c r="I97" s="223"/>
      <c r="J97" s="6"/>
    </row>
    <row r="98" spans="1:10" ht="25.5">
      <c r="A98" s="48">
        <v>82</v>
      </c>
      <c r="B98" s="55">
        <v>3</v>
      </c>
      <c r="C98" s="58" t="s">
        <v>255</v>
      </c>
      <c r="D98" s="57" t="s">
        <v>256</v>
      </c>
      <c r="E98" s="125"/>
      <c r="F98" s="125"/>
      <c r="G98" s="212"/>
      <c r="H98" s="213"/>
      <c r="I98" s="223"/>
      <c r="J98" s="6"/>
    </row>
    <row r="99" spans="1:10" ht="25.5">
      <c r="A99" s="48">
        <v>83</v>
      </c>
      <c r="B99" s="55">
        <v>4</v>
      </c>
      <c r="C99" s="56" t="s">
        <v>257</v>
      </c>
      <c r="D99" s="57" t="s">
        <v>258</v>
      </c>
      <c r="E99" s="125"/>
      <c r="F99" s="125"/>
      <c r="G99" s="212"/>
      <c r="H99" s="213"/>
      <c r="I99" s="223"/>
      <c r="J99" s="6"/>
    </row>
    <row r="100" spans="1:10" ht="12.75">
      <c r="A100" s="48">
        <v>84</v>
      </c>
      <c r="B100" s="59" t="s">
        <v>596</v>
      </c>
      <c r="C100" s="62" t="s">
        <v>259</v>
      </c>
      <c r="D100" s="61" t="s">
        <v>260</v>
      </c>
      <c r="E100" s="126">
        <f aca="true" t="shared" si="16" ref="E100:J100">SUM(E96:E99)</f>
        <v>0</v>
      </c>
      <c r="F100" s="126">
        <f t="shared" si="16"/>
        <v>0</v>
      </c>
      <c r="G100" s="126">
        <f t="shared" si="16"/>
        <v>0</v>
      </c>
      <c r="H100" s="126">
        <f t="shared" si="16"/>
        <v>0</v>
      </c>
      <c r="I100" s="126">
        <f t="shared" si="16"/>
        <v>0</v>
      </c>
      <c r="J100" s="126">
        <f t="shared" si="16"/>
        <v>0</v>
      </c>
    </row>
    <row r="101" spans="1:10" ht="25.5">
      <c r="A101" s="48">
        <v>85</v>
      </c>
      <c r="B101" s="55">
        <v>1</v>
      </c>
      <c r="C101" s="57" t="s">
        <v>261</v>
      </c>
      <c r="D101" s="57" t="s">
        <v>262</v>
      </c>
      <c r="E101" s="125"/>
      <c r="F101" s="125"/>
      <c r="G101" s="212"/>
      <c r="H101" s="213"/>
      <c r="I101" s="223"/>
      <c r="J101" s="6"/>
    </row>
    <row r="102" spans="1:10" ht="12.75">
      <c r="A102" s="48">
        <v>86</v>
      </c>
      <c r="B102" s="63" t="s">
        <v>115</v>
      </c>
      <c r="C102" s="48" t="s">
        <v>568</v>
      </c>
      <c r="D102" s="57"/>
      <c r="E102" s="125">
        <v>3244</v>
      </c>
      <c r="F102" s="125"/>
      <c r="G102" s="212"/>
      <c r="H102" s="224">
        <f>SUM(E102:G102)</f>
        <v>3244</v>
      </c>
      <c r="I102" s="210">
        <v>5802</v>
      </c>
      <c r="J102" s="6">
        <v>5802</v>
      </c>
    </row>
    <row r="103" spans="1:10" ht="12.75">
      <c r="A103" s="48">
        <v>87</v>
      </c>
      <c r="B103" s="63" t="s">
        <v>116</v>
      </c>
      <c r="C103" s="48" t="s">
        <v>569</v>
      </c>
      <c r="D103" s="57"/>
      <c r="E103" s="125"/>
      <c r="F103" s="125">
        <v>356</v>
      </c>
      <c r="G103" s="212"/>
      <c r="H103" s="224">
        <f>SUM(E103:G103)</f>
        <v>356</v>
      </c>
      <c r="I103" s="210">
        <v>356</v>
      </c>
      <c r="J103" s="6">
        <v>356</v>
      </c>
    </row>
    <row r="104" spans="1:10" ht="12.75">
      <c r="A104" s="48">
        <v>88</v>
      </c>
      <c r="B104" s="63" t="s">
        <v>117</v>
      </c>
      <c r="C104" s="48" t="s">
        <v>570</v>
      </c>
      <c r="D104" s="57"/>
      <c r="E104" s="125"/>
      <c r="F104" s="125"/>
      <c r="G104" s="212">
        <v>2130</v>
      </c>
      <c r="H104" s="224">
        <f>SUM(E104:G104)</f>
        <v>2130</v>
      </c>
      <c r="I104" s="225">
        <v>5273</v>
      </c>
      <c r="J104" s="6">
        <v>5273</v>
      </c>
    </row>
    <row r="105" spans="1:10" ht="25.5">
      <c r="A105" s="48">
        <v>89</v>
      </c>
      <c r="B105" s="55">
        <v>2</v>
      </c>
      <c r="C105" s="57" t="s">
        <v>263</v>
      </c>
      <c r="D105" s="57" t="s">
        <v>264</v>
      </c>
      <c r="E105" s="125"/>
      <c r="F105" s="125"/>
      <c r="G105" s="212"/>
      <c r="H105" s="213"/>
      <c r="I105" s="210"/>
      <c r="J105" s="6"/>
    </row>
    <row r="106" spans="1:10" ht="12.75">
      <c r="A106" s="48">
        <v>90</v>
      </c>
      <c r="B106" s="59" t="s">
        <v>265</v>
      </c>
      <c r="C106" s="61" t="s">
        <v>266</v>
      </c>
      <c r="D106" s="61" t="s">
        <v>267</v>
      </c>
      <c r="E106" s="126">
        <f aca="true" t="shared" si="17" ref="E106:J106">SUM(E101:E105)</f>
        <v>3244</v>
      </c>
      <c r="F106" s="126">
        <f t="shared" si="17"/>
        <v>356</v>
      </c>
      <c r="G106" s="126">
        <f t="shared" si="17"/>
        <v>2130</v>
      </c>
      <c r="H106" s="126">
        <f t="shared" si="17"/>
        <v>5730</v>
      </c>
      <c r="I106" s="126">
        <f t="shared" si="17"/>
        <v>11431</v>
      </c>
      <c r="J106" s="126">
        <f t="shared" si="17"/>
        <v>11431</v>
      </c>
    </row>
    <row r="107" spans="1:10" ht="12.75">
      <c r="A107" s="48">
        <v>91</v>
      </c>
      <c r="B107" s="55">
        <v>1</v>
      </c>
      <c r="C107" s="56" t="s">
        <v>268</v>
      </c>
      <c r="D107" s="57" t="s">
        <v>269</v>
      </c>
      <c r="E107" s="125"/>
      <c r="F107" s="125"/>
      <c r="G107" s="212"/>
      <c r="H107" s="213"/>
      <c r="I107" s="210">
        <v>4439</v>
      </c>
      <c r="J107" s="6">
        <v>4439</v>
      </c>
    </row>
    <row r="108" spans="1:10" ht="12.75">
      <c r="A108" s="48">
        <v>92</v>
      </c>
      <c r="B108" s="55">
        <v>2</v>
      </c>
      <c r="C108" s="56" t="s">
        <v>270</v>
      </c>
      <c r="D108" s="57" t="s">
        <v>271</v>
      </c>
      <c r="E108" s="125"/>
      <c r="F108" s="125"/>
      <c r="G108" s="212"/>
      <c r="H108" s="213"/>
      <c r="I108" s="210"/>
      <c r="J108" s="6"/>
    </row>
    <row r="109" spans="1:10" ht="12.75">
      <c r="A109" s="48">
        <v>93</v>
      </c>
      <c r="B109" s="55">
        <v>3</v>
      </c>
      <c r="C109" s="56" t="s">
        <v>272</v>
      </c>
      <c r="D109" s="57" t="s">
        <v>273</v>
      </c>
      <c r="E109" s="125"/>
      <c r="F109" s="125"/>
      <c r="G109" s="212"/>
      <c r="H109" s="213"/>
      <c r="I109" s="210"/>
      <c r="J109" s="6"/>
    </row>
    <row r="110" spans="1:10" ht="12.75">
      <c r="A110" s="48">
        <v>94</v>
      </c>
      <c r="B110" s="55">
        <v>4</v>
      </c>
      <c r="C110" s="56" t="s">
        <v>274</v>
      </c>
      <c r="D110" s="57" t="s">
        <v>275</v>
      </c>
      <c r="E110" s="125"/>
      <c r="F110" s="125"/>
      <c r="G110" s="212"/>
      <c r="H110" s="213"/>
      <c r="I110" s="210"/>
      <c r="J110" s="6"/>
    </row>
    <row r="111" spans="1:10" ht="25.5">
      <c r="A111" s="48">
        <v>95</v>
      </c>
      <c r="B111" s="55">
        <v>5</v>
      </c>
      <c r="C111" s="58" t="s">
        <v>276</v>
      </c>
      <c r="D111" s="57" t="s">
        <v>277</v>
      </c>
      <c r="E111" s="125"/>
      <c r="F111" s="125"/>
      <c r="G111" s="212"/>
      <c r="H111" s="213"/>
      <c r="I111" s="210"/>
      <c r="J111" s="6"/>
    </row>
    <row r="112" spans="1:10" ht="12.75">
      <c r="A112" s="48">
        <v>96</v>
      </c>
      <c r="B112" s="59" t="s">
        <v>597</v>
      </c>
      <c r="C112" s="60" t="s">
        <v>278</v>
      </c>
      <c r="D112" s="61" t="s">
        <v>279</v>
      </c>
      <c r="E112" s="226">
        <f aca="true" t="shared" si="18" ref="E112:J112">SUM(E106:E111)</f>
        <v>3244</v>
      </c>
      <c r="F112" s="226">
        <f t="shared" si="18"/>
        <v>356</v>
      </c>
      <c r="G112" s="226">
        <f t="shared" si="18"/>
        <v>2130</v>
      </c>
      <c r="H112" s="226">
        <f t="shared" si="18"/>
        <v>5730</v>
      </c>
      <c r="I112" s="226">
        <f t="shared" si="18"/>
        <v>15870</v>
      </c>
      <c r="J112" s="226">
        <f t="shared" si="18"/>
        <v>15870</v>
      </c>
    </row>
    <row r="113" spans="1:10" ht="25.5">
      <c r="A113" s="48">
        <v>97</v>
      </c>
      <c r="B113" s="55">
        <v>1</v>
      </c>
      <c r="C113" s="58" t="s">
        <v>280</v>
      </c>
      <c r="D113" s="57" t="s">
        <v>281</v>
      </c>
      <c r="E113" s="125"/>
      <c r="F113" s="125"/>
      <c r="G113" s="212"/>
      <c r="H113" s="213"/>
      <c r="I113" s="223"/>
      <c r="J113" s="6"/>
    </row>
    <row r="114" spans="1:10" ht="25.5">
      <c r="A114" s="48">
        <v>98</v>
      </c>
      <c r="B114" s="55">
        <v>2</v>
      </c>
      <c r="C114" s="58" t="s">
        <v>282</v>
      </c>
      <c r="D114" s="57" t="s">
        <v>283</v>
      </c>
      <c r="E114" s="125"/>
      <c r="F114" s="125"/>
      <c r="G114" s="212"/>
      <c r="H114" s="213"/>
      <c r="I114" s="223"/>
      <c r="J114" s="6"/>
    </row>
    <row r="115" spans="1:10" ht="12.75">
      <c r="A115" s="48">
        <v>99</v>
      </c>
      <c r="B115" s="55">
        <v>3</v>
      </c>
      <c r="C115" s="56" t="s">
        <v>284</v>
      </c>
      <c r="D115" s="57" t="s">
        <v>285</v>
      </c>
      <c r="E115" s="125"/>
      <c r="F115" s="125"/>
      <c r="G115" s="212"/>
      <c r="H115" s="213"/>
      <c r="I115" s="223"/>
      <c r="J115" s="6"/>
    </row>
    <row r="116" spans="1:10" ht="12.75">
      <c r="A116" s="48">
        <v>100</v>
      </c>
      <c r="B116" s="55">
        <v>4</v>
      </c>
      <c r="C116" s="56" t="s">
        <v>286</v>
      </c>
      <c r="D116" s="57" t="s">
        <v>287</v>
      </c>
      <c r="E116" s="125"/>
      <c r="F116" s="125"/>
      <c r="G116" s="212"/>
      <c r="H116" s="213"/>
      <c r="I116" s="223"/>
      <c r="J116" s="6"/>
    </row>
    <row r="117" spans="1:10" ht="12.75">
      <c r="A117" s="48">
        <v>101</v>
      </c>
      <c r="B117" s="59" t="s">
        <v>598</v>
      </c>
      <c r="C117" s="62" t="s">
        <v>288</v>
      </c>
      <c r="D117" s="61" t="s">
        <v>289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</row>
    <row r="118" spans="1:10" ht="25.5">
      <c r="A118" s="48">
        <v>102</v>
      </c>
      <c r="B118" s="55">
        <v>1</v>
      </c>
      <c r="C118" s="58" t="s">
        <v>290</v>
      </c>
      <c r="D118" s="57" t="s">
        <v>291</v>
      </c>
      <c r="E118" s="125"/>
      <c r="F118" s="125"/>
      <c r="G118" s="212"/>
      <c r="H118" s="213"/>
      <c r="I118" s="223"/>
      <c r="J118" s="6"/>
    </row>
    <row r="119" spans="1:10" ht="12.75">
      <c r="A119" s="48">
        <v>103</v>
      </c>
      <c r="B119" s="59" t="s">
        <v>599</v>
      </c>
      <c r="C119" s="62" t="s">
        <v>292</v>
      </c>
      <c r="D119" s="61" t="s">
        <v>293</v>
      </c>
      <c r="E119" s="126"/>
      <c r="F119" s="126"/>
      <c r="G119" s="214"/>
      <c r="H119" s="215"/>
      <c r="I119" s="223"/>
      <c r="J119" s="6"/>
    </row>
    <row r="120" spans="1:10" ht="12.75">
      <c r="A120" s="48">
        <v>104</v>
      </c>
      <c r="B120" s="206" t="s">
        <v>600</v>
      </c>
      <c r="C120" s="206" t="s">
        <v>571</v>
      </c>
      <c r="D120" s="206"/>
      <c r="E120" s="226">
        <f aca="true" t="shared" si="19" ref="E120:J120">SUM(E91+E112)</f>
        <v>64483</v>
      </c>
      <c r="F120" s="226">
        <f t="shared" si="19"/>
        <v>13867</v>
      </c>
      <c r="G120" s="226">
        <f t="shared" si="19"/>
        <v>93321</v>
      </c>
      <c r="H120" s="226">
        <f t="shared" si="19"/>
        <v>171671</v>
      </c>
      <c r="I120" s="226">
        <f t="shared" si="19"/>
        <v>239164</v>
      </c>
      <c r="J120" s="226">
        <f t="shared" si="19"/>
        <v>244447</v>
      </c>
    </row>
    <row r="121" spans="1:8" ht="12.75">
      <c r="A121" s="9"/>
      <c r="B121" s="64"/>
      <c r="C121" s="9"/>
      <c r="D121" s="9"/>
      <c r="E121" s="216"/>
      <c r="F121" s="217"/>
      <c r="G121" s="216"/>
      <c r="H121" s="218"/>
    </row>
    <row r="122" spans="1:8" ht="12.75">
      <c r="A122" s="9"/>
      <c r="B122" s="40"/>
      <c r="C122" s="2"/>
      <c r="D122" s="9"/>
      <c r="E122" s="219"/>
      <c r="F122" s="216"/>
      <c r="G122" s="219"/>
      <c r="H122" s="220"/>
    </row>
    <row r="123" spans="1:8" ht="12.75">
      <c r="A123" s="9"/>
      <c r="B123" s="40"/>
      <c r="C123" s="2"/>
      <c r="D123" s="9"/>
      <c r="E123" s="219"/>
      <c r="F123" s="216"/>
      <c r="G123" s="219"/>
      <c r="H123" s="220"/>
    </row>
    <row r="124" spans="5:8" ht="12.75">
      <c r="E124" s="221"/>
      <c r="F124" s="221"/>
      <c r="G124" s="221"/>
      <c r="H124" s="222"/>
    </row>
    <row r="125" spans="5:8" ht="12.75">
      <c r="E125" s="221"/>
      <c r="F125" s="221"/>
      <c r="G125" s="221"/>
      <c r="H125" s="222"/>
    </row>
    <row r="126" spans="5:8" ht="12.75">
      <c r="E126" s="221"/>
      <c r="F126" s="221"/>
      <c r="G126" s="221"/>
      <c r="H126" s="222"/>
    </row>
    <row r="127" spans="5:8" ht="12.75">
      <c r="E127" s="221"/>
      <c r="F127" s="221"/>
      <c r="G127" s="221"/>
      <c r="H127" s="222"/>
    </row>
    <row r="128" spans="5:7" ht="12.75">
      <c r="E128" s="221"/>
      <c r="F128" s="221"/>
      <c r="G128" s="221"/>
    </row>
  </sheetData>
  <sheetProtection/>
  <mergeCells count="2">
    <mergeCell ref="A3:H3"/>
    <mergeCell ref="A4:I4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58.140625" style="0" bestFit="1" customWidth="1"/>
    <col min="3" max="4" width="13.00390625" style="0" customWidth="1"/>
    <col min="5" max="5" width="11.7109375" style="0" customWidth="1"/>
  </cols>
  <sheetData>
    <row r="1" ht="12.75">
      <c r="B1" t="s">
        <v>679</v>
      </c>
    </row>
    <row r="3" ht="12.75">
      <c r="B3" s="10" t="s">
        <v>308</v>
      </c>
    </row>
    <row r="4" ht="12.75">
      <c r="B4" s="10"/>
    </row>
    <row r="6" spans="1:5" ht="12.75">
      <c r="A6" s="6" t="s">
        <v>58</v>
      </c>
      <c r="B6" s="6" t="s">
        <v>305</v>
      </c>
      <c r="C6" s="6" t="s">
        <v>294</v>
      </c>
      <c r="D6" s="6" t="s">
        <v>62</v>
      </c>
      <c r="E6" s="13" t="s">
        <v>98</v>
      </c>
    </row>
    <row r="7" spans="1:5" ht="12.75">
      <c r="A7" s="6" t="s">
        <v>304</v>
      </c>
      <c r="B7" s="6" t="s">
        <v>0</v>
      </c>
      <c r="C7" s="6" t="s">
        <v>330</v>
      </c>
      <c r="D7" s="6" t="s">
        <v>313</v>
      </c>
      <c r="E7" s="8" t="s">
        <v>504</v>
      </c>
    </row>
    <row r="8" spans="1:5" ht="12.75">
      <c r="A8" s="6">
        <v>1</v>
      </c>
      <c r="B8" s="6" t="s">
        <v>309</v>
      </c>
      <c r="C8" s="6">
        <v>1590</v>
      </c>
      <c r="D8" s="8">
        <v>990</v>
      </c>
      <c r="E8" s="6">
        <v>641</v>
      </c>
    </row>
    <row r="9" spans="1:5" ht="12.75">
      <c r="A9" s="6">
        <v>2</v>
      </c>
      <c r="B9" s="8" t="s">
        <v>312</v>
      </c>
      <c r="C9" s="6">
        <v>200</v>
      </c>
      <c r="D9" s="8">
        <v>200</v>
      </c>
      <c r="E9" s="6">
        <v>200</v>
      </c>
    </row>
    <row r="10" spans="1:5" ht="12.75">
      <c r="A10" s="6">
        <v>3</v>
      </c>
      <c r="B10" s="8" t="s">
        <v>663</v>
      </c>
      <c r="C10" s="6">
        <v>4770</v>
      </c>
      <c r="D10" s="8">
        <v>3965</v>
      </c>
      <c r="E10" s="6">
        <v>2600</v>
      </c>
    </row>
    <row r="11" spans="1:5" ht="12.75">
      <c r="A11" s="6">
        <v>4</v>
      </c>
      <c r="B11" s="8" t="s">
        <v>310</v>
      </c>
      <c r="C11" s="6">
        <v>200</v>
      </c>
      <c r="D11" s="8">
        <v>200</v>
      </c>
      <c r="E11" s="6">
        <v>0</v>
      </c>
    </row>
    <row r="12" spans="1:6" ht="12.75">
      <c r="A12" s="6">
        <v>5</v>
      </c>
      <c r="B12" s="13" t="s">
        <v>311</v>
      </c>
      <c r="C12" s="6">
        <v>1350</v>
      </c>
      <c r="D12" s="8">
        <v>2125</v>
      </c>
      <c r="E12" s="6">
        <v>1943</v>
      </c>
      <c r="F12" s="9"/>
    </row>
    <row r="13" spans="1:5" ht="12.75">
      <c r="A13" s="6">
        <v>6</v>
      </c>
      <c r="B13" s="13" t="s">
        <v>664</v>
      </c>
      <c r="C13" s="6">
        <v>0</v>
      </c>
      <c r="D13" s="8">
        <v>610</v>
      </c>
      <c r="E13" s="6">
        <v>1223</v>
      </c>
    </row>
    <row r="14" spans="1:5" ht="12.75">
      <c r="A14" s="6">
        <v>7</v>
      </c>
      <c r="B14" s="13" t="s">
        <v>665</v>
      </c>
      <c r="C14" s="6">
        <v>0</v>
      </c>
      <c r="D14" s="8">
        <v>700</v>
      </c>
      <c r="E14" s="6">
        <v>597</v>
      </c>
    </row>
    <row r="15" spans="1:5" ht="12.75">
      <c r="A15" s="6">
        <v>8</v>
      </c>
      <c r="B15" s="13" t="s">
        <v>666</v>
      </c>
      <c r="C15" s="6">
        <v>0</v>
      </c>
      <c r="D15" s="8">
        <v>370</v>
      </c>
      <c r="E15" s="6">
        <v>307</v>
      </c>
    </row>
    <row r="16" spans="1:5" ht="12.75">
      <c r="A16" s="6">
        <v>9</v>
      </c>
      <c r="B16" s="13" t="s">
        <v>43</v>
      </c>
      <c r="C16" s="7">
        <f>SUM(C8:C15)</f>
        <v>8110</v>
      </c>
      <c r="D16" s="7">
        <f>SUM(D8:D15)</f>
        <v>9160</v>
      </c>
      <c r="E16" s="7">
        <f>SUM(E8:E15)</f>
        <v>7511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33.7109375" style="0" customWidth="1"/>
  </cols>
  <sheetData>
    <row r="1" ht="12.75">
      <c r="B1" t="s">
        <v>680</v>
      </c>
    </row>
    <row r="3" spans="2:3" ht="12.75">
      <c r="B3" t="s">
        <v>338</v>
      </c>
      <c r="C3" t="s">
        <v>374</v>
      </c>
    </row>
    <row r="4" ht="12.75">
      <c r="A4" s="5" t="s">
        <v>540</v>
      </c>
    </row>
    <row r="5" spans="1:4" ht="13.5" thickBot="1">
      <c r="A5" t="s">
        <v>337</v>
      </c>
      <c r="B5" t="s">
        <v>44</v>
      </c>
      <c r="C5" t="s">
        <v>332</v>
      </c>
      <c r="D5" t="s">
        <v>320</v>
      </c>
    </row>
    <row r="6" spans="1:4" ht="13.5" thickBot="1">
      <c r="A6" s="189">
        <v>1</v>
      </c>
      <c r="B6" s="177" t="s">
        <v>375</v>
      </c>
      <c r="C6" s="177" t="s">
        <v>316</v>
      </c>
      <c r="D6" s="177" t="s">
        <v>508</v>
      </c>
    </row>
    <row r="7" spans="1:4" ht="12.75">
      <c r="A7" s="188">
        <v>2</v>
      </c>
      <c r="B7" s="178" t="s">
        <v>376</v>
      </c>
      <c r="C7" s="161">
        <v>11760</v>
      </c>
      <c r="D7" s="188">
        <v>15789</v>
      </c>
    </row>
    <row r="8" spans="1:4" ht="12.75">
      <c r="A8" s="183">
        <v>3</v>
      </c>
      <c r="B8" s="179" t="s">
        <v>377</v>
      </c>
      <c r="C8" s="256">
        <v>100</v>
      </c>
      <c r="D8" s="258">
        <v>53</v>
      </c>
    </row>
    <row r="9" spans="1:4" ht="12.75">
      <c r="A9" s="183">
        <v>4</v>
      </c>
      <c r="B9" s="179" t="s">
        <v>378</v>
      </c>
      <c r="C9" s="162">
        <v>330</v>
      </c>
      <c r="D9" s="183">
        <v>192</v>
      </c>
    </row>
    <row r="10" spans="1:4" ht="51">
      <c r="A10" s="183">
        <v>5</v>
      </c>
      <c r="B10" s="179" t="s">
        <v>590</v>
      </c>
      <c r="C10" s="162">
        <v>2341</v>
      </c>
      <c r="D10" s="183">
        <v>1904</v>
      </c>
    </row>
    <row r="11" spans="1:4" ht="25.5">
      <c r="A11" s="183">
        <v>6</v>
      </c>
      <c r="B11" s="179" t="s">
        <v>379</v>
      </c>
      <c r="C11" s="162">
        <v>0</v>
      </c>
      <c r="D11" s="183"/>
    </row>
    <row r="12" spans="1:4" ht="25.5">
      <c r="A12" s="183">
        <v>7</v>
      </c>
      <c r="B12" s="180" t="s">
        <v>380</v>
      </c>
      <c r="C12" s="162">
        <v>0</v>
      </c>
      <c r="D12" s="183"/>
    </row>
    <row r="13" spans="1:4" ht="26.25" thickBot="1">
      <c r="A13" s="184">
        <v>8</v>
      </c>
      <c r="B13" s="181" t="s">
        <v>591</v>
      </c>
      <c r="C13" s="163">
        <v>0</v>
      </c>
      <c r="D13" s="184"/>
    </row>
    <row r="14" spans="1:4" ht="12.75">
      <c r="A14" s="182">
        <v>9</v>
      </c>
      <c r="B14" s="185" t="s">
        <v>381</v>
      </c>
      <c r="C14" s="187">
        <f>SUM(C7:C13)</f>
        <v>14531</v>
      </c>
      <c r="D14" s="182">
        <f>SUM(D7:D13)</f>
        <v>17938</v>
      </c>
    </row>
    <row r="15" spans="1:4" ht="13.5" thickBot="1">
      <c r="A15" s="184">
        <v>10</v>
      </c>
      <c r="B15" s="186" t="s">
        <v>382</v>
      </c>
      <c r="C15" s="257">
        <v>7265</v>
      </c>
      <c r="D15" s="184">
        <f>D14/2</f>
        <v>8969</v>
      </c>
    </row>
    <row r="16" spans="1:3" ht="12.75">
      <c r="A16" s="9"/>
      <c r="B16" s="10"/>
      <c r="C16" s="11"/>
    </row>
    <row r="17" spans="1:3" ht="12.75">
      <c r="A17" s="9"/>
      <c r="B17" s="10"/>
      <c r="C17" s="11"/>
    </row>
    <row r="18" spans="1:3" ht="12.75">
      <c r="A18" s="9"/>
      <c r="B18" s="10"/>
      <c r="C18" s="11"/>
    </row>
    <row r="19" spans="1:7" ht="13.5" thickBot="1">
      <c r="A19" s="9"/>
      <c r="B19" s="74" t="s">
        <v>44</v>
      </c>
      <c r="C19" t="s">
        <v>332</v>
      </c>
      <c r="D19" t="s">
        <v>320</v>
      </c>
      <c r="E19" t="s">
        <v>320</v>
      </c>
      <c r="F19" t="s">
        <v>90</v>
      </c>
      <c r="G19" t="s">
        <v>91</v>
      </c>
    </row>
    <row r="20" spans="1:7" ht="13.5" thickBot="1">
      <c r="A20" s="189">
        <v>11</v>
      </c>
      <c r="B20" s="75" t="s">
        <v>539</v>
      </c>
      <c r="C20" s="76">
        <v>2015</v>
      </c>
      <c r="D20" s="77">
        <v>2016</v>
      </c>
      <c r="E20" s="77">
        <v>2017</v>
      </c>
      <c r="F20" s="77">
        <v>2018</v>
      </c>
      <c r="G20" s="78">
        <v>2019</v>
      </c>
    </row>
    <row r="21" spans="1:7" ht="12.75">
      <c r="A21" s="182"/>
      <c r="B21" s="79"/>
      <c r="C21" s="80"/>
      <c r="D21" s="81"/>
      <c r="E21" s="81"/>
      <c r="F21" s="81"/>
      <c r="G21" s="82"/>
    </row>
    <row r="22" spans="1:7" ht="12.75">
      <c r="A22" s="183">
        <v>12</v>
      </c>
      <c r="B22" s="83" t="s">
        <v>383</v>
      </c>
      <c r="C22" s="84"/>
      <c r="D22" s="13"/>
      <c r="E22" s="13"/>
      <c r="F22" s="13"/>
      <c r="G22" s="85"/>
    </row>
    <row r="23" spans="1:7" ht="12.75">
      <c r="A23" s="183">
        <v>13</v>
      </c>
      <c r="B23" s="83" t="s">
        <v>384</v>
      </c>
      <c r="C23" s="84"/>
      <c r="D23" s="13"/>
      <c r="E23" s="13"/>
      <c r="F23" s="13"/>
      <c r="G23" s="85"/>
    </row>
    <row r="24" spans="1:7" ht="12.75">
      <c r="A24" s="183">
        <v>14</v>
      </c>
      <c r="B24" s="83" t="s">
        <v>385</v>
      </c>
      <c r="C24" s="84"/>
      <c r="D24" s="13"/>
      <c r="E24" s="13"/>
      <c r="F24" s="13"/>
      <c r="G24" s="85"/>
    </row>
    <row r="25" spans="1:7" ht="12.75">
      <c r="A25" s="183">
        <v>15</v>
      </c>
      <c r="B25" s="83" t="s">
        <v>386</v>
      </c>
      <c r="C25" s="84"/>
      <c r="D25" s="13"/>
      <c r="E25" s="13"/>
      <c r="F25" s="13"/>
      <c r="G25" s="85"/>
    </row>
    <row r="26" spans="1:7" ht="38.25">
      <c r="A26" s="183">
        <v>16</v>
      </c>
      <c r="B26" s="83" t="s">
        <v>387</v>
      </c>
      <c r="C26" s="84"/>
      <c r="D26" s="13"/>
      <c r="E26" s="13"/>
      <c r="F26" s="13"/>
      <c r="G26" s="85"/>
    </row>
    <row r="27" spans="1:7" ht="51">
      <c r="A27" s="183">
        <v>17</v>
      </c>
      <c r="B27" s="83" t="s">
        <v>388</v>
      </c>
      <c r="C27" s="84"/>
      <c r="D27" s="13"/>
      <c r="E27" s="13"/>
      <c r="F27" s="13"/>
      <c r="G27" s="85"/>
    </row>
    <row r="28" spans="1:7" ht="64.5" thickBot="1">
      <c r="A28" s="184">
        <v>18</v>
      </c>
      <c r="B28" s="86" t="s">
        <v>389</v>
      </c>
      <c r="C28" s="87"/>
      <c r="D28" s="88"/>
      <c r="E28" s="88"/>
      <c r="F28" s="88"/>
      <c r="G28" s="89"/>
    </row>
    <row r="29" spans="1:7" ht="12.75">
      <c r="A29" s="182">
        <v>19</v>
      </c>
      <c r="B29" s="185" t="s">
        <v>47</v>
      </c>
      <c r="C29" s="193"/>
      <c r="D29" s="90"/>
      <c r="E29" s="90"/>
      <c r="F29" s="90"/>
      <c r="G29" s="91"/>
    </row>
    <row r="30" spans="1:7" ht="12.75">
      <c r="A30" s="183">
        <v>20</v>
      </c>
      <c r="B30" s="190" t="s">
        <v>390</v>
      </c>
      <c r="C30" s="194">
        <v>0</v>
      </c>
      <c r="D30" s="7">
        <v>0</v>
      </c>
      <c r="E30" s="7">
        <v>0</v>
      </c>
      <c r="F30" s="7">
        <v>0</v>
      </c>
      <c r="G30" s="195">
        <v>0</v>
      </c>
    </row>
    <row r="31" spans="1:7" ht="12.75">
      <c r="A31" s="183"/>
      <c r="B31" s="191"/>
      <c r="C31" s="194"/>
      <c r="D31" s="7"/>
      <c r="E31" s="7"/>
      <c r="F31" s="7"/>
      <c r="G31" s="195"/>
    </row>
    <row r="32" spans="1:7" ht="26.25" thickBot="1">
      <c r="A32" s="184">
        <v>21</v>
      </c>
      <c r="B32" s="192" t="s">
        <v>391</v>
      </c>
      <c r="C32" s="196">
        <v>8969</v>
      </c>
      <c r="D32" s="197"/>
      <c r="E32" s="197"/>
      <c r="F32" s="197"/>
      <c r="G32" s="198"/>
    </row>
    <row r="33" ht="12.75">
      <c r="A33" s="9"/>
    </row>
    <row r="34" ht="12.75">
      <c r="A34" s="9"/>
    </row>
    <row r="35" ht="12.75">
      <c r="A35" s="9"/>
    </row>
    <row r="36" spans="1:2" ht="12.75">
      <c r="A36" s="9">
        <v>22</v>
      </c>
      <c r="B36" s="5" t="s">
        <v>392</v>
      </c>
    </row>
    <row r="37" spans="1:6" ht="12.75">
      <c r="A37" s="9"/>
      <c r="B37" t="s">
        <v>44</v>
      </c>
      <c r="C37" t="s">
        <v>332</v>
      </c>
      <c r="D37" t="s">
        <v>320</v>
      </c>
      <c r="E37" t="s">
        <v>63</v>
      </c>
      <c r="F37" t="s">
        <v>90</v>
      </c>
    </row>
    <row r="38" spans="1:6" ht="12.75">
      <c r="A38" s="6">
        <v>23</v>
      </c>
      <c r="B38" s="6" t="s">
        <v>393</v>
      </c>
      <c r="C38" s="6" t="s">
        <v>394</v>
      </c>
      <c r="D38" s="6"/>
      <c r="E38" s="6"/>
      <c r="F38" s="6"/>
    </row>
    <row r="39" spans="1:6" ht="12.75">
      <c r="A39" s="6">
        <v>24</v>
      </c>
      <c r="B39" s="6" t="s">
        <v>395</v>
      </c>
      <c r="C39" s="6"/>
      <c r="D39" s="6"/>
      <c r="E39" s="6"/>
      <c r="F39" s="6"/>
    </row>
    <row r="40" spans="1:6" ht="12.75">
      <c r="A40" s="6">
        <v>25</v>
      </c>
      <c r="B40" s="6" t="s">
        <v>396</v>
      </c>
      <c r="C40" s="6"/>
      <c r="D40" s="6"/>
      <c r="E40" s="6"/>
      <c r="F40" s="6"/>
    </row>
    <row r="41" spans="1:6" ht="12.75">
      <c r="A41" s="6">
        <v>26</v>
      </c>
      <c r="B41" s="6" t="s">
        <v>47</v>
      </c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88.57421875" style="0" bestFit="1" customWidth="1"/>
  </cols>
  <sheetData>
    <row r="1" ht="12.75">
      <c r="B1" s="166" t="s">
        <v>681</v>
      </c>
    </row>
    <row r="3" ht="12.75">
      <c r="B3" s="93" t="s">
        <v>408</v>
      </c>
    </row>
    <row r="4" ht="12.75">
      <c r="B4" s="93" t="s">
        <v>349</v>
      </c>
    </row>
    <row r="5" spans="1:4" ht="12.75">
      <c r="A5" t="s">
        <v>58</v>
      </c>
      <c r="B5" s="1" t="s">
        <v>59</v>
      </c>
      <c r="C5" t="s">
        <v>82</v>
      </c>
      <c r="D5" t="s">
        <v>62</v>
      </c>
    </row>
    <row r="6" spans="1:4" ht="12.75">
      <c r="A6" s="6" t="s">
        <v>304</v>
      </c>
      <c r="B6" s="6" t="s">
        <v>0</v>
      </c>
      <c r="C6" s="6" t="s">
        <v>409</v>
      </c>
      <c r="D6" s="6" t="s">
        <v>358</v>
      </c>
    </row>
    <row r="7" spans="1:4" ht="12.75">
      <c r="A7" s="6">
        <v>1</v>
      </c>
      <c r="B7" s="94" t="s">
        <v>410</v>
      </c>
      <c r="C7" s="6"/>
      <c r="D7" s="6"/>
    </row>
    <row r="8" spans="1:4" ht="12.75">
      <c r="A8" s="6">
        <v>2</v>
      </c>
      <c r="B8" s="94" t="s">
        <v>411</v>
      </c>
      <c r="C8" s="6"/>
      <c r="D8" s="6"/>
    </row>
    <row r="9" spans="1:4" ht="12.75">
      <c r="A9" s="6">
        <v>3</v>
      </c>
      <c r="B9" s="94" t="s">
        <v>412</v>
      </c>
      <c r="C9" s="6"/>
      <c r="D9" s="6"/>
    </row>
    <row r="10" spans="1:4" ht="12.75">
      <c r="A10" s="6">
        <v>4</v>
      </c>
      <c r="B10" s="94" t="s">
        <v>413</v>
      </c>
      <c r="C10" s="6"/>
      <c r="D10" s="6"/>
    </row>
    <row r="11" spans="1:4" ht="12.75">
      <c r="A11" s="6">
        <v>5</v>
      </c>
      <c r="B11" s="94" t="s">
        <v>414</v>
      </c>
      <c r="C11" s="6"/>
      <c r="D11" s="6"/>
    </row>
    <row r="12" spans="1:4" ht="12.75">
      <c r="A12" s="6">
        <v>6</v>
      </c>
      <c r="B12" s="94" t="s">
        <v>415</v>
      </c>
      <c r="C12" s="6">
        <v>0</v>
      </c>
      <c r="D12" s="6">
        <v>0</v>
      </c>
    </row>
    <row r="13" spans="1:4" ht="12.75">
      <c r="A13" s="6"/>
      <c r="B13" s="6" t="s">
        <v>416</v>
      </c>
      <c r="C13" s="6"/>
      <c r="D13" s="6"/>
    </row>
    <row r="14" spans="1:4" ht="12.75">
      <c r="A14" s="6">
        <v>7</v>
      </c>
      <c r="B14" s="7" t="s">
        <v>43</v>
      </c>
      <c r="C14" s="7">
        <v>0</v>
      </c>
      <c r="D14" s="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22">
      <selection activeCell="B47" sqref="B47"/>
    </sheetView>
  </sheetViews>
  <sheetFormatPr defaultColWidth="9.140625" defaultRowHeight="12.75"/>
  <cols>
    <col min="2" max="2" width="68.00390625" style="0" bestFit="1" customWidth="1"/>
    <col min="3" max="3" width="10.421875" style="0" customWidth="1"/>
    <col min="4" max="4" width="10.8515625" style="0" customWidth="1"/>
    <col min="5" max="5" width="12.421875" style="9" customWidth="1"/>
  </cols>
  <sheetData>
    <row r="1" ht="12.75">
      <c r="B1" t="s">
        <v>682</v>
      </c>
    </row>
    <row r="2" ht="12.75">
      <c r="B2" t="s">
        <v>349</v>
      </c>
    </row>
    <row r="3" ht="12.75">
      <c r="B3" s="5" t="s">
        <v>417</v>
      </c>
    </row>
    <row r="4" spans="1:5" ht="12.75">
      <c r="A4" s="6"/>
      <c r="B4" s="6" t="s">
        <v>44</v>
      </c>
      <c r="C4" s="6" t="s">
        <v>332</v>
      </c>
      <c r="D4" s="30" t="s">
        <v>320</v>
      </c>
      <c r="E4" s="6" t="s">
        <v>63</v>
      </c>
    </row>
    <row r="5" spans="1:5" ht="12.75">
      <c r="A5" s="6" t="s">
        <v>337</v>
      </c>
      <c r="B5" s="7" t="s">
        <v>0</v>
      </c>
      <c r="C5" s="8" t="s">
        <v>517</v>
      </c>
      <c r="D5" s="30"/>
      <c r="E5" s="6"/>
    </row>
    <row r="6" spans="1:5" ht="12.75">
      <c r="A6" s="6"/>
      <c r="B6" s="6"/>
      <c r="C6" s="7" t="s">
        <v>518</v>
      </c>
      <c r="D6" s="117" t="s">
        <v>519</v>
      </c>
      <c r="E6" s="7" t="s">
        <v>504</v>
      </c>
    </row>
    <row r="7" spans="1:5" ht="12.75">
      <c r="A7" s="6">
        <v>1</v>
      </c>
      <c r="B7" s="7" t="s">
        <v>418</v>
      </c>
      <c r="C7" s="7"/>
      <c r="D7" s="30"/>
      <c r="E7" s="6"/>
    </row>
    <row r="8" spans="1:5" ht="12.75">
      <c r="A8" s="6">
        <v>2</v>
      </c>
      <c r="B8" s="7" t="s">
        <v>419</v>
      </c>
      <c r="C8" s="6"/>
      <c r="D8" s="30"/>
      <c r="E8" s="6"/>
    </row>
    <row r="9" spans="1:5" ht="12.75">
      <c r="A9" s="6">
        <v>3</v>
      </c>
      <c r="B9" s="6" t="s">
        <v>420</v>
      </c>
      <c r="C9" s="6">
        <v>1477</v>
      </c>
      <c r="D9" s="30">
        <v>1927</v>
      </c>
      <c r="E9" s="6">
        <v>1926</v>
      </c>
    </row>
    <row r="10" spans="1:5" ht="12.75">
      <c r="A10" s="6">
        <v>4</v>
      </c>
      <c r="B10" s="8" t="s">
        <v>580</v>
      </c>
      <c r="C10" s="8">
        <v>50</v>
      </c>
      <c r="D10" s="116">
        <v>0</v>
      </c>
      <c r="E10" s="8">
        <v>0</v>
      </c>
    </row>
    <row r="11" spans="1:5" ht="12.75">
      <c r="A11" s="6">
        <v>5</v>
      </c>
      <c r="B11" s="6" t="s">
        <v>421</v>
      </c>
      <c r="C11" s="8">
        <v>5094</v>
      </c>
      <c r="D11" s="116">
        <v>3400</v>
      </c>
      <c r="E11" s="6">
        <v>3396</v>
      </c>
    </row>
    <row r="12" spans="1:5" ht="12.75">
      <c r="A12" s="6">
        <v>6</v>
      </c>
      <c r="B12" s="6" t="s">
        <v>422</v>
      </c>
      <c r="C12" s="8">
        <v>440</v>
      </c>
      <c r="D12" s="116">
        <v>490</v>
      </c>
      <c r="E12" s="6">
        <v>489</v>
      </c>
    </row>
    <row r="13" spans="1:5" ht="12.75">
      <c r="A13" s="6">
        <v>7</v>
      </c>
      <c r="B13" s="6" t="s">
        <v>423</v>
      </c>
      <c r="C13" s="8">
        <v>180</v>
      </c>
      <c r="D13" s="116">
        <v>180</v>
      </c>
      <c r="E13" s="6">
        <v>184</v>
      </c>
    </row>
    <row r="14" spans="1:5" ht="12.75">
      <c r="A14" s="6">
        <v>8</v>
      </c>
      <c r="B14" s="6" t="s">
        <v>424</v>
      </c>
      <c r="C14" s="8">
        <v>150</v>
      </c>
      <c r="D14" s="116">
        <v>150</v>
      </c>
      <c r="E14" s="6">
        <v>156</v>
      </c>
    </row>
    <row r="15" spans="1:5" ht="12.75">
      <c r="A15" s="6">
        <v>9</v>
      </c>
      <c r="B15" s="6" t="s">
        <v>425</v>
      </c>
      <c r="C15" s="8">
        <v>50</v>
      </c>
      <c r="D15" s="116">
        <v>50</v>
      </c>
      <c r="E15" s="6">
        <v>45</v>
      </c>
    </row>
    <row r="16" spans="1:5" ht="12.75">
      <c r="A16" s="6">
        <v>10</v>
      </c>
      <c r="B16" s="6" t="s">
        <v>426</v>
      </c>
      <c r="C16" s="8">
        <v>50</v>
      </c>
      <c r="D16" s="116">
        <v>50</v>
      </c>
      <c r="E16" s="6">
        <v>42</v>
      </c>
    </row>
    <row r="17" spans="1:5" ht="12.75">
      <c r="A17" s="6">
        <v>11</v>
      </c>
      <c r="B17" s="6" t="s">
        <v>427</v>
      </c>
      <c r="C17" s="8">
        <v>130</v>
      </c>
      <c r="D17" s="116">
        <v>150</v>
      </c>
      <c r="E17" s="6">
        <v>151</v>
      </c>
    </row>
    <row r="18" spans="1:5" ht="12.75">
      <c r="A18" s="6">
        <v>12</v>
      </c>
      <c r="B18" s="8" t="s">
        <v>581</v>
      </c>
      <c r="C18" s="8"/>
      <c r="D18" s="116">
        <v>1503</v>
      </c>
      <c r="E18" s="8">
        <v>1503</v>
      </c>
    </row>
    <row r="19" spans="1:5" ht="12.75">
      <c r="A19" s="6">
        <v>13</v>
      </c>
      <c r="B19" s="7" t="s">
        <v>47</v>
      </c>
      <c r="C19" s="7">
        <f>SUM(C9:C18)</f>
        <v>7621</v>
      </c>
      <c r="D19" s="117">
        <f>SUM(D9:D18)</f>
        <v>7900</v>
      </c>
      <c r="E19" s="7">
        <f>SUM(E9:E18)</f>
        <v>7892</v>
      </c>
    </row>
    <row r="20" spans="1:5" ht="12.75">
      <c r="A20" s="6"/>
      <c r="B20" s="6"/>
      <c r="C20" s="6"/>
      <c r="D20" s="30"/>
      <c r="E20" s="6"/>
    </row>
    <row r="21" spans="1:5" ht="12.75">
      <c r="A21" s="6">
        <v>14</v>
      </c>
      <c r="B21" s="7" t="s">
        <v>428</v>
      </c>
      <c r="C21" s="6"/>
      <c r="D21" s="30"/>
      <c r="E21" s="6"/>
    </row>
    <row r="22" spans="1:5" ht="12.75">
      <c r="A22" s="6"/>
      <c r="B22" s="7"/>
      <c r="C22" s="6"/>
      <c r="D22" s="30"/>
      <c r="E22" s="6"/>
    </row>
    <row r="23" spans="1:5" ht="12.75">
      <c r="A23" s="6">
        <v>15</v>
      </c>
      <c r="B23" s="8" t="s">
        <v>582</v>
      </c>
      <c r="C23" s="6">
        <v>60</v>
      </c>
      <c r="D23" s="30">
        <v>60</v>
      </c>
      <c r="E23" s="6">
        <v>57</v>
      </c>
    </row>
    <row r="24" spans="1:5" ht="12.75">
      <c r="A24" s="8">
        <v>16</v>
      </c>
      <c r="B24" s="8" t="s">
        <v>583</v>
      </c>
      <c r="C24" s="6">
        <v>50</v>
      </c>
      <c r="D24" s="30">
        <v>0</v>
      </c>
      <c r="E24" s="6">
        <v>0</v>
      </c>
    </row>
    <row r="25" spans="1:5" ht="12.75">
      <c r="A25" s="8">
        <v>17</v>
      </c>
      <c r="B25" s="6" t="s">
        <v>429</v>
      </c>
      <c r="C25" s="8">
        <v>50</v>
      </c>
      <c r="D25" s="116">
        <v>50</v>
      </c>
      <c r="E25" s="6">
        <v>50</v>
      </c>
    </row>
    <row r="26" spans="1:5" ht="12.75">
      <c r="A26" s="8">
        <v>18</v>
      </c>
      <c r="B26" s="6" t="s">
        <v>430</v>
      </c>
      <c r="C26" s="8">
        <v>50</v>
      </c>
      <c r="D26" s="116">
        <v>50</v>
      </c>
      <c r="E26" s="6">
        <v>50</v>
      </c>
    </row>
    <row r="27" spans="1:5" ht="12.75">
      <c r="A27" s="8">
        <v>19</v>
      </c>
      <c r="B27" s="6" t="s">
        <v>431</v>
      </c>
      <c r="C27" s="8">
        <v>50</v>
      </c>
      <c r="D27" s="116">
        <v>0</v>
      </c>
      <c r="E27" s="6">
        <v>0</v>
      </c>
    </row>
    <row r="28" spans="1:5" ht="12.75">
      <c r="A28" s="8">
        <v>20</v>
      </c>
      <c r="B28" s="8" t="s">
        <v>584</v>
      </c>
      <c r="C28" s="8">
        <v>50</v>
      </c>
      <c r="D28" s="116">
        <v>50</v>
      </c>
      <c r="E28" s="6">
        <v>50</v>
      </c>
    </row>
    <row r="29" spans="1:5" ht="12.75">
      <c r="A29" s="8">
        <v>21</v>
      </c>
      <c r="B29" s="8" t="s">
        <v>432</v>
      </c>
      <c r="C29" s="8">
        <v>50</v>
      </c>
      <c r="D29" s="116">
        <v>50</v>
      </c>
      <c r="E29" s="6">
        <v>50</v>
      </c>
    </row>
    <row r="30" spans="1:5" ht="12.75">
      <c r="A30" s="36">
        <v>22</v>
      </c>
      <c r="B30" s="36" t="s">
        <v>585</v>
      </c>
      <c r="C30" s="36">
        <v>10</v>
      </c>
      <c r="D30" s="116">
        <v>0</v>
      </c>
      <c r="E30" s="6">
        <v>0</v>
      </c>
    </row>
    <row r="31" spans="1:5" ht="12.75">
      <c r="A31" s="8">
        <v>23</v>
      </c>
      <c r="B31" s="8" t="s">
        <v>586</v>
      </c>
      <c r="C31" s="8">
        <v>10</v>
      </c>
      <c r="D31" s="116">
        <v>25</v>
      </c>
      <c r="E31" s="6">
        <v>0</v>
      </c>
    </row>
    <row r="32" spans="1:5" ht="12.75">
      <c r="A32" s="8">
        <v>24</v>
      </c>
      <c r="B32" s="8" t="s">
        <v>587</v>
      </c>
      <c r="C32" s="8">
        <v>25</v>
      </c>
      <c r="D32" s="116">
        <v>35</v>
      </c>
      <c r="E32" s="6">
        <v>31</v>
      </c>
    </row>
    <row r="33" spans="1:5" ht="12.75">
      <c r="A33" s="8">
        <v>25</v>
      </c>
      <c r="B33" s="8" t="s">
        <v>588</v>
      </c>
      <c r="C33" s="8">
        <v>0</v>
      </c>
      <c r="D33" s="116">
        <v>60</v>
      </c>
      <c r="E33" s="6">
        <v>61</v>
      </c>
    </row>
    <row r="34" spans="1:5" ht="12.75">
      <c r="A34" s="8">
        <v>26</v>
      </c>
      <c r="B34" s="37" t="s">
        <v>589</v>
      </c>
      <c r="C34" s="8">
        <v>0</v>
      </c>
      <c r="D34" s="116">
        <v>50</v>
      </c>
      <c r="E34" s="6">
        <v>50</v>
      </c>
    </row>
    <row r="35" spans="1:5" ht="12.75">
      <c r="A35" s="8">
        <v>27</v>
      </c>
      <c r="B35" s="7" t="s">
        <v>47</v>
      </c>
      <c r="C35" s="7">
        <f>SUM(C23:C34)</f>
        <v>405</v>
      </c>
      <c r="D35" s="117">
        <f>SUM(D23:D34)</f>
        <v>430</v>
      </c>
      <c r="E35" s="7">
        <f>SUM(E23:E34)</f>
        <v>399</v>
      </c>
    </row>
    <row r="36" spans="1:5" ht="12.75">
      <c r="A36" s="6"/>
      <c r="B36" s="7"/>
      <c r="C36" s="7"/>
      <c r="D36" s="30"/>
      <c r="E36" s="6"/>
    </row>
    <row r="37" spans="1:5" ht="12.75">
      <c r="A37" s="6">
        <v>28</v>
      </c>
      <c r="B37" s="7" t="s">
        <v>433</v>
      </c>
      <c r="C37" s="7">
        <f>C19+C35</f>
        <v>8026</v>
      </c>
      <c r="D37" s="117">
        <f>D19+D35</f>
        <v>8330</v>
      </c>
      <c r="E37" s="7">
        <f>E19+E35</f>
        <v>8291</v>
      </c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24" sqref="C24"/>
    </sheetView>
  </sheetViews>
  <sheetFormatPr defaultColWidth="9.140625" defaultRowHeight="12.75"/>
  <cols>
    <col min="2" max="2" width="47.00390625" style="0" bestFit="1" customWidth="1"/>
    <col min="3" max="3" width="14.57421875" style="0" customWidth="1"/>
    <col min="4" max="4" width="14.8515625" style="0" customWidth="1"/>
  </cols>
  <sheetData>
    <row r="1" ht="12.75">
      <c r="B1" t="s">
        <v>683</v>
      </c>
    </row>
    <row r="3" ht="12.75">
      <c r="B3" s="5" t="s">
        <v>490</v>
      </c>
    </row>
    <row r="4" ht="12.75">
      <c r="B4" s="5"/>
    </row>
    <row r="5" spans="1:4" ht="12.75">
      <c r="A5" s="6"/>
      <c r="B5" s="7" t="s">
        <v>60</v>
      </c>
      <c r="C5" s="6" t="s">
        <v>439</v>
      </c>
      <c r="D5" s="6" t="s">
        <v>61</v>
      </c>
    </row>
    <row r="6" spans="1:4" ht="12.75">
      <c r="A6" s="6"/>
      <c r="B6" s="165" t="s">
        <v>0</v>
      </c>
      <c r="C6" s="165" t="s">
        <v>326</v>
      </c>
      <c r="D6" s="165" t="s">
        <v>491</v>
      </c>
    </row>
    <row r="7" spans="1:5" ht="12.75">
      <c r="A7" s="6">
        <v>1</v>
      </c>
      <c r="B7" s="8" t="s">
        <v>492</v>
      </c>
      <c r="C7" s="115">
        <v>227709</v>
      </c>
      <c r="D7" s="115">
        <v>867</v>
      </c>
      <c r="E7" s="1"/>
    </row>
    <row r="8" spans="1:5" ht="12.75">
      <c r="A8" s="6">
        <v>2</v>
      </c>
      <c r="B8" s="8" t="s">
        <v>493</v>
      </c>
      <c r="C8" s="116">
        <v>119631</v>
      </c>
      <c r="D8" s="8">
        <v>94578</v>
      </c>
      <c r="E8" s="1"/>
    </row>
    <row r="9" spans="1:4" ht="12.75">
      <c r="A9" s="6">
        <v>3</v>
      </c>
      <c r="B9" s="8" t="s">
        <v>494</v>
      </c>
      <c r="C9" s="8">
        <f>C7-C8</f>
        <v>108078</v>
      </c>
      <c r="D9" s="8">
        <f>D7-D8</f>
        <v>-93711</v>
      </c>
    </row>
    <row r="10" spans="1:5" ht="12.75">
      <c r="A10" s="29">
        <v>4</v>
      </c>
      <c r="B10" s="114" t="s">
        <v>495</v>
      </c>
      <c r="C10" s="116">
        <v>10597</v>
      </c>
      <c r="D10" s="8">
        <v>96195</v>
      </c>
      <c r="E10" s="1"/>
    </row>
    <row r="11" spans="1:5" ht="12.75">
      <c r="A11" s="6">
        <v>5</v>
      </c>
      <c r="B11" s="114" t="s">
        <v>496</v>
      </c>
      <c r="C11" s="116">
        <v>93369</v>
      </c>
      <c r="D11" s="8">
        <v>0</v>
      </c>
      <c r="E11" s="1"/>
    </row>
    <row r="12" spans="1:4" ht="12.75">
      <c r="A12" s="6">
        <v>6</v>
      </c>
      <c r="B12" s="114" t="s">
        <v>497</v>
      </c>
      <c r="C12" s="116">
        <f>C10-C11</f>
        <v>-82772</v>
      </c>
      <c r="D12" s="8">
        <f>D10-D11</f>
        <v>96195</v>
      </c>
    </row>
    <row r="13" spans="1:4" ht="12.75">
      <c r="A13" s="6">
        <v>7</v>
      </c>
      <c r="B13" s="33" t="s">
        <v>498</v>
      </c>
      <c r="C13" s="117">
        <f>C9+C12</f>
        <v>25306</v>
      </c>
      <c r="D13" s="7">
        <f>D9+D12</f>
        <v>2484</v>
      </c>
    </row>
    <row r="14" spans="1:4" ht="12.75">
      <c r="A14" s="6"/>
      <c r="B14" s="114"/>
      <c r="C14" s="117"/>
      <c r="D14" s="8"/>
    </row>
    <row r="15" spans="1:4" ht="12.75">
      <c r="A15" s="6">
        <v>8</v>
      </c>
      <c r="B15" s="33" t="s">
        <v>499</v>
      </c>
      <c r="C15" s="117">
        <v>0</v>
      </c>
      <c r="D15" s="8">
        <v>0</v>
      </c>
    </row>
    <row r="16" spans="1:4" ht="12.75">
      <c r="A16" s="6"/>
      <c r="B16" s="33"/>
      <c r="C16" s="117"/>
      <c r="D16" s="8"/>
    </row>
    <row r="17" spans="1:4" ht="12.75">
      <c r="A17" s="6">
        <v>9</v>
      </c>
      <c r="B17" s="33" t="s">
        <v>500</v>
      </c>
      <c r="C17" s="117">
        <f>C13+C15</f>
        <v>25306</v>
      </c>
      <c r="D17" s="7">
        <f>D13+D15</f>
        <v>2484</v>
      </c>
    </row>
    <row r="18" spans="1:4" ht="12.75">
      <c r="A18" s="6"/>
      <c r="B18" s="32"/>
      <c r="C18" s="116"/>
      <c r="D18" s="8"/>
    </row>
    <row r="19" spans="1:4" ht="12.75">
      <c r="A19" s="6">
        <v>10</v>
      </c>
      <c r="B19" s="114" t="s">
        <v>501</v>
      </c>
      <c r="C19" s="118">
        <v>2679</v>
      </c>
      <c r="D19" s="8">
        <v>0</v>
      </c>
    </row>
    <row r="20" spans="1:6" ht="12.75">
      <c r="A20" s="6">
        <v>11</v>
      </c>
      <c r="B20" s="114" t="s">
        <v>502</v>
      </c>
      <c r="C20" s="118">
        <f>C17-C19</f>
        <v>22627</v>
      </c>
      <c r="D20" s="115">
        <f>D17-D19</f>
        <v>2484</v>
      </c>
      <c r="F2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zoomScalePageLayoutView="0" workbookViewId="0" topLeftCell="A73">
      <selection activeCell="G88" sqref="G88"/>
    </sheetView>
  </sheetViews>
  <sheetFormatPr defaultColWidth="9.140625" defaultRowHeight="12.75"/>
  <cols>
    <col min="2" max="2" width="34.00390625" style="0" customWidth="1"/>
    <col min="5" max="5" width="6.28125" style="0" customWidth="1"/>
    <col min="6" max="6" width="6.7109375" style="0" bestFit="1" customWidth="1"/>
    <col min="7" max="7" width="5.421875" style="0" customWidth="1"/>
    <col min="8" max="8" width="34.421875" style="0" customWidth="1"/>
  </cols>
  <sheetData>
    <row r="1" spans="2:4" ht="12.75">
      <c r="B1" s="282" t="s">
        <v>684</v>
      </c>
      <c r="C1" s="283"/>
      <c r="D1" s="283"/>
    </row>
    <row r="2" spans="2:8" ht="12.75">
      <c r="B2" s="5"/>
      <c r="C2" t="s">
        <v>434</v>
      </c>
      <c r="H2" t="s">
        <v>434</v>
      </c>
    </row>
    <row r="3" spans="2:9" ht="12.75">
      <c r="B3" s="5" t="s">
        <v>435</v>
      </c>
      <c r="I3" s="1" t="s">
        <v>436</v>
      </c>
    </row>
    <row r="5" spans="1:11" ht="12.75">
      <c r="A5" s="6" t="s">
        <v>437</v>
      </c>
      <c r="B5" s="96" t="s">
        <v>438</v>
      </c>
      <c r="C5" s="97" t="s">
        <v>439</v>
      </c>
      <c r="D5" s="97" t="s">
        <v>61</v>
      </c>
      <c r="E5" s="97" t="s">
        <v>62</v>
      </c>
      <c r="F5" s="97" t="s">
        <v>98</v>
      </c>
      <c r="G5" s="97" t="s">
        <v>84</v>
      </c>
      <c r="H5" s="97" t="s">
        <v>85</v>
      </c>
      <c r="I5" s="97" t="s">
        <v>86</v>
      </c>
      <c r="J5" s="97" t="s">
        <v>87</v>
      </c>
      <c r="K5" s="97" t="s">
        <v>88</v>
      </c>
    </row>
    <row r="6" spans="1:11" ht="12.75">
      <c r="A6" s="6"/>
      <c r="B6" s="96"/>
      <c r="C6" s="98" t="s">
        <v>440</v>
      </c>
      <c r="D6" s="98" t="s">
        <v>441</v>
      </c>
      <c r="E6" s="97"/>
      <c r="F6" s="97"/>
      <c r="G6" s="97"/>
      <c r="H6" s="97"/>
      <c r="I6" s="98" t="s">
        <v>440</v>
      </c>
      <c r="J6" s="98" t="s">
        <v>441</v>
      </c>
      <c r="K6" s="97"/>
    </row>
    <row r="7" spans="1:11" ht="12.75">
      <c r="A7" s="6"/>
      <c r="B7" s="96"/>
      <c r="C7" s="99">
        <v>2014</v>
      </c>
      <c r="D7" s="99">
        <v>2015</v>
      </c>
      <c r="E7" s="97"/>
      <c r="F7" s="97"/>
      <c r="G7" s="97"/>
      <c r="H7" s="97"/>
      <c r="I7" s="99">
        <v>2014</v>
      </c>
      <c r="J7" s="99">
        <v>2015</v>
      </c>
      <c r="K7" s="97"/>
    </row>
    <row r="8" spans="1:11" ht="15">
      <c r="A8" s="6">
        <v>1</v>
      </c>
      <c r="B8" s="100" t="s">
        <v>442</v>
      </c>
      <c r="C8" s="97"/>
      <c r="D8" s="97"/>
      <c r="E8" s="97"/>
      <c r="F8" s="97"/>
      <c r="G8" s="97"/>
      <c r="H8" s="101" t="s">
        <v>443</v>
      </c>
      <c r="I8" s="97"/>
      <c r="J8" s="97"/>
      <c r="K8" s="97"/>
    </row>
    <row r="9" spans="1:11" ht="12.75">
      <c r="A9" s="6"/>
      <c r="B9" s="96" t="s">
        <v>434</v>
      </c>
      <c r="C9" s="102"/>
      <c r="D9" s="102"/>
      <c r="E9" s="97"/>
      <c r="F9" s="103"/>
      <c r="G9" s="97"/>
      <c r="H9" s="97" t="s">
        <v>434</v>
      </c>
      <c r="I9" s="97"/>
      <c r="J9" s="97"/>
      <c r="K9" s="96"/>
    </row>
    <row r="10" spans="1:11" ht="15">
      <c r="A10" s="6">
        <v>2</v>
      </c>
      <c r="B10" s="104" t="s">
        <v>444</v>
      </c>
      <c r="C10" s="6"/>
      <c r="D10" s="6"/>
      <c r="E10" s="284" t="s">
        <v>445</v>
      </c>
      <c r="F10" s="285"/>
      <c r="G10" s="286"/>
      <c r="H10" s="97"/>
      <c r="I10" s="97"/>
      <c r="J10" s="97"/>
      <c r="K10" s="96"/>
    </row>
    <row r="11" spans="1:11" ht="12.75">
      <c r="A11" s="6"/>
      <c r="B11" s="96"/>
      <c r="C11" s="6"/>
      <c r="D11" s="6"/>
      <c r="E11" s="105" t="s">
        <v>446</v>
      </c>
      <c r="F11" s="105" t="s">
        <v>447</v>
      </c>
      <c r="G11" s="105" t="s">
        <v>448</v>
      </c>
      <c r="H11" s="97"/>
      <c r="I11" s="97"/>
      <c r="J11" s="97"/>
      <c r="K11" s="106"/>
    </row>
    <row r="12" spans="1:11" ht="12.75">
      <c r="A12" s="6">
        <v>3</v>
      </c>
      <c r="B12" s="107" t="s">
        <v>449</v>
      </c>
      <c r="C12" s="7">
        <v>342287</v>
      </c>
      <c r="D12" s="7">
        <f>D14+D15+D20</f>
        <v>363283</v>
      </c>
      <c r="E12" s="108"/>
      <c r="F12" s="108"/>
      <c r="G12" s="108"/>
      <c r="H12" s="109" t="s">
        <v>450</v>
      </c>
      <c r="I12" s="108">
        <v>317835</v>
      </c>
      <c r="J12" s="108">
        <f>SUM(J13:J18)</f>
        <v>328495</v>
      </c>
      <c r="K12" s="106"/>
    </row>
    <row r="13" spans="1:11" ht="12.75">
      <c r="A13" s="6">
        <v>4</v>
      </c>
      <c r="B13" s="96" t="s">
        <v>451</v>
      </c>
      <c r="C13" s="6"/>
      <c r="D13" s="6"/>
      <c r="E13" s="97"/>
      <c r="F13" s="97"/>
      <c r="G13" s="97"/>
      <c r="H13" s="105" t="s">
        <v>452</v>
      </c>
      <c r="I13" s="97">
        <v>241821</v>
      </c>
      <c r="J13" s="97">
        <v>241821</v>
      </c>
      <c r="K13" s="96"/>
    </row>
    <row r="14" spans="1:11" ht="12.75">
      <c r="A14" s="6">
        <v>5</v>
      </c>
      <c r="B14" s="96" t="s">
        <v>454</v>
      </c>
      <c r="C14" s="6">
        <v>423</v>
      </c>
      <c r="D14" s="6">
        <v>414</v>
      </c>
      <c r="E14" s="201"/>
      <c r="F14" s="201">
        <v>414</v>
      </c>
      <c r="G14" s="201"/>
      <c r="H14" s="105" t="s">
        <v>453</v>
      </c>
      <c r="I14" s="97">
        <v>612</v>
      </c>
      <c r="J14" s="97">
        <v>83049</v>
      </c>
      <c r="K14" s="96"/>
    </row>
    <row r="15" spans="1:11" ht="12.75">
      <c r="A15" s="6">
        <v>6</v>
      </c>
      <c r="B15" s="96" t="s">
        <v>456</v>
      </c>
      <c r="C15" s="6">
        <v>341119</v>
      </c>
      <c r="D15" s="6">
        <f>SUM(D16:D19)</f>
        <v>362124</v>
      </c>
      <c r="E15" s="201"/>
      <c r="F15" s="201"/>
      <c r="G15" s="201"/>
      <c r="H15" s="105" t="s">
        <v>455</v>
      </c>
      <c r="I15" s="97">
        <v>1784</v>
      </c>
      <c r="J15" s="97">
        <v>1784</v>
      </c>
      <c r="K15" s="96"/>
    </row>
    <row r="16" spans="1:11" ht="12.75">
      <c r="A16" s="6">
        <v>7</v>
      </c>
      <c r="B16" s="96" t="s">
        <v>458</v>
      </c>
      <c r="C16" s="6">
        <v>254581</v>
      </c>
      <c r="D16" s="6">
        <v>358638</v>
      </c>
      <c r="E16" s="201">
        <v>102393</v>
      </c>
      <c r="F16" s="201">
        <v>228036</v>
      </c>
      <c r="G16" s="201">
        <v>28209</v>
      </c>
      <c r="H16" s="105" t="s">
        <v>457</v>
      </c>
      <c r="I16" s="97">
        <v>-3439</v>
      </c>
      <c r="J16" s="97">
        <v>-11026</v>
      </c>
      <c r="K16" s="96"/>
    </row>
    <row r="17" spans="1:11" ht="12.75">
      <c r="A17" s="6">
        <v>8</v>
      </c>
      <c r="B17" s="110" t="s">
        <v>460</v>
      </c>
      <c r="C17" s="6">
        <v>3730</v>
      </c>
      <c r="D17" s="6">
        <v>3162</v>
      </c>
      <c r="E17" s="201">
        <v>344</v>
      </c>
      <c r="F17" s="201"/>
      <c r="G17" s="201">
        <v>2818</v>
      </c>
      <c r="H17" s="105" t="s">
        <v>459</v>
      </c>
      <c r="I17" s="97">
        <v>82438</v>
      </c>
      <c r="J17" s="97">
        <v>0</v>
      </c>
      <c r="K17" s="96"/>
    </row>
    <row r="18" spans="1:11" ht="12.75">
      <c r="A18" s="6">
        <v>9</v>
      </c>
      <c r="B18" s="110" t="s">
        <v>462</v>
      </c>
      <c r="C18" s="6">
        <v>370</v>
      </c>
      <c r="D18" s="6">
        <v>324</v>
      </c>
      <c r="E18" s="97"/>
      <c r="F18" s="97"/>
      <c r="G18" s="97"/>
      <c r="H18" s="105" t="s">
        <v>461</v>
      </c>
      <c r="I18" s="97">
        <v>-5381</v>
      </c>
      <c r="J18" s="97">
        <v>12867</v>
      </c>
      <c r="K18" s="106"/>
    </row>
    <row r="19" spans="1:11" ht="12.75">
      <c r="A19" s="6">
        <v>10</v>
      </c>
      <c r="B19" s="110" t="s">
        <v>463</v>
      </c>
      <c r="C19" s="6">
        <v>82438</v>
      </c>
      <c r="D19" s="6">
        <v>0</v>
      </c>
      <c r="E19" s="97"/>
      <c r="F19" s="97"/>
      <c r="G19" s="97"/>
      <c r="H19" s="108"/>
      <c r="I19" s="108"/>
      <c r="J19" s="108"/>
      <c r="K19" s="106"/>
    </row>
    <row r="20" spans="1:11" ht="12.75">
      <c r="A20" s="6">
        <v>11</v>
      </c>
      <c r="B20" s="96" t="s">
        <v>464</v>
      </c>
      <c r="C20" s="6">
        <v>745</v>
      </c>
      <c r="D20" s="6">
        <v>745</v>
      </c>
      <c r="E20" s="97"/>
      <c r="F20" s="97"/>
      <c r="G20" s="97"/>
      <c r="H20" s="97"/>
      <c r="I20" s="97"/>
      <c r="J20" s="97"/>
      <c r="K20" s="96"/>
    </row>
    <row r="21" spans="1:11" ht="12.75">
      <c r="A21" s="6"/>
      <c r="B21" s="96"/>
      <c r="C21" s="6"/>
      <c r="D21" s="6"/>
      <c r="E21" s="97"/>
      <c r="F21" s="97"/>
      <c r="G21" s="97"/>
      <c r="H21" s="97"/>
      <c r="I21" s="97"/>
      <c r="J21" s="97"/>
      <c r="K21" s="96"/>
    </row>
    <row r="22" spans="1:11" ht="12.75">
      <c r="A22" s="6">
        <v>12</v>
      </c>
      <c r="B22" s="107" t="s">
        <v>465</v>
      </c>
      <c r="C22" s="7">
        <v>65</v>
      </c>
      <c r="D22" s="7">
        <f>SUM(D23:D24)</f>
        <v>65</v>
      </c>
      <c r="E22" s="97"/>
      <c r="F22" s="97"/>
      <c r="G22" s="108"/>
      <c r="H22" s="109" t="s">
        <v>466</v>
      </c>
      <c r="I22" s="108">
        <v>4451</v>
      </c>
      <c r="J22" s="108">
        <f>SUM(J23:J25)</f>
        <v>6765</v>
      </c>
      <c r="K22" s="106"/>
    </row>
    <row r="23" spans="1:11" ht="12.75">
      <c r="A23" s="6">
        <v>13</v>
      </c>
      <c r="B23" s="96" t="s">
        <v>467</v>
      </c>
      <c r="C23" s="6">
        <v>65</v>
      </c>
      <c r="D23" s="6">
        <v>65</v>
      </c>
      <c r="E23" s="97"/>
      <c r="F23" s="97"/>
      <c r="G23" s="97"/>
      <c r="H23" s="105" t="s">
        <v>469</v>
      </c>
      <c r="I23" s="97">
        <v>130</v>
      </c>
      <c r="J23" s="97">
        <v>452</v>
      </c>
      <c r="K23" s="96"/>
    </row>
    <row r="24" spans="1:11" ht="12.75">
      <c r="A24" s="6">
        <v>14</v>
      </c>
      <c r="B24" s="110" t="s">
        <v>468</v>
      </c>
      <c r="C24" s="6">
        <v>0</v>
      </c>
      <c r="D24" s="6">
        <v>0</v>
      </c>
      <c r="E24" s="97"/>
      <c r="F24" s="97"/>
      <c r="G24" s="97"/>
      <c r="H24" s="105" t="s">
        <v>471</v>
      </c>
      <c r="I24" s="97">
        <v>2447</v>
      </c>
      <c r="J24" s="97">
        <v>4439</v>
      </c>
      <c r="K24" s="96"/>
    </row>
    <row r="25" spans="1:11" ht="12.75">
      <c r="A25" s="6">
        <v>15</v>
      </c>
      <c r="B25" s="107" t="s">
        <v>470</v>
      </c>
      <c r="C25" s="7">
        <v>4054</v>
      </c>
      <c r="D25" s="7">
        <v>23178</v>
      </c>
      <c r="E25" s="97"/>
      <c r="F25" s="97"/>
      <c r="G25" s="97"/>
      <c r="H25" s="105" t="s">
        <v>472</v>
      </c>
      <c r="I25" s="97">
        <v>1874</v>
      </c>
      <c r="J25" s="97">
        <v>1874</v>
      </c>
      <c r="K25" s="96"/>
    </row>
    <row r="26" spans="1:11" ht="12.75">
      <c r="A26" s="6"/>
      <c r="B26" s="107"/>
      <c r="C26" s="7"/>
      <c r="D26" s="7"/>
      <c r="E26" s="97"/>
      <c r="F26" s="97"/>
      <c r="G26" s="97"/>
      <c r="J26" s="97"/>
      <c r="K26" s="96"/>
    </row>
    <row r="27" spans="1:11" ht="12.75">
      <c r="A27" s="6">
        <v>16</v>
      </c>
      <c r="B27" s="107" t="s">
        <v>473</v>
      </c>
      <c r="C27" s="7">
        <v>3344</v>
      </c>
      <c r="D27" s="7">
        <f>SUM(D28:D30)</f>
        <v>5299</v>
      </c>
      <c r="E27" s="97"/>
      <c r="F27" s="97"/>
      <c r="G27" s="97"/>
      <c r="H27" s="109" t="s">
        <v>474</v>
      </c>
      <c r="I27" s="109">
        <v>10</v>
      </c>
      <c r="J27" s="109">
        <v>0</v>
      </c>
      <c r="K27" s="96"/>
    </row>
    <row r="28" spans="1:11" ht="12.75">
      <c r="A28" s="6">
        <v>17</v>
      </c>
      <c r="B28" s="110" t="s">
        <v>475</v>
      </c>
      <c r="C28" s="6">
        <v>2256</v>
      </c>
      <c r="D28" s="6">
        <v>4115</v>
      </c>
      <c r="E28" s="97"/>
      <c r="F28" s="97"/>
      <c r="G28" s="97"/>
      <c r="H28" s="97"/>
      <c r="I28" s="97"/>
      <c r="J28" s="97"/>
      <c r="K28" s="96"/>
    </row>
    <row r="29" spans="1:11" ht="12.75">
      <c r="A29" s="6">
        <v>18</v>
      </c>
      <c r="B29" s="110" t="s">
        <v>476</v>
      </c>
      <c r="C29" s="6">
        <v>0</v>
      </c>
      <c r="D29" s="6">
        <v>0</v>
      </c>
      <c r="E29" s="97"/>
      <c r="F29" s="97"/>
      <c r="G29" s="97"/>
      <c r="H29" s="109" t="s">
        <v>543</v>
      </c>
      <c r="I29" s="109">
        <v>27809</v>
      </c>
      <c r="J29" s="109">
        <v>57511</v>
      </c>
      <c r="K29" s="96"/>
    </row>
    <row r="30" spans="1:11" ht="12.75">
      <c r="A30" s="6">
        <v>19</v>
      </c>
      <c r="B30" s="110" t="s">
        <v>477</v>
      </c>
      <c r="C30" s="6">
        <v>1088</v>
      </c>
      <c r="D30" s="6">
        <v>1184</v>
      </c>
      <c r="E30" s="97"/>
      <c r="F30" s="97"/>
      <c r="G30" s="97"/>
      <c r="H30" s="97" t="s">
        <v>544</v>
      </c>
      <c r="I30" s="97"/>
      <c r="J30" s="97"/>
      <c r="K30" s="96"/>
    </row>
    <row r="31" spans="1:11" ht="12.75">
      <c r="A31" s="6"/>
      <c r="B31" s="110"/>
      <c r="C31" s="6"/>
      <c r="D31" s="6"/>
      <c r="E31" s="97"/>
      <c r="F31" s="97"/>
      <c r="G31" s="97"/>
      <c r="H31" s="97"/>
      <c r="I31" s="97"/>
      <c r="J31" s="97"/>
      <c r="K31" s="96"/>
    </row>
    <row r="32" spans="1:11" ht="12.75">
      <c r="A32" s="6">
        <v>20</v>
      </c>
      <c r="B32" s="107" t="s">
        <v>478</v>
      </c>
      <c r="C32" s="7">
        <v>355</v>
      </c>
      <c r="D32" s="7">
        <v>946</v>
      </c>
      <c r="E32" s="97"/>
      <c r="F32" s="97"/>
      <c r="G32" s="97"/>
      <c r="H32" s="97"/>
      <c r="I32" s="97"/>
      <c r="J32" s="97"/>
      <c r="K32" s="96"/>
    </row>
    <row r="33" spans="1:11" ht="12.75">
      <c r="A33" s="6"/>
      <c r="B33" s="105"/>
      <c r="C33" s="6"/>
      <c r="D33" s="6"/>
      <c r="E33" s="97"/>
      <c r="F33" s="97"/>
      <c r="G33" s="97"/>
      <c r="H33" s="97"/>
      <c r="I33" s="97"/>
      <c r="J33" s="97"/>
      <c r="K33" s="97"/>
    </row>
    <row r="34" spans="1:11" ht="12.75">
      <c r="A34" s="6">
        <v>21</v>
      </c>
      <c r="B34" s="109" t="s">
        <v>479</v>
      </c>
      <c r="C34" s="7">
        <f>SUM(C12+C22+C25+C27+C32)</f>
        <v>350105</v>
      </c>
      <c r="D34" s="7">
        <f>D12+D22+D25+D27+D32</f>
        <v>392771</v>
      </c>
      <c r="E34" s="108"/>
      <c r="F34" s="108"/>
      <c r="G34" s="108"/>
      <c r="H34" s="109" t="s">
        <v>480</v>
      </c>
      <c r="I34" s="108">
        <f>SUM(I12+I22+I27+I29)</f>
        <v>350105</v>
      </c>
      <c r="J34" s="108">
        <f>J12+J22+J27+J29</f>
        <v>392771</v>
      </c>
      <c r="K34" s="108"/>
    </row>
    <row r="35" spans="1:11" ht="12.75">
      <c r="A35" s="9"/>
      <c r="B35" s="111"/>
      <c r="C35" s="112"/>
      <c r="D35" s="112"/>
      <c r="E35" s="111"/>
      <c r="F35" s="111"/>
      <c r="G35" s="111"/>
      <c r="H35" s="111"/>
      <c r="I35" s="111"/>
      <c r="J35" s="111"/>
      <c r="K35" s="111"/>
    </row>
    <row r="36" spans="1:11" ht="12.75">
      <c r="A36" s="9"/>
      <c r="B36" s="111"/>
      <c r="C36" s="112"/>
      <c r="D36" s="112"/>
      <c r="E36" s="111"/>
      <c r="F36" s="111"/>
      <c r="G36" s="111"/>
      <c r="H36" s="111"/>
      <c r="I36" s="111"/>
      <c r="J36" s="111"/>
      <c r="K36" s="111"/>
    </row>
    <row r="37" spans="1:11" ht="12.75">
      <c r="A37" s="9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15.75">
      <c r="A38" s="6">
        <v>22</v>
      </c>
      <c r="B38" s="172" t="s">
        <v>481</v>
      </c>
      <c r="C38" s="97"/>
      <c r="D38" s="97"/>
      <c r="E38" s="97"/>
      <c r="F38" s="97"/>
      <c r="G38" s="97"/>
      <c r="H38" s="97"/>
      <c r="I38" s="97"/>
      <c r="J38" s="97"/>
      <c r="K38" s="97"/>
    </row>
    <row r="39" spans="1:11" ht="12.75">
      <c r="A39" s="6"/>
      <c r="B39" s="96"/>
      <c r="C39" s="97"/>
      <c r="D39" s="97"/>
      <c r="E39" s="290" t="s">
        <v>445</v>
      </c>
      <c r="F39" s="285"/>
      <c r="G39" s="286"/>
      <c r="H39" s="97"/>
      <c r="I39" s="97"/>
      <c r="J39" s="97"/>
      <c r="K39" s="97"/>
    </row>
    <row r="40" spans="1:11" ht="12.75">
      <c r="A40" s="6"/>
      <c r="B40" s="96"/>
      <c r="C40" s="97"/>
      <c r="D40" s="97"/>
      <c r="E40" s="105" t="s">
        <v>446</v>
      </c>
      <c r="F40" s="105" t="s">
        <v>447</v>
      </c>
      <c r="G40" s="105" t="s">
        <v>448</v>
      </c>
      <c r="H40" s="97"/>
      <c r="I40" s="97"/>
      <c r="J40" s="97"/>
      <c r="K40" s="97"/>
    </row>
    <row r="41" spans="1:11" ht="12.75">
      <c r="A41" s="6">
        <v>23</v>
      </c>
      <c r="B41" s="107" t="s">
        <v>449</v>
      </c>
      <c r="C41" s="97">
        <v>0</v>
      </c>
      <c r="D41" s="97">
        <f>SUM(D42:D45)</f>
        <v>364</v>
      </c>
      <c r="E41" s="97"/>
      <c r="F41" s="97"/>
      <c r="G41" s="97"/>
      <c r="H41" s="108" t="s">
        <v>482</v>
      </c>
      <c r="I41" s="109">
        <v>1983</v>
      </c>
      <c r="J41" s="109">
        <f>SUM(J42:J47)</f>
        <v>75</v>
      </c>
      <c r="K41" s="108"/>
    </row>
    <row r="42" spans="1:11" ht="12.75">
      <c r="A42" s="6">
        <v>24</v>
      </c>
      <c r="B42" s="96" t="s">
        <v>454</v>
      </c>
      <c r="C42" s="97">
        <v>0</v>
      </c>
      <c r="D42" s="97">
        <v>76</v>
      </c>
      <c r="E42" s="97"/>
      <c r="F42" s="97"/>
      <c r="G42" s="201">
        <v>76</v>
      </c>
      <c r="H42" s="105" t="s">
        <v>452</v>
      </c>
      <c r="I42" s="97">
        <v>0</v>
      </c>
      <c r="J42" s="97">
        <v>0</v>
      </c>
      <c r="K42" s="97"/>
    </row>
    <row r="43" spans="1:11" ht="12.75">
      <c r="A43" s="6">
        <v>25</v>
      </c>
      <c r="B43" s="96" t="s">
        <v>456</v>
      </c>
      <c r="C43" s="97">
        <v>0</v>
      </c>
      <c r="D43" s="97">
        <v>288</v>
      </c>
      <c r="E43" s="97"/>
      <c r="F43" s="97"/>
      <c r="G43" s="201">
        <v>288</v>
      </c>
      <c r="H43" s="105" t="s">
        <v>453</v>
      </c>
      <c r="I43" s="97">
        <v>0</v>
      </c>
      <c r="J43" s="97">
        <v>635</v>
      </c>
      <c r="K43" s="97"/>
    </row>
    <row r="44" spans="1:11" ht="12.75">
      <c r="A44" s="6">
        <v>26</v>
      </c>
      <c r="B44" s="96" t="s">
        <v>464</v>
      </c>
      <c r="C44" s="97">
        <v>0</v>
      </c>
      <c r="D44" s="97">
        <v>0</v>
      </c>
      <c r="E44" s="97"/>
      <c r="F44" s="97"/>
      <c r="G44" s="97"/>
      <c r="H44" s="105" t="s">
        <v>455</v>
      </c>
      <c r="I44" s="97">
        <v>1136</v>
      </c>
      <c r="J44" s="97">
        <v>5917</v>
      </c>
      <c r="K44" s="97"/>
    </row>
    <row r="45" spans="1:11" ht="12.75">
      <c r="A45" s="6">
        <v>27</v>
      </c>
      <c r="B45" s="96" t="s">
        <v>483</v>
      </c>
      <c r="C45" s="97">
        <v>0</v>
      </c>
      <c r="D45" s="97">
        <v>0</v>
      </c>
      <c r="E45" s="97"/>
      <c r="F45" s="97"/>
      <c r="G45" s="97"/>
      <c r="H45" s="105" t="s">
        <v>457</v>
      </c>
      <c r="I45" s="97">
        <v>2277</v>
      </c>
      <c r="J45" s="97">
        <v>-1901</v>
      </c>
      <c r="K45" s="97"/>
    </row>
    <row r="46" spans="1:11" ht="12.75">
      <c r="A46" s="6">
        <v>28</v>
      </c>
      <c r="B46" s="111"/>
      <c r="C46" s="97"/>
      <c r="D46" s="97"/>
      <c r="E46" s="97"/>
      <c r="F46" s="97"/>
      <c r="G46" s="97"/>
      <c r="H46" s="105" t="s">
        <v>459</v>
      </c>
      <c r="I46" s="97">
        <v>0</v>
      </c>
      <c r="J46" s="97">
        <v>0</v>
      </c>
      <c r="K46" s="108"/>
    </row>
    <row r="47" spans="1:11" ht="12.75">
      <c r="A47" s="6">
        <v>29</v>
      </c>
      <c r="B47" s="96"/>
      <c r="C47" s="111"/>
      <c r="D47" s="111"/>
      <c r="E47" s="97"/>
      <c r="F47" s="97"/>
      <c r="G47" s="97"/>
      <c r="H47" s="105" t="s">
        <v>461</v>
      </c>
      <c r="I47" s="97">
        <v>-1430</v>
      </c>
      <c r="J47" s="97">
        <v>-4576</v>
      </c>
      <c r="K47" s="97"/>
    </row>
    <row r="48" spans="1:11" ht="12.75">
      <c r="A48" s="6"/>
      <c r="B48" s="96"/>
      <c r="C48" s="97"/>
      <c r="D48" s="97"/>
      <c r="E48" s="97"/>
      <c r="F48" s="97"/>
      <c r="G48" s="97"/>
      <c r="H48" s="97"/>
      <c r="I48" s="97"/>
      <c r="J48" s="97"/>
      <c r="K48" s="97"/>
    </row>
    <row r="49" spans="1:11" ht="12.75">
      <c r="A49" s="6"/>
      <c r="B49" s="106"/>
      <c r="C49" s="97"/>
      <c r="D49" s="97"/>
      <c r="E49" s="97"/>
      <c r="F49" s="97"/>
      <c r="G49" s="97"/>
      <c r="H49" s="97"/>
      <c r="I49" s="97"/>
      <c r="J49" s="97"/>
      <c r="K49" s="97"/>
    </row>
    <row r="50" spans="1:11" ht="12.75">
      <c r="A50" s="6">
        <v>30</v>
      </c>
      <c r="B50" s="107" t="s">
        <v>465</v>
      </c>
      <c r="C50" s="108">
        <v>0</v>
      </c>
      <c r="D50" s="108">
        <v>0</v>
      </c>
      <c r="E50" s="97"/>
      <c r="F50" s="97"/>
      <c r="G50" s="108"/>
      <c r="H50" s="109" t="s">
        <v>466</v>
      </c>
      <c r="I50" s="108">
        <v>0</v>
      </c>
      <c r="J50" s="108">
        <v>2733</v>
      </c>
      <c r="K50" s="108"/>
    </row>
    <row r="51" spans="1:11" ht="12.75">
      <c r="A51" s="6">
        <v>31</v>
      </c>
      <c r="B51" s="96" t="s">
        <v>467</v>
      </c>
      <c r="C51" s="97">
        <v>0</v>
      </c>
      <c r="D51" s="97">
        <v>0</v>
      </c>
      <c r="E51" s="97"/>
      <c r="F51" s="97"/>
      <c r="G51" s="97"/>
      <c r="H51" s="97"/>
      <c r="I51" s="97"/>
      <c r="J51" s="97"/>
      <c r="K51" s="97"/>
    </row>
    <row r="52" spans="1:11" ht="12.75">
      <c r="A52" s="6">
        <v>32</v>
      </c>
      <c r="B52" s="110" t="s">
        <v>468</v>
      </c>
      <c r="C52" s="97">
        <v>0</v>
      </c>
      <c r="D52" s="97">
        <v>0</v>
      </c>
      <c r="E52" s="97"/>
      <c r="F52" s="97"/>
      <c r="G52" s="97"/>
      <c r="H52" s="109" t="s">
        <v>474</v>
      </c>
      <c r="I52" s="97">
        <v>0</v>
      </c>
      <c r="J52" s="97">
        <v>0</v>
      </c>
      <c r="K52" s="97"/>
    </row>
    <row r="53" spans="1:11" ht="12.75">
      <c r="A53" s="6"/>
      <c r="B53" s="110"/>
      <c r="C53" s="97"/>
      <c r="D53" s="97"/>
      <c r="E53" s="97"/>
      <c r="F53" s="97"/>
      <c r="G53" s="97"/>
      <c r="H53" s="97"/>
      <c r="I53" s="97"/>
      <c r="J53" s="97"/>
      <c r="K53" s="97"/>
    </row>
    <row r="54" spans="1:11" ht="12.75">
      <c r="A54" s="6">
        <v>33</v>
      </c>
      <c r="B54" s="107" t="s">
        <v>470</v>
      </c>
      <c r="C54" s="109">
        <v>63</v>
      </c>
      <c r="D54" s="109">
        <v>1685</v>
      </c>
      <c r="E54" s="97"/>
      <c r="F54" s="97"/>
      <c r="G54" s="97"/>
      <c r="H54" s="109" t="s">
        <v>543</v>
      </c>
      <c r="I54" s="109">
        <v>3238</v>
      </c>
      <c r="J54" s="109">
        <v>4747</v>
      </c>
      <c r="K54" s="97"/>
    </row>
    <row r="55" spans="1:11" ht="12.75">
      <c r="A55" s="6"/>
      <c r="B55" s="107"/>
      <c r="C55" s="97"/>
      <c r="D55" s="97"/>
      <c r="E55" s="97"/>
      <c r="F55" s="97"/>
      <c r="G55" s="97"/>
      <c r="H55" s="97"/>
      <c r="I55" s="97"/>
      <c r="J55" s="97"/>
      <c r="K55" s="97"/>
    </row>
    <row r="56" spans="1:11" ht="12.75">
      <c r="A56" s="6">
        <v>34</v>
      </c>
      <c r="B56" s="107" t="s">
        <v>473</v>
      </c>
      <c r="C56" s="97">
        <v>0</v>
      </c>
      <c r="D56" s="97">
        <v>0</v>
      </c>
      <c r="E56" s="97"/>
      <c r="F56" s="97"/>
      <c r="G56" s="97"/>
      <c r="H56" s="97"/>
      <c r="I56" s="97"/>
      <c r="J56" s="97"/>
      <c r="K56" s="97"/>
    </row>
    <row r="57" spans="1:11" ht="12.75">
      <c r="A57" s="6"/>
      <c r="B57" s="107"/>
      <c r="C57" s="97"/>
      <c r="D57" s="97"/>
      <c r="E57" s="97"/>
      <c r="F57" s="97"/>
      <c r="G57" s="97"/>
      <c r="H57" s="97"/>
      <c r="I57" s="97"/>
      <c r="J57" s="97"/>
      <c r="K57" s="97"/>
    </row>
    <row r="58" spans="1:11" ht="12.75">
      <c r="A58" s="6">
        <v>35</v>
      </c>
      <c r="B58" s="107" t="s">
        <v>478</v>
      </c>
      <c r="C58" s="109">
        <v>5158</v>
      </c>
      <c r="D58" s="109">
        <v>5506</v>
      </c>
      <c r="E58" s="97"/>
      <c r="F58" s="97"/>
      <c r="G58" s="97"/>
      <c r="H58" s="97"/>
      <c r="I58" s="97"/>
      <c r="J58" s="97"/>
      <c r="K58" s="97"/>
    </row>
    <row r="59" spans="1:11" ht="12.75">
      <c r="A59" s="6"/>
      <c r="B59" s="107"/>
      <c r="C59" s="97"/>
      <c r="D59" s="97"/>
      <c r="E59" s="97"/>
      <c r="F59" s="97"/>
      <c r="G59" s="97"/>
      <c r="H59" s="97"/>
      <c r="I59" s="97"/>
      <c r="J59" s="97"/>
      <c r="K59" s="97"/>
    </row>
    <row r="60" spans="1:11" ht="12.75">
      <c r="A60" s="6">
        <v>36</v>
      </c>
      <c r="B60" s="107" t="s">
        <v>479</v>
      </c>
      <c r="C60" s="108">
        <v>5221</v>
      </c>
      <c r="D60" s="108">
        <f>D41+D50+D54+D56+D58</f>
        <v>7555</v>
      </c>
      <c r="E60" s="108"/>
      <c r="F60" s="108"/>
      <c r="G60" s="108"/>
      <c r="H60" s="109" t="s">
        <v>480</v>
      </c>
      <c r="I60" s="108">
        <v>5221</v>
      </c>
      <c r="J60" s="108">
        <f>J41+J50+J52+J54</f>
        <v>7555</v>
      </c>
      <c r="K60" s="108"/>
    </row>
    <row r="77" ht="12.75">
      <c r="B77" s="113" t="s">
        <v>688</v>
      </c>
    </row>
    <row r="79" ht="12.75">
      <c r="B79" s="5" t="s">
        <v>484</v>
      </c>
    </row>
    <row r="80" ht="12.75">
      <c r="B80" s="5"/>
    </row>
    <row r="81" spans="2:6" ht="12.75">
      <c r="B81" t="s">
        <v>60</v>
      </c>
      <c r="C81" t="s">
        <v>315</v>
      </c>
      <c r="D81" t="s">
        <v>61</v>
      </c>
      <c r="E81" s="283" t="s">
        <v>62</v>
      </c>
      <c r="F81" s="283"/>
    </row>
    <row r="82" spans="1:7" ht="51" customHeight="1">
      <c r="A82" s="6">
        <v>1</v>
      </c>
      <c r="B82" s="7" t="s">
        <v>0</v>
      </c>
      <c r="C82" s="7" t="s">
        <v>485</v>
      </c>
      <c r="D82" s="173" t="s">
        <v>486</v>
      </c>
      <c r="E82" s="287" t="s">
        <v>545</v>
      </c>
      <c r="F82" s="287"/>
      <c r="G82" s="9"/>
    </row>
    <row r="83" spans="1:7" ht="12.75">
      <c r="A83" s="6">
        <v>2</v>
      </c>
      <c r="B83" s="7" t="s">
        <v>487</v>
      </c>
      <c r="C83" s="7"/>
      <c r="D83" s="117"/>
      <c r="E83" s="288"/>
      <c r="F83" s="288"/>
      <c r="G83" s="9"/>
    </row>
    <row r="84" spans="1:7" ht="12.75">
      <c r="A84" s="6">
        <v>3</v>
      </c>
      <c r="B84" s="6" t="s">
        <v>488</v>
      </c>
      <c r="C84" s="8">
        <v>4068</v>
      </c>
      <c r="D84" s="116">
        <v>4068</v>
      </c>
      <c r="E84" s="289"/>
      <c r="F84" s="289"/>
      <c r="G84" s="9"/>
    </row>
    <row r="85" spans="1:7" ht="12.75">
      <c r="A85" s="6">
        <v>4</v>
      </c>
      <c r="B85" s="8" t="s">
        <v>536</v>
      </c>
      <c r="C85" s="8">
        <v>0</v>
      </c>
      <c r="D85" s="116">
        <v>0</v>
      </c>
      <c r="E85" s="289"/>
      <c r="F85" s="289"/>
      <c r="G85" s="9"/>
    </row>
    <row r="86" spans="1:7" ht="12.75">
      <c r="A86" s="6">
        <v>5</v>
      </c>
      <c r="B86" s="8" t="s">
        <v>537</v>
      </c>
      <c r="C86" s="8">
        <v>6713</v>
      </c>
      <c r="D86" s="116">
        <v>6713</v>
      </c>
      <c r="E86" s="289"/>
      <c r="F86" s="289"/>
      <c r="G86" s="9"/>
    </row>
    <row r="87" spans="1:7" ht="12.75">
      <c r="A87" s="6">
        <v>6</v>
      </c>
      <c r="B87" s="6" t="s">
        <v>43</v>
      </c>
      <c r="C87" s="7">
        <f>SUM(D84:D86)</f>
        <v>10781</v>
      </c>
      <c r="D87" s="117">
        <f>SUM(D84:D86)</f>
        <v>10781</v>
      </c>
      <c r="E87" s="289"/>
      <c r="F87" s="289"/>
      <c r="G87" s="9"/>
    </row>
    <row r="88" spans="1:7" ht="12.75">
      <c r="A88" s="30"/>
      <c r="B88" s="9"/>
      <c r="C88" s="176"/>
      <c r="D88" s="176"/>
      <c r="E88" s="278"/>
      <c r="F88" s="274"/>
      <c r="G88" s="9"/>
    </row>
    <row r="89" spans="1:7" ht="12.75">
      <c r="A89" s="6">
        <v>7</v>
      </c>
      <c r="B89" s="7" t="s">
        <v>538</v>
      </c>
      <c r="C89" s="174"/>
      <c r="D89" s="175"/>
      <c r="E89" s="291"/>
      <c r="F89" s="291"/>
      <c r="G89" s="9"/>
    </row>
    <row r="90" spans="1:7" ht="12.75">
      <c r="A90" s="6">
        <v>8</v>
      </c>
      <c r="B90" s="6" t="s">
        <v>488</v>
      </c>
      <c r="C90" s="8">
        <v>1713</v>
      </c>
      <c r="D90" s="116">
        <v>1713</v>
      </c>
      <c r="E90" s="291"/>
      <c r="F90" s="291"/>
      <c r="G90" s="9"/>
    </row>
    <row r="91" spans="1:7" ht="12.75">
      <c r="A91" s="6">
        <v>9</v>
      </c>
      <c r="B91" s="6" t="s">
        <v>489</v>
      </c>
      <c r="C91" s="8">
        <v>3708</v>
      </c>
      <c r="D91" s="116">
        <v>3708</v>
      </c>
      <c r="E91" s="291"/>
      <c r="F91" s="291"/>
      <c r="G91" s="9"/>
    </row>
    <row r="92" spans="1:7" ht="12.75">
      <c r="A92" s="6">
        <v>10</v>
      </c>
      <c r="B92" s="6" t="s">
        <v>43</v>
      </c>
      <c r="C92" s="7">
        <f>SUM(C90:C91)</f>
        <v>5421</v>
      </c>
      <c r="D92" s="117">
        <f>SUM(D90:D91)</f>
        <v>5421</v>
      </c>
      <c r="E92" s="291"/>
      <c r="F92" s="291"/>
      <c r="G92" s="9"/>
    </row>
    <row r="93" ht="12.75">
      <c r="A93" s="9"/>
    </row>
    <row r="94" ht="12.75">
      <c r="A94" s="9"/>
    </row>
  </sheetData>
  <sheetProtection/>
  <mergeCells count="15">
    <mergeCell ref="E92:F92"/>
    <mergeCell ref="E81:F81"/>
    <mergeCell ref="E86:F86"/>
    <mergeCell ref="E87:F87"/>
    <mergeCell ref="E88:F88"/>
    <mergeCell ref="E89:F89"/>
    <mergeCell ref="E90:F90"/>
    <mergeCell ref="E91:F91"/>
    <mergeCell ref="B1:D1"/>
    <mergeCell ref="E10:G10"/>
    <mergeCell ref="E82:F82"/>
    <mergeCell ref="E83:F83"/>
    <mergeCell ref="E84:F84"/>
    <mergeCell ref="E85:F85"/>
    <mergeCell ref="E39:G39"/>
  </mergeCells>
  <printOptions/>
  <pageMargins left="0.75" right="0.75" top="1" bottom="1" header="0.5" footer="0.5"/>
  <pageSetup fitToHeight="0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7109375" style="0" customWidth="1"/>
    <col min="2" max="2" width="37.28125" style="0" customWidth="1"/>
    <col min="4" max="4" width="10.57421875" style="0" bestFit="1" customWidth="1"/>
    <col min="5" max="5" width="9.8515625" style="0" bestFit="1" customWidth="1"/>
    <col min="6" max="6" width="12.28125" style="0" customWidth="1"/>
    <col min="8" max="8" width="22.28125" style="0" customWidth="1"/>
    <col min="9" max="9" width="13.421875" style="0" customWidth="1"/>
  </cols>
  <sheetData>
    <row r="1" ht="12.75">
      <c r="B1" t="s">
        <v>686</v>
      </c>
    </row>
    <row r="2" ht="12.75">
      <c r="B2" t="s">
        <v>349</v>
      </c>
    </row>
    <row r="3" spans="2:5" ht="12.75">
      <c r="B3" s="5" t="s">
        <v>397</v>
      </c>
      <c r="E3" t="s">
        <v>374</v>
      </c>
    </row>
    <row r="4" spans="1:7" ht="12.75">
      <c r="A4" t="s">
        <v>60</v>
      </c>
      <c r="B4" t="s">
        <v>59</v>
      </c>
      <c r="C4" t="s">
        <v>82</v>
      </c>
      <c r="D4" t="s">
        <v>318</v>
      </c>
      <c r="E4" t="s">
        <v>83</v>
      </c>
      <c r="F4" t="s">
        <v>398</v>
      </c>
      <c r="G4" t="s">
        <v>399</v>
      </c>
    </row>
    <row r="5" spans="1:7" ht="12.75">
      <c r="A5" s="6" t="s">
        <v>535</v>
      </c>
      <c r="B5" s="7" t="s">
        <v>400</v>
      </c>
      <c r="C5" s="264" t="s">
        <v>401</v>
      </c>
      <c r="D5" s="265"/>
      <c r="E5" s="265"/>
      <c r="F5" s="265"/>
      <c r="G5" s="266"/>
    </row>
    <row r="6" spans="1:7" ht="12.75">
      <c r="A6" s="6">
        <v>2</v>
      </c>
      <c r="B6" s="6"/>
      <c r="C6" s="6">
        <v>2015</v>
      </c>
      <c r="D6" s="6">
        <v>2016</v>
      </c>
      <c r="E6" s="6">
        <v>2017</v>
      </c>
      <c r="F6" s="6">
        <v>2018</v>
      </c>
      <c r="G6" s="6">
        <v>2019</v>
      </c>
    </row>
    <row r="7" spans="1:7" ht="12.75">
      <c r="A7" s="6">
        <v>3</v>
      </c>
      <c r="B7" s="6" t="s">
        <v>402</v>
      </c>
      <c r="C7" s="6"/>
      <c r="D7" s="6"/>
      <c r="E7" s="6"/>
      <c r="F7" s="6"/>
      <c r="G7" s="6"/>
    </row>
    <row r="8" spans="1:7" ht="25.5">
      <c r="A8" s="6">
        <v>4</v>
      </c>
      <c r="B8" s="92" t="s">
        <v>403</v>
      </c>
      <c r="C8" s="6"/>
      <c r="D8" s="6"/>
      <c r="E8" s="6"/>
      <c r="F8" s="6"/>
      <c r="G8" s="6"/>
    </row>
    <row r="9" spans="1:7" ht="25.5">
      <c r="A9" s="6">
        <v>5</v>
      </c>
      <c r="B9" s="92" t="s">
        <v>404</v>
      </c>
      <c r="C9" s="6"/>
      <c r="D9" s="6"/>
      <c r="E9" s="6"/>
      <c r="F9" s="6"/>
      <c r="G9" s="6"/>
    </row>
    <row r="10" spans="1:7" ht="12.75">
      <c r="A10" s="6">
        <v>6</v>
      </c>
      <c r="B10" s="6" t="s">
        <v>405</v>
      </c>
      <c r="C10" s="6"/>
      <c r="D10" s="6"/>
      <c r="E10" s="6"/>
      <c r="F10" s="6"/>
      <c r="G10" s="6"/>
    </row>
    <row r="11" spans="1:7" ht="12.75">
      <c r="A11" s="6">
        <v>7</v>
      </c>
      <c r="B11" s="6" t="s">
        <v>406</v>
      </c>
      <c r="C11" s="6"/>
      <c r="D11" s="6"/>
      <c r="E11" s="6"/>
      <c r="F11" s="6"/>
      <c r="G11" s="6"/>
    </row>
    <row r="12" spans="1:7" ht="12.75">
      <c r="A12" s="6">
        <v>8</v>
      </c>
      <c r="B12" s="6" t="s">
        <v>407</v>
      </c>
      <c r="C12" s="6"/>
      <c r="D12" s="6"/>
      <c r="E12" s="6"/>
      <c r="F12" s="6"/>
      <c r="G12" s="6"/>
    </row>
    <row r="13" spans="1:7" ht="12.75">
      <c r="A13" s="6">
        <v>9</v>
      </c>
      <c r="B13" s="7" t="s">
        <v>47</v>
      </c>
      <c r="C13" s="7">
        <f>SUM(C10:C12)</f>
        <v>0</v>
      </c>
      <c r="D13" s="7">
        <f>SUM(D10:D12)</f>
        <v>0</v>
      </c>
      <c r="E13" s="7">
        <f>SUM(E10:E12)</f>
        <v>0</v>
      </c>
      <c r="F13" s="7">
        <f>SUM(F10:F12)</f>
        <v>0</v>
      </c>
      <c r="G13" s="7">
        <f>SUM(G10:G12)</f>
        <v>0</v>
      </c>
    </row>
    <row r="16" ht="12.75">
      <c r="B16" t="s">
        <v>685</v>
      </c>
    </row>
    <row r="17" ht="12.75">
      <c r="B17" s="5" t="s">
        <v>521</v>
      </c>
    </row>
    <row r="19" spans="1:9" ht="12.75">
      <c r="A19" s="111"/>
      <c r="B19" s="111" t="s">
        <v>60</v>
      </c>
      <c r="C19" s="111" t="s">
        <v>315</v>
      </c>
      <c r="D19" s="111" t="s">
        <v>61</v>
      </c>
      <c r="E19" s="111" t="s">
        <v>62</v>
      </c>
      <c r="F19" s="111" t="s">
        <v>98</v>
      </c>
      <c r="G19" s="111" t="s">
        <v>84</v>
      </c>
      <c r="H19" s="111" t="s">
        <v>85</v>
      </c>
      <c r="I19" s="111" t="s">
        <v>86</v>
      </c>
    </row>
    <row r="20" spans="1:9" ht="24">
      <c r="A20" s="97" t="s">
        <v>329</v>
      </c>
      <c r="B20" s="168" t="s">
        <v>522</v>
      </c>
      <c r="C20" s="168" t="s">
        <v>523</v>
      </c>
      <c r="D20" s="168" t="s">
        <v>533</v>
      </c>
      <c r="E20" s="168" t="s">
        <v>524</v>
      </c>
      <c r="F20" s="169" t="s">
        <v>534</v>
      </c>
      <c r="G20" s="169" t="s">
        <v>525</v>
      </c>
      <c r="H20" s="169" t="s">
        <v>526</v>
      </c>
      <c r="I20" s="170" t="s">
        <v>527</v>
      </c>
    </row>
    <row r="21" spans="1:9" ht="12.75">
      <c r="A21" s="97"/>
      <c r="B21" s="97" t="s">
        <v>528</v>
      </c>
      <c r="C21" s="97" t="s">
        <v>529</v>
      </c>
      <c r="D21" s="164">
        <v>40862</v>
      </c>
      <c r="E21" s="164">
        <v>42368</v>
      </c>
      <c r="F21" s="171">
        <v>7355128</v>
      </c>
      <c r="G21" s="97" t="s">
        <v>530</v>
      </c>
      <c r="H21" s="97" t="s">
        <v>531</v>
      </c>
      <c r="I21" s="164">
        <v>49283</v>
      </c>
    </row>
    <row r="22" spans="1:9" ht="12.75">
      <c r="A22" s="97"/>
      <c r="B22" s="97" t="s">
        <v>532</v>
      </c>
      <c r="C22" s="97"/>
      <c r="D22" s="97"/>
      <c r="E22" s="97"/>
      <c r="F22" s="97"/>
      <c r="G22" s="97"/>
      <c r="H22" s="97"/>
      <c r="I22" s="97"/>
    </row>
  </sheetData>
  <sheetProtection/>
  <mergeCells count="1">
    <mergeCell ref="C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37">
      <selection activeCell="N65" sqref="N65"/>
    </sheetView>
  </sheetViews>
  <sheetFormatPr defaultColWidth="9.140625" defaultRowHeight="12.75"/>
  <cols>
    <col min="1" max="1" width="4.8515625" style="0" customWidth="1"/>
    <col min="2" max="2" width="40.28125" style="0" customWidth="1"/>
    <col min="3" max="3" width="8.140625" style="0" customWidth="1"/>
    <col min="4" max="5" width="9.421875" style="0" bestFit="1" customWidth="1"/>
    <col min="6" max="6" width="8.28125" style="0" customWidth="1"/>
    <col min="7" max="7" width="10.57421875" style="0" bestFit="1" customWidth="1"/>
    <col min="8" max="8" width="12.28125" style="0" customWidth="1"/>
    <col min="9" max="9" width="8.28125" style="0" bestFit="1" customWidth="1"/>
    <col min="10" max="10" width="10.140625" style="0" customWidth="1"/>
    <col min="11" max="11" width="6.7109375" style="0" customWidth="1"/>
    <col min="12" max="12" width="9.7109375" style="0" bestFit="1" customWidth="1"/>
    <col min="13" max="13" width="3.8515625" style="0" bestFit="1" customWidth="1"/>
  </cols>
  <sheetData>
    <row r="1" spans="1:2" ht="12.75">
      <c r="A1" s="127" t="s">
        <v>505</v>
      </c>
      <c r="B1" t="s">
        <v>671</v>
      </c>
    </row>
    <row r="3" spans="2:12" ht="12.75">
      <c r="B3" s="263" t="s">
        <v>509</v>
      </c>
      <c r="C3" s="263"/>
      <c r="D3" s="263"/>
      <c r="E3" s="263"/>
      <c r="F3" s="263"/>
      <c r="G3" s="263"/>
      <c r="H3" s="263"/>
      <c r="I3" s="9"/>
      <c r="J3" s="9"/>
      <c r="K3" s="9"/>
      <c r="L3" s="9"/>
    </row>
    <row r="4" spans="2:12" ht="12.75">
      <c r="B4" s="5"/>
      <c r="E4" s="9"/>
      <c r="F4" s="9"/>
      <c r="G4" s="9"/>
      <c r="H4" s="9"/>
      <c r="I4" s="9"/>
      <c r="J4" s="9"/>
      <c r="K4" s="9"/>
      <c r="L4" s="9"/>
    </row>
    <row r="5" spans="1:12" s="143" customFormat="1" ht="12.75">
      <c r="A5" s="145"/>
      <c r="B5" s="73" t="s">
        <v>58</v>
      </c>
      <c r="C5" s="145" t="s">
        <v>59</v>
      </c>
      <c r="D5" s="145" t="s">
        <v>61</v>
      </c>
      <c r="E5" s="145" t="s">
        <v>62</v>
      </c>
      <c r="F5" s="147" t="s">
        <v>98</v>
      </c>
      <c r="G5" s="147" t="s">
        <v>84</v>
      </c>
      <c r="H5" s="147" t="s">
        <v>85</v>
      </c>
      <c r="I5" s="146"/>
      <c r="J5" s="146"/>
      <c r="K5" s="146"/>
      <c r="L5" s="146"/>
    </row>
    <row r="6" spans="1:12" ht="12.75">
      <c r="A6" s="6"/>
      <c r="B6" s="7" t="s">
        <v>0</v>
      </c>
      <c r="C6" s="6" t="s">
        <v>99</v>
      </c>
      <c r="D6" s="6"/>
      <c r="E6" s="6"/>
      <c r="F6" s="7" t="s">
        <v>330</v>
      </c>
      <c r="G6" s="7" t="s">
        <v>514</v>
      </c>
      <c r="H6" s="129" t="s">
        <v>504</v>
      </c>
      <c r="I6" s="9"/>
      <c r="J6" s="10"/>
      <c r="K6" s="9"/>
      <c r="L6" s="9"/>
    </row>
    <row r="7" spans="1:12" ht="12.75">
      <c r="A7" s="8"/>
      <c r="B7" s="7"/>
      <c r="C7" s="6" t="s">
        <v>93</v>
      </c>
      <c r="D7" s="6" t="s">
        <v>96</v>
      </c>
      <c r="E7" s="6" t="s">
        <v>95</v>
      </c>
      <c r="F7" s="7"/>
      <c r="G7" s="7"/>
      <c r="H7" s="6"/>
      <c r="I7" s="9"/>
      <c r="J7" s="10"/>
      <c r="K7" s="9"/>
      <c r="L7" s="9"/>
    </row>
    <row r="8" spans="1:12" ht="12.75">
      <c r="A8" s="8">
        <v>1</v>
      </c>
      <c r="B8" s="14" t="s">
        <v>97</v>
      </c>
      <c r="C8" s="7"/>
      <c r="D8" s="8"/>
      <c r="E8" s="14"/>
      <c r="F8" s="8"/>
      <c r="G8" s="8"/>
      <c r="H8" s="7"/>
      <c r="I8" s="9"/>
      <c r="J8" s="10"/>
      <c r="K8" s="9"/>
      <c r="L8" s="9"/>
    </row>
    <row r="9" spans="1:13" ht="12.75">
      <c r="A9" s="8">
        <v>2</v>
      </c>
      <c r="B9" s="14" t="s">
        <v>100</v>
      </c>
      <c r="C9" s="124"/>
      <c r="D9" s="130"/>
      <c r="E9" s="131"/>
      <c r="F9" s="130"/>
      <c r="G9" s="130"/>
      <c r="H9" s="124"/>
      <c r="I9" s="132"/>
      <c r="J9" s="133"/>
      <c r="K9" s="132"/>
      <c r="L9" s="132"/>
      <c r="M9" s="122"/>
    </row>
    <row r="10" spans="1:13" ht="12.75">
      <c r="A10" s="8">
        <v>3</v>
      </c>
      <c r="B10" s="6" t="s">
        <v>101</v>
      </c>
      <c r="C10" s="121">
        <v>25983</v>
      </c>
      <c r="D10" s="130">
        <v>1904</v>
      </c>
      <c r="E10" s="121">
        <v>59005</v>
      </c>
      <c r="F10" s="121">
        <f>SUM(C10:E10)</f>
        <v>86892</v>
      </c>
      <c r="G10" s="121">
        <v>89979</v>
      </c>
      <c r="H10" s="121">
        <v>85934</v>
      </c>
      <c r="I10" s="132"/>
      <c r="J10" s="132"/>
      <c r="K10" s="132"/>
      <c r="L10" s="132"/>
      <c r="M10" s="122"/>
    </row>
    <row r="11" spans="1:13" ht="12.75">
      <c r="A11" s="8">
        <v>4</v>
      </c>
      <c r="B11" s="8" t="s">
        <v>102</v>
      </c>
      <c r="C11" s="130">
        <v>4684</v>
      </c>
      <c r="D11" s="130">
        <v>514</v>
      </c>
      <c r="E11" s="121">
        <v>15659</v>
      </c>
      <c r="F11" s="121">
        <f>SUM(C11:E11)</f>
        <v>20857</v>
      </c>
      <c r="G11" s="130">
        <v>21757</v>
      </c>
      <c r="H11" s="130">
        <v>21672</v>
      </c>
      <c r="I11" s="132"/>
      <c r="J11" s="134"/>
      <c r="K11" s="132"/>
      <c r="L11" s="132"/>
      <c r="M11" s="122"/>
    </row>
    <row r="12" spans="1:13" ht="12.75">
      <c r="A12" s="8">
        <v>5</v>
      </c>
      <c r="B12" s="8" t="s">
        <v>103</v>
      </c>
      <c r="C12" s="130">
        <v>18450</v>
      </c>
      <c r="D12" s="130">
        <v>1690</v>
      </c>
      <c r="E12" s="121">
        <v>17318</v>
      </c>
      <c r="F12" s="121">
        <f>SUM(C12:E12)</f>
        <v>37458</v>
      </c>
      <c r="G12" s="130">
        <v>33405</v>
      </c>
      <c r="H12" s="135">
        <v>24791</v>
      </c>
      <c r="I12" s="132"/>
      <c r="J12" s="136"/>
      <c r="K12" s="136"/>
      <c r="L12" s="136"/>
      <c r="M12" s="122"/>
    </row>
    <row r="13" spans="1:13" ht="12.75">
      <c r="A13" s="8">
        <v>6</v>
      </c>
      <c r="B13" s="8" t="s">
        <v>104</v>
      </c>
      <c r="C13" s="130">
        <v>8110</v>
      </c>
      <c r="D13" s="130">
        <v>0</v>
      </c>
      <c r="E13" s="121">
        <v>0</v>
      </c>
      <c r="F13" s="121">
        <f>SUM(C13:E13)</f>
        <v>8110</v>
      </c>
      <c r="G13" s="130">
        <v>9160</v>
      </c>
      <c r="H13" s="130">
        <v>7511</v>
      </c>
      <c r="I13" s="137"/>
      <c r="J13" s="134"/>
      <c r="K13" s="132"/>
      <c r="L13" s="132"/>
      <c r="M13" s="122"/>
    </row>
    <row r="14" spans="1:13" ht="12.75">
      <c r="A14" s="8">
        <v>7</v>
      </c>
      <c r="B14" s="8" t="s">
        <v>105</v>
      </c>
      <c r="C14" s="130">
        <v>7571</v>
      </c>
      <c r="D14" s="130">
        <v>455</v>
      </c>
      <c r="E14" s="121">
        <v>5066</v>
      </c>
      <c r="F14" s="121">
        <f>SUM(C14:E14)</f>
        <v>13092</v>
      </c>
      <c r="G14" s="130">
        <v>11937</v>
      </c>
      <c r="H14" s="135">
        <v>11898</v>
      </c>
      <c r="I14" s="138"/>
      <c r="J14" s="138"/>
      <c r="K14" s="132"/>
      <c r="L14" s="132"/>
      <c r="M14" s="122"/>
    </row>
    <row r="15" spans="1:13" ht="12.75">
      <c r="A15" s="8">
        <v>8</v>
      </c>
      <c r="B15" s="8" t="s">
        <v>43</v>
      </c>
      <c r="C15" s="130">
        <f aca="true" t="shared" si="0" ref="C15:H15">SUM(C10:C14)</f>
        <v>64798</v>
      </c>
      <c r="D15" s="130">
        <f t="shared" si="0"/>
        <v>4563</v>
      </c>
      <c r="E15" s="130">
        <f t="shared" si="0"/>
        <v>97048</v>
      </c>
      <c r="F15" s="130">
        <f t="shared" si="0"/>
        <v>166409</v>
      </c>
      <c r="G15" s="130">
        <f t="shared" si="0"/>
        <v>166238</v>
      </c>
      <c r="H15" s="130">
        <f t="shared" si="0"/>
        <v>151806</v>
      </c>
      <c r="I15" s="132"/>
      <c r="J15" s="134"/>
      <c r="K15" s="132"/>
      <c r="L15" s="132"/>
      <c r="M15" s="122"/>
    </row>
    <row r="16" spans="1:13" ht="12.75">
      <c r="A16" s="8"/>
      <c r="B16" s="8"/>
      <c r="C16" s="130"/>
      <c r="D16" s="130"/>
      <c r="E16" s="121"/>
      <c r="F16" s="130"/>
      <c r="G16" s="130"/>
      <c r="H16" s="130"/>
      <c r="I16" s="132"/>
      <c r="J16" s="134"/>
      <c r="K16" s="132"/>
      <c r="L16" s="132"/>
      <c r="M16" s="122"/>
    </row>
    <row r="17" spans="1:13" ht="12.75">
      <c r="A17" s="39">
        <v>9</v>
      </c>
      <c r="B17" s="7" t="s">
        <v>106</v>
      </c>
      <c r="C17" s="130"/>
      <c r="D17" s="130"/>
      <c r="E17" s="124"/>
      <c r="F17" s="130"/>
      <c r="G17" s="130"/>
      <c r="H17" s="130"/>
      <c r="I17" s="132"/>
      <c r="J17" s="133"/>
      <c r="K17" s="132"/>
      <c r="L17" s="132"/>
      <c r="M17" s="122"/>
    </row>
    <row r="18" spans="1:13" ht="12.75">
      <c r="A18" s="39">
        <v>10</v>
      </c>
      <c r="B18" s="7" t="s">
        <v>100</v>
      </c>
      <c r="C18" s="130"/>
      <c r="D18" s="130"/>
      <c r="E18" s="124"/>
      <c r="F18" s="130"/>
      <c r="G18" s="130"/>
      <c r="H18" s="130"/>
      <c r="I18" s="132"/>
      <c r="J18" s="133"/>
      <c r="K18" s="132"/>
      <c r="L18" s="132"/>
      <c r="M18" s="122"/>
    </row>
    <row r="19" spans="1:13" ht="12.75">
      <c r="A19" s="8">
        <v>11</v>
      </c>
      <c r="B19" s="8" t="s">
        <v>601</v>
      </c>
      <c r="C19" s="130">
        <v>0</v>
      </c>
      <c r="D19" s="130">
        <v>2699</v>
      </c>
      <c r="E19" s="121">
        <v>762</v>
      </c>
      <c r="F19" s="130">
        <f>SUM(C19:E19)</f>
        <v>3461</v>
      </c>
      <c r="G19" s="130">
        <v>6141</v>
      </c>
      <c r="H19" s="130">
        <v>5583</v>
      </c>
      <c r="I19" s="132"/>
      <c r="J19" s="134"/>
      <c r="K19" s="132"/>
      <c r="L19" s="132"/>
      <c r="M19" s="122"/>
    </row>
    <row r="20" spans="1:13" ht="12.75">
      <c r="A20" s="8">
        <v>12</v>
      </c>
      <c r="B20" s="8" t="s">
        <v>107</v>
      </c>
      <c r="C20" s="130">
        <v>0</v>
      </c>
      <c r="D20" s="130">
        <v>1400</v>
      </c>
      <c r="E20" s="121">
        <v>0</v>
      </c>
      <c r="F20" s="130">
        <f>SUM(C20:E20)</f>
        <v>1400</v>
      </c>
      <c r="G20" s="130">
        <v>39663</v>
      </c>
      <c r="H20" s="130">
        <v>37533</v>
      </c>
      <c r="I20" s="132"/>
      <c r="J20" s="134"/>
      <c r="K20" s="132"/>
      <c r="L20" s="132"/>
      <c r="M20" s="122"/>
    </row>
    <row r="21" spans="1:13" ht="12.75">
      <c r="A21" s="8">
        <v>13</v>
      </c>
      <c r="B21" s="8" t="s">
        <v>108</v>
      </c>
      <c r="C21" s="121"/>
      <c r="D21" s="121"/>
      <c r="E21" s="121"/>
      <c r="F21" s="130"/>
      <c r="G21" s="130"/>
      <c r="H21" s="121"/>
      <c r="I21" s="132"/>
      <c r="J21" s="134"/>
      <c r="K21" s="132"/>
      <c r="L21" s="132"/>
      <c r="M21" s="122"/>
    </row>
    <row r="22" spans="1:13" ht="12.75">
      <c r="A22" s="8">
        <v>14</v>
      </c>
      <c r="B22" s="8" t="s">
        <v>109</v>
      </c>
      <c r="C22" s="121"/>
      <c r="D22" s="121"/>
      <c r="E22" s="121"/>
      <c r="F22" s="130"/>
      <c r="G22" s="130"/>
      <c r="H22" s="121"/>
      <c r="I22" s="132"/>
      <c r="J22" s="134"/>
      <c r="K22" s="132"/>
      <c r="L22" s="132"/>
      <c r="M22" s="122"/>
    </row>
    <row r="23" spans="1:13" ht="12.75">
      <c r="A23" s="8">
        <v>15</v>
      </c>
      <c r="B23" s="8" t="s">
        <v>602</v>
      </c>
      <c r="C23" s="121"/>
      <c r="D23" s="121"/>
      <c r="E23" s="121"/>
      <c r="F23" s="130"/>
      <c r="G23" s="130">
        <v>19747</v>
      </c>
      <c r="H23" s="140">
        <v>19287</v>
      </c>
      <c r="I23" s="132"/>
      <c r="J23" s="134"/>
      <c r="K23" s="132"/>
      <c r="L23" s="132"/>
      <c r="M23" s="122"/>
    </row>
    <row r="24" spans="1:13" ht="12.75">
      <c r="A24" s="8">
        <v>16</v>
      </c>
      <c r="B24" s="8" t="s">
        <v>43</v>
      </c>
      <c r="C24" s="121">
        <f aca="true" t="shared" si="1" ref="C24:H24">SUM(C19:C23)</f>
        <v>0</v>
      </c>
      <c r="D24" s="121">
        <f t="shared" si="1"/>
        <v>4099</v>
      </c>
      <c r="E24" s="121">
        <f t="shared" si="1"/>
        <v>762</v>
      </c>
      <c r="F24" s="121">
        <f t="shared" si="1"/>
        <v>4861</v>
      </c>
      <c r="G24" s="121">
        <f t="shared" si="1"/>
        <v>65551</v>
      </c>
      <c r="H24" s="121">
        <f t="shared" si="1"/>
        <v>62403</v>
      </c>
      <c r="I24" s="132"/>
      <c r="J24" s="134"/>
      <c r="K24" s="132"/>
      <c r="L24" s="132"/>
      <c r="M24" s="122"/>
    </row>
    <row r="25" spans="1:13" ht="12.75">
      <c r="A25" s="8"/>
      <c r="B25" s="6"/>
      <c r="C25" s="121"/>
      <c r="D25" s="121"/>
      <c r="E25" s="124"/>
      <c r="F25" s="121"/>
      <c r="G25" s="121"/>
      <c r="H25" s="121"/>
      <c r="I25" s="132"/>
      <c r="J25" s="132"/>
      <c r="K25" s="132"/>
      <c r="L25" s="132"/>
      <c r="M25" s="122"/>
    </row>
    <row r="26" spans="1:13" ht="12.75">
      <c r="A26" s="37">
        <v>17</v>
      </c>
      <c r="B26" s="7" t="s">
        <v>110</v>
      </c>
      <c r="C26" s="121"/>
      <c r="D26" s="121"/>
      <c r="E26" s="124"/>
      <c r="F26" s="121"/>
      <c r="G26" s="121"/>
      <c r="H26" s="121"/>
      <c r="I26" s="132"/>
      <c r="J26" s="133"/>
      <c r="K26" s="132"/>
      <c r="L26" s="132"/>
      <c r="M26" s="122"/>
    </row>
    <row r="27" spans="1:13" ht="12.75">
      <c r="A27" s="36">
        <v>18</v>
      </c>
      <c r="B27" s="36" t="s">
        <v>72</v>
      </c>
      <c r="C27" s="139">
        <v>200</v>
      </c>
      <c r="D27" s="121">
        <v>0</v>
      </c>
      <c r="E27" s="130">
        <v>0</v>
      </c>
      <c r="F27" s="130">
        <f>SUM(C27:E27)</f>
        <v>200</v>
      </c>
      <c r="G27" s="130">
        <v>200</v>
      </c>
      <c r="H27" s="130">
        <v>0</v>
      </c>
      <c r="I27" s="132"/>
      <c r="J27" s="134"/>
      <c r="K27" s="132"/>
      <c r="L27" s="132"/>
      <c r="M27" s="122"/>
    </row>
    <row r="28" spans="1:13" ht="12.75">
      <c r="A28" s="8">
        <v>19</v>
      </c>
      <c r="B28" s="13" t="s">
        <v>73</v>
      </c>
      <c r="C28" s="121"/>
      <c r="D28" s="121"/>
      <c r="E28" s="124"/>
      <c r="F28" s="130"/>
      <c r="G28" s="140"/>
      <c r="H28" s="121"/>
      <c r="I28" s="132"/>
      <c r="J28" s="137"/>
      <c r="K28" s="132"/>
      <c r="L28" s="132"/>
      <c r="M28" s="122"/>
    </row>
    <row r="29" spans="1:13" ht="12.75">
      <c r="A29" s="8">
        <v>20</v>
      </c>
      <c r="B29" s="13" t="s">
        <v>74</v>
      </c>
      <c r="C29" s="121">
        <v>200</v>
      </c>
      <c r="D29" s="121">
        <v>0</v>
      </c>
      <c r="E29" s="130">
        <v>0</v>
      </c>
      <c r="F29" s="130">
        <f>SUM(C29:E29)</f>
        <v>200</v>
      </c>
      <c r="G29" s="140">
        <v>4728</v>
      </c>
      <c r="H29" s="121">
        <v>0</v>
      </c>
      <c r="I29" s="132"/>
      <c r="J29" s="137"/>
      <c r="K29" s="132"/>
      <c r="L29" s="132"/>
      <c r="M29" s="122"/>
    </row>
    <row r="30" spans="1:13" ht="12.75">
      <c r="A30" s="8">
        <v>21</v>
      </c>
      <c r="B30" s="13" t="s">
        <v>75</v>
      </c>
      <c r="C30" s="121"/>
      <c r="D30" s="121"/>
      <c r="E30" s="124"/>
      <c r="F30" s="130"/>
      <c r="G30" s="140"/>
      <c r="H30" s="121"/>
      <c r="I30" s="132"/>
      <c r="J30" s="137"/>
      <c r="K30" s="132"/>
      <c r="L30" s="132"/>
      <c r="M30" s="122"/>
    </row>
    <row r="31" spans="1:13" ht="12.75">
      <c r="A31" s="8">
        <v>22</v>
      </c>
      <c r="B31" s="8" t="s">
        <v>43</v>
      </c>
      <c r="C31" s="121">
        <f aca="true" t="shared" si="2" ref="C31:H31">SUM(C27:C30)</f>
        <v>400</v>
      </c>
      <c r="D31" s="121">
        <f t="shared" si="2"/>
        <v>0</v>
      </c>
      <c r="E31" s="121">
        <f t="shared" si="2"/>
        <v>0</v>
      </c>
      <c r="F31" s="121">
        <f t="shared" si="2"/>
        <v>400</v>
      </c>
      <c r="G31" s="121">
        <f t="shared" si="2"/>
        <v>4928</v>
      </c>
      <c r="H31" s="121">
        <f t="shared" si="2"/>
        <v>0</v>
      </c>
      <c r="I31" s="132"/>
      <c r="J31" s="137"/>
      <c r="K31" s="132"/>
      <c r="L31" s="132"/>
      <c r="M31" s="122"/>
    </row>
    <row r="32" spans="1:13" ht="12.75">
      <c r="A32" s="8">
        <v>23</v>
      </c>
      <c r="B32" s="12" t="s">
        <v>603</v>
      </c>
      <c r="C32" s="124">
        <f aca="true" t="shared" si="3" ref="C32:H32">C15+C24+C31</f>
        <v>65198</v>
      </c>
      <c r="D32" s="124">
        <f t="shared" si="3"/>
        <v>8662</v>
      </c>
      <c r="E32" s="124">
        <f t="shared" si="3"/>
        <v>97810</v>
      </c>
      <c r="F32" s="124">
        <f t="shared" si="3"/>
        <v>171670</v>
      </c>
      <c r="G32" s="124">
        <f t="shared" si="3"/>
        <v>236717</v>
      </c>
      <c r="H32" s="124">
        <f t="shared" si="3"/>
        <v>214209</v>
      </c>
      <c r="I32" s="133"/>
      <c r="J32" s="141"/>
      <c r="K32" s="133"/>
      <c r="L32" s="132"/>
      <c r="M32" s="122"/>
    </row>
    <row r="33" spans="1:13" ht="12.75">
      <c r="A33" s="227"/>
      <c r="B33" s="11"/>
      <c r="C33" s="132"/>
      <c r="D33" s="132"/>
      <c r="E33" s="133"/>
      <c r="F33" s="137"/>
      <c r="G33" s="137"/>
      <c r="H33" s="132"/>
      <c r="I33" s="132"/>
      <c r="J33" s="137"/>
      <c r="K33" s="132"/>
      <c r="L33" s="132"/>
      <c r="M33" s="122"/>
    </row>
    <row r="34" spans="1:13" ht="12.75">
      <c r="A34" s="160"/>
      <c r="B34" s="10" t="s">
        <v>606</v>
      </c>
      <c r="C34" s="132"/>
      <c r="D34" s="133"/>
      <c r="E34" s="133"/>
      <c r="F34" s="137"/>
      <c r="G34" s="137"/>
      <c r="H34" s="132"/>
      <c r="I34" s="132"/>
      <c r="J34" s="141"/>
      <c r="K34" s="132"/>
      <c r="L34" s="132"/>
      <c r="M34" s="122"/>
    </row>
    <row r="35" spans="1:13" ht="12.75">
      <c r="A35" s="8">
        <v>24</v>
      </c>
      <c r="B35" s="39" t="s">
        <v>604</v>
      </c>
      <c r="C35" s="121"/>
      <c r="D35" s="121"/>
      <c r="E35" s="124"/>
      <c r="F35" s="140"/>
      <c r="G35" s="140"/>
      <c r="H35" s="121"/>
      <c r="I35" s="132"/>
      <c r="J35" s="137"/>
      <c r="K35" s="132"/>
      <c r="L35" s="132"/>
      <c r="M35" s="122"/>
    </row>
    <row r="36" spans="1:13" ht="12.75">
      <c r="A36" s="6">
        <v>25</v>
      </c>
      <c r="B36" s="8" t="s">
        <v>605</v>
      </c>
      <c r="C36" s="121"/>
      <c r="D36" s="121"/>
      <c r="E36" s="121"/>
      <c r="F36" s="124"/>
      <c r="G36" s="130">
        <v>2447</v>
      </c>
      <c r="H36" s="121">
        <v>2447</v>
      </c>
      <c r="I36" s="132"/>
      <c r="J36" s="133"/>
      <c r="K36" s="132"/>
      <c r="L36" s="132"/>
      <c r="M36" s="122"/>
    </row>
    <row r="37" spans="1:13" ht="12.75">
      <c r="A37" s="6">
        <v>26</v>
      </c>
      <c r="B37" s="7" t="s">
        <v>56</v>
      </c>
      <c r="C37" s="124">
        <f aca="true" t="shared" si="4" ref="C37:H37">C32+C35+C36</f>
        <v>65198</v>
      </c>
      <c r="D37" s="124">
        <f t="shared" si="4"/>
        <v>8662</v>
      </c>
      <c r="E37" s="124">
        <f t="shared" si="4"/>
        <v>97810</v>
      </c>
      <c r="F37" s="124">
        <f t="shared" si="4"/>
        <v>171670</v>
      </c>
      <c r="G37" s="124">
        <f t="shared" si="4"/>
        <v>239164</v>
      </c>
      <c r="H37" s="124">
        <f t="shared" si="4"/>
        <v>216656</v>
      </c>
      <c r="I37" s="132"/>
      <c r="J37" s="132"/>
      <c r="K37" s="132"/>
      <c r="L37" s="132"/>
      <c r="M37" s="122"/>
    </row>
    <row r="38" spans="3:13" ht="12.75"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</row>
    <row r="39" spans="1:13" s="143" customFormat="1" ht="12.75">
      <c r="A39" s="145"/>
      <c r="B39" s="73" t="s">
        <v>60</v>
      </c>
      <c r="C39" s="149" t="s">
        <v>315</v>
      </c>
      <c r="D39" s="149" t="s">
        <v>61</v>
      </c>
      <c r="E39" s="149" t="s">
        <v>62</v>
      </c>
      <c r="F39" s="149" t="s">
        <v>98</v>
      </c>
      <c r="G39" s="148" t="s">
        <v>84</v>
      </c>
      <c r="H39" s="148" t="s">
        <v>85</v>
      </c>
      <c r="I39" s="148" t="s">
        <v>86</v>
      </c>
      <c r="J39" s="148" t="s">
        <v>87</v>
      </c>
      <c r="K39" s="148" t="s">
        <v>88</v>
      </c>
      <c r="L39" s="148" t="s">
        <v>89</v>
      </c>
      <c r="M39" s="148" t="s">
        <v>314</v>
      </c>
    </row>
    <row r="40" spans="1:13" ht="12.75">
      <c r="A40" s="6">
        <v>27</v>
      </c>
      <c r="B40" s="264" t="s">
        <v>80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6"/>
    </row>
    <row r="41" spans="1:13" ht="12.75">
      <c r="A41" s="6">
        <v>28</v>
      </c>
      <c r="B41" s="6" t="s">
        <v>307</v>
      </c>
      <c r="C41" s="121" t="s">
        <v>50</v>
      </c>
      <c r="D41" s="121" t="s">
        <v>51</v>
      </c>
      <c r="E41" s="121" t="s">
        <v>52</v>
      </c>
      <c r="F41" s="121" t="s">
        <v>53</v>
      </c>
      <c r="G41" s="121" t="s">
        <v>54</v>
      </c>
      <c r="H41" s="121" t="s">
        <v>78</v>
      </c>
      <c r="I41" s="121" t="s">
        <v>8</v>
      </c>
      <c r="J41" s="121" t="s">
        <v>687</v>
      </c>
      <c r="K41" s="121" t="s">
        <v>49</v>
      </c>
      <c r="L41" s="121" t="s">
        <v>55</v>
      </c>
      <c r="M41" s="121"/>
    </row>
    <row r="42" spans="1:14" ht="12.75">
      <c r="A42" s="6">
        <v>29</v>
      </c>
      <c r="B42" s="7" t="s">
        <v>79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"/>
    </row>
    <row r="43" spans="1:13" ht="12.75">
      <c r="A43" s="6">
        <v>30</v>
      </c>
      <c r="B43" s="6" t="s">
        <v>607</v>
      </c>
      <c r="C43" s="130"/>
      <c r="D43" s="130"/>
      <c r="E43" s="130">
        <v>2557</v>
      </c>
      <c r="F43" s="130"/>
      <c r="G43" s="130"/>
      <c r="H43" s="130">
        <v>8</v>
      </c>
      <c r="I43" s="130"/>
      <c r="J43" s="130"/>
      <c r="K43" s="130"/>
      <c r="L43" s="130">
        <f>SUM(C43:K43)</f>
        <v>2565</v>
      </c>
      <c r="M43" s="130"/>
    </row>
    <row r="44" spans="1:13" ht="12.75">
      <c r="A44" s="6">
        <v>31</v>
      </c>
      <c r="B44" s="8" t="s">
        <v>608</v>
      </c>
      <c r="C44" s="130">
        <v>16276</v>
      </c>
      <c r="D44" s="130">
        <v>2315</v>
      </c>
      <c r="E44" s="130">
        <v>2650</v>
      </c>
      <c r="F44" s="130"/>
      <c r="G44" s="130"/>
      <c r="H44" s="130">
        <v>1354</v>
      </c>
      <c r="I44" s="130"/>
      <c r="J44" s="130"/>
      <c r="K44" s="130"/>
      <c r="L44" s="130">
        <f aca="true" t="shared" si="5" ref="L44:L66">SUM(C44:K44)</f>
        <v>22595</v>
      </c>
      <c r="M44" s="130">
        <v>22</v>
      </c>
    </row>
    <row r="45" spans="1:13" ht="12.75">
      <c r="A45" s="6">
        <v>32</v>
      </c>
      <c r="B45" s="6" t="s">
        <v>609</v>
      </c>
      <c r="C45" s="130">
        <v>6369</v>
      </c>
      <c r="D45" s="130">
        <v>1755</v>
      </c>
      <c r="E45" s="130">
        <v>2745</v>
      </c>
      <c r="F45" s="130"/>
      <c r="G45" s="130"/>
      <c r="H45" s="130">
        <v>510</v>
      </c>
      <c r="I45" s="130"/>
      <c r="J45" s="130"/>
      <c r="K45" s="130">
        <v>2447</v>
      </c>
      <c r="L45" s="130">
        <f t="shared" si="5"/>
        <v>13826</v>
      </c>
      <c r="M45" s="130">
        <v>1</v>
      </c>
    </row>
    <row r="46" spans="1:13" ht="12.75">
      <c r="A46" s="6">
        <v>33</v>
      </c>
      <c r="B46" s="8" t="s">
        <v>610</v>
      </c>
      <c r="C46" s="130"/>
      <c r="D46" s="130"/>
      <c r="E46" s="130">
        <v>234</v>
      </c>
      <c r="F46" s="130"/>
      <c r="G46" s="130"/>
      <c r="H46" s="130"/>
      <c r="I46" s="130"/>
      <c r="J46" s="130"/>
      <c r="K46" s="130"/>
      <c r="L46" s="130">
        <f t="shared" si="5"/>
        <v>234</v>
      </c>
      <c r="M46" s="130"/>
    </row>
    <row r="47" spans="1:13" ht="12.75">
      <c r="A47" s="6">
        <v>34</v>
      </c>
      <c r="B47" s="6" t="s">
        <v>611</v>
      </c>
      <c r="C47" s="8"/>
      <c r="D47" s="8"/>
      <c r="E47" s="8">
        <v>509</v>
      </c>
      <c r="F47" s="8"/>
      <c r="G47" s="8"/>
      <c r="H47" s="8"/>
      <c r="I47" s="8"/>
      <c r="J47" s="8"/>
      <c r="K47" s="8"/>
      <c r="L47" s="130">
        <f t="shared" si="5"/>
        <v>509</v>
      </c>
      <c r="M47" s="8"/>
    </row>
    <row r="48" spans="1:13" ht="12.75">
      <c r="A48" s="6">
        <v>35</v>
      </c>
      <c r="B48" s="6" t="s">
        <v>612</v>
      </c>
      <c r="C48" s="8">
        <v>351</v>
      </c>
      <c r="D48" s="8">
        <v>95</v>
      </c>
      <c r="E48" s="8">
        <v>178</v>
      </c>
      <c r="F48" s="8"/>
      <c r="G48" s="8"/>
      <c r="H48" s="8"/>
      <c r="I48" s="8"/>
      <c r="J48" s="8"/>
      <c r="K48" s="8"/>
      <c r="L48" s="130">
        <f t="shared" si="5"/>
        <v>624</v>
      </c>
      <c r="M48" s="8"/>
    </row>
    <row r="49" spans="1:13" ht="12.75">
      <c r="A49" s="6">
        <v>36</v>
      </c>
      <c r="B49" s="6" t="s">
        <v>613</v>
      </c>
      <c r="C49" s="130">
        <v>1636</v>
      </c>
      <c r="D49" s="130">
        <v>428</v>
      </c>
      <c r="E49" s="130">
        <v>1526</v>
      </c>
      <c r="F49" s="130"/>
      <c r="G49" s="130"/>
      <c r="H49" s="130">
        <v>519</v>
      </c>
      <c r="I49" s="130"/>
      <c r="J49" s="130"/>
      <c r="K49" s="130"/>
      <c r="L49" s="130">
        <f t="shared" si="5"/>
        <v>4109</v>
      </c>
      <c r="M49" s="8">
        <v>2</v>
      </c>
    </row>
    <row r="50" spans="1:13" ht="12.75">
      <c r="A50" s="6">
        <v>37</v>
      </c>
      <c r="B50" s="6" t="s">
        <v>614</v>
      </c>
      <c r="C50" s="130">
        <v>144</v>
      </c>
      <c r="D50" s="130">
        <v>35</v>
      </c>
      <c r="E50" s="130">
        <v>449</v>
      </c>
      <c r="F50" s="130"/>
      <c r="G50" s="130"/>
      <c r="H50" s="130"/>
      <c r="I50" s="130"/>
      <c r="J50" s="130"/>
      <c r="K50" s="130"/>
      <c r="L50" s="130">
        <f t="shared" si="5"/>
        <v>628</v>
      </c>
      <c r="M50" s="8"/>
    </row>
    <row r="51" spans="1:13" ht="12.75">
      <c r="A51" s="6">
        <v>38</v>
      </c>
      <c r="B51" s="6" t="s">
        <v>615</v>
      </c>
      <c r="C51" s="130"/>
      <c r="D51" s="130">
        <v>1</v>
      </c>
      <c r="E51" s="130">
        <v>458</v>
      </c>
      <c r="F51" s="130"/>
      <c r="G51" s="130"/>
      <c r="H51" s="130">
        <v>137</v>
      </c>
      <c r="I51" s="130">
        <v>37533</v>
      </c>
      <c r="J51" s="130">
        <v>19287</v>
      </c>
      <c r="K51" s="130"/>
      <c r="L51" s="130">
        <f t="shared" si="5"/>
        <v>57416</v>
      </c>
      <c r="M51" s="8"/>
    </row>
    <row r="52" spans="1:13" ht="12.75">
      <c r="A52" s="6">
        <v>39</v>
      </c>
      <c r="B52" s="6" t="s">
        <v>616</v>
      </c>
      <c r="C52" s="130">
        <v>2287</v>
      </c>
      <c r="D52" s="130">
        <v>612</v>
      </c>
      <c r="E52" s="130">
        <v>339</v>
      </c>
      <c r="F52" s="130"/>
      <c r="G52" s="130"/>
      <c r="H52" s="130">
        <v>237</v>
      </c>
      <c r="I52" s="130"/>
      <c r="J52" s="130"/>
      <c r="K52" s="130"/>
      <c r="L52" s="130">
        <f t="shared" si="5"/>
        <v>3475</v>
      </c>
      <c r="M52" s="8">
        <v>1</v>
      </c>
    </row>
    <row r="53" spans="1:13" ht="12.75">
      <c r="A53" s="6">
        <v>40</v>
      </c>
      <c r="B53" s="6" t="s">
        <v>617</v>
      </c>
      <c r="C53" s="130"/>
      <c r="D53" s="130"/>
      <c r="E53" s="130">
        <v>295</v>
      </c>
      <c r="F53" s="130"/>
      <c r="G53" s="130"/>
      <c r="H53" s="130"/>
      <c r="I53" s="130"/>
      <c r="J53" s="130"/>
      <c r="K53" s="130"/>
      <c r="L53" s="130">
        <f t="shared" si="5"/>
        <v>295</v>
      </c>
      <c r="M53" s="8"/>
    </row>
    <row r="54" spans="1:13" ht="12.75">
      <c r="A54" s="6">
        <v>41</v>
      </c>
      <c r="B54" s="6" t="s">
        <v>618</v>
      </c>
      <c r="C54" s="130"/>
      <c r="D54" s="130"/>
      <c r="E54" s="130"/>
      <c r="F54" s="130">
        <v>1943</v>
      </c>
      <c r="G54" s="130"/>
      <c r="H54" s="130"/>
      <c r="I54" s="130"/>
      <c r="J54" s="130"/>
      <c r="K54" s="130"/>
      <c r="L54" s="130">
        <f t="shared" si="5"/>
        <v>1943</v>
      </c>
      <c r="M54" s="8"/>
    </row>
    <row r="55" spans="1:13" ht="12.75">
      <c r="A55" s="6">
        <v>42</v>
      </c>
      <c r="B55" s="6" t="s">
        <v>619</v>
      </c>
      <c r="C55" s="130"/>
      <c r="D55" s="130"/>
      <c r="E55" s="130"/>
      <c r="F55" s="130">
        <v>641</v>
      </c>
      <c r="G55" s="130"/>
      <c r="H55" s="130"/>
      <c r="I55" s="130"/>
      <c r="J55" s="130"/>
      <c r="K55" s="130"/>
      <c r="L55" s="130">
        <f t="shared" si="5"/>
        <v>641</v>
      </c>
      <c r="M55" s="8"/>
    </row>
    <row r="56" spans="1:13" ht="12.75">
      <c r="A56" s="6">
        <v>43</v>
      </c>
      <c r="B56" s="6" t="s">
        <v>620</v>
      </c>
      <c r="C56" s="130"/>
      <c r="D56" s="130"/>
      <c r="E56" s="130"/>
      <c r="F56" s="130">
        <v>3240</v>
      </c>
      <c r="G56" s="130"/>
      <c r="H56" s="130"/>
      <c r="I56" s="130"/>
      <c r="J56" s="130"/>
      <c r="K56" s="130"/>
      <c r="L56" s="130">
        <f t="shared" si="5"/>
        <v>3240</v>
      </c>
      <c r="M56" s="8"/>
    </row>
    <row r="57" spans="1:13" ht="12.75">
      <c r="A57" s="6">
        <v>44</v>
      </c>
      <c r="B57" s="6" t="s">
        <v>621</v>
      </c>
      <c r="C57" s="130"/>
      <c r="D57" s="130"/>
      <c r="E57" s="130"/>
      <c r="F57" s="130">
        <v>120</v>
      </c>
      <c r="G57" s="130"/>
      <c r="H57" s="130"/>
      <c r="I57" s="130"/>
      <c r="J57" s="130"/>
      <c r="K57" s="130"/>
      <c r="L57" s="130">
        <f t="shared" si="5"/>
        <v>120</v>
      </c>
      <c r="M57" s="8"/>
    </row>
    <row r="58" spans="1:13" ht="12.75">
      <c r="A58" s="6">
        <v>45</v>
      </c>
      <c r="B58" s="6" t="s">
        <v>622</v>
      </c>
      <c r="C58" s="130"/>
      <c r="D58" s="130"/>
      <c r="E58" s="130"/>
      <c r="F58" s="130">
        <v>663</v>
      </c>
      <c r="G58" s="130"/>
      <c r="H58" s="130"/>
      <c r="I58" s="130"/>
      <c r="J58" s="130"/>
      <c r="K58" s="130"/>
      <c r="L58" s="130">
        <f t="shared" si="5"/>
        <v>663</v>
      </c>
      <c r="M58" s="8"/>
    </row>
    <row r="59" spans="1:13" ht="12.75">
      <c r="A59" s="6">
        <v>46</v>
      </c>
      <c r="B59" s="6" t="s">
        <v>623</v>
      </c>
      <c r="C59" s="130"/>
      <c r="D59" s="130"/>
      <c r="E59" s="130"/>
      <c r="F59" s="130">
        <v>0</v>
      </c>
      <c r="G59" s="130"/>
      <c r="H59" s="130"/>
      <c r="I59" s="130"/>
      <c r="J59" s="130"/>
      <c r="K59" s="130"/>
      <c r="L59" s="130">
        <f t="shared" si="5"/>
        <v>0</v>
      </c>
      <c r="M59" s="8"/>
    </row>
    <row r="60" spans="1:13" ht="12.75">
      <c r="A60" s="6">
        <v>47</v>
      </c>
      <c r="B60" s="6" t="s">
        <v>624</v>
      </c>
      <c r="C60" s="130"/>
      <c r="D60" s="130"/>
      <c r="E60" s="130"/>
      <c r="F60" s="130"/>
      <c r="G60" s="130">
        <v>3396</v>
      </c>
      <c r="H60" s="130"/>
      <c r="I60" s="130"/>
      <c r="J60" s="130"/>
      <c r="K60" s="130"/>
      <c r="L60" s="130">
        <f t="shared" si="5"/>
        <v>3396</v>
      </c>
      <c r="M60" s="8"/>
    </row>
    <row r="61" spans="1:13" ht="12.75">
      <c r="A61" s="6">
        <v>48</v>
      </c>
      <c r="B61" s="6" t="s">
        <v>625</v>
      </c>
      <c r="C61" s="130"/>
      <c r="D61" s="130"/>
      <c r="E61" s="130"/>
      <c r="F61" s="130"/>
      <c r="G61" s="130">
        <v>4007</v>
      </c>
      <c r="H61" s="130"/>
      <c r="I61" s="130"/>
      <c r="J61" s="130"/>
      <c r="K61" s="130"/>
      <c r="L61" s="130">
        <f t="shared" si="5"/>
        <v>4007</v>
      </c>
      <c r="M61" s="8"/>
    </row>
    <row r="62" spans="1:13" ht="12.75">
      <c r="A62" s="6">
        <v>49</v>
      </c>
      <c r="B62" s="6" t="s">
        <v>626</v>
      </c>
      <c r="C62" s="130"/>
      <c r="D62" s="130"/>
      <c r="E62" s="130"/>
      <c r="F62" s="130"/>
      <c r="G62" s="130">
        <v>399</v>
      </c>
      <c r="H62" s="130"/>
      <c r="I62" s="130"/>
      <c r="J62" s="130"/>
      <c r="K62" s="130"/>
      <c r="L62" s="130">
        <f t="shared" si="5"/>
        <v>399</v>
      </c>
      <c r="M62" s="8"/>
    </row>
    <row r="63" spans="1:13" ht="12.75">
      <c r="A63" s="6">
        <v>50</v>
      </c>
      <c r="B63" s="6" t="s">
        <v>627</v>
      </c>
      <c r="C63" s="130"/>
      <c r="D63" s="130"/>
      <c r="E63" s="130"/>
      <c r="F63" s="130"/>
      <c r="G63" s="130">
        <v>489</v>
      </c>
      <c r="H63" s="130"/>
      <c r="I63" s="130"/>
      <c r="J63" s="130"/>
      <c r="K63" s="130"/>
      <c r="L63" s="130">
        <f t="shared" si="5"/>
        <v>489</v>
      </c>
      <c r="M63" s="8"/>
    </row>
    <row r="64" spans="1:13" ht="12.75">
      <c r="A64" s="6">
        <v>51</v>
      </c>
      <c r="B64" s="6" t="s">
        <v>628</v>
      </c>
      <c r="C64" s="130"/>
      <c r="D64" s="130"/>
      <c r="E64" s="130"/>
      <c r="F64" s="130">
        <v>597</v>
      </c>
      <c r="G64" s="130"/>
      <c r="H64" s="130"/>
      <c r="I64" s="130"/>
      <c r="J64" s="130"/>
      <c r="K64" s="130"/>
      <c r="L64" s="130">
        <f t="shared" si="5"/>
        <v>597</v>
      </c>
      <c r="M64" s="8"/>
    </row>
    <row r="65" spans="1:13" ht="12.75">
      <c r="A65" s="6">
        <v>52</v>
      </c>
      <c r="B65" s="6" t="s">
        <v>629</v>
      </c>
      <c r="C65" s="130"/>
      <c r="D65" s="130"/>
      <c r="E65" s="130"/>
      <c r="F65" s="130">
        <v>307</v>
      </c>
      <c r="G65" s="130"/>
      <c r="H65" s="130"/>
      <c r="I65" s="130"/>
      <c r="J65" s="130"/>
      <c r="K65" s="130"/>
      <c r="L65" s="130">
        <f t="shared" si="5"/>
        <v>307</v>
      </c>
      <c r="M65" s="8"/>
    </row>
    <row r="66" spans="1:13" ht="12.75">
      <c r="A66" s="6">
        <v>53</v>
      </c>
      <c r="B66" s="6" t="s">
        <v>630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0">
        <f t="shared" si="5"/>
        <v>0</v>
      </c>
      <c r="M66" s="8"/>
    </row>
    <row r="67" spans="1:13" ht="15">
      <c r="A67" s="6">
        <v>54</v>
      </c>
      <c r="B67" s="101" t="s">
        <v>76</v>
      </c>
      <c r="C67" s="228">
        <f>SUM(C43:C66)</f>
        <v>27063</v>
      </c>
      <c r="D67" s="228">
        <f aca="true" t="shared" si="6" ref="D67:K67">SUM(D43:D66)</f>
        <v>5241</v>
      </c>
      <c r="E67" s="292">
        <f t="shared" si="6"/>
        <v>11940</v>
      </c>
      <c r="F67" s="292">
        <f t="shared" si="6"/>
        <v>7511</v>
      </c>
      <c r="G67" s="228">
        <f t="shared" si="6"/>
        <v>8291</v>
      </c>
      <c r="H67" s="228">
        <f t="shared" si="6"/>
        <v>2765</v>
      </c>
      <c r="I67" s="228">
        <f t="shared" si="6"/>
        <v>37533</v>
      </c>
      <c r="J67" s="228">
        <f t="shared" si="6"/>
        <v>19287</v>
      </c>
      <c r="K67" s="228">
        <f t="shared" si="6"/>
        <v>2447</v>
      </c>
      <c r="L67" s="228">
        <f>SUM(L43:L66)</f>
        <v>122078</v>
      </c>
      <c r="M67" s="228">
        <f>SUM(M43:M66)</f>
        <v>26</v>
      </c>
    </row>
    <row r="68" spans="1:13" ht="12.75">
      <c r="A68" s="6">
        <v>55</v>
      </c>
      <c r="B68" s="7" t="s">
        <v>631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2.75">
      <c r="A69" s="6">
        <v>56</v>
      </c>
      <c r="B69" s="7" t="s">
        <v>306</v>
      </c>
      <c r="C69" s="130">
        <v>58871</v>
      </c>
      <c r="D69" s="130">
        <v>16431</v>
      </c>
      <c r="E69" s="130">
        <v>12851</v>
      </c>
      <c r="F69" s="130">
        <v>0</v>
      </c>
      <c r="G69" s="130">
        <v>3607</v>
      </c>
      <c r="H69" s="130">
        <v>2818</v>
      </c>
      <c r="I69" s="130">
        <v>0</v>
      </c>
      <c r="J69" s="130">
        <v>0</v>
      </c>
      <c r="K69" s="130">
        <v>0</v>
      </c>
      <c r="L69" s="210">
        <f>SUM(C69:K69)</f>
        <v>94578</v>
      </c>
      <c r="M69" s="8">
        <v>20</v>
      </c>
    </row>
    <row r="70" spans="1:13" ht="12.75">
      <c r="A70" s="6">
        <v>57</v>
      </c>
      <c r="B70" s="6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>
      <c r="A71" s="6">
        <v>58</v>
      </c>
      <c r="B71" s="172" t="s">
        <v>77</v>
      </c>
      <c r="C71" s="229">
        <f>C67+C69</f>
        <v>85934</v>
      </c>
      <c r="D71" s="229">
        <f aca="true" t="shared" si="7" ref="D71:M71">D67+D69</f>
        <v>21672</v>
      </c>
      <c r="E71" s="229">
        <f t="shared" si="7"/>
        <v>24791</v>
      </c>
      <c r="F71" s="229">
        <f t="shared" si="7"/>
        <v>7511</v>
      </c>
      <c r="G71" s="229">
        <f t="shared" si="7"/>
        <v>11898</v>
      </c>
      <c r="H71" s="229">
        <f t="shared" si="7"/>
        <v>5583</v>
      </c>
      <c r="I71" s="229">
        <f t="shared" si="7"/>
        <v>37533</v>
      </c>
      <c r="J71" s="229">
        <f t="shared" si="7"/>
        <v>19287</v>
      </c>
      <c r="K71" s="229">
        <f t="shared" si="7"/>
        <v>2447</v>
      </c>
      <c r="L71" s="229">
        <f t="shared" si="7"/>
        <v>216656</v>
      </c>
      <c r="M71" s="229">
        <f t="shared" si="7"/>
        <v>46</v>
      </c>
    </row>
  </sheetData>
  <sheetProtection/>
  <mergeCells count="2">
    <mergeCell ref="B3:H3"/>
    <mergeCell ref="B40:M40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5.00390625" style="0" customWidth="1"/>
    <col min="2" max="2" width="38.140625" style="0" customWidth="1"/>
    <col min="3" max="3" width="11.140625" style="0" customWidth="1"/>
    <col min="4" max="5" width="11.7109375" style="0" customWidth="1"/>
    <col min="6" max="6" width="39.7109375" style="0" customWidth="1"/>
    <col min="7" max="7" width="11.57421875" style="0" customWidth="1"/>
    <col min="8" max="9" width="12.00390625" style="0" customWidth="1"/>
  </cols>
  <sheetData>
    <row r="1" spans="1:2" ht="12.75">
      <c r="A1" s="142" t="s">
        <v>506</v>
      </c>
      <c r="B1" t="s">
        <v>672</v>
      </c>
    </row>
    <row r="3" spans="2:9" ht="15.75">
      <c r="B3" s="267" t="s">
        <v>511</v>
      </c>
      <c r="C3" s="267"/>
      <c r="D3" s="267"/>
      <c r="E3" s="267"/>
      <c r="F3" s="267"/>
      <c r="G3" s="267"/>
      <c r="H3" s="267"/>
      <c r="I3" s="267"/>
    </row>
    <row r="4" spans="12:13" ht="12.75">
      <c r="L4" s="1"/>
      <c r="M4" s="1"/>
    </row>
    <row r="5" spans="1:13" s="143" customFormat="1" ht="12.75">
      <c r="A5" s="73" t="s">
        <v>507</v>
      </c>
      <c r="B5" s="73" t="s">
        <v>60</v>
      </c>
      <c r="C5" s="145" t="s">
        <v>315</v>
      </c>
      <c r="D5" s="145" t="s">
        <v>61</v>
      </c>
      <c r="E5" s="73" t="s">
        <v>62</v>
      </c>
      <c r="F5" s="73" t="s">
        <v>98</v>
      </c>
      <c r="G5" s="73" t="s">
        <v>84</v>
      </c>
      <c r="H5" s="73" t="s">
        <v>85</v>
      </c>
      <c r="I5" s="73" t="s">
        <v>86</v>
      </c>
      <c r="L5" s="144"/>
      <c r="M5" s="144"/>
    </row>
    <row r="6" spans="1:9" ht="18">
      <c r="A6" s="6">
        <v>1</v>
      </c>
      <c r="B6" s="268" t="s">
        <v>11</v>
      </c>
      <c r="C6" s="269"/>
      <c r="D6" s="269"/>
      <c r="E6" s="270"/>
      <c r="F6" s="268" t="s">
        <v>12</v>
      </c>
      <c r="G6" s="269"/>
      <c r="H6" s="269"/>
      <c r="I6" s="270"/>
    </row>
    <row r="7" spans="1:9" ht="12.75">
      <c r="A7" s="6">
        <v>2</v>
      </c>
      <c r="B7" s="15" t="s">
        <v>0</v>
      </c>
      <c r="C7" s="15" t="s">
        <v>316</v>
      </c>
      <c r="D7" s="16" t="s">
        <v>317</v>
      </c>
      <c r="E7" s="16" t="s">
        <v>508</v>
      </c>
      <c r="F7" s="15" t="s">
        <v>0</v>
      </c>
      <c r="G7" s="15" t="s">
        <v>316</v>
      </c>
      <c r="H7" s="16" t="s">
        <v>317</v>
      </c>
      <c r="I7" s="16" t="s">
        <v>508</v>
      </c>
    </row>
    <row r="8" spans="1:9" ht="18">
      <c r="A8" s="6">
        <v>3</v>
      </c>
      <c r="B8" s="17" t="s">
        <v>37</v>
      </c>
      <c r="C8" s="18"/>
      <c r="D8" s="18"/>
      <c r="E8" s="18"/>
      <c r="F8" s="17" t="s">
        <v>13</v>
      </c>
      <c r="G8" s="18"/>
      <c r="H8" s="18"/>
      <c r="I8" s="18"/>
    </row>
    <row r="9" spans="1:9" ht="16.5">
      <c r="A9" s="6">
        <v>4</v>
      </c>
      <c r="B9" s="19" t="s">
        <v>14</v>
      </c>
      <c r="C9" s="20"/>
      <c r="D9" s="20"/>
      <c r="E9" s="20"/>
      <c r="F9" s="19" t="s">
        <v>15</v>
      </c>
      <c r="G9" s="20"/>
      <c r="H9" s="20"/>
      <c r="I9" s="20"/>
    </row>
    <row r="10" spans="1:9" ht="15.75">
      <c r="A10" s="6">
        <v>5</v>
      </c>
      <c r="B10" s="21" t="s">
        <v>4</v>
      </c>
      <c r="C10" s="22"/>
      <c r="D10" s="22"/>
      <c r="E10" s="22"/>
      <c r="F10" s="21" t="s">
        <v>4</v>
      </c>
      <c r="G10" s="22"/>
      <c r="H10" s="22"/>
      <c r="I10" s="22"/>
    </row>
    <row r="11" spans="1:9" ht="12.75">
      <c r="A11" s="6">
        <v>6</v>
      </c>
      <c r="B11" s="23" t="s">
        <v>300</v>
      </c>
      <c r="C11" s="24">
        <v>64552</v>
      </c>
      <c r="D11" s="24">
        <v>120322</v>
      </c>
      <c r="E11" s="24">
        <v>120322</v>
      </c>
      <c r="F11" s="23" t="s">
        <v>7</v>
      </c>
      <c r="G11" s="24">
        <v>86892</v>
      </c>
      <c r="H11" s="24">
        <v>89979</v>
      </c>
      <c r="I11" s="24">
        <v>85934</v>
      </c>
    </row>
    <row r="12" spans="1:9" ht="12.75">
      <c r="A12" s="6">
        <v>7</v>
      </c>
      <c r="B12" s="31" t="s">
        <v>302</v>
      </c>
      <c r="C12" s="24">
        <v>84248</v>
      </c>
      <c r="D12" s="24">
        <v>28746</v>
      </c>
      <c r="E12" s="24">
        <v>29500</v>
      </c>
      <c r="F12" s="23" t="s">
        <v>65</v>
      </c>
      <c r="G12" s="24">
        <v>20857</v>
      </c>
      <c r="H12" s="24">
        <v>21757</v>
      </c>
      <c r="I12" s="24">
        <v>21672</v>
      </c>
    </row>
    <row r="13" spans="1:9" ht="12.75">
      <c r="A13" s="6">
        <v>8</v>
      </c>
      <c r="B13" s="31" t="s">
        <v>112</v>
      </c>
      <c r="C13" s="24">
        <v>12090</v>
      </c>
      <c r="D13" s="24">
        <v>12514</v>
      </c>
      <c r="E13" s="24">
        <v>16049</v>
      </c>
      <c r="F13" s="23" t="s">
        <v>48</v>
      </c>
      <c r="G13" s="24">
        <v>37458</v>
      </c>
      <c r="H13" s="24">
        <v>33405</v>
      </c>
      <c r="I13" s="24">
        <v>24791</v>
      </c>
    </row>
    <row r="14" spans="1:9" ht="12.75">
      <c r="A14" s="6">
        <v>9</v>
      </c>
      <c r="B14" s="23" t="s">
        <v>64</v>
      </c>
      <c r="C14" s="24">
        <v>510</v>
      </c>
      <c r="D14" s="24">
        <v>2913</v>
      </c>
      <c r="E14" s="24">
        <v>4477</v>
      </c>
      <c r="F14" s="23" t="s">
        <v>16</v>
      </c>
      <c r="G14" s="24">
        <v>8110</v>
      </c>
      <c r="H14" s="24">
        <v>9160</v>
      </c>
      <c r="I14" s="24">
        <v>7511</v>
      </c>
    </row>
    <row r="15" spans="1:9" ht="12.75">
      <c r="A15" s="6">
        <v>10</v>
      </c>
      <c r="B15" s="23" t="s">
        <v>301</v>
      </c>
      <c r="C15" s="24"/>
      <c r="D15" s="24"/>
      <c r="E15" s="24"/>
      <c r="F15" s="23" t="s">
        <v>66</v>
      </c>
      <c r="G15" s="24">
        <v>13092</v>
      </c>
      <c r="H15" s="24">
        <v>11937</v>
      </c>
      <c r="I15" s="24">
        <v>11898</v>
      </c>
    </row>
    <row r="16" spans="1:9" ht="12.75">
      <c r="A16" s="6">
        <v>11</v>
      </c>
      <c r="B16" s="31" t="s">
        <v>55</v>
      </c>
      <c r="C16" s="24">
        <f>SUM(C11:C15)</f>
        <v>161400</v>
      </c>
      <c r="D16" s="24">
        <f>SUM(D11:D15)</f>
        <v>164495</v>
      </c>
      <c r="E16" s="24">
        <f>SUM(E11:E15)</f>
        <v>170348</v>
      </c>
      <c r="F16" s="23" t="s">
        <v>43</v>
      </c>
      <c r="G16" s="24">
        <f>SUM(G11:G15)</f>
        <v>166409</v>
      </c>
      <c r="H16" s="24">
        <f>SUM(H11:H15)</f>
        <v>166238</v>
      </c>
      <c r="I16" s="24">
        <f>SUM(I11:I15)</f>
        <v>151806</v>
      </c>
    </row>
    <row r="17" spans="1:9" ht="12.75">
      <c r="A17" s="6">
        <v>12</v>
      </c>
      <c r="B17" s="23"/>
      <c r="C17" s="24"/>
      <c r="D17" s="24"/>
      <c r="E17" s="24"/>
      <c r="F17" s="23"/>
      <c r="G17" s="24"/>
      <c r="H17" s="24"/>
      <c r="I17" s="24"/>
    </row>
    <row r="18" spans="1:9" ht="15.75">
      <c r="A18" s="6">
        <v>13</v>
      </c>
      <c r="B18" s="21" t="s">
        <v>5</v>
      </c>
      <c r="C18" s="22"/>
      <c r="D18" s="22"/>
      <c r="E18" s="22"/>
      <c r="F18" s="21" t="s">
        <v>38</v>
      </c>
      <c r="G18" s="22"/>
      <c r="H18" s="22"/>
      <c r="I18" s="22"/>
    </row>
    <row r="19" spans="1:9" ht="12.75">
      <c r="A19" s="6">
        <v>14</v>
      </c>
      <c r="B19" s="23" t="s">
        <v>46</v>
      </c>
      <c r="C19" s="24">
        <v>2841</v>
      </c>
      <c r="D19" s="24">
        <v>1000</v>
      </c>
      <c r="E19" s="24">
        <v>430</v>
      </c>
      <c r="F19" s="23" t="s">
        <v>68</v>
      </c>
      <c r="G19" s="24">
        <v>3461</v>
      </c>
      <c r="H19" s="24">
        <v>6141</v>
      </c>
      <c r="I19" s="24">
        <v>5583</v>
      </c>
    </row>
    <row r="20" spans="1:9" ht="12.75">
      <c r="A20" s="6">
        <v>15</v>
      </c>
      <c r="B20" s="23" t="s">
        <v>67</v>
      </c>
      <c r="C20" s="24">
        <v>1699</v>
      </c>
      <c r="D20" s="24">
        <v>57459</v>
      </c>
      <c r="E20" s="24">
        <v>57459</v>
      </c>
      <c r="F20" s="23" t="s">
        <v>17</v>
      </c>
      <c r="G20" s="24">
        <v>1400</v>
      </c>
      <c r="H20" s="24">
        <v>39663</v>
      </c>
      <c r="I20" s="24">
        <v>37533</v>
      </c>
    </row>
    <row r="21" spans="1:9" ht="12.75">
      <c r="A21" s="6">
        <v>16</v>
      </c>
      <c r="B21" s="23" t="s">
        <v>303</v>
      </c>
      <c r="C21" s="24">
        <v>0</v>
      </c>
      <c r="D21" s="24">
        <v>340</v>
      </c>
      <c r="E21" s="24">
        <v>340</v>
      </c>
      <c r="F21" s="23" t="s">
        <v>69</v>
      </c>
      <c r="G21" s="24"/>
      <c r="H21" s="24"/>
      <c r="I21" s="24"/>
    </row>
    <row r="22" spans="1:9" ht="14.25">
      <c r="A22" s="6">
        <v>17</v>
      </c>
      <c r="B22" s="25" t="s">
        <v>81</v>
      </c>
      <c r="C22" s="24">
        <f>SUM(C19:C21)</f>
        <v>4540</v>
      </c>
      <c r="D22" s="24">
        <f>SUM(D19:D21)</f>
        <v>58799</v>
      </c>
      <c r="E22" s="24">
        <f>SUM(E19:E21)</f>
        <v>58229</v>
      </c>
      <c r="F22" s="23" t="s">
        <v>9</v>
      </c>
      <c r="G22" s="24"/>
      <c r="H22" s="24"/>
      <c r="I22" s="24"/>
    </row>
    <row r="23" spans="1:9" ht="12.75">
      <c r="A23" s="6">
        <v>18</v>
      </c>
      <c r="B23" s="6"/>
      <c r="C23" s="6"/>
      <c r="D23" s="6"/>
      <c r="E23" s="6"/>
      <c r="F23" s="23" t="s">
        <v>10</v>
      </c>
      <c r="G23" s="24"/>
      <c r="H23" s="24"/>
      <c r="I23" s="24"/>
    </row>
    <row r="24" spans="1:9" ht="14.25">
      <c r="A24" s="6">
        <v>19</v>
      </c>
      <c r="B24" s="25"/>
      <c r="C24" s="24"/>
      <c r="D24" s="24"/>
      <c r="E24" s="24"/>
      <c r="F24" s="23" t="s">
        <v>70</v>
      </c>
      <c r="G24" s="24"/>
      <c r="H24" s="24">
        <v>19747</v>
      </c>
      <c r="I24" s="24">
        <v>19287</v>
      </c>
    </row>
    <row r="25" spans="1:9" ht="12.75">
      <c r="A25" s="6">
        <v>20</v>
      </c>
      <c r="B25" s="6"/>
      <c r="C25" s="6"/>
      <c r="D25" s="6"/>
      <c r="E25" s="6"/>
      <c r="F25" s="23" t="s">
        <v>81</v>
      </c>
      <c r="G25" s="24">
        <f>SUM(G19:G24)</f>
        <v>4861</v>
      </c>
      <c r="H25" s="24">
        <f>SUM(H19:H24)</f>
        <v>65551</v>
      </c>
      <c r="I25" s="24">
        <f>SUM(I19:I24)</f>
        <v>62403</v>
      </c>
    </row>
    <row r="26" spans="1:9" ht="16.5">
      <c r="A26" s="6">
        <v>21</v>
      </c>
      <c r="B26" s="35"/>
      <c r="C26" s="24"/>
      <c r="D26" s="24"/>
      <c r="E26" s="24"/>
      <c r="F26" s="19" t="s">
        <v>57</v>
      </c>
      <c r="G26" s="20"/>
      <c r="H26" s="20"/>
      <c r="I26" s="20"/>
    </row>
    <row r="27" spans="1:9" ht="15.75">
      <c r="A27" s="6">
        <v>22</v>
      </c>
      <c r="B27" s="21"/>
      <c r="C27" s="24"/>
      <c r="D27" s="24"/>
      <c r="E27" s="24"/>
      <c r="F27" s="21" t="s">
        <v>18</v>
      </c>
      <c r="G27" s="22"/>
      <c r="H27" s="22"/>
      <c r="I27" s="22"/>
    </row>
    <row r="28" spans="1:9" ht="15.75">
      <c r="A28" s="6">
        <v>23</v>
      </c>
      <c r="B28" s="21"/>
      <c r="C28" s="24"/>
      <c r="D28" s="24"/>
      <c r="E28" s="24"/>
      <c r="F28" s="34" t="s">
        <v>3</v>
      </c>
      <c r="G28" s="24">
        <v>200</v>
      </c>
      <c r="H28" s="24">
        <v>4728</v>
      </c>
      <c r="I28" s="24">
        <v>0</v>
      </c>
    </row>
    <row r="29" spans="1:9" ht="14.25">
      <c r="A29" s="6">
        <v>24</v>
      </c>
      <c r="B29" s="25"/>
      <c r="C29" s="24"/>
      <c r="D29" s="24"/>
      <c r="E29" s="24"/>
      <c r="F29" s="23" t="s">
        <v>19</v>
      </c>
      <c r="G29" s="24">
        <v>200</v>
      </c>
      <c r="H29" s="24">
        <v>200</v>
      </c>
      <c r="I29" s="24">
        <v>0</v>
      </c>
    </row>
    <row r="30" spans="1:9" ht="14.25">
      <c r="A30" s="6">
        <v>25</v>
      </c>
      <c r="B30" s="25"/>
      <c r="C30" s="24"/>
      <c r="D30" s="24"/>
      <c r="E30" s="24"/>
      <c r="F30" s="23" t="s">
        <v>71</v>
      </c>
      <c r="G30" s="24">
        <f>SUM(G28:G29)</f>
        <v>400</v>
      </c>
      <c r="H30" s="24">
        <f>SUM(H28:H29)</f>
        <v>4928</v>
      </c>
      <c r="I30" s="24">
        <f>SUM(I28:I29)</f>
        <v>0</v>
      </c>
    </row>
    <row r="31" spans="1:9" ht="15.75">
      <c r="A31" s="6">
        <v>26</v>
      </c>
      <c r="B31" s="21"/>
      <c r="C31" s="24"/>
      <c r="D31" s="24"/>
      <c r="E31" s="24"/>
      <c r="F31" s="21" t="s">
        <v>20</v>
      </c>
      <c r="G31" s="22"/>
      <c r="H31" s="22"/>
      <c r="I31" s="22"/>
    </row>
    <row r="32" spans="1:9" ht="14.25">
      <c r="A32" s="6">
        <v>27</v>
      </c>
      <c r="B32" s="25"/>
      <c r="C32" s="24"/>
      <c r="D32" s="24"/>
      <c r="E32" s="24"/>
      <c r="F32" s="23" t="s">
        <v>21</v>
      </c>
      <c r="G32" s="24">
        <v>0</v>
      </c>
      <c r="H32" s="24">
        <v>0</v>
      </c>
      <c r="I32" s="24">
        <v>0</v>
      </c>
    </row>
    <row r="33" spans="1:9" ht="51.75" customHeight="1">
      <c r="A33" s="6">
        <v>28</v>
      </c>
      <c r="B33" s="232" t="s">
        <v>634</v>
      </c>
      <c r="C33" s="18">
        <f>C16+C22</f>
        <v>165940</v>
      </c>
      <c r="D33" s="18">
        <f>D16+D22</f>
        <v>223294</v>
      </c>
      <c r="E33" s="18">
        <f>E16+E22</f>
        <v>228577</v>
      </c>
      <c r="F33" s="17" t="s">
        <v>27</v>
      </c>
      <c r="G33" s="18">
        <f>G16+G25+G30+G41</f>
        <v>171670</v>
      </c>
      <c r="H33" s="18">
        <f>H16+H25+H30+H41</f>
        <v>239164</v>
      </c>
      <c r="I33" s="18">
        <f>I16+I25+I30+I41</f>
        <v>216656</v>
      </c>
    </row>
    <row r="34" spans="1:9" ht="18">
      <c r="A34" s="6">
        <v>29</v>
      </c>
      <c r="B34" s="26"/>
      <c r="C34" s="24"/>
      <c r="D34" s="24"/>
      <c r="E34" s="24"/>
      <c r="F34" s="231" t="s">
        <v>28</v>
      </c>
      <c r="G34" s="18"/>
      <c r="H34" s="18"/>
      <c r="I34" s="18"/>
    </row>
    <row r="35" spans="1:9" ht="14.25">
      <c r="A35" s="6">
        <v>30</v>
      </c>
      <c r="B35" s="25"/>
      <c r="C35" s="24"/>
      <c r="D35" s="24"/>
      <c r="E35" s="24"/>
      <c r="F35" s="23" t="s">
        <v>22</v>
      </c>
      <c r="G35" s="24">
        <v>0</v>
      </c>
      <c r="H35" s="24">
        <v>0</v>
      </c>
      <c r="I35" s="24">
        <v>0</v>
      </c>
    </row>
    <row r="36" spans="1:9" ht="14.25">
      <c r="A36" s="6">
        <v>31</v>
      </c>
      <c r="B36" s="25"/>
      <c r="C36" s="24"/>
      <c r="D36" s="24"/>
      <c r="E36" s="24"/>
      <c r="F36" s="23" t="s">
        <v>23</v>
      </c>
      <c r="G36" s="24">
        <v>0</v>
      </c>
      <c r="H36" s="24">
        <v>0</v>
      </c>
      <c r="I36" s="24">
        <v>0</v>
      </c>
    </row>
    <row r="37" spans="1:9" ht="18">
      <c r="A37" s="6">
        <v>32</v>
      </c>
      <c r="B37" s="17" t="s">
        <v>29</v>
      </c>
      <c r="C37" s="18"/>
      <c r="D37" s="18"/>
      <c r="E37" s="18"/>
      <c r="F37" s="17" t="s">
        <v>633</v>
      </c>
      <c r="G37" s="27">
        <f>+G35+G36</f>
        <v>0</v>
      </c>
      <c r="H37" s="27">
        <f>+H35+H36</f>
        <v>0</v>
      </c>
      <c r="I37" s="27">
        <f>+I35+I36</f>
        <v>0</v>
      </c>
    </row>
    <row r="38" spans="1:9" ht="18">
      <c r="A38" s="6">
        <v>33</v>
      </c>
      <c r="B38" s="21" t="s">
        <v>30</v>
      </c>
      <c r="C38" s="22"/>
      <c r="D38" s="22"/>
      <c r="E38" s="22"/>
      <c r="F38" s="28"/>
      <c r="G38" s="27"/>
      <c r="H38" s="27"/>
      <c r="I38" s="27"/>
    </row>
    <row r="39" spans="1:9" ht="18">
      <c r="A39" s="6">
        <v>34</v>
      </c>
      <c r="B39" s="25" t="s">
        <v>39</v>
      </c>
      <c r="C39" s="24">
        <v>5374</v>
      </c>
      <c r="D39" s="24">
        <v>11075</v>
      </c>
      <c r="E39" s="24">
        <v>11075</v>
      </c>
      <c r="F39" s="17" t="s">
        <v>24</v>
      </c>
      <c r="G39" s="18"/>
      <c r="H39" s="18"/>
      <c r="I39" s="18"/>
    </row>
    <row r="40" spans="1:9" ht="14.25">
      <c r="A40" s="6">
        <v>35</v>
      </c>
      <c r="B40" s="25" t="s">
        <v>40</v>
      </c>
      <c r="C40" s="24">
        <v>356</v>
      </c>
      <c r="D40" s="24">
        <v>356</v>
      </c>
      <c r="E40" s="24">
        <v>356</v>
      </c>
      <c r="F40" s="23" t="s">
        <v>25</v>
      </c>
      <c r="G40" s="24">
        <v>0</v>
      </c>
      <c r="H40" s="24">
        <v>0</v>
      </c>
      <c r="I40" s="24">
        <v>0</v>
      </c>
    </row>
    <row r="41" spans="1:9" ht="14.25">
      <c r="A41" s="6">
        <v>36</v>
      </c>
      <c r="B41" s="25" t="s">
        <v>510</v>
      </c>
      <c r="C41" s="24"/>
      <c r="D41" s="24"/>
      <c r="E41" s="24"/>
      <c r="F41" s="23" t="s">
        <v>26</v>
      </c>
      <c r="G41" s="24">
        <v>0</v>
      </c>
      <c r="H41" s="24">
        <v>2447</v>
      </c>
      <c r="I41" s="24">
        <v>2447</v>
      </c>
    </row>
    <row r="42" spans="1:9" ht="18">
      <c r="A42" s="6">
        <v>37</v>
      </c>
      <c r="B42" s="25" t="s">
        <v>325</v>
      </c>
      <c r="C42" s="24"/>
      <c r="D42" s="24"/>
      <c r="E42" s="24"/>
      <c r="F42" s="23"/>
      <c r="G42" s="27"/>
      <c r="H42" s="27"/>
      <c r="I42" s="27"/>
    </row>
    <row r="43" spans="1:9" ht="18">
      <c r="A43" s="6">
        <v>38</v>
      </c>
      <c r="B43" s="21" t="s">
        <v>31</v>
      </c>
      <c r="C43" s="22"/>
      <c r="D43" s="22"/>
      <c r="E43" s="22"/>
      <c r="F43" s="28"/>
      <c r="G43" s="27"/>
      <c r="H43" s="27"/>
      <c r="I43" s="27"/>
    </row>
    <row r="44" spans="1:9" ht="18">
      <c r="A44" s="6">
        <v>39</v>
      </c>
      <c r="B44" s="25" t="s">
        <v>41</v>
      </c>
      <c r="C44" s="24"/>
      <c r="D44" s="24"/>
      <c r="E44" s="24"/>
      <c r="F44" s="23"/>
      <c r="G44" s="27"/>
      <c r="H44" s="27"/>
      <c r="I44" s="27"/>
    </row>
    <row r="45" spans="1:9" ht="18">
      <c r="A45" s="6">
        <v>40</v>
      </c>
      <c r="B45" s="25" t="s">
        <v>32</v>
      </c>
      <c r="C45" s="24">
        <v>0</v>
      </c>
      <c r="D45" s="24">
        <v>0</v>
      </c>
      <c r="E45" s="24">
        <v>0</v>
      </c>
      <c r="F45" s="23"/>
      <c r="G45" s="27"/>
      <c r="H45" s="27"/>
      <c r="I45" s="27"/>
    </row>
    <row r="46" spans="1:9" ht="18">
      <c r="A46" s="6">
        <v>41</v>
      </c>
      <c r="B46" s="25" t="s">
        <v>632</v>
      </c>
      <c r="C46" s="24"/>
      <c r="D46" s="24">
        <v>4439</v>
      </c>
      <c r="E46" s="24">
        <v>4439</v>
      </c>
      <c r="F46" s="23"/>
      <c r="G46" s="27"/>
      <c r="H46" s="27"/>
      <c r="I46" s="27"/>
    </row>
    <row r="47" spans="1:9" ht="18">
      <c r="A47" s="6">
        <v>42</v>
      </c>
      <c r="B47" s="17" t="s">
        <v>6</v>
      </c>
      <c r="C47" s="18">
        <f>SUM(C39:C46)+C33</f>
        <v>171670</v>
      </c>
      <c r="D47" s="18">
        <f>SUM(D39:D46)+D33</f>
        <v>239164</v>
      </c>
      <c r="E47" s="18">
        <f>SUM(E39:E46)+E33</f>
        <v>244447</v>
      </c>
      <c r="F47" s="17" t="s">
        <v>33</v>
      </c>
      <c r="G47" s="18">
        <f>G33+G37</f>
        <v>171670</v>
      </c>
      <c r="H47" s="18">
        <f>H33+H37</f>
        <v>239164</v>
      </c>
      <c r="I47" s="18">
        <f>I33+I37</f>
        <v>216656</v>
      </c>
    </row>
    <row r="48" spans="1:9" ht="14.25">
      <c r="A48" s="6">
        <v>43</v>
      </c>
      <c r="B48" s="25" t="s">
        <v>34</v>
      </c>
      <c r="C48" s="24">
        <f>C16+C39</f>
        <v>166774</v>
      </c>
      <c r="D48" s="24">
        <f>D16+D39</f>
        <v>175570</v>
      </c>
      <c r="E48" s="24">
        <f>E16+E39</f>
        <v>181423</v>
      </c>
      <c r="F48" s="23" t="s">
        <v>35</v>
      </c>
      <c r="G48" s="24">
        <f>G16+G30</f>
        <v>166809</v>
      </c>
      <c r="H48" s="24">
        <f>H16+H30+H37+H41</f>
        <v>173613</v>
      </c>
      <c r="I48" s="24">
        <f>I16+I30+I37+I41</f>
        <v>154253</v>
      </c>
    </row>
    <row r="49" spans="1:9" ht="14.25">
      <c r="A49" s="6">
        <v>44</v>
      </c>
      <c r="B49" s="25" t="s">
        <v>36</v>
      </c>
      <c r="C49" s="24">
        <f>C22+C40</f>
        <v>4896</v>
      </c>
      <c r="D49" s="24">
        <f>D22+D40+D46</f>
        <v>63594</v>
      </c>
      <c r="E49" s="24">
        <f>E22+E40</f>
        <v>58585</v>
      </c>
      <c r="F49" s="23" t="s">
        <v>42</v>
      </c>
      <c r="G49" s="24">
        <f>G25+G37</f>
        <v>4861</v>
      </c>
      <c r="H49" s="24">
        <f>H25</f>
        <v>65551</v>
      </c>
      <c r="I49" s="24">
        <f>I25</f>
        <v>62403</v>
      </c>
    </row>
    <row r="51" spans="3:7" ht="12.75">
      <c r="C51" s="230"/>
      <c r="D51" s="230"/>
      <c r="G51" s="230"/>
    </row>
  </sheetData>
  <sheetProtection/>
  <mergeCells count="3">
    <mergeCell ref="B3:I3"/>
    <mergeCell ref="B6:E6"/>
    <mergeCell ref="F6:I6"/>
  </mergeCells>
  <printOptions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.140625" style="0" customWidth="1"/>
    <col min="2" max="2" width="7.421875" style="0" customWidth="1"/>
    <col min="3" max="3" width="41.00390625" style="0" customWidth="1"/>
    <col min="4" max="4" width="11.140625" style="0" customWidth="1"/>
    <col min="5" max="5" width="9.7109375" style="0" customWidth="1"/>
    <col min="6" max="6" width="9.8515625" style="0" customWidth="1"/>
    <col min="9" max="9" width="10.28125" style="5" customWidth="1"/>
    <col min="10" max="10" width="10.8515625" style="150" customWidth="1"/>
  </cols>
  <sheetData>
    <row r="1" spans="1:6" ht="12.75">
      <c r="A1" s="127" t="s">
        <v>513</v>
      </c>
      <c r="B1" t="s">
        <v>673</v>
      </c>
      <c r="F1" t="s">
        <v>520</v>
      </c>
    </row>
    <row r="2" ht="12.75">
      <c r="J2" t="s">
        <v>635</v>
      </c>
    </row>
    <row r="3" spans="1:10" ht="12.75">
      <c r="A3" t="s">
        <v>60</v>
      </c>
      <c r="B3" t="s">
        <v>315</v>
      </c>
      <c r="C3" s="4" t="s">
        <v>61</v>
      </c>
      <c r="D3" s="4" t="s">
        <v>62</v>
      </c>
      <c r="E3" s="4" t="s">
        <v>98</v>
      </c>
      <c r="F3" s="4" t="s">
        <v>641</v>
      </c>
      <c r="G3" s="4" t="s">
        <v>85</v>
      </c>
      <c r="H3" s="4" t="s">
        <v>86</v>
      </c>
      <c r="I3" s="4" t="s">
        <v>87</v>
      </c>
      <c r="J3" s="4" t="s">
        <v>88</v>
      </c>
    </row>
    <row r="4" spans="1:10" ht="38.25">
      <c r="A4" s="66" t="s">
        <v>640</v>
      </c>
      <c r="B4" s="66" t="s">
        <v>339</v>
      </c>
      <c r="C4" s="43" t="s">
        <v>340</v>
      </c>
      <c r="D4" s="44" t="s">
        <v>636</v>
      </c>
      <c r="E4" s="119" t="s">
        <v>111</v>
      </c>
      <c r="F4" s="119" t="s">
        <v>94</v>
      </c>
      <c r="G4" s="244" t="s">
        <v>637</v>
      </c>
      <c r="H4" s="245" t="s">
        <v>638</v>
      </c>
      <c r="I4" s="119" t="s">
        <v>313</v>
      </c>
      <c r="J4" s="119" t="s">
        <v>504</v>
      </c>
    </row>
    <row r="5" spans="1:10" ht="25.5">
      <c r="A5" s="6">
        <v>1</v>
      </c>
      <c r="B5" s="67">
        <v>1</v>
      </c>
      <c r="C5" s="46" t="s">
        <v>113</v>
      </c>
      <c r="D5" s="49" t="s">
        <v>114</v>
      </c>
      <c r="E5" s="6"/>
      <c r="F5" s="6"/>
      <c r="G5" s="6"/>
      <c r="H5" s="6"/>
      <c r="I5" s="8"/>
      <c r="J5" s="8"/>
    </row>
    <row r="6" spans="1:10" ht="25.5">
      <c r="A6" s="6">
        <v>2</v>
      </c>
      <c r="B6" s="67">
        <v>2</v>
      </c>
      <c r="C6" s="49" t="s">
        <v>122</v>
      </c>
      <c r="D6" s="47" t="s">
        <v>123</v>
      </c>
      <c r="E6" s="47"/>
      <c r="F6" s="47"/>
      <c r="G6" s="153"/>
      <c r="H6" s="154"/>
      <c r="I6" s="8"/>
      <c r="J6" s="8"/>
    </row>
    <row r="7" spans="1:10" ht="51">
      <c r="A7" s="6">
        <v>3</v>
      </c>
      <c r="B7" s="67">
        <v>3</v>
      </c>
      <c r="C7" s="49" t="s">
        <v>124</v>
      </c>
      <c r="D7" s="47" t="s">
        <v>125</v>
      </c>
      <c r="E7" s="47"/>
      <c r="F7" s="47"/>
      <c r="G7" s="153"/>
      <c r="H7" s="154"/>
      <c r="I7" s="8"/>
      <c r="J7" s="8"/>
    </row>
    <row r="8" spans="1:10" ht="25.5">
      <c r="A8" s="6">
        <v>4</v>
      </c>
      <c r="B8" s="67">
        <v>4</v>
      </c>
      <c r="C8" s="49" t="s">
        <v>126</v>
      </c>
      <c r="D8" s="47" t="s">
        <v>127</v>
      </c>
      <c r="E8" s="47"/>
      <c r="F8" s="47"/>
      <c r="G8" s="153"/>
      <c r="H8" s="154"/>
      <c r="I8" s="8"/>
      <c r="J8" s="8"/>
    </row>
    <row r="9" spans="1:10" ht="12.75">
      <c r="A9" s="6">
        <v>5</v>
      </c>
      <c r="B9" s="67">
        <v>5</v>
      </c>
      <c r="C9" s="49" t="s">
        <v>639</v>
      </c>
      <c r="D9" s="47" t="s">
        <v>128</v>
      </c>
      <c r="E9" s="47"/>
      <c r="F9" s="47"/>
      <c r="G9" s="153"/>
      <c r="H9" s="155"/>
      <c r="I9" s="8"/>
      <c r="J9" s="8"/>
    </row>
    <row r="10" spans="1:10" ht="12.75">
      <c r="A10" s="6">
        <v>6</v>
      </c>
      <c r="B10" s="69">
        <v>6</v>
      </c>
      <c r="C10" s="49" t="s">
        <v>549</v>
      </c>
      <c r="D10" s="47" t="s">
        <v>129</v>
      </c>
      <c r="E10" s="47">
        <v>0</v>
      </c>
      <c r="F10" s="47">
        <v>0</v>
      </c>
      <c r="G10" s="153">
        <v>0</v>
      </c>
      <c r="H10" s="47">
        <v>0</v>
      </c>
      <c r="I10" s="47">
        <v>0</v>
      </c>
      <c r="J10" s="47">
        <v>0</v>
      </c>
    </row>
    <row r="11" spans="1:10" ht="25.5">
      <c r="A11" s="6">
        <v>7</v>
      </c>
      <c r="B11" s="240" t="s">
        <v>327</v>
      </c>
      <c r="C11" s="50" t="s">
        <v>130</v>
      </c>
      <c r="D11" s="51" t="s">
        <v>131</v>
      </c>
      <c r="E11" s="51">
        <f aca="true" t="shared" si="0" ref="E11:J11">SUM(E5:E10)</f>
        <v>0</v>
      </c>
      <c r="F11" s="51">
        <f t="shared" si="0"/>
        <v>0</v>
      </c>
      <c r="G11" s="51">
        <f t="shared" si="0"/>
        <v>0</v>
      </c>
      <c r="H11" s="51">
        <f t="shared" si="0"/>
        <v>0</v>
      </c>
      <c r="I11" s="51">
        <f t="shared" si="0"/>
        <v>0</v>
      </c>
      <c r="J11" s="51">
        <f t="shared" si="0"/>
        <v>0</v>
      </c>
    </row>
    <row r="12" spans="1:10" ht="12.75">
      <c r="A12" s="6">
        <v>8</v>
      </c>
      <c r="B12" s="67">
        <v>1</v>
      </c>
      <c r="C12" s="49" t="s">
        <v>132</v>
      </c>
      <c r="D12" s="47" t="s">
        <v>133</v>
      </c>
      <c r="E12" s="47"/>
      <c r="F12" s="47"/>
      <c r="G12" s="153"/>
      <c r="H12" s="154"/>
      <c r="I12" s="8"/>
      <c r="J12" s="8"/>
    </row>
    <row r="13" spans="1:10" ht="38.25">
      <c r="A13" s="6">
        <v>9</v>
      </c>
      <c r="B13" s="67">
        <v>2</v>
      </c>
      <c r="C13" s="49" t="s">
        <v>134</v>
      </c>
      <c r="D13" s="47" t="s">
        <v>135</v>
      </c>
      <c r="E13" s="47"/>
      <c r="F13" s="47"/>
      <c r="G13" s="153"/>
      <c r="H13" s="154"/>
      <c r="I13" s="8"/>
      <c r="J13" s="8"/>
    </row>
    <row r="14" spans="1:10" ht="38.25">
      <c r="A14" s="6">
        <v>10</v>
      </c>
      <c r="B14" s="67">
        <v>3</v>
      </c>
      <c r="C14" s="49" t="s">
        <v>136</v>
      </c>
      <c r="D14" s="47" t="s">
        <v>137</v>
      </c>
      <c r="E14" s="47"/>
      <c r="F14" s="47"/>
      <c r="G14" s="153"/>
      <c r="H14" s="154"/>
      <c r="I14" s="6"/>
      <c r="J14" s="6"/>
    </row>
    <row r="15" spans="1:10" ht="38.25">
      <c r="A15" s="6">
        <v>11</v>
      </c>
      <c r="B15" s="67">
        <v>4</v>
      </c>
      <c r="C15" s="49" t="s">
        <v>138</v>
      </c>
      <c r="D15" s="47" t="s">
        <v>139</v>
      </c>
      <c r="E15" s="47"/>
      <c r="F15" s="47"/>
      <c r="G15" s="153"/>
      <c r="H15" s="153"/>
      <c r="I15" s="153"/>
      <c r="J15" s="234"/>
    </row>
    <row r="16" spans="1:10" ht="25.5">
      <c r="A16" s="6">
        <v>12</v>
      </c>
      <c r="B16" s="67">
        <v>5</v>
      </c>
      <c r="C16" s="49" t="s">
        <v>550</v>
      </c>
      <c r="D16" s="47" t="s">
        <v>140</v>
      </c>
      <c r="E16" s="47"/>
      <c r="F16" s="47"/>
      <c r="G16" s="153">
        <v>3279</v>
      </c>
      <c r="H16" s="153">
        <v>3279</v>
      </c>
      <c r="I16" s="153">
        <v>799</v>
      </c>
      <c r="J16" s="233">
        <v>799</v>
      </c>
    </row>
    <row r="17" spans="1:10" ht="25.5">
      <c r="A17" s="6">
        <v>13</v>
      </c>
      <c r="B17" s="68" t="s">
        <v>141</v>
      </c>
      <c r="C17" s="50" t="s">
        <v>642</v>
      </c>
      <c r="D17" s="242" t="s">
        <v>143</v>
      </c>
      <c r="E17" s="242">
        <f aca="true" t="shared" si="1" ref="E17:J17">SUM(E11:E16)</f>
        <v>0</v>
      </c>
      <c r="F17" s="242">
        <f t="shared" si="1"/>
        <v>0</v>
      </c>
      <c r="G17" s="242">
        <f t="shared" si="1"/>
        <v>3279</v>
      </c>
      <c r="H17" s="242">
        <f t="shared" si="1"/>
        <v>3279</v>
      </c>
      <c r="I17" s="242">
        <f t="shared" si="1"/>
        <v>799</v>
      </c>
      <c r="J17" s="242">
        <f t="shared" si="1"/>
        <v>799</v>
      </c>
    </row>
    <row r="18" spans="1:10" ht="12.75">
      <c r="A18" s="6">
        <v>14</v>
      </c>
      <c r="B18" s="67">
        <v>1</v>
      </c>
      <c r="C18" s="49" t="s">
        <v>144</v>
      </c>
      <c r="D18" s="47" t="s">
        <v>145</v>
      </c>
      <c r="E18" s="51"/>
      <c r="F18" s="51"/>
      <c r="G18" s="156"/>
      <c r="H18" s="154"/>
      <c r="I18" s="6"/>
      <c r="J18" s="6"/>
    </row>
    <row r="19" spans="1:10" ht="38.25">
      <c r="A19" s="6">
        <v>15</v>
      </c>
      <c r="B19" s="67">
        <v>2</v>
      </c>
      <c r="C19" s="49" t="s">
        <v>146</v>
      </c>
      <c r="D19" s="47" t="s">
        <v>147</v>
      </c>
      <c r="E19" s="47"/>
      <c r="F19" s="47"/>
      <c r="G19" s="153"/>
      <c r="H19" s="154"/>
      <c r="I19" s="6"/>
      <c r="J19" s="6"/>
    </row>
    <row r="20" spans="1:10" ht="38.25">
      <c r="A20" s="6">
        <v>16</v>
      </c>
      <c r="B20" s="67">
        <v>3</v>
      </c>
      <c r="C20" s="49" t="s">
        <v>148</v>
      </c>
      <c r="D20" s="47" t="s">
        <v>149</v>
      </c>
      <c r="E20" s="47"/>
      <c r="F20" s="47"/>
      <c r="G20" s="153"/>
      <c r="H20" s="154"/>
      <c r="I20" s="6"/>
      <c r="J20" s="6"/>
    </row>
    <row r="21" spans="1:10" ht="38.25">
      <c r="A21" s="6">
        <v>17</v>
      </c>
      <c r="B21" s="67">
        <v>4</v>
      </c>
      <c r="C21" s="49" t="s">
        <v>150</v>
      </c>
      <c r="D21" s="47" t="s">
        <v>151</v>
      </c>
      <c r="E21" s="47"/>
      <c r="F21" s="47"/>
      <c r="G21" s="153"/>
      <c r="H21" s="154"/>
      <c r="I21" s="6"/>
      <c r="J21" s="6"/>
    </row>
    <row r="22" spans="1:10" ht="25.5">
      <c r="A22" s="6">
        <v>18</v>
      </c>
      <c r="B22" s="67">
        <v>5</v>
      </c>
      <c r="C22" s="49" t="s">
        <v>152</v>
      </c>
      <c r="D22" s="243" t="s">
        <v>153</v>
      </c>
      <c r="E22" s="47"/>
      <c r="F22" s="47"/>
      <c r="G22" s="153"/>
      <c r="H22" s="154"/>
      <c r="I22" s="6"/>
      <c r="J22" s="6"/>
    </row>
    <row r="23" spans="1:10" ht="25.5">
      <c r="A23" s="6">
        <v>19</v>
      </c>
      <c r="B23" s="68" t="s">
        <v>592</v>
      </c>
      <c r="C23" s="50" t="s">
        <v>154</v>
      </c>
      <c r="D23" s="51" t="s">
        <v>155</v>
      </c>
      <c r="E23" s="51">
        <f aca="true" t="shared" si="2" ref="E23:J23">SUM(E18:E22)</f>
        <v>0</v>
      </c>
      <c r="F23" s="51">
        <f t="shared" si="2"/>
        <v>0</v>
      </c>
      <c r="G23" s="51">
        <f t="shared" si="2"/>
        <v>0</v>
      </c>
      <c r="H23" s="51">
        <f t="shared" si="2"/>
        <v>0</v>
      </c>
      <c r="I23" s="51">
        <f t="shared" si="2"/>
        <v>0</v>
      </c>
      <c r="J23" s="51">
        <f t="shared" si="2"/>
        <v>0</v>
      </c>
    </row>
    <row r="24" spans="1:10" ht="12.75">
      <c r="A24" s="6">
        <v>20</v>
      </c>
      <c r="B24" s="67">
        <v>1</v>
      </c>
      <c r="C24" s="49" t="s">
        <v>156</v>
      </c>
      <c r="D24" s="47" t="s">
        <v>157</v>
      </c>
      <c r="E24" s="51"/>
      <c r="F24" s="51"/>
      <c r="G24" s="156"/>
      <c r="H24" s="154"/>
      <c r="I24" s="6"/>
      <c r="J24" s="6"/>
    </row>
    <row r="25" spans="1:10" ht="12.75">
      <c r="A25" s="6">
        <v>21</v>
      </c>
      <c r="B25" s="67">
        <v>2</v>
      </c>
      <c r="C25" s="49" t="s">
        <v>158</v>
      </c>
      <c r="D25" s="47" t="s">
        <v>159</v>
      </c>
      <c r="E25" s="47"/>
      <c r="F25" s="47"/>
      <c r="G25" s="153"/>
      <c r="H25" s="154"/>
      <c r="I25" s="6"/>
      <c r="J25" s="6"/>
    </row>
    <row r="26" spans="1:10" ht="12.75">
      <c r="A26" s="6">
        <v>22</v>
      </c>
      <c r="B26" s="68" t="s">
        <v>160</v>
      </c>
      <c r="C26" s="50" t="s">
        <v>161</v>
      </c>
      <c r="D26" s="51" t="s">
        <v>162</v>
      </c>
      <c r="E26" s="51">
        <f aca="true" t="shared" si="3" ref="E26:J26">SUM(E24:E25)</f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</row>
    <row r="27" spans="1:10" ht="12.75">
      <c r="A27" s="6">
        <v>23</v>
      </c>
      <c r="B27" s="67">
        <v>1</v>
      </c>
      <c r="C27" s="49" t="s">
        <v>163</v>
      </c>
      <c r="D27" s="47" t="s">
        <v>164</v>
      </c>
      <c r="E27" s="51"/>
      <c r="F27" s="51"/>
      <c r="G27" s="156"/>
      <c r="H27" s="154"/>
      <c r="I27" s="6"/>
      <c r="J27" s="6"/>
    </row>
    <row r="28" spans="1:10" ht="12.75">
      <c r="A28" s="6">
        <v>24</v>
      </c>
      <c r="B28" s="67">
        <v>2</v>
      </c>
      <c r="C28" s="49" t="s">
        <v>165</v>
      </c>
      <c r="D28" s="47" t="s">
        <v>166</v>
      </c>
      <c r="E28" s="47"/>
      <c r="F28" s="47"/>
      <c r="G28" s="153"/>
      <c r="H28" s="154"/>
      <c r="I28" s="6"/>
      <c r="J28" s="6"/>
    </row>
    <row r="29" spans="1:10" ht="12.75">
      <c r="A29" s="6">
        <v>25</v>
      </c>
      <c r="B29" s="67">
        <v>3</v>
      </c>
      <c r="C29" s="49" t="s">
        <v>167</v>
      </c>
      <c r="D29" s="47" t="s">
        <v>168</v>
      </c>
      <c r="E29" s="47"/>
      <c r="F29" s="47"/>
      <c r="G29" s="153"/>
      <c r="H29" s="154"/>
      <c r="I29" s="6"/>
      <c r="J29" s="6"/>
    </row>
    <row r="30" spans="1:10" ht="12.75">
      <c r="A30" s="6">
        <v>26</v>
      </c>
      <c r="B30" s="67">
        <v>4</v>
      </c>
      <c r="C30" s="49" t="s">
        <v>169</v>
      </c>
      <c r="D30" s="47" t="s">
        <v>170</v>
      </c>
      <c r="E30" s="47"/>
      <c r="F30" s="47"/>
      <c r="G30" s="153"/>
      <c r="H30" s="154"/>
      <c r="I30" s="6"/>
      <c r="J30" s="6"/>
    </row>
    <row r="31" spans="1:10" ht="12.75">
      <c r="A31" s="6">
        <v>27</v>
      </c>
      <c r="B31" s="67">
        <v>5</v>
      </c>
      <c r="C31" s="49" t="s">
        <v>171</v>
      </c>
      <c r="D31" s="47" t="s">
        <v>172</v>
      </c>
      <c r="E31" s="47"/>
      <c r="F31" s="47"/>
      <c r="G31" s="153"/>
      <c r="H31" s="154"/>
      <c r="I31" s="6"/>
      <c r="J31" s="6"/>
    </row>
    <row r="32" spans="1:10" ht="25.5">
      <c r="A32" s="6">
        <v>28</v>
      </c>
      <c r="B32" s="67">
        <v>6</v>
      </c>
      <c r="C32" s="49" t="s">
        <v>173</v>
      </c>
      <c r="D32" s="47" t="s">
        <v>174</v>
      </c>
      <c r="E32" s="47"/>
      <c r="F32" s="47"/>
      <c r="G32" s="153"/>
      <c r="H32" s="154"/>
      <c r="I32" s="6"/>
      <c r="J32" s="6"/>
    </row>
    <row r="33" spans="1:10" ht="12.75">
      <c r="A33" s="6">
        <v>29</v>
      </c>
      <c r="B33" s="67">
        <v>7</v>
      </c>
      <c r="C33" s="49" t="s">
        <v>175</v>
      </c>
      <c r="D33" s="47" t="s">
        <v>176</v>
      </c>
      <c r="E33" s="47"/>
      <c r="F33" s="47"/>
      <c r="G33" s="153"/>
      <c r="H33" s="154"/>
      <c r="I33" s="6"/>
      <c r="J33" s="6"/>
    </row>
    <row r="34" spans="1:10" ht="12.75">
      <c r="A34" s="6">
        <v>30</v>
      </c>
      <c r="B34" s="67">
        <v>8</v>
      </c>
      <c r="C34" s="49" t="s">
        <v>177</v>
      </c>
      <c r="D34" s="47" t="s">
        <v>178</v>
      </c>
      <c r="E34" s="47"/>
      <c r="F34" s="47"/>
      <c r="G34" s="153"/>
      <c r="H34" s="154"/>
      <c r="I34" s="6"/>
      <c r="J34" s="6"/>
    </row>
    <row r="35" spans="1:10" ht="12.75">
      <c r="A35" s="6">
        <v>31</v>
      </c>
      <c r="B35" s="68" t="s">
        <v>593</v>
      </c>
      <c r="C35" s="50" t="s">
        <v>179</v>
      </c>
      <c r="D35" s="51" t="s">
        <v>180</v>
      </c>
      <c r="E35" s="51">
        <f aca="true" t="shared" si="4" ref="E35:J35">SUM(E27:E34)</f>
        <v>0</v>
      </c>
      <c r="F35" s="51">
        <f t="shared" si="4"/>
        <v>0</v>
      </c>
      <c r="G35" s="51">
        <f t="shared" si="4"/>
        <v>0</v>
      </c>
      <c r="H35" s="51">
        <f t="shared" si="4"/>
        <v>0</v>
      </c>
      <c r="I35" s="51">
        <f t="shared" si="4"/>
        <v>0</v>
      </c>
      <c r="J35" s="51">
        <f t="shared" si="4"/>
        <v>0</v>
      </c>
    </row>
    <row r="36" spans="1:10" ht="12.75">
      <c r="A36" s="6">
        <v>32</v>
      </c>
      <c r="B36" s="67">
        <v>1</v>
      </c>
      <c r="C36" s="49" t="s">
        <v>181</v>
      </c>
      <c r="E36" s="51"/>
      <c r="F36" s="51"/>
      <c r="G36" s="156"/>
      <c r="H36" s="154"/>
      <c r="I36" s="6"/>
      <c r="J36" s="6"/>
    </row>
    <row r="37" spans="1:10" ht="12.75">
      <c r="A37" s="6">
        <v>33</v>
      </c>
      <c r="B37" s="69" t="s">
        <v>118</v>
      </c>
      <c r="C37" s="48" t="s">
        <v>183</v>
      </c>
      <c r="D37" s="47"/>
      <c r="E37" s="47"/>
      <c r="F37" s="47"/>
      <c r="G37" s="153"/>
      <c r="H37" s="246"/>
      <c r="I37" s="247"/>
      <c r="J37" s="6"/>
    </row>
    <row r="38" spans="1:10" ht="12.75">
      <c r="A38" s="6">
        <v>34</v>
      </c>
      <c r="B38" s="68" t="s">
        <v>184</v>
      </c>
      <c r="C38" s="50" t="s">
        <v>185</v>
      </c>
      <c r="D38" s="51" t="s">
        <v>186</v>
      </c>
      <c r="E38" s="51">
        <f aca="true" t="shared" si="5" ref="E38:J38">E26+E35+E36+E37</f>
        <v>0</v>
      </c>
      <c r="F38" s="51">
        <f t="shared" si="5"/>
        <v>0</v>
      </c>
      <c r="G38" s="51">
        <f t="shared" si="5"/>
        <v>0</v>
      </c>
      <c r="H38" s="51">
        <f t="shared" si="5"/>
        <v>0</v>
      </c>
      <c r="I38" s="51">
        <f t="shared" si="5"/>
        <v>0</v>
      </c>
      <c r="J38" s="51">
        <f t="shared" si="5"/>
        <v>0</v>
      </c>
    </row>
    <row r="39" spans="1:10" ht="12.75">
      <c r="A39" s="6">
        <v>35</v>
      </c>
      <c r="B39" s="67">
        <v>1</v>
      </c>
      <c r="C39" s="53" t="s">
        <v>187</v>
      </c>
      <c r="D39" s="47" t="s">
        <v>188</v>
      </c>
      <c r="E39" s="51"/>
      <c r="F39" s="51"/>
      <c r="G39" s="156"/>
      <c r="H39" s="154"/>
      <c r="I39" s="6"/>
      <c r="J39" s="6"/>
    </row>
    <row r="40" spans="1:10" ht="12.75">
      <c r="A40" s="6">
        <v>36</v>
      </c>
      <c r="B40" s="67">
        <v>2</v>
      </c>
      <c r="C40" s="53" t="s">
        <v>189</v>
      </c>
      <c r="D40" s="47" t="s">
        <v>190</v>
      </c>
      <c r="E40" s="47"/>
      <c r="F40" s="47"/>
      <c r="G40" s="153"/>
      <c r="H40" s="154"/>
      <c r="I40" s="6"/>
      <c r="J40" s="6"/>
    </row>
    <row r="41" spans="1:10" ht="12.75">
      <c r="A41" s="6">
        <v>37</v>
      </c>
      <c r="B41" s="67">
        <v>3</v>
      </c>
      <c r="C41" s="53" t="s">
        <v>191</v>
      </c>
      <c r="D41" s="47" t="s">
        <v>192</v>
      </c>
      <c r="E41" s="47"/>
      <c r="F41" s="47"/>
      <c r="G41" s="153"/>
      <c r="H41" s="154"/>
      <c r="I41" s="6"/>
      <c r="J41" s="6"/>
    </row>
    <row r="42" spans="1:10" ht="25.5">
      <c r="A42" s="6">
        <v>38</v>
      </c>
      <c r="B42" s="67">
        <v>4</v>
      </c>
      <c r="C42" s="53" t="s">
        <v>193</v>
      </c>
      <c r="D42" s="47" t="s">
        <v>194</v>
      </c>
      <c r="E42" s="47"/>
      <c r="F42" s="47"/>
      <c r="G42" s="153"/>
      <c r="H42" s="154"/>
      <c r="I42" s="6"/>
      <c r="J42" s="6"/>
    </row>
    <row r="43" spans="1:10" ht="12.75">
      <c r="A43" s="6">
        <v>39</v>
      </c>
      <c r="B43" s="67">
        <v>5</v>
      </c>
      <c r="C43" s="53" t="s">
        <v>195</v>
      </c>
      <c r="D43" s="47" t="s">
        <v>196</v>
      </c>
      <c r="E43" s="47"/>
      <c r="F43" s="47"/>
      <c r="G43" s="153"/>
      <c r="H43" s="154"/>
      <c r="I43" s="6"/>
      <c r="J43" s="6"/>
    </row>
    <row r="44" spans="1:10" ht="12.75">
      <c r="A44" s="6">
        <v>40</v>
      </c>
      <c r="B44" s="67">
        <v>6</v>
      </c>
      <c r="C44" s="53" t="s">
        <v>197</v>
      </c>
      <c r="D44" s="47" t="s">
        <v>198</v>
      </c>
      <c r="E44" s="47"/>
      <c r="F44" s="47"/>
      <c r="G44" s="153"/>
      <c r="H44" s="154"/>
      <c r="I44" s="6"/>
      <c r="J44" s="6"/>
    </row>
    <row r="45" spans="1:10" ht="12.75">
      <c r="A45" s="6">
        <v>41</v>
      </c>
      <c r="B45" s="67">
        <v>7</v>
      </c>
      <c r="C45" s="53" t="s">
        <v>199</v>
      </c>
      <c r="D45" s="47" t="s">
        <v>200</v>
      </c>
      <c r="E45" s="47"/>
      <c r="F45" s="47"/>
      <c r="G45" s="153"/>
      <c r="H45" s="154"/>
      <c r="I45" s="6"/>
      <c r="J45" s="6"/>
    </row>
    <row r="46" spans="1:10" ht="12.75">
      <c r="A46" s="6">
        <v>42</v>
      </c>
      <c r="B46" s="67">
        <v>8</v>
      </c>
      <c r="C46" s="53" t="s">
        <v>201</v>
      </c>
      <c r="D46" s="47" t="s">
        <v>202</v>
      </c>
      <c r="E46" s="47"/>
      <c r="F46" s="47"/>
      <c r="G46" s="153"/>
      <c r="H46" s="246">
        <v>0</v>
      </c>
      <c r="I46" s="247">
        <v>0</v>
      </c>
      <c r="J46" s="247">
        <v>1</v>
      </c>
    </row>
    <row r="47" spans="1:10" ht="12.75">
      <c r="A47" s="6">
        <v>43</v>
      </c>
      <c r="B47" s="67">
        <v>9</v>
      </c>
      <c r="C47" s="53" t="s">
        <v>203</v>
      </c>
      <c r="D47" s="47" t="s">
        <v>204</v>
      </c>
      <c r="E47" s="47"/>
      <c r="F47" s="47"/>
      <c r="G47" s="153"/>
      <c r="H47" s="154"/>
      <c r="I47" s="6"/>
      <c r="J47" s="6"/>
    </row>
    <row r="48" spans="1:10" ht="38.25">
      <c r="A48" s="6">
        <v>44</v>
      </c>
      <c r="B48" s="67">
        <v>10</v>
      </c>
      <c r="C48" s="53" t="s">
        <v>205</v>
      </c>
      <c r="D48" s="47" t="s">
        <v>643</v>
      </c>
      <c r="E48" s="47"/>
      <c r="F48" s="47"/>
      <c r="G48" s="153"/>
      <c r="H48" s="246">
        <v>0</v>
      </c>
      <c r="I48" s="248">
        <v>424</v>
      </c>
      <c r="J48" s="248">
        <v>67</v>
      </c>
    </row>
    <row r="49" spans="1:10" ht="12.75">
      <c r="A49" s="6">
        <v>45</v>
      </c>
      <c r="B49" s="68" t="s">
        <v>594</v>
      </c>
      <c r="C49" s="54" t="s">
        <v>207</v>
      </c>
      <c r="D49" s="51" t="s">
        <v>208</v>
      </c>
      <c r="E49" s="51">
        <f aca="true" t="shared" si="6" ref="E49:J49">SUM(E39:E48)</f>
        <v>0</v>
      </c>
      <c r="F49" s="51">
        <f t="shared" si="6"/>
        <v>0</v>
      </c>
      <c r="G49" s="51">
        <f t="shared" si="6"/>
        <v>0</v>
      </c>
      <c r="H49" s="51">
        <f t="shared" si="6"/>
        <v>0</v>
      </c>
      <c r="I49" s="51">
        <f t="shared" si="6"/>
        <v>424</v>
      </c>
      <c r="J49" s="51">
        <f t="shared" si="6"/>
        <v>68</v>
      </c>
    </row>
    <row r="50" spans="1:10" ht="12.75">
      <c r="A50" s="6">
        <v>46</v>
      </c>
      <c r="B50" s="67">
        <v>1</v>
      </c>
      <c r="C50" s="53" t="s">
        <v>209</v>
      </c>
      <c r="D50" s="47" t="s">
        <v>210</v>
      </c>
      <c r="E50" s="51"/>
      <c r="F50" s="51"/>
      <c r="G50" s="156"/>
      <c r="H50" s="154"/>
      <c r="I50" s="6"/>
      <c r="J50" s="6"/>
    </row>
    <row r="51" spans="1:10" ht="12.75">
      <c r="A51" s="6">
        <v>47</v>
      </c>
      <c r="B51" s="67">
        <v>2</v>
      </c>
      <c r="C51" s="53" t="s">
        <v>211</v>
      </c>
      <c r="D51" s="47" t="s">
        <v>212</v>
      </c>
      <c r="E51" s="47"/>
      <c r="F51" s="47"/>
      <c r="G51" s="153"/>
      <c r="H51" s="154"/>
      <c r="I51" s="6"/>
      <c r="J51" s="6"/>
    </row>
    <row r="52" spans="1:10" ht="12.75">
      <c r="A52" s="6">
        <v>48</v>
      </c>
      <c r="B52" s="67">
        <v>3</v>
      </c>
      <c r="C52" s="53" t="s">
        <v>213</v>
      </c>
      <c r="D52" s="47" t="s">
        <v>214</v>
      </c>
      <c r="E52" s="47"/>
      <c r="F52" s="47"/>
      <c r="G52" s="153"/>
      <c r="H52" s="154"/>
      <c r="I52" s="6"/>
      <c r="J52" s="6"/>
    </row>
    <row r="53" spans="1:10" ht="12.75">
      <c r="A53" s="6">
        <v>49</v>
      </c>
      <c r="B53" s="67">
        <v>4</v>
      </c>
      <c r="C53" s="53" t="s">
        <v>215</v>
      </c>
      <c r="D53" s="47" t="s">
        <v>216</v>
      </c>
      <c r="E53" s="47"/>
      <c r="F53" s="47"/>
      <c r="G53" s="153"/>
      <c r="H53" s="154"/>
      <c r="I53" s="6"/>
      <c r="J53" s="6"/>
    </row>
    <row r="54" spans="1:10" ht="25.5">
      <c r="A54" s="6">
        <v>50</v>
      </c>
      <c r="B54" s="67">
        <v>5</v>
      </c>
      <c r="C54" s="53" t="s">
        <v>217</v>
      </c>
      <c r="D54" s="47" t="s">
        <v>218</v>
      </c>
      <c r="E54" s="47"/>
      <c r="F54" s="47"/>
      <c r="G54" s="153"/>
      <c r="H54" s="154"/>
      <c r="I54" s="6"/>
      <c r="J54" s="6"/>
    </row>
    <row r="55" spans="1:10" ht="12.75">
      <c r="A55" s="6">
        <v>51</v>
      </c>
      <c r="B55" s="68" t="s">
        <v>219</v>
      </c>
      <c r="C55" s="50" t="s">
        <v>220</v>
      </c>
      <c r="D55" s="51" t="s">
        <v>221</v>
      </c>
      <c r="E55" s="51">
        <f aca="true" t="shared" si="7" ref="E55:J55">SUM(E50:E54)</f>
        <v>0</v>
      </c>
      <c r="F55" s="51">
        <f t="shared" si="7"/>
        <v>0</v>
      </c>
      <c r="G55" s="51">
        <f t="shared" si="7"/>
        <v>0</v>
      </c>
      <c r="H55" s="51">
        <f t="shared" si="7"/>
        <v>0</v>
      </c>
      <c r="I55" s="51">
        <f t="shared" si="7"/>
        <v>0</v>
      </c>
      <c r="J55" s="51">
        <f t="shared" si="7"/>
        <v>0</v>
      </c>
    </row>
    <row r="56" spans="1:10" ht="38.25">
      <c r="A56" s="6">
        <v>52</v>
      </c>
      <c r="B56" s="67">
        <v>1</v>
      </c>
      <c r="C56" s="53" t="s">
        <v>222</v>
      </c>
      <c r="D56" s="47" t="s">
        <v>223</v>
      </c>
      <c r="E56" s="51"/>
      <c r="F56" s="51"/>
      <c r="G56" s="156"/>
      <c r="H56" s="154"/>
      <c r="I56" s="6"/>
      <c r="J56" s="6"/>
    </row>
    <row r="57" spans="1:10" ht="38.25">
      <c r="A57" s="6">
        <v>53</v>
      </c>
      <c r="B57" s="67">
        <v>2</v>
      </c>
      <c r="C57" s="49" t="s">
        <v>224</v>
      </c>
      <c r="D57" s="47" t="s">
        <v>225</v>
      </c>
      <c r="E57" s="47"/>
      <c r="F57" s="47"/>
      <c r="G57" s="153"/>
      <c r="H57" s="154"/>
      <c r="I57" s="6"/>
      <c r="J57" s="6"/>
    </row>
    <row r="58" spans="1:10" ht="12.75">
      <c r="A58" s="6">
        <v>54</v>
      </c>
      <c r="B58" s="67">
        <v>3</v>
      </c>
      <c r="C58" s="53" t="s">
        <v>226</v>
      </c>
      <c r="D58" s="47" t="s">
        <v>227</v>
      </c>
      <c r="E58" s="47"/>
      <c r="F58" s="47"/>
      <c r="G58" s="153"/>
      <c r="H58" s="154"/>
      <c r="I58" s="6"/>
      <c r="J58" s="6"/>
    </row>
    <row r="59" spans="1:10" ht="25.5">
      <c r="A59" s="6">
        <v>55</v>
      </c>
      <c r="B59" s="68" t="s">
        <v>228</v>
      </c>
      <c r="C59" s="50" t="s">
        <v>229</v>
      </c>
      <c r="D59" s="51" t="s">
        <v>230</v>
      </c>
      <c r="E59" s="51">
        <f aca="true" t="shared" si="8" ref="E59:J59">SUM(E56:E58)</f>
        <v>0</v>
      </c>
      <c r="F59" s="51">
        <f t="shared" si="8"/>
        <v>0</v>
      </c>
      <c r="G59" s="51">
        <f t="shared" si="8"/>
        <v>0</v>
      </c>
      <c r="H59" s="51">
        <f t="shared" si="8"/>
        <v>0</v>
      </c>
      <c r="I59" s="51">
        <f t="shared" si="8"/>
        <v>0</v>
      </c>
      <c r="J59" s="51">
        <f t="shared" si="8"/>
        <v>0</v>
      </c>
    </row>
    <row r="60" spans="1:10" ht="38.25">
      <c r="A60" s="6">
        <v>56</v>
      </c>
      <c r="B60" s="67">
        <v>1</v>
      </c>
      <c r="C60" s="53" t="s">
        <v>231</v>
      </c>
      <c r="D60" s="47" t="s">
        <v>232</v>
      </c>
      <c r="E60" s="51"/>
      <c r="F60" s="51"/>
      <c r="G60" s="156"/>
      <c r="H60" s="154"/>
      <c r="I60" s="6"/>
      <c r="J60" s="6"/>
    </row>
    <row r="61" spans="1:10" ht="38.25">
      <c r="A61" s="6">
        <v>57</v>
      </c>
      <c r="B61" s="67">
        <v>2</v>
      </c>
      <c r="C61" s="49" t="s">
        <v>233</v>
      </c>
      <c r="D61" s="47" t="s">
        <v>234</v>
      </c>
      <c r="E61" s="47"/>
      <c r="F61" s="47"/>
      <c r="G61" s="153"/>
      <c r="H61" s="154"/>
      <c r="I61" s="6"/>
      <c r="J61" s="6"/>
    </row>
    <row r="62" spans="1:10" ht="12.75">
      <c r="A62" s="6">
        <v>58</v>
      </c>
      <c r="B62" s="67">
        <v>3</v>
      </c>
      <c r="C62" s="53" t="s">
        <v>235</v>
      </c>
      <c r="D62" s="47" t="s">
        <v>236</v>
      </c>
      <c r="E62" s="47"/>
      <c r="F62" s="47"/>
      <c r="G62" s="153"/>
      <c r="H62" s="154"/>
      <c r="I62" s="6"/>
      <c r="J62" s="6"/>
    </row>
    <row r="63" spans="1:10" ht="25.5">
      <c r="A63" s="6">
        <v>59</v>
      </c>
      <c r="B63" s="68" t="s">
        <v>237</v>
      </c>
      <c r="C63" s="50" t="s">
        <v>238</v>
      </c>
      <c r="D63" s="51" t="s">
        <v>239</v>
      </c>
      <c r="E63" s="242">
        <f aca="true" t="shared" si="9" ref="E63:J63">SUM(E60:E62)</f>
        <v>0</v>
      </c>
      <c r="F63" s="242">
        <f t="shared" si="9"/>
        <v>0</v>
      </c>
      <c r="G63" s="242">
        <f t="shared" si="9"/>
        <v>0</v>
      </c>
      <c r="H63" s="242">
        <f t="shared" si="9"/>
        <v>0</v>
      </c>
      <c r="I63" s="242">
        <f t="shared" si="9"/>
        <v>0</v>
      </c>
      <c r="J63" s="242">
        <f t="shared" si="9"/>
        <v>0</v>
      </c>
    </row>
    <row r="64" spans="1:10" ht="12.75">
      <c r="A64" s="6">
        <v>60</v>
      </c>
      <c r="B64" s="68" t="s">
        <v>240</v>
      </c>
      <c r="C64" s="54" t="s">
        <v>241</v>
      </c>
      <c r="D64" s="51" t="s">
        <v>242</v>
      </c>
      <c r="E64" s="51">
        <f aca="true" t="shared" si="10" ref="E64:J64">E17+E23+E38+E49+E55+E59+E63</f>
        <v>0</v>
      </c>
      <c r="F64" s="51">
        <f t="shared" si="10"/>
        <v>0</v>
      </c>
      <c r="G64" s="51">
        <f t="shared" si="10"/>
        <v>3279</v>
      </c>
      <c r="H64" s="51">
        <f t="shared" si="10"/>
        <v>3279</v>
      </c>
      <c r="I64" s="51">
        <f t="shared" si="10"/>
        <v>1223</v>
      </c>
      <c r="J64" s="51">
        <f t="shared" si="10"/>
        <v>867</v>
      </c>
    </row>
    <row r="65" spans="1:10" ht="12.75">
      <c r="A65" s="6">
        <v>61</v>
      </c>
      <c r="B65" s="70">
        <v>1</v>
      </c>
      <c r="C65" s="56" t="s">
        <v>243</v>
      </c>
      <c r="D65" s="57" t="s">
        <v>244</v>
      </c>
      <c r="E65" s="51"/>
      <c r="F65" s="51"/>
      <c r="G65" s="156"/>
      <c r="H65" s="154"/>
      <c r="I65" s="6"/>
      <c r="J65" s="6"/>
    </row>
    <row r="66" spans="1:10" ht="25.5">
      <c r="A66" s="6">
        <v>62</v>
      </c>
      <c r="B66" s="70">
        <v>2</v>
      </c>
      <c r="C66" s="58" t="s">
        <v>245</v>
      </c>
      <c r="D66" s="57" t="s">
        <v>246</v>
      </c>
      <c r="E66" s="57"/>
      <c r="F66" s="57"/>
      <c r="G66" s="157"/>
      <c r="H66" s="158"/>
      <c r="I66" s="6"/>
      <c r="J66" s="6"/>
    </row>
    <row r="67" spans="1:10" ht="12.75">
      <c r="A67" s="6">
        <v>63</v>
      </c>
      <c r="B67" s="70">
        <v>3</v>
      </c>
      <c r="C67" s="56" t="s">
        <v>247</v>
      </c>
      <c r="D67" s="57" t="s">
        <v>248</v>
      </c>
      <c r="E67" s="57"/>
      <c r="F67" s="57"/>
      <c r="G67" s="157"/>
      <c r="H67" s="158"/>
      <c r="I67" s="6"/>
      <c r="J67" s="6"/>
    </row>
    <row r="68" spans="1:10" ht="25.5">
      <c r="A68" s="6">
        <v>64</v>
      </c>
      <c r="B68" s="71" t="s">
        <v>595</v>
      </c>
      <c r="C68" s="60" t="s">
        <v>249</v>
      </c>
      <c r="D68" s="61" t="s">
        <v>250</v>
      </c>
      <c r="E68" s="61">
        <f aca="true" t="shared" si="11" ref="E68:J68">SUM(E65:E67)</f>
        <v>0</v>
      </c>
      <c r="F68" s="61">
        <f t="shared" si="11"/>
        <v>0</v>
      </c>
      <c r="G68" s="61">
        <f t="shared" si="11"/>
        <v>0</v>
      </c>
      <c r="H68" s="61">
        <f t="shared" si="11"/>
        <v>0</v>
      </c>
      <c r="I68" s="61">
        <f t="shared" si="11"/>
        <v>0</v>
      </c>
      <c r="J68" s="61">
        <f t="shared" si="11"/>
        <v>0</v>
      </c>
    </row>
    <row r="69" spans="1:10" ht="25.5">
      <c r="A69" s="6">
        <v>65</v>
      </c>
      <c r="B69" s="70">
        <v>1</v>
      </c>
      <c r="C69" s="58" t="s">
        <v>251</v>
      </c>
      <c r="D69" s="57" t="s">
        <v>252</v>
      </c>
      <c r="E69" s="61"/>
      <c r="F69" s="61"/>
      <c r="G69" s="159"/>
      <c r="H69" s="158"/>
      <c r="I69" s="6"/>
      <c r="J69" s="6"/>
    </row>
    <row r="70" spans="1:10" ht="12.75">
      <c r="A70" s="6">
        <v>66</v>
      </c>
      <c r="B70" s="70">
        <v>2</v>
      </c>
      <c r="C70" s="56" t="s">
        <v>253</v>
      </c>
      <c r="D70" s="57" t="s">
        <v>254</v>
      </c>
      <c r="E70" s="57"/>
      <c r="F70" s="57"/>
      <c r="G70" s="157"/>
      <c r="H70" s="158"/>
      <c r="I70" s="6"/>
      <c r="J70" s="6"/>
    </row>
    <row r="71" spans="1:10" ht="25.5">
      <c r="A71" s="6">
        <v>67</v>
      </c>
      <c r="B71" s="70">
        <v>3</v>
      </c>
      <c r="C71" s="58" t="s">
        <v>255</v>
      </c>
      <c r="D71" s="57" t="s">
        <v>256</v>
      </c>
      <c r="E71" s="57"/>
      <c r="F71" s="57"/>
      <c r="G71" s="157"/>
      <c r="H71" s="158"/>
      <c r="I71" s="6"/>
      <c r="J71" s="6"/>
    </row>
    <row r="72" spans="1:10" ht="12.75">
      <c r="A72" s="6">
        <v>68</v>
      </c>
      <c r="B72" s="70">
        <v>4</v>
      </c>
      <c r="C72" s="56" t="s">
        <v>257</v>
      </c>
      <c r="D72" s="57" t="s">
        <v>258</v>
      </c>
      <c r="E72" s="57"/>
      <c r="F72" s="57"/>
      <c r="G72" s="157"/>
      <c r="H72" s="63"/>
      <c r="I72" s="6"/>
      <c r="J72" s="235"/>
    </row>
    <row r="73" spans="1:10" ht="12.75">
      <c r="A73" s="6">
        <v>69</v>
      </c>
      <c r="B73" s="71" t="s">
        <v>596</v>
      </c>
      <c r="C73" s="62" t="s">
        <v>259</v>
      </c>
      <c r="D73" s="61" t="s">
        <v>260</v>
      </c>
      <c r="E73" s="61">
        <f aca="true" t="shared" si="12" ref="E73:J73">SUM(E69:E72)</f>
        <v>0</v>
      </c>
      <c r="F73" s="61">
        <f t="shared" si="12"/>
        <v>0</v>
      </c>
      <c r="G73" s="61">
        <f t="shared" si="12"/>
        <v>0</v>
      </c>
      <c r="H73" s="61">
        <f t="shared" si="12"/>
        <v>0</v>
      </c>
      <c r="I73" s="61">
        <f t="shared" si="12"/>
        <v>0</v>
      </c>
      <c r="J73" s="61">
        <f t="shared" si="12"/>
        <v>0</v>
      </c>
    </row>
    <row r="74" spans="1:10" ht="25.5">
      <c r="A74" s="6">
        <v>70</v>
      </c>
      <c r="B74" s="70">
        <v>1</v>
      </c>
      <c r="C74" s="57" t="s">
        <v>261</v>
      </c>
      <c r="D74" s="57" t="s">
        <v>262</v>
      </c>
      <c r="E74" s="61"/>
      <c r="F74" s="61"/>
      <c r="G74" s="159"/>
      <c r="H74" s="63"/>
      <c r="I74" s="6"/>
      <c r="J74" s="235"/>
    </row>
    <row r="75" spans="1:10" ht="12.75">
      <c r="A75" s="6">
        <v>71</v>
      </c>
      <c r="B75" s="72" t="s">
        <v>117</v>
      </c>
      <c r="C75" s="48" t="s">
        <v>644</v>
      </c>
      <c r="D75" s="57"/>
      <c r="E75" s="57"/>
      <c r="F75" s="57"/>
      <c r="G75" s="157">
        <v>2130</v>
      </c>
      <c r="H75" s="157">
        <v>2130</v>
      </c>
      <c r="I75" s="157">
        <v>5273</v>
      </c>
      <c r="J75" s="236">
        <v>5273</v>
      </c>
    </row>
    <row r="76" spans="1:10" ht="25.5">
      <c r="A76" s="6">
        <v>72</v>
      </c>
      <c r="B76" s="70">
        <v>2</v>
      </c>
      <c r="C76" s="57" t="s">
        <v>263</v>
      </c>
      <c r="D76" s="57" t="s">
        <v>264</v>
      </c>
      <c r="E76" s="57"/>
      <c r="F76" s="57"/>
      <c r="G76" s="157"/>
      <c r="H76" s="63"/>
      <c r="I76" s="6"/>
      <c r="J76" s="235"/>
    </row>
    <row r="77" spans="1:10" ht="12.75">
      <c r="A77" s="6">
        <v>73</v>
      </c>
      <c r="B77" s="71" t="s">
        <v>265</v>
      </c>
      <c r="C77" s="61" t="s">
        <v>266</v>
      </c>
      <c r="D77" s="61" t="s">
        <v>267</v>
      </c>
      <c r="E77" s="61">
        <f aca="true" t="shared" si="13" ref="E77:J77">SUM(E74:E76)</f>
        <v>0</v>
      </c>
      <c r="F77" s="61">
        <f t="shared" si="13"/>
        <v>0</v>
      </c>
      <c r="G77" s="61">
        <f t="shared" si="13"/>
        <v>2130</v>
      </c>
      <c r="H77" s="61">
        <f t="shared" si="13"/>
        <v>2130</v>
      </c>
      <c r="I77" s="61">
        <f t="shared" si="13"/>
        <v>5273</v>
      </c>
      <c r="J77" s="61">
        <f t="shared" si="13"/>
        <v>5273</v>
      </c>
    </row>
    <row r="78" spans="1:10" ht="12.75">
      <c r="A78" s="6">
        <v>74</v>
      </c>
      <c r="B78" s="70">
        <v>1</v>
      </c>
      <c r="C78" s="56" t="s">
        <v>268</v>
      </c>
      <c r="D78" s="57" t="s">
        <v>269</v>
      </c>
      <c r="E78" s="61"/>
      <c r="F78" s="61"/>
      <c r="G78" s="159"/>
      <c r="H78" s="63"/>
      <c r="I78" s="6"/>
      <c r="J78" s="235"/>
    </row>
    <row r="79" spans="1:10" ht="12.75">
      <c r="A79" s="6">
        <v>75</v>
      </c>
      <c r="B79" s="70">
        <v>2</v>
      </c>
      <c r="C79" s="56" t="s">
        <v>270</v>
      </c>
      <c r="D79" s="57" t="s">
        <v>271</v>
      </c>
      <c r="E79" s="57"/>
      <c r="F79" s="57"/>
      <c r="G79" s="157"/>
      <c r="H79" s="63"/>
      <c r="I79" s="6"/>
      <c r="J79" s="235"/>
    </row>
    <row r="80" spans="1:10" ht="12.75">
      <c r="A80" s="6">
        <v>76</v>
      </c>
      <c r="B80" s="70">
        <v>3</v>
      </c>
      <c r="C80" s="56" t="s">
        <v>272</v>
      </c>
      <c r="D80" s="57" t="s">
        <v>273</v>
      </c>
      <c r="E80" s="57"/>
      <c r="F80" s="57"/>
      <c r="G80" s="157">
        <v>92401</v>
      </c>
      <c r="H80" s="63">
        <f>SUM(E80:G80)</f>
        <v>92401</v>
      </c>
      <c r="I80" s="247">
        <v>90922</v>
      </c>
      <c r="J80" s="236">
        <v>90922</v>
      </c>
    </row>
    <row r="81" spans="1:10" ht="12.75">
      <c r="A81" s="6">
        <v>77</v>
      </c>
      <c r="B81" s="70">
        <v>4</v>
      </c>
      <c r="C81" s="56" t="s">
        <v>274</v>
      </c>
      <c r="D81" s="57" t="s">
        <v>275</v>
      </c>
      <c r="E81" s="57"/>
      <c r="F81" s="57"/>
      <c r="G81" s="157"/>
      <c r="H81" s="63"/>
      <c r="I81" s="6"/>
      <c r="J81" s="235"/>
    </row>
    <row r="82" spans="1:10" ht="25.5">
      <c r="A82" s="6">
        <v>78</v>
      </c>
      <c r="B82" s="70">
        <v>5</v>
      </c>
      <c r="C82" s="58" t="s">
        <v>276</v>
      </c>
      <c r="D82" s="57" t="s">
        <v>277</v>
      </c>
      <c r="E82" s="57"/>
      <c r="F82" s="57"/>
      <c r="G82" s="157"/>
      <c r="H82" s="63"/>
      <c r="I82" s="6"/>
      <c r="J82" s="235"/>
    </row>
    <row r="83" spans="1:10" ht="12.75">
      <c r="A83" s="6">
        <v>79</v>
      </c>
      <c r="B83" s="71" t="s">
        <v>597</v>
      </c>
      <c r="C83" s="60" t="s">
        <v>278</v>
      </c>
      <c r="D83" s="61" t="s">
        <v>279</v>
      </c>
      <c r="E83" s="61">
        <f aca="true" t="shared" si="14" ref="E83:J83">SUM(E77:E82)+E73+E68</f>
        <v>0</v>
      </c>
      <c r="F83" s="61">
        <f t="shared" si="14"/>
        <v>0</v>
      </c>
      <c r="G83" s="61">
        <f t="shared" si="14"/>
        <v>94531</v>
      </c>
      <c r="H83" s="61">
        <f t="shared" si="14"/>
        <v>94531</v>
      </c>
      <c r="I83" s="61">
        <f t="shared" si="14"/>
        <v>96195</v>
      </c>
      <c r="J83" s="61">
        <f t="shared" si="14"/>
        <v>96195</v>
      </c>
    </row>
    <row r="84" spans="1:10" ht="25.5">
      <c r="A84" s="6">
        <v>80</v>
      </c>
      <c r="B84" s="70">
        <v>1</v>
      </c>
      <c r="C84" s="58" t="s">
        <v>280</v>
      </c>
      <c r="D84" s="57" t="s">
        <v>281</v>
      </c>
      <c r="E84" s="61"/>
      <c r="F84" s="61"/>
      <c r="G84" s="159"/>
      <c r="H84" s="63"/>
      <c r="I84" s="6"/>
      <c r="J84" s="6"/>
    </row>
    <row r="85" spans="1:10" ht="25.5">
      <c r="A85" s="6">
        <v>81</v>
      </c>
      <c r="B85" s="70">
        <v>2</v>
      </c>
      <c r="C85" s="58" t="s">
        <v>282</v>
      </c>
      <c r="D85" s="57" t="s">
        <v>283</v>
      </c>
      <c r="E85" s="57"/>
      <c r="F85" s="57"/>
      <c r="G85" s="157"/>
      <c r="H85" s="63"/>
      <c r="I85" s="6"/>
      <c r="J85" s="6"/>
    </row>
    <row r="86" spans="1:10" ht="12.75">
      <c r="A86" s="6">
        <v>82</v>
      </c>
      <c r="B86" s="70">
        <v>3</v>
      </c>
      <c r="C86" s="56" t="s">
        <v>284</v>
      </c>
      <c r="D86" s="57" t="s">
        <v>285</v>
      </c>
      <c r="E86" s="57"/>
      <c r="F86" s="57"/>
      <c r="G86" s="157"/>
      <c r="H86" s="63"/>
      <c r="I86" s="6"/>
      <c r="J86" s="6"/>
    </row>
    <row r="87" spans="1:10" ht="12.75">
      <c r="A87" s="6">
        <v>83</v>
      </c>
      <c r="B87" s="70">
        <v>4</v>
      </c>
      <c r="C87" s="56" t="s">
        <v>286</v>
      </c>
      <c r="D87" s="57" t="s">
        <v>287</v>
      </c>
      <c r="E87" s="57"/>
      <c r="F87" s="57"/>
      <c r="G87" s="157"/>
      <c r="H87" s="63"/>
      <c r="I87" s="6"/>
      <c r="J87" s="6"/>
    </row>
    <row r="88" spans="1:10" ht="12.75">
      <c r="A88" s="6">
        <v>84</v>
      </c>
      <c r="B88" s="71" t="s">
        <v>598</v>
      </c>
      <c r="C88" s="62" t="s">
        <v>288</v>
      </c>
      <c r="D88" s="61" t="s">
        <v>289</v>
      </c>
      <c r="E88" s="61">
        <f aca="true" t="shared" si="15" ref="E88:J88">SUM(E84:E87)</f>
        <v>0</v>
      </c>
      <c r="F88" s="61">
        <f t="shared" si="15"/>
        <v>0</v>
      </c>
      <c r="G88" s="61">
        <f t="shared" si="15"/>
        <v>0</v>
      </c>
      <c r="H88" s="61">
        <f t="shared" si="15"/>
        <v>0</v>
      </c>
      <c r="I88" s="61">
        <f t="shared" si="15"/>
        <v>0</v>
      </c>
      <c r="J88" s="61">
        <f t="shared" si="15"/>
        <v>0</v>
      </c>
    </row>
    <row r="89" spans="1:10" ht="25.5">
      <c r="A89" s="6">
        <v>85</v>
      </c>
      <c r="B89" s="70">
        <v>1</v>
      </c>
      <c r="C89" s="58" t="s">
        <v>290</v>
      </c>
      <c r="D89" s="57" t="s">
        <v>291</v>
      </c>
      <c r="E89" s="61"/>
      <c r="F89" s="61"/>
      <c r="G89" s="159"/>
      <c r="H89" s="63"/>
      <c r="I89" s="6"/>
      <c r="J89" s="6"/>
    </row>
    <row r="90" spans="1:10" ht="12.75">
      <c r="A90" s="6">
        <v>86</v>
      </c>
      <c r="B90" s="59" t="s">
        <v>599</v>
      </c>
      <c r="C90" s="62" t="s">
        <v>292</v>
      </c>
      <c r="D90" s="61" t="s">
        <v>293</v>
      </c>
      <c r="E90" s="57">
        <f aca="true" t="shared" si="16" ref="E90:J90">E83+E88+E89</f>
        <v>0</v>
      </c>
      <c r="F90" s="57">
        <f t="shared" si="16"/>
        <v>0</v>
      </c>
      <c r="G90" s="57">
        <f t="shared" si="16"/>
        <v>94531</v>
      </c>
      <c r="H90" s="57">
        <f t="shared" si="16"/>
        <v>94531</v>
      </c>
      <c r="I90" s="57">
        <f t="shared" si="16"/>
        <v>96195</v>
      </c>
      <c r="J90" s="57">
        <f t="shared" si="16"/>
        <v>96195</v>
      </c>
    </row>
    <row r="91" spans="1:10" ht="12.75">
      <c r="A91" s="6">
        <v>87</v>
      </c>
      <c r="B91" s="241" t="s">
        <v>600</v>
      </c>
      <c r="C91" s="206" t="s">
        <v>571</v>
      </c>
      <c r="D91" s="206"/>
      <c r="E91" s="61">
        <f aca="true" t="shared" si="17" ref="E91:J91">E64+E90</f>
        <v>0</v>
      </c>
      <c r="F91" s="61">
        <f t="shared" si="17"/>
        <v>0</v>
      </c>
      <c r="G91" s="61">
        <f t="shared" si="17"/>
        <v>97810</v>
      </c>
      <c r="H91" s="61">
        <f t="shared" si="17"/>
        <v>97810</v>
      </c>
      <c r="I91" s="61">
        <f t="shared" si="17"/>
        <v>97418</v>
      </c>
      <c r="J91" s="61">
        <f t="shared" si="17"/>
        <v>97062</v>
      </c>
    </row>
    <row r="92" spans="1:10" ht="12.75">
      <c r="A92" s="249"/>
      <c r="B92" s="237"/>
      <c r="C92" s="238"/>
      <c r="D92" s="9"/>
      <c r="E92" s="238"/>
      <c r="F92" s="238"/>
      <c r="G92" s="238"/>
      <c r="H92" s="239"/>
      <c r="I92" s="9"/>
      <c r="J92" s="9"/>
    </row>
    <row r="93" spans="1:10" ht="12.75">
      <c r="A93" s="9"/>
      <c r="B93" s="237"/>
      <c r="C93" s="238"/>
      <c r="D93" s="9"/>
      <c r="E93" s="238"/>
      <c r="F93" s="238"/>
      <c r="G93" s="238"/>
      <c r="H93" s="239"/>
      <c r="I93" s="9"/>
      <c r="J93" s="9"/>
    </row>
    <row r="94" spans="1:11" ht="12.75">
      <c r="A94" s="9">
        <v>88</v>
      </c>
      <c r="B94" s="250" t="s">
        <v>2</v>
      </c>
      <c r="C94" s="2"/>
      <c r="D94" s="251"/>
      <c r="E94" s="2"/>
      <c r="F94" s="2"/>
      <c r="G94" s="160"/>
      <c r="H94" s="160"/>
      <c r="I94" s="160"/>
      <c r="J94" s="160"/>
      <c r="K94" s="9"/>
    </row>
    <row r="95" spans="1:11" ht="12.75">
      <c r="A95" s="9">
        <v>89</v>
      </c>
      <c r="B95" s="277" t="s">
        <v>60</v>
      </c>
      <c r="C95" s="277"/>
      <c r="D95" s="2" t="s">
        <v>315</v>
      </c>
      <c r="E95" s="2" t="s">
        <v>61</v>
      </c>
      <c r="F95" s="2" t="s">
        <v>62</v>
      </c>
      <c r="G95" s="160" t="s">
        <v>98</v>
      </c>
      <c r="H95" s="160" t="s">
        <v>84</v>
      </c>
      <c r="I95" s="160" t="s">
        <v>85</v>
      </c>
      <c r="J95" s="160" t="s">
        <v>86</v>
      </c>
      <c r="K95" s="9"/>
    </row>
    <row r="96" spans="1:10" ht="63.75">
      <c r="A96" s="6">
        <v>90</v>
      </c>
      <c r="B96" s="14" t="s">
        <v>341</v>
      </c>
      <c r="C96" s="8"/>
      <c r="D96" s="205" t="s">
        <v>342</v>
      </c>
      <c r="E96" s="252" t="s">
        <v>343</v>
      </c>
      <c r="F96" s="205" t="s">
        <v>344</v>
      </c>
      <c r="G96" s="205" t="s">
        <v>345</v>
      </c>
      <c r="H96" s="205" t="s">
        <v>346</v>
      </c>
      <c r="I96" s="205" t="s">
        <v>55</v>
      </c>
      <c r="J96" s="205" t="s">
        <v>347</v>
      </c>
    </row>
    <row r="97" spans="1:10" ht="12.75">
      <c r="A97" s="32">
        <v>91</v>
      </c>
      <c r="B97" s="271" t="s">
        <v>330</v>
      </c>
      <c r="C97" s="272"/>
      <c r="D97" s="73">
        <v>59005</v>
      </c>
      <c r="E97" s="73">
        <v>15659</v>
      </c>
      <c r="F97" s="73">
        <v>17318</v>
      </c>
      <c r="G97" s="73">
        <v>0</v>
      </c>
      <c r="H97" s="73">
        <v>5066</v>
      </c>
      <c r="I97" s="73">
        <f>SUM(D97:H97)</f>
        <v>97048</v>
      </c>
      <c r="J97" s="73"/>
    </row>
    <row r="98" spans="1:10" ht="12.75">
      <c r="A98" s="32">
        <v>92</v>
      </c>
      <c r="B98" s="271" t="s">
        <v>514</v>
      </c>
      <c r="C98" s="272"/>
      <c r="D98" s="73">
        <v>61624</v>
      </c>
      <c r="E98" s="73">
        <v>16433</v>
      </c>
      <c r="F98" s="73">
        <v>12892</v>
      </c>
      <c r="G98" s="73">
        <v>0</v>
      </c>
      <c r="H98" s="73">
        <v>3607</v>
      </c>
      <c r="I98" s="73">
        <f>SUM(D98:H98)</f>
        <v>94556</v>
      </c>
      <c r="J98" s="73"/>
    </row>
    <row r="99" spans="1:10" ht="12.75">
      <c r="A99" s="32">
        <v>93</v>
      </c>
      <c r="B99" s="271" t="s">
        <v>504</v>
      </c>
      <c r="C99" s="272"/>
      <c r="D99" s="73">
        <v>58871</v>
      </c>
      <c r="E99" s="73">
        <v>16431</v>
      </c>
      <c r="F99" s="73">
        <v>12851</v>
      </c>
      <c r="G99" s="73">
        <v>0</v>
      </c>
      <c r="H99" s="73">
        <v>3607</v>
      </c>
      <c r="I99" s="73">
        <f>SUM(D99:H99)</f>
        <v>91760</v>
      </c>
      <c r="J99" s="73"/>
    </row>
    <row r="100" spans="1:10" ht="12.75">
      <c r="A100" s="278"/>
      <c r="B100" s="278"/>
      <c r="C100" s="278"/>
      <c r="D100" s="278"/>
      <c r="E100" s="278"/>
      <c r="F100" s="278"/>
      <c r="G100" s="278"/>
      <c r="H100" s="278"/>
      <c r="I100" s="278"/>
      <c r="J100" s="278"/>
    </row>
    <row r="101" spans="1:10" ht="48">
      <c r="A101" s="32">
        <v>94</v>
      </c>
      <c r="B101" s="275" t="s">
        <v>348</v>
      </c>
      <c r="C101" s="276"/>
      <c r="D101" s="8"/>
      <c r="E101" s="252" t="s">
        <v>645</v>
      </c>
      <c r="F101" s="252" t="s">
        <v>17</v>
      </c>
      <c r="G101" s="252" t="s">
        <v>647</v>
      </c>
      <c r="H101" s="252" t="s">
        <v>646</v>
      </c>
      <c r="I101" s="252" t="s">
        <v>55</v>
      </c>
      <c r="J101" s="233"/>
    </row>
    <row r="102" spans="1:10" ht="12.75">
      <c r="A102" s="32">
        <v>95</v>
      </c>
      <c r="B102" s="271" t="s">
        <v>330</v>
      </c>
      <c r="C102" s="272"/>
      <c r="D102" s="8"/>
      <c r="E102" s="8">
        <v>762</v>
      </c>
      <c r="F102" s="8">
        <v>0</v>
      </c>
      <c r="G102" s="8">
        <v>0</v>
      </c>
      <c r="H102" s="8">
        <v>0</v>
      </c>
      <c r="I102" s="8">
        <f>SUM(E102:H102)</f>
        <v>762</v>
      </c>
      <c r="J102" s="8"/>
    </row>
    <row r="103" spans="1:10" ht="12.75">
      <c r="A103" s="32">
        <v>96</v>
      </c>
      <c r="B103" s="271" t="s">
        <v>514</v>
      </c>
      <c r="C103" s="272"/>
      <c r="D103" s="8"/>
      <c r="E103" s="8">
        <v>2862</v>
      </c>
      <c r="F103" s="8">
        <v>0</v>
      </c>
      <c r="G103" s="8">
        <v>0</v>
      </c>
      <c r="H103" s="8">
        <v>0</v>
      </c>
      <c r="I103" s="8">
        <f>SUM(E103:H103)</f>
        <v>2862</v>
      </c>
      <c r="J103" s="8"/>
    </row>
    <row r="104" spans="1:10" ht="12.75">
      <c r="A104" s="32">
        <v>97</v>
      </c>
      <c r="B104" s="271" t="s">
        <v>504</v>
      </c>
      <c r="C104" s="272"/>
      <c r="D104" s="6"/>
      <c r="E104" s="8">
        <v>2818</v>
      </c>
      <c r="F104" s="8">
        <v>0</v>
      </c>
      <c r="G104" s="8">
        <v>0</v>
      </c>
      <c r="H104" s="8">
        <v>0</v>
      </c>
      <c r="I104" s="8">
        <f>SUM(E104:H104)</f>
        <v>2818</v>
      </c>
      <c r="J104" s="8"/>
    </row>
    <row r="105" spans="1:10" ht="12.75">
      <c r="A105" s="32"/>
      <c r="B105" s="273"/>
      <c r="C105" s="274"/>
      <c r="D105" s="6"/>
      <c r="E105" s="6"/>
      <c r="F105" s="6"/>
      <c r="G105" s="6"/>
      <c r="H105" s="6"/>
      <c r="I105" s="6"/>
      <c r="J105" s="6"/>
    </row>
    <row r="106" spans="1:10" ht="12.75">
      <c r="A106" s="32">
        <v>98</v>
      </c>
      <c r="B106" s="275" t="s">
        <v>56</v>
      </c>
      <c r="C106" s="276"/>
      <c r="D106" s="6"/>
      <c r="E106" s="6"/>
      <c r="F106" s="6"/>
      <c r="G106" s="6"/>
      <c r="H106" s="6"/>
      <c r="I106" s="7">
        <f>I99+I104</f>
        <v>94578</v>
      </c>
      <c r="J106" s="6"/>
    </row>
  </sheetData>
  <sheetProtection/>
  <mergeCells count="11">
    <mergeCell ref="A100:J100"/>
    <mergeCell ref="B102:C102"/>
    <mergeCell ref="B103:C103"/>
    <mergeCell ref="B104:C104"/>
    <mergeCell ref="B105:C105"/>
    <mergeCell ref="B106:C106"/>
    <mergeCell ref="B95:C95"/>
    <mergeCell ref="B101:C101"/>
    <mergeCell ref="B98:C98"/>
    <mergeCell ref="B99:C99"/>
    <mergeCell ref="B97:C9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28" sqref="B27:B28"/>
    </sheetView>
  </sheetViews>
  <sheetFormatPr defaultColWidth="9.140625" defaultRowHeight="12.75"/>
  <cols>
    <col min="1" max="1" width="6.7109375" style="0" customWidth="1"/>
    <col min="2" max="2" width="65.140625" style="0" customWidth="1"/>
    <col min="3" max="3" width="9.00390625" style="0" bestFit="1" customWidth="1"/>
    <col min="4" max="4" width="8.00390625" style="0" bestFit="1" customWidth="1"/>
    <col min="5" max="5" width="9.28125" style="0" bestFit="1" customWidth="1"/>
    <col min="6" max="6" width="10.28125" style="0" customWidth="1"/>
    <col min="7" max="8" width="12.57421875" style="0" bestFit="1" customWidth="1"/>
  </cols>
  <sheetData>
    <row r="1" ht="12.75">
      <c r="B1" s="1" t="s">
        <v>674</v>
      </c>
    </row>
    <row r="3" ht="12.75">
      <c r="A3" t="s">
        <v>331</v>
      </c>
    </row>
    <row r="4" spans="1:8" ht="12.75">
      <c r="A4" s="6"/>
      <c r="B4" s="6" t="s">
        <v>44</v>
      </c>
      <c r="C4" s="6" t="s">
        <v>332</v>
      </c>
      <c r="D4" s="6" t="s">
        <v>61</v>
      </c>
      <c r="E4" s="6" t="s">
        <v>62</v>
      </c>
      <c r="F4" s="6" t="s">
        <v>83</v>
      </c>
      <c r="G4" s="6" t="s">
        <v>84</v>
      </c>
      <c r="H4" s="6" t="s">
        <v>85</v>
      </c>
    </row>
    <row r="5" spans="1:8" ht="12.75">
      <c r="A5" s="6" t="s">
        <v>333</v>
      </c>
      <c r="B5" s="6" t="s">
        <v>334</v>
      </c>
      <c r="C5" s="6" t="s">
        <v>96</v>
      </c>
      <c r="D5" s="6" t="s">
        <v>93</v>
      </c>
      <c r="E5" s="6" t="s">
        <v>95</v>
      </c>
      <c r="F5" s="6" t="s">
        <v>515</v>
      </c>
      <c r="G5" s="6" t="s">
        <v>516</v>
      </c>
      <c r="H5" s="8" t="s">
        <v>504</v>
      </c>
    </row>
    <row r="6" spans="1:8" ht="12.75">
      <c r="A6" s="6">
        <v>1</v>
      </c>
      <c r="B6" s="8" t="s">
        <v>650</v>
      </c>
      <c r="C6" s="253">
        <v>788</v>
      </c>
      <c r="D6" s="253"/>
      <c r="E6" s="253"/>
      <c r="F6" s="253">
        <f>SUM(C6:E6)</f>
        <v>788</v>
      </c>
      <c r="G6" s="253">
        <v>788</v>
      </c>
      <c r="H6" s="253">
        <v>0</v>
      </c>
    </row>
    <row r="7" spans="1:8" ht="12.75">
      <c r="A7" s="6">
        <v>2</v>
      </c>
      <c r="B7" s="6" t="s">
        <v>649</v>
      </c>
      <c r="C7" s="253">
        <v>315</v>
      </c>
      <c r="D7" s="253"/>
      <c r="E7" s="253"/>
      <c r="F7" s="253">
        <f>SUM(C7:E7)</f>
        <v>315</v>
      </c>
      <c r="G7" s="253">
        <v>315</v>
      </c>
      <c r="H7" s="253">
        <v>0</v>
      </c>
    </row>
    <row r="8" spans="1:8" ht="12.75">
      <c r="A8" s="6">
        <v>3</v>
      </c>
      <c r="B8" s="8" t="s">
        <v>648</v>
      </c>
      <c r="C8" s="253"/>
      <c r="D8" s="253"/>
      <c r="E8" s="253"/>
      <c r="F8" s="253">
        <f>SUM(C8:E8)</f>
        <v>0</v>
      </c>
      <c r="G8" s="253">
        <v>30127</v>
      </c>
      <c r="H8" s="253">
        <v>29579</v>
      </c>
    </row>
    <row r="9" spans="1:8" ht="12.75">
      <c r="A9" s="6">
        <v>4</v>
      </c>
      <c r="B9" s="6" t="s">
        <v>335</v>
      </c>
      <c r="C9" s="253">
        <v>297</v>
      </c>
      <c r="D9" s="253"/>
      <c r="E9" s="253"/>
      <c r="F9" s="253">
        <f>SUM(C9:E9)</f>
        <v>297</v>
      </c>
      <c r="G9" s="253">
        <v>8433</v>
      </c>
      <c r="H9" s="253">
        <v>7954</v>
      </c>
    </row>
    <row r="10" spans="1:8" ht="12.75">
      <c r="A10" s="6">
        <v>5</v>
      </c>
      <c r="B10" s="6"/>
      <c r="C10" s="253"/>
      <c r="D10" s="253"/>
      <c r="E10" s="253"/>
      <c r="F10" s="253">
        <f>SUM(C10:E10)</f>
        <v>0</v>
      </c>
      <c r="G10" s="253"/>
      <c r="H10" s="253"/>
    </row>
    <row r="11" spans="1:8" ht="12.75">
      <c r="A11" s="6">
        <v>6</v>
      </c>
      <c r="B11" s="6" t="s">
        <v>336</v>
      </c>
      <c r="C11" s="253">
        <f aca="true" t="shared" si="0" ref="C11:H11">SUM(C6:C10)</f>
        <v>1400</v>
      </c>
      <c r="D11" s="253">
        <f t="shared" si="0"/>
        <v>0</v>
      </c>
      <c r="E11" s="253">
        <f t="shared" si="0"/>
        <v>0</v>
      </c>
      <c r="F11" s="253">
        <f t="shared" si="0"/>
        <v>1400</v>
      </c>
      <c r="G11" s="253">
        <f t="shared" si="0"/>
        <v>39663</v>
      </c>
      <c r="H11" s="253">
        <f t="shared" si="0"/>
        <v>37533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49.57421875" style="0" bestFit="1" customWidth="1"/>
    <col min="3" max="3" width="10.421875" style="0" customWidth="1"/>
    <col min="6" max="6" width="12.57421875" style="0" customWidth="1"/>
    <col min="7" max="7" width="10.140625" style="0" customWidth="1"/>
    <col min="8" max="8" width="11.28125" style="0" customWidth="1"/>
  </cols>
  <sheetData>
    <row r="1" ht="12.75">
      <c r="B1" t="s">
        <v>675</v>
      </c>
    </row>
    <row r="3" ht="12.75">
      <c r="B3" s="5" t="s">
        <v>319</v>
      </c>
    </row>
    <row r="4" spans="2:8" ht="12.75">
      <c r="B4" s="1" t="s">
        <v>60</v>
      </c>
      <c r="C4" s="1" t="s">
        <v>315</v>
      </c>
      <c r="D4" s="1" t="s">
        <v>61</v>
      </c>
      <c r="E4" t="s">
        <v>62</v>
      </c>
      <c r="F4" t="s">
        <v>98</v>
      </c>
      <c r="G4" t="s">
        <v>84</v>
      </c>
      <c r="H4" t="s">
        <v>85</v>
      </c>
    </row>
    <row r="5" spans="1:8" ht="12.75">
      <c r="A5" s="7" t="s">
        <v>321</v>
      </c>
      <c r="B5" s="7" t="s">
        <v>322</v>
      </c>
      <c r="C5" s="7" t="s">
        <v>94</v>
      </c>
      <c r="D5" s="12" t="s">
        <v>111</v>
      </c>
      <c r="E5" s="12" t="s">
        <v>651</v>
      </c>
      <c r="F5" s="12" t="s">
        <v>652</v>
      </c>
      <c r="G5" s="12" t="s">
        <v>313</v>
      </c>
      <c r="H5" s="12" t="s">
        <v>504</v>
      </c>
    </row>
    <row r="6" spans="1:8" ht="12.75">
      <c r="A6" s="167" t="s">
        <v>327</v>
      </c>
      <c r="B6" s="7" t="s">
        <v>326</v>
      </c>
      <c r="C6" s="7"/>
      <c r="D6" s="12"/>
      <c r="E6" s="12"/>
      <c r="F6" s="12"/>
      <c r="G6" s="12"/>
      <c r="H6" s="12"/>
    </row>
    <row r="7" spans="1:8" ht="12.75">
      <c r="A7" s="199">
        <v>1</v>
      </c>
      <c r="B7" s="6" t="s">
        <v>323</v>
      </c>
      <c r="C7" s="6">
        <v>1253</v>
      </c>
      <c r="D7" s="6"/>
      <c r="E7" s="6"/>
      <c r="F7" s="6">
        <f>SUM(C7:E7)</f>
        <v>1253</v>
      </c>
      <c r="G7" s="6">
        <v>1253</v>
      </c>
      <c r="H7" s="151">
        <v>1066</v>
      </c>
    </row>
    <row r="8" spans="1:8" ht="12.75">
      <c r="A8" s="199">
        <v>2</v>
      </c>
      <c r="B8" s="8" t="s">
        <v>654</v>
      </c>
      <c r="C8" s="6"/>
      <c r="D8" s="6"/>
      <c r="E8" s="6"/>
      <c r="F8" s="6">
        <f aca="true" t="shared" si="0" ref="F8:F18">SUM(C8:E8)</f>
        <v>0</v>
      </c>
      <c r="G8" s="6">
        <v>580</v>
      </c>
      <c r="H8" s="6">
        <v>500</v>
      </c>
    </row>
    <row r="9" spans="1:8" ht="12.75">
      <c r="A9" s="199">
        <v>3</v>
      </c>
      <c r="B9" s="8" t="s">
        <v>655</v>
      </c>
      <c r="C9" s="6"/>
      <c r="D9" s="6"/>
      <c r="E9" s="6"/>
      <c r="F9" s="6">
        <f t="shared" si="0"/>
        <v>0</v>
      </c>
      <c r="G9" s="6">
        <v>420</v>
      </c>
      <c r="H9" s="6">
        <v>391</v>
      </c>
    </row>
    <row r="10" spans="1:8" ht="12.75">
      <c r="A10" s="199">
        <v>4</v>
      </c>
      <c r="B10" s="8" t="s">
        <v>658</v>
      </c>
      <c r="C10" s="6"/>
      <c r="D10" s="6"/>
      <c r="E10" s="6"/>
      <c r="F10" s="6">
        <f t="shared" si="0"/>
        <v>0</v>
      </c>
      <c r="G10" s="6"/>
      <c r="H10" s="6">
        <v>18</v>
      </c>
    </row>
    <row r="11" spans="1:8" ht="12.75">
      <c r="A11" s="199">
        <v>5</v>
      </c>
      <c r="B11" s="8" t="s">
        <v>656</v>
      </c>
      <c r="C11" s="6"/>
      <c r="D11" s="6"/>
      <c r="E11" s="6"/>
      <c r="F11" s="6">
        <f t="shared" si="0"/>
        <v>0</v>
      </c>
      <c r="G11" s="6"/>
      <c r="H11" s="6">
        <v>213</v>
      </c>
    </row>
    <row r="12" spans="1:8" ht="12.75">
      <c r="A12" s="199">
        <v>6</v>
      </c>
      <c r="B12" s="8" t="s">
        <v>657</v>
      </c>
      <c r="C12" s="6"/>
      <c r="D12" s="6"/>
      <c r="E12" s="6"/>
      <c r="F12" s="6">
        <f t="shared" si="0"/>
        <v>0</v>
      </c>
      <c r="G12" s="6"/>
      <c r="H12" s="6">
        <v>137</v>
      </c>
    </row>
    <row r="13" spans="1:8" ht="12.75">
      <c r="A13" s="199">
        <v>7</v>
      </c>
      <c r="B13" s="8" t="s">
        <v>660</v>
      </c>
      <c r="C13" s="6">
        <v>788</v>
      </c>
      <c r="D13" s="6"/>
      <c r="E13" s="6"/>
      <c r="F13" s="6">
        <f t="shared" si="0"/>
        <v>788</v>
      </c>
      <c r="G13" s="6">
        <v>506</v>
      </c>
      <c r="H13" s="6">
        <v>14</v>
      </c>
    </row>
    <row r="14" spans="1:8" ht="12.75">
      <c r="A14" s="199">
        <v>8</v>
      </c>
      <c r="B14" s="8" t="s">
        <v>653</v>
      </c>
      <c r="C14" s="6">
        <v>658</v>
      </c>
      <c r="D14" s="6"/>
      <c r="E14" s="6"/>
      <c r="F14" s="6">
        <f t="shared" si="0"/>
        <v>658</v>
      </c>
      <c r="G14" s="6">
        <v>520</v>
      </c>
      <c r="H14" s="6">
        <v>426</v>
      </c>
    </row>
    <row r="15" spans="1:8" ht="12.75">
      <c r="A15" s="200" t="s">
        <v>141</v>
      </c>
      <c r="B15" s="7" t="s">
        <v>328</v>
      </c>
      <c r="C15" s="6"/>
      <c r="D15" s="6"/>
      <c r="E15" s="6"/>
      <c r="F15" s="6"/>
      <c r="G15" s="6"/>
      <c r="H15" s="38"/>
    </row>
    <row r="16" spans="1:8" ht="12.75">
      <c r="A16" s="199">
        <v>1</v>
      </c>
      <c r="B16" s="8" t="s">
        <v>659</v>
      </c>
      <c r="C16" s="6">
        <v>0</v>
      </c>
      <c r="D16" s="6"/>
      <c r="E16" s="6"/>
      <c r="F16" s="6">
        <f t="shared" si="0"/>
        <v>0</v>
      </c>
      <c r="G16" s="6">
        <v>2102</v>
      </c>
      <c r="H16" s="151">
        <v>2081</v>
      </c>
    </row>
    <row r="17" spans="1:8" ht="12.75">
      <c r="A17" s="199">
        <v>2</v>
      </c>
      <c r="B17" s="8" t="s">
        <v>660</v>
      </c>
      <c r="C17" s="13">
        <v>600</v>
      </c>
      <c r="D17" s="13"/>
      <c r="E17" s="13"/>
      <c r="F17" s="13">
        <f t="shared" si="0"/>
        <v>600</v>
      </c>
      <c r="G17" s="13">
        <v>140</v>
      </c>
      <c r="H17" s="13">
        <v>138</v>
      </c>
    </row>
    <row r="18" spans="1:8" ht="12.75">
      <c r="A18" s="199">
        <v>3</v>
      </c>
      <c r="B18" s="8" t="s">
        <v>653</v>
      </c>
      <c r="C18" s="13">
        <v>162</v>
      </c>
      <c r="D18" s="6"/>
      <c r="E18" s="6"/>
      <c r="F18" s="6">
        <f t="shared" si="0"/>
        <v>162</v>
      </c>
      <c r="G18" s="6">
        <v>620</v>
      </c>
      <c r="H18" s="6">
        <v>599</v>
      </c>
    </row>
    <row r="19" spans="1:8" ht="12.75">
      <c r="A19" s="199">
        <v>4</v>
      </c>
      <c r="B19" s="6" t="s">
        <v>324</v>
      </c>
      <c r="C19" s="6">
        <f aca="true" t="shared" si="1" ref="C19:H19">SUM(C6:C18)</f>
        <v>3461</v>
      </c>
      <c r="D19" s="6">
        <f t="shared" si="1"/>
        <v>0</v>
      </c>
      <c r="E19" s="6">
        <f t="shared" si="1"/>
        <v>0</v>
      </c>
      <c r="F19" s="6">
        <f t="shared" si="1"/>
        <v>3461</v>
      </c>
      <c r="G19" s="6">
        <f t="shared" si="1"/>
        <v>6141</v>
      </c>
      <c r="H19" s="6">
        <f t="shared" si="1"/>
        <v>5583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27.8515625" style="0" customWidth="1"/>
  </cols>
  <sheetData>
    <row r="1" ht="12.75">
      <c r="B1" t="s">
        <v>676</v>
      </c>
    </row>
    <row r="2" ht="12.75">
      <c r="C2" t="s">
        <v>349</v>
      </c>
    </row>
    <row r="3" ht="12.75">
      <c r="B3" s="5" t="s">
        <v>357</v>
      </c>
    </row>
    <row r="4" spans="1:4" ht="12.75">
      <c r="A4" t="s">
        <v>60</v>
      </c>
      <c r="B4" s="5" t="s">
        <v>315</v>
      </c>
      <c r="C4" t="s">
        <v>61</v>
      </c>
      <c r="D4" t="s">
        <v>63</v>
      </c>
    </row>
    <row r="5" spans="1:4" ht="12.75">
      <c r="A5" s="6" t="s">
        <v>337</v>
      </c>
      <c r="B5" s="7" t="s">
        <v>0</v>
      </c>
      <c r="C5" s="7" t="s">
        <v>358</v>
      </c>
      <c r="D5" s="7"/>
    </row>
    <row r="6" spans="1:4" ht="12.75">
      <c r="A6" s="6">
        <v>1</v>
      </c>
      <c r="B6" s="7" t="s">
        <v>359</v>
      </c>
      <c r="C6" s="6" t="s">
        <v>316</v>
      </c>
      <c r="D6" s="6" t="s">
        <v>508</v>
      </c>
    </row>
    <row r="7" spans="1:4" ht="12.75">
      <c r="A7" s="6">
        <v>2</v>
      </c>
      <c r="B7" s="6" t="s">
        <v>328</v>
      </c>
      <c r="C7" s="6">
        <v>20</v>
      </c>
      <c r="D7" s="6">
        <v>20</v>
      </c>
    </row>
    <row r="8" spans="1:4" ht="12.75">
      <c r="A8" s="6"/>
      <c r="B8" s="6"/>
      <c r="C8" s="6"/>
      <c r="D8" s="6"/>
    </row>
    <row r="9" spans="1:4" ht="12.75">
      <c r="A9" s="6">
        <v>3</v>
      </c>
      <c r="B9" s="7" t="s">
        <v>360</v>
      </c>
      <c r="C9" s="7">
        <f>SUM(C7:C8)</f>
        <v>20</v>
      </c>
      <c r="D9" s="7">
        <f>SUM(D7:D8)</f>
        <v>20</v>
      </c>
    </row>
    <row r="10" spans="1:4" ht="12.75">
      <c r="A10" s="6"/>
      <c r="B10" s="6"/>
      <c r="C10" s="6"/>
      <c r="D10" s="6"/>
    </row>
    <row r="11" spans="1:4" ht="12.75">
      <c r="A11" s="6">
        <v>4</v>
      </c>
      <c r="B11" s="7" t="s">
        <v>361</v>
      </c>
      <c r="C11" s="6"/>
      <c r="D11" s="6"/>
    </row>
    <row r="12" spans="1:4" ht="12.75">
      <c r="A12" s="6">
        <v>5</v>
      </c>
      <c r="B12" s="6" t="s">
        <v>362</v>
      </c>
      <c r="C12" s="6">
        <v>1</v>
      </c>
      <c r="D12" s="6">
        <v>1</v>
      </c>
    </row>
    <row r="13" spans="1:4" ht="12.75">
      <c r="A13" s="6">
        <v>6</v>
      </c>
      <c r="B13" s="6" t="s">
        <v>363</v>
      </c>
      <c r="C13" s="6">
        <v>2</v>
      </c>
      <c r="D13" s="6">
        <v>2</v>
      </c>
    </row>
    <row r="14" spans="1:4" ht="12.75">
      <c r="A14" s="6">
        <v>7</v>
      </c>
      <c r="B14" s="6" t="s">
        <v>364</v>
      </c>
      <c r="C14" s="6">
        <v>1</v>
      </c>
      <c r="D14" s="6">
        <v>1</v>
      </c>
    </row>
    <row r="15" spans="1:4" ht="12.75">
      <c r="A15" s="6">
        <v>8</v>
      </c>
      <c r="B15" s="6" t="s">
        <v>365</v>
      </c>
      <c r="C15" s="6">
        <v>0</v>
      </c>
      <c r="D15" s="6">
        <v>0</v>
      </c>
    </row>
    <row r="16" spans="1:4" ht="12.75">
      <c r="A16" s="6">
        <v>9</v>
      </c>
      <c r="B16" s="7" t="s">
        <v>43</v>
      </c>
      <c r="C16" s="7">
        <f>SUM(C12:C15)</f>
        <v>4</v>
      </c>
      <c r="D16" s="7">
        <f>SUM(D12:D15)</f>
        <v>4</v>
      </c>
    </row>
    <row r="17" spans="1:4" ht="12.75">
      <c r="A17" s="6"/>
      <c r="B17" s="6"/>
      <c r="C17" s="6"/>
      <c r="D17" s="6"/>
    </row>
    <row r="18" spans="1:4" ht="12.75">
      <c r="A18" s="6">
        <v>10</v>
      </c>
      <c r="B18" s="7" t="s">
        <v>366</v>
      </c>
      <c r="C18" s="7">
        <f>C9+C16</f>
        <v>24</v>
      </c>
      <c r="D18" s="7">
        <f>D9+D16</f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59.7109375" style="0" bestFit="1" customWidth="1"/>
  </cols>
  <sheetData>
    <row r="1" ht="12.75">
      <c r="B1" t="s">
        <v>677</v>
      </c>
    </row>
    <row r="2" ht="12.75">
      <c r="B2" t="s">
        <v>349</v>
      </c>
    </row>
    <row r="3" ht="12.75">
      <c r="B3" s="5" t="s">
        <v>367</v>
      </c>
    </row>
    <row r="4" spans="1:6" ht="12.75">
      <c r="A4" s="6" t="s">
        <v>60</v>
      </c>
      <c r="B4" s="6" t="s">
        <v>59</v>
      </c>
      <c r="C4" s="6" t="s">
        <v>61</v>
      </c>
      <c r="D4" s="6" t="s">
        <v>62</v>
      </c>
      <c r="E4" s="6" t="s">
        <v>98</v>
      </c>
      <c r="F4" s="13" t="s">
        <v>91</v>
      </c>
    </row>
    <row r="5" spans="1:6" ht="12.75">
      <c r="A5" s="6" t="s">
        <v>337</v>
      </c>
      <c r="B5" s="7" t="s">
        <v>368</v>
      </c>
      <c r="C5" s="7" t="s">
        <v>358</v>
      </c>
      <c r="D5" s="7" t="s">
        <v>369</v>
      </c>
      <c r="E5" s="7" t="s">
        <v>370</v>
      </c>
      <c r="F5" s="12" t="s">
        <v>504</v>
      </c>
    </row>
    <row r="6" spans="1:6" ht="12.75">
      <c r="A6" s="6">
        <v>1</v>
      </c>
      <c r="B6" s="7" t="s">
        <v>371</v>
      </c>
      <c r="C6" s="7"/>
      <c r="D6" s="7"/>
      <c r="E6" s="7" t="s">
        <v>372</v>
      </c>
      <c r="F6" s="6"/>
    </row>
    <row r="7" spans="1:6" ht="12.75">
      <c r="A7" s="6">
        <v>2</v>
      </c>
      <c r="B7" s="6" t="s">
        <v>667</v>
      </c>
      <c r="C7" s="6">
        <v>12</v>
      </c>
      <c r="D7" s="6">
        <v>10</v>
      </c>
      <c r="E7" s="6">
        <f>C7*D7/12</f>
        <v>10</v>
      </c>
      <c r="F7" s="13">
        <v>10</v>
      </c>
    </row>
    <row r="8" spans="1:6" ht="12.75">
      <c r="A8" s="6">
        <v>3</v>
      </c>
      <c r="B8" s="6" t="s">
        <v>668</v>
      </c>
      <c r="C8" s="6">
        <v>5</v>
      </c>
      <c r="D8" s="6">
        <v>6</v>
      </c>
      <c r="E8" s="259">
        <f>C8*D8/12</f>
        <v>2.5</v>
      </c>
      <c r="F8" s="13">
        <v>3</v>
      </c>
    </row>
    <row r="9" spans="1:6" ht="12.75">
      <c r="A9" s="6">
        <v>4</v>
      </c>
      <c r="B9" s="6" t="s">
        <v>669</v>
      </c>
      <c r="C9" s="6">
        <v>5</v>
      </c>
      <c r="D9" s="6">
        <v>7</v>
      </c>
      <c r="E9" s="259">
        <f>C9*D9/12</f>
        <v>2.9166666666666665</v>
      </c>
      <c r="F9" s="13">
        <v>3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6">
        <v>5</v>
      </c>
      <c r="B11" s="12" t="s">
        <v>373</v>
      </c>
      <c r="C11" s="13">
        <v>0</v>
      </c>
      <c r="D11" s="6">
        <v>0</v>
      </c>
      <c r="E11" s="6">
        <v>0</v>
      </c>
      <c r="F11" s="6"/>
    </row>
    <row r="12" spans="1:6" ht="12.75">
      <c r="A12" s="6">
        <v>6</v>
      </c>
      <c r="B12" s="12" t="s">
        <v>43</v>
      </c>
      <c r="C12" s="7">
        <f>SUM(C7:C11)</f>
        <v>22</v>
      </c>
      <c r="D12" s="7"/>
      <c r="E12" s="260">
        <v>16</v>
      </c>
      <c r="F12" s="6">
        <f>SUM(F7:F11)</f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21.7109375" style="0" customWidth="1"/>
    <col min="3" max="3" width="12.140625" style="0" customWidth="1"/>
    <col min="5" max="5" width="11.421875" style="0" customWidth="1"/>
    <col min="7" max="7" width="11.140625" style="0" bestFit="1" customWidth="1"/>
    <col min="8" max="8" width="16.140625" style="0" customWidth="1"/>
  </cols>
  <sheetData>
    <row r="1" ht="12.75">
      <c r="B1" t="s">
        <v>678</v>
      </c>
    </row>
    <row r="2" ht="12.75">
      <c r="E2" t="s">
        <v>349</v>
      </c>
    </row>
    <row r="3" ht="12.75">
      <c r="B3" s="5" t="s">
        <v>350</v>
      </c>
    </row>
    <row r="4" ht="12.75">
      <c r="G4" t="s">
        <v>351</v>
      </c>
    </row>
    <row r="5" spans="2:8" ht="12.75">
      <c r="B5" t="s">
        <v>44</v>
      </c>
      <c r="C5" t="s">
        <v>332</v>
      </c>
      <c r="D5" t="s">
        <v>320</v>
      </c>
      <c r="E5" t="s">
        <v>63</v>
      </c>
      <c r="F5" t="s">
        <v>90</v>
      </c>
      <c r="G5" t="s">
        <v>91</v>
      </c>
      <c r="H5" t="s">
        <v>92</v>
      </c>
    </row>
    <row r="6" spans="1:8" ht="38.25">
      <c r="A6" s="254" t="s">
        <v>304</v>
      </c>
      <c r="B6" s="254" t="s">
        <v>0</v>
      </c>
      <c r="C6" s="255" t="s">
        <v>352</v>
      </c>
      <c r="D6" s="254" t="s">
        <v>541</v>
      </c>
      <c r="E6" s="279" t="s">
        <v>353</v>
      </c>
      <c r="F6" s="280"/>
      <c r="G6" s="281"/>
      <c r="H6" s="254" t="s">
        <v>542</v>
      </c>
    </row>
    <row r="7" spans="1:8" ht="12.75">
      <c r="A7" s="6"/>
      <c r="B7" s="6"/>
      <c r="C7" s="6"/>
      <c r="D7" s="6"/>
      <c r="E7" s="6" t="s">
        <v>354</v>
      </c>
      <c r="F7" s="6" t="s">
        <v>355</v>
      </c>
      <c r="G7" s="6" t="s">
        <v>356</v>
      </c>
      <c r="H7" s="6"/>
    </row>
    <row r="8" spans="1:8" ht="12.75">
      <c r="A8" s="6">
        <v>1</v>
      </c>
      <c r="B8" s="7" t="s">
        <v>1</v>
      </c>
      <c r="C8" s="6"/>
      <c r="D8" s="6"/>
      <c r="E8" s="6"/>
      <c r="F8" s="6"/>
      <c r="G8" s="6"/>
      <c r="H8" s="6"/>
    </row>
    <row r="9" spans="1:8" ht="12.75">
      <c r="A9" s="6">
        <v>2</v>
      </c>
      <c r="B9" s="6" t="s">
        <v>661</v>
      </c>
      <c r="C9" s="6">
        <v>58010</v>
      </c>
      <c r="D9" s="6">
        <v>58010</v>
      </c>
      <c r="E9" s="6"/>
      <c r="F9" s="6">
        <v>57249</v>
      </c>
      <c r="G9" s="6"/>
      <c r="H9" s="6"/>
    </row>
    <row r="10" spans="1:8" ht="12.75">
      <c r="A10" s="6">
        <v>3</v>
      </c>
      <c r="B10" s="6" t="s">
        <v>47</v>
      </c>
      <c r="C10" s="6">
        <f aca="true" t="shared" si="0" ref="C10:H10">SUM(C9:C9)</f>
        <v>58010</v>
      </c>
      <c r="D10" s="6">
        <f t="shared" si="0"/>
        <v>58010</v>
      </c>
      <c r="E10" s="6">
        <f t="shared" si="0"/>
        <v>0</v>
      </c>
      <c r="F10" s="6">
        <f t="shared" si="0"/>
        <v>57249</v>
      </c>
      <c r="G10" s="6">
        <f t="shared" si="0"/>
        <v>0</v>
      </c>
      <c r="H10" s="6">
        <f t="shared" si="0"/>
        <v>0</v>
      </c>
    </row>
    <row r="11" spans="1:8" ht="12.75">
      <c r="A11" s="6"/>
      <c r="B11" s="6"/>
      <c r="C11" s="6"/>
      <c r="D11" s="6"/>
      <c r="E11" s="6"/>
      <c r="F11" s="6"/>
      <c r="G11" s="6"/>
      <c r="H11" s="6"/>
    </row>
    <row r="12" spans="1:8" ht="12.75">
      <c r="A12" s="6">
        <v>4</v>
      </c>
      <c r="B12" s="7" t="s">
        <v>2</v>
      </c>
      <c r="C12" s="6"/>
      <c r="D12" s="6"/>
      <c r="E12" s="6"/>
      <c r="F12" s="6"/>
      <c r="G12" s="6"/>
      <c r="H12" s="6"/>
    </row>
    <row r="13" spans="1:8" ht="12.75">
      <c r="A13" s="6">
        <v>5</v>
      </c>
      <c r="B13" s="6" t="s">
        <v>662</v>
      </c>
      <c r="C13" s="6"/>
      <c r="D13" s="6">
        <v>58010</v>
      </c>
      <c r="E13" s="6"/>
      <c r="F13" s="6">
        <v>57263</v>
      </c>
      <c r="G13" s="6"/>
      <c r="H13" s="6"/>
    </row>
    <row r="14" spans="1:8" ht="12.75">
      <c r="A14" s="6">
        <v>6</v>
      </c>
      <c r="B14" s="6" t="s">
        <v>47</v>
      </c>
      <c r="C14" s="6">
        <f aca="true" t="shared" si="1" ref="C14:H14">C13</f>
        <v>0</v>
      </c>
      <c r="D14" s="6">
        <f t="shared" si="1"/>
        <v>58010</v>
      </c>
      <c r="E14" s="6">
        <f t="shared" si="1"/>
        <v>0</v>
      </c>
      <c r="F14" s="6">
        <f t="shared" si="1"/>
        <v>57263</v>
      </c>
      <c r="G14" s="6">
        <f t="shared" si="1"/>
        <v>0</v>
      </c>
      <c r="H14" s="6">
        <f t="shared" si="1"/>
        <v>0</v>
      </c>
    </row>
  </sheetData>
  <sheetProtection/>
  <mergeCells count="1">
    <mergeCell ref="E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2016-05-27T09:23:09Z</cp:lastPrinted>
  <dcterms:created xsi:type="dcterms:W3CDTF">2006-01-17T11:47:21Z</dcterms:created>
  <dcterms:modified xsi:type="dcterms:W3CDTF">2016-05-27T09:40:08Z</dcterms:modified>
  <cp:category/>
  <cp:version/>
  <cp:contentType/>
  <cp:contentStatus/>
</cp:coreProperties>
</file>